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landmarkgroup-my.sharepoint.com/personal/aakriti_verma_landmarkgroup_com/Documents/Desktop/"/>
    </mc:Choice>
  </mc:AlternateContent>
  <xr:revisionPtr revIDLastSave="0" documentId="8_{B6BEB4FB-3AD3-4122-BDC1-363B8AB1EE56}" xr6:coauthVersionLast="47" xr6:coauthVersionMax="47" xr10:uidLastSave="{00000000-0000-0000-0000-000000000000}"/>
  <bookViews>
    <workbookView xWindow="-110" yWindow="-110" windowWidth="19420" windowHeight="11500" activeTab="11" xr2:uid="{6BF5AA9F-1094-4869-94C2-BADF2AF7E8DC}"/>
  </bookViews>
  <sheets>
    <sheet name="Calendar Events + Assumptions" sheetId="2" r:id="rId1"/>
    <sheet name="REGULAR CP_90D" sheetId="3" r:id="rId2"/>
    <sheet name="REGULAR CP_120D" sheetId="4" r:id="rId3"/>
    <sheet name="REGULAR CP_105D" sheetId="5" r:id="rId4"/>
    <sheet name="REGULAR CP_75D" sheetId="6" r:id="rId5"/>
    <sheet name="REGULAR CP_60D" sheetId="7" r:id="rId6"/>
    <sheet name="REGULAR CP_45D" sheetId="8" r:id="rId7"/>
    <sheet name="REGULAR CP_30D" sheetId="9" r:id="rId8"/>
    <sheet name="QR_75D" sheetId="10" r:id="rId9"/>
    <sheet name="QR_60D" sheetId="11" r:id="rId10"/>
    <sheet name="QR_45D" sheetId="12" r:id="rId11"/>
    <sheet name="QR_30D" sheetId="13" r:id="rId12"/>
  </sheets>
  <definedNames>
    <definedName name="_xlnm.Print_Titles" localSheetId="11">QR_30D!$B:$C</definedName>
    <definedName name="_xlnm.Print_Titles" localSheetId="10">QR_45D!$B:$C</definedName>
    <definedName name="_xlnm.Print_Titles" localSheetId="9">QR_60D!$B:$C</definedName>
    <definedName name="_xlnm.Print_Titles" localSheetId="8">QR_75D!$B:$C</definedName>
    <definedName name="_xlnm.Print_Titles" localSheetId="3">'REGULAR CP_105D'!$B:$C</definedName>
    <definedName name="_xlnm.Print_Titles" localSheetId="2">'REGULAR CP_120D'!$B:$C</definedName>
    <definedName name="_xlnm.Print_Titles" localSheetId="7">'REGULAR CP_30D'!$B:$C</definedName>
    <definedName name="_xlnm.Print_Titles" localSheetId="6">'REGULAR CP_45D'!$B:$C</definedName>
    <definedName name="_xlnm.Print_Titles" localSheetId="5">'REGULAR CP_60D'!$B:$C</definedName>
    <definedName name="_xlnm.Print_Titles" localSheetId="4">'REGULAR CP_75D'!$B:$C</definedName>
    <definedName name="_xlnm.Print_Titles" localSheetId="1">'REGULAR CP_90D'!$B:$C</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3" l="1"/>
  <c r="C28" i="13"/>
  <c r="AQ26" i="13"/>
  <c r="AQ25" i="13" s="1"/>
  <c r="AP26" i="13"/>
  <c r="AP25" i="13" s="1"/>
  <c r="AO26" i="13"/>
  <c r="G26" i="13"/>
  <c r="F26" i="13"/>
  <c r="AO25" i="13"/>
  <c r="AN25" i="13"/>
  <c r="AM25" i="13"/>
  <c r="E25" i="13"/>
  <c r="E8" i="13" s="1"/>
  <c r="E21" i="13"/>
  <c r="E20" i="13"/>
  <c r="E19" i="13"/>
  <c r="H18" i="13"/>
  <c r="G18" i="13"/>
  <c r="F18" i="13"/>
  <c r="E18" i="13"/>
  <c r="E17" i="13" s="1"/>
  <c r="E28" i="13" s="1"/>
  <c r="H17" i="13"/>
  <c r="G17" i="13"/>
  <c r="F17" i="13"/>
  <c r="AM11" i="13"/>
  <c r="E11" i="13"/>
  <c r="AP8" i="13"/>
  <c r="AN8" i="13"/>
  <c r="C28" i="12"/>
  <c r="AP26" i="12"/>
  <c r="AQ26" i="12" s="1"/>
  <c r="AR26" i="12" s="1"/>
  <c r="AO26" i="12"/>
  <c r="AO25" i="12" s="1"/>
  <c r="F26" i="12"/>
  <c r="AQ25" i="12"/>
  <c r="AP25" i="12"/>
  <c r="AN25" i="12"/>
  <c r="AM25" i="12"/>
  <c r="E25" i="12"/>
  <c r="E21" i="12"/>
  <c r="E20" i="12" s="1"/>
  <c r="E19" i="12" s="1"/>
  <c r="H18" i="12"/>
  <c r="G18" i="12"/>
  <c r="F18" i="12"/>
  <c r="F17" i="12" s="1"/>
  <c r="E18" i="12"/>
  <c r="E17" i="12" s="1"/>
  <c r="E28" i="12" s="1"/>
  <c r="H17" i="12"/>
  <c r="G17" i="12"/>
  <c r="AM11" i="12"/>
  <c r="E11" i="12"/>
  <c r="AO8" i="12"/>
  <c r="E8" i="12"/>
  <c r="C28" i="11"/>
  <c r="AO26" i="11"/>
  <c r="F26" i="11"/>
  <c r="AN25" i="11"/>
  <c r="AM25" i="11"/>
  <c r="AM8" i="11" s="1"/>
  <c r="E25" i="11"/>
  <c r="E21" i="11"/>
  <c r="E20" i="11" s="1"/>
  <c r="E19" i="11" s="1"/>
  <c r="H18" i="11"/>
  <c r="G18" i="11"/>
  <c r="F18" i="11"/>
  <c r="E18" i="11"/>
  <c r="E17" i="11" s="1"/>
  <c r="E28" i="11" s="1"/>
  <c r="H17" i="11"/>
  <c r="G17" i="11"/>
  <c r="F17" i="11"/>
  <c r="AM11" i="11"/>
  <c r="E11" i="11"/>
  <c r="E8" i="11"/>
  <c r="E28" i="10"/>
  <c r="C28" i="10"/>
  <c r="AO26" i="10"/>
  <c r="AP26" i="10" s="1"/>
  <c r="AP25" i="10" s="1"/>
  <c r="F26" i="10"/>
  <c r="AN25" i="10"/>
  <c r="AM25" i="10"/>
  <c r="E25" i="10"/>
  <c r="E21" i="10"/>
  <c r="E20" i="10"/>
  <c r="E19" i="10" s="1"/>
  <c r="H18" i="10"/>
  <c r="G18" i="10"/>
  <c r="F18" i="10"/>
  <c r="E18" i="10"/>
  <c r="E17" i="10" s="1"/>
  <c r="H17" i="10"/>
  <c r="G17" i="10"/>
  <c r="F17" i="10"/>
  <c r="AM11" i="10"/>
  <c r="E11" i="10"/>
  <c r="AM8" i="10"/>
  <c r="D42" i="9"/>
  <c r="C42" i="9"/>
  <c r="AD39" i="9"/>
  <c r="AD38" i="9" s="1"/>
  <c r="AC39" i="9"/>
  <c r="AB39" i="9"/>
  <c r="AA39" i="9"/>
  <c r="Z39" i="9"/>
  <c r="Y39" i="9"/>
  <c r="X39" i="9"/>
  <c r="W39" i="9"/>
  <c r="V39" i="9"/>
  <c r="U39" i="9"/>
  <c r="T39" i="9"/>
  <c r="S39" i="9"/>
  <c r="R39" i="9"/>
  <c r="Q39" i="9"/>
  <c r="P39" i="9"/>
  <c r="O39" i="9"/>
  <c r="N39" i="9"/>
  <c r="M39" i="9"/>
  <c r="L39" i="9"/>
  <c r="K39" i="9"/>
  <c r="J39" i="9"/>
  <c r="I39" i="9"/>
  <c r="H39" i="9"/>
  <c r="G39" i="9"/>
  <c r="F39" i="9"/>
  <c r="E39" i="9"/>
  <c r="Y38" i="9"/>
  <c r="Y37" i="9" s="1"/>
  <c r="X38" i="9"/>
  <c r="V38" i="9"/>
  <c r="U38" i="9"/>
  <c r="U37" i="9" s="1"/>
  <c r="T38" i="9"/>
  <c r="S38" i="9"/>
  <c r="S37" i="9" s="1"/>
  <c r="R38" i="9"/>
  <c r="R37" i="9" s="1"/>
  <c r="Q38" i="9"/>
  <c r="Q37" i="9" s="1"/>
  <c r="P38" i="9"/>
  <c r="P37" i="9" s="1"/>
  <c r="K38" i="9"/>
  <c r="K37" i="9" s="1"/>
  <c r="AD37" i="9"/>
  <c r="X37" i="9"/>
  <c r="V37" i="9"/>
  <c r="T37" i="9"/>
  <c r="P34" i="9"/>
  <c r="P33" i="9" s="1"/>
  <c r="N34" i="9"/>
  <c r="N33" i="9" s="1"/>
  <c r="K34" i="9"/>
  <c r="K33" i="9" s="1"/>
  <c r="J34" i="9"/>
  <c r="J33" i="9" s="1"/>
  <c r="E34" i="9"/>
  <c r="E33" i="9"/>
  <c r="AD8" i="9"/>
  <c r="Y8" i="9"/>
  <c r="X8" i="9"/>
  <c r="V8" i="9"/>
  <c r="U8" i="9"/>
  <c r="R8" i="9"/>
  <c r="Q8" i="9"/>
  <c r="P8" i="9"/>
  <c r="O8" i="9"/>
  <c r="K8" i="9"/>
  <c r="J8" i="9"/>
  <c r="H8" i="9"/>
  <c r="G8" i="9"/>
  <c r="F8" i="9"/>
  <c r="E8" i="9"/>
  <c r="D42" i="8"/>
  <c r="C42" i="8"/>
  <c r="AD39" i="8"/>
  <c r="AC39" i="8"/>
  <c r="AB39" i="8"/>
  <c r="AA39" i="8"/>
  <c r="Z39" i="8"/>
  <c r="Y39" i="8"/>
  <c r="X39" i="8"/>
  <c r="W39" i="8"/>
  <c r="V39" i="8"/>
  <c r="U39" i="8"/>
  <c r="T39" i="8"/>
  <c r="S39" i="8"/>
  <c r="R39" i="8"/>
  <c r="Q39" i="8"/>
  <c r="P39" i="8"/>
  <c r="O39" i="8"/>
  <c r="N39" i="8"/>
  <c r="M39" i="8"/>
  <c r="L39" i="8"/>
  <c r="K39" i="8"/>
  <c r="J39" i="8"/>
  <c r="I39" i="8"/>
  <c r="H39" i="8"/>
  <c r="G39" i="8"/>
  <c r="F39" i="8"/>
  <c r="E39" i="8"/>
  <c r="AD38" i="8"/>
  <c r="AD37" i="8" s="1"/>
  <c r="AC38" i="8"/>
  <c r="AC37" i="8" s="1"/>
  <c r="AB38" i="8"/>
  <c r="AA38" i="8"/>
  <c r="V38" i="8"/>
  <c r="V37" i="8" s="1"/>
  <c r="U38" i="8"/>
  <c r="U37" i="8" s="1"/>
  <c r="T38" i="8"/>
  <c r="T37" i="8" s="1"/>
  <c r="N38" i="8"/>
  <c r="M38" i="8"/>
  <c r="I38" i="8"/>
  <c r="I37" i="8" s="1"/>
  <c r="H38" i="8"/>
  <c r="H37" i="8" s="1"/>
  <c r="G38" i="8"/>
  <c r="G37" i="8" s="1"/>
  <c r="F38" i="8"/>
  <c r="F37" i="8" s="1"/>
  <c r="AB37" i="8"/>
  <c r="AA37" i="8"/>
  <c r="N37" i="8"/>
  <c r="M37" i="8"/>
  <c r="AC34" i="8"/>
  <c r="AB34" i="8"/>
  <c r="AB33" i="8" s="1"/>
  <c r="AA34" i="8"/>
  <c r="E34" i="8"/>
  <c r="E33" i="8" s="1"/>
  <c r="AC33" i="8"/>
  <c r="AA33" i="8"/>
  <c r="Y32" i="8"/>
  <c r="Y31" i="8" s="1"/>
  <c r="X32" i="8"/>
  <c r="X31" i="8" s="1"/>
  <c r="S30" i="8"/>
  <c r="R30" i="8"/>
  <c r="P30" i="8"/>
  <c r="AB8" i="8"/>
  <c r="AA8" i="8"/>
  <c r="X8" i="8"/>
  <c r="W8" i="8"/>
  <c r="V8" i="8"/>
  <c r="U8" i="8"/>
  <c r="T8" i="8"/>
  <c r="P8" i="8"/>
  <c r="O8" i="8"/>
  <c r="N8" i="8"/>
  <c r="M8" i="8"/>
  <c r="H8" i="8"/>
  <c r="G8" i="8"/>
  <c r="F8" i="8"/>
  <c r="D42" i="7"/>
  <c r="C42" i="7"/>
  <c r="AD39" i="7"/>
  <c r="AC39" i="7"/>
  <c r="AB39" i="7"/>
  <c r="AA39" i="7"/>
  <c r="Z39" i="7"/>
  <c r="Y39" i="7"/>
  <c r="X39" i="7"/>
  <c r="W39" i="7"/>
  <c r="V39" i="7"/>
  <c r="V38" i="7" s="1"/>
  <c r="U39" i="7"/>
  <c r="T39" i="7"/>
  <c r="S39" i="7"/>
  <c r="R39" i="7"/>
  <c r="Q39" i="7"/>
  <c r="P39" i="7"/>
  <c r="O39" i="7"/>
  <c r="N39" i="7"/>
  <c r="M39" i="7"/>
  <c r="L39" i="7"/>
  <c r="K39" i="7"/>
  <c r="J39" i="7"/>
  <c r="I39" i="7"/>
  <c r="H39" i="7"/>
  <c r="G39" i="7"/>
  <c r="F39" i="7"/>
  <c r="E39" i="7"/>
  <c r="AD38" i="7"/>
  <c r="Y38" i="7"/>
  <c r="Y37" i="7" s="1"/>
  <c r="W38" i="7"/>
  <c r="U38" i="7"/>
  <c r="T38" i="7"/>
  <c r="Q38" i="7"/>
  <c r="N38" i="7"/>
  <c r="N37" i="7" s="1"/>
  <c r="M38" i="7"/>
  <c r="M37" i="7" s="1"/>
  <c r="K38" i="7"/>
  <c r="K37" i="7" s="1"/>
  <c r="I38" i="7"/>
  <c r="I37" i="7" s="1"/>
  <c r="H38" i="7"/>
  <c r="F38" i="7"/>
  <c r="E38" i="7"/>
  <c r="AD37" i="7"/>
  <c r="W37" i="7"/>
  <c r="V37" i="7"/>
  <c r="U37" i="7"/>
  <c r="T37" i="7"/>
  <c r="Q37" i="7"/>
  <c r="H37" i="7"/>
  <c r="F37" i="7"/>
  <c r="E37" i="7"/>
  <c r="AB34" i="7"/>
  <c r="AB33" i="7" s="1"/>
  <c r="AA34" i="7"/>
  <c r="AA33" i="7" s="1"/>
  <c r="V34" i="7"/>
  <c r="V33" i="7" s="1"/>
  <c r="S34" i="7"/>
  <c r="S33" i="7" s="1"/>
  <c r="P34" i="7"/>
  <c r="P33" i="7" s="1"/>
  <c r="R32" i="7"/>
  <c r="R31" i="7"/>
  <c r="R30" i="7"/>
  <c r="R29" i="7"/>
  <c r="Y8" i="7"/>
  <c r="W8" i="7"/>
  <c r="V8" i="7"/>
  <c r="U8" i="7"/>
  <c r="T8" i="7"/>
  <c r="S8" i="7"/>
  <c r="R8" i="7"/>
  <c r="Q8" i="7"/>
  <c r="P8" i="7"/>
  <c r="K8" i="7"/>
  <c r="I8" i="7"/>
  <c r="H8" i="7"/>
  <c r="G8" i="7"/>
  <c r="F8" i="7"/>
  <c r="E8" i="7"/>
  <c r="D42" i="6"/>
  <c r="C42" i="6"/>
  <c r="AD39" i="6"/>
  <c r="AC39" i="6"/>
  <c r="AB39" i="6"/>
  <c r="AA39" i="6"/>
  <c r="Z39" i="6"/>
  <c r="Y39" i="6"/>
  <c r="X39" i="6"/>
  <c r="W39" i="6"/>
  <c r="V39" i="6"/>
  <c r="U39" i="6"/>
  <c r="T39" i="6"/>
  <c r="T38" i="6" s="1"/>
  <c r="T37" i="6" s="1"/>
  <c r="S39" i="6"/>
  <c r="S32" i="6" s="1"/>
  <c r="S31" i="6" s="1"/>
  <c r="R39" i="6"/>
  <c r="Q39" i="6"/>
  <c r="P39" i="6"/>
  <c r="O39" i="6"/>
  <c r="N39" i="6"/>
  <c r="M39" i="6"/>
  <c r="L39" i="6"/>
  <c r="K39" i="6"/>
  <c r="J39" i="6"/>
  <c r="I39" i="6"/>
  <c r="H39" i="6"/>
  <c r="G39" i="6"/>
  <c r="F39" i="6"/>
  <c r="F8" i="6" s="1"/>
  <c r="E39" i="6"/>
  <c r="E30" i="6" s="1"/>
  <c r="AD38" i="6"/>
  <c r="AD37" i="6" s="1"/>
  <c r="AC38" i="6"/>
  <c r="AC37" i="6" s="1"/>
  <c r="AB38" i="6"/>
  <c r="AB37" i="6" s="1"/>
  <c r="AA38" i="6"/>
  <c r="AA37" i="6" s="1"/>
  <c r="W38" i="6"/>
  <c r="W37" i="6" s="1"/>
  <c r="V38" i="6"/>
  <c r="V37" i="6" s="1"/>
  <c r="U38" i="6"/>
  <c r="U37" i="6" s="1"/>
  <c r="O38" i="6"/>
  <c r="N38" i="6"/>
  <c r="N37" i="6" s="1"/>
  <c r="M38" i="6"/>
  <c r="M37" i="6" s="1"/>
  <c r="L38" i="6"/>
  <c r="L37" i="6" s="1"/>
  <c r="J38" i="6"/>
  <c r="J37" i="6" s="1"/>
  <c r="I38" i="6"/>
  <c r="I37" i="6" s="1"/>
  <c r="H38" i="6"/>
  <c r="H37" i="6" s="1"/>
  <c r="G38" i="6"/>
  <c r="G37" i="6" s="1"/>
  <c r="F38" i="6"/>
  <c r="O37" i="6"/>
  <c r="F37" i="6"/>
  <c r="N34" i="6"/>
  <c r="N33" i="6" s="1"/>
  <c r="M34" i="6"/>
  <c r="L34" i="6"/>
  <c r="L33" i="6" s="1"/>
  <c r="K34" i="6"/>
  <c r="F34" i="6"/>
  <c r="F33" i="6" s="1"/>
  <c r="M33" i="6"/>
  <c r="K33" i="6"/>
  <c r="P32" i="6"/>
  <c r="P31" i="6"/>
  <c r="V30" i="6"/>
  <c r="AA8" i="6"/>
  <c r="Z8" i="6"/>
  <c r="X8" i="6"/>
  <c r="W8" i="6"/>
  <c r="V8" i="6"/>
  <c r="U8" i="6"/>
  <c r="T8" i="6"/>
  <c r="M8" i="6"/>
  <c r="L8" i="6"/>
  <c r="J8" i="6"/>
  <c r="I8" i="6"/>
  <c r="H8" i="6"/>
  <c r="G8" i="6"/>
  <c r="D42" i="5"/>
  <c r="C42" i="5"/>
  <c r="AD39" i="5"/>
  <c r="AC39" i="5"/>
  <c r="AB39" i="5"/>
  <c r="AA39" i="5"/>
  <c r="Z39" i="5"/>
  <c r="Y39" i="5"/>
  <c r="X39" i="5"/>
  <c r="W39" i="5"/>
  <c r="V39" i="5"/>
  <c r="U39" i="5"/>
  <c r="U38" i="5" s="1"/>
  <c r="T39" i="5"/>
  <c r="S39" i="5"/>
  <c r="R39" i="5"/>
  <c r="Q39" i="5"/>
  <c r="P39" i="5"/>
  <c r="O39" i="5"/>
  <c r="N39" i="5"/>
  <c r="M39" i="5"/>
  <c r="L39" i="5"/>
  <c r="K39" i="5"/>
  <c r="J39" i="5"/>
  <c r="J8" i="5" s="1"/>
  <c r="I39" i="5"/>
  <c r="I8" i="5" s="1"/>
  <c r="H39" i="5"/>
  <c r="G39" i="5"/>
  <c r="G38" i="5" s="1"/>
  <c r="G37" i="5" s="1"/>
  <c r="F39" i="5"/>
  <c r="F38" i="5" s="1"/>
  <c r="F37" i="5" s="1"/>
  <c r="E39" i="5"/>
  <c r="AA38" i="5"/>
  <c r="AA37" i="5" s="1"/>
  <c r="Z38" i="5"/>
  <c r="Z37" i="5" s="1"/>
  <c r="Y38" i="5"/>
  <c r="Y37" i="5" s="1"/>
  <c r="X38" i="5"/>
  <c r="W38" i="5"/>
  <c r="R38" i="5"/>
  <c r="R37" i="5" s="1"/>
  <c r="M38" i="5"/>
  <c r="L38" i="5"/>
  <c r="K38" i="5"/>
  <c r="J38" i="5"/>
  <c r="I38" i="5"/>
  <c r="I37" i="5" s="1"/>
  <c r="H38" i="5"/>
  <c r="H37" i="5" s="1"/>
  <c r="X37" i="5"/>
  <c r="W37" i="5"/>
  <c r="U37" i="5"/>
  <c r="M37" i="5"/>
  <c r="L37" i="5"/>
  <c r="K37" i="5"/>
  <c r="J37" i="5"/>
  <c r="R36" i="5"/>
  <c r="R35" i="5" s="1"/>
  <c r="AA34" i="5"/>
  <c r="AA33" i="5" s="1"/>
  <c r="Z34" i="5"/>
  <c r="Z33" i="5" s="1"/>
  <c r="L34" i="5"/>
  <c r="J34" i="5"/>
  <c r="I34" i="5"/>
  <c r="I33" i="5" s="1"/>
  <c r="G34" i="5"/>
  <c r="G33" i="5" s="1"/>
  <c r="F34" i="5"/>
  <c r="F33" i="5" s="1"/>
  <c r="L33" i="5"/>
  <c r="J33" i="5"/>
  <c r="Q32" i="5"/>
  <c r="Q31" i="5" s="1"/>
  <c r="P32" i="5"/>
  <c r="P31" i="5" s="1"/>
  <c r="AA30" i="5"/>
  <c r="Z30" i="5"/>
  <c r="I30" i="5"/>
  <c r="Z26" i="5"/>
  <c r="AA25" i="5"/>
  <c r="AA8" i="5"/>
  <c r="Z8" i="5"/>
  <c r="Y8" i="5"/>
  <c r="X8" i="5"/>
  <c r="W8" i="5"/>
  <c r="V8" i="5"/>
  <c r="U8" i="5"/>
  <c r="T8" i="5"/>
  <c r="S8" i="5"/>
  <c r="R8" i="5"/>
  <c r="M8" i="5"/>
  <c r="L8" i="5"/>
  <c r="K8" i="5"/>
  <c r="D42" i="4"/>
  <c r="C42" i="4"/>
  <c r="AD39" i="4"/>
  <c r="AC39" i="4"/>
  <c r="AB39" i="4"/>
  <c r="AA39" i="4"/>
  <c r="AA8" i="4" s="1"/>
  <c r="Z39" i="4"/>
  <c r="Y39" i="4"/>
  <c r="X39" i="4"/>
  <c r="W39" i="4"/>
  <c r="V39" i="4"/>
  <c r="U39" i="4"/>
  <c r="T39" i="4"/>
  <c r="S39" i="4"/>
  <c r="R39" i="4"/>
  <c r="Q39" i="4"/>
  <c r="P39" i="4"/>
  <c r="O39" i="4"/>
  <c r="N39" i="4"/>
  <c r="M39" i="4"/>
  <c r="L39" i="4"/>
  <c r="K39" i="4"/>
  <c r="J39" i="4"/>
  <c r="I39" i="4"/>
  <c r="H39" i="4"/>
  <c r="G39" i="4"/>
  <c r="F39" i="4"/>
  <c r="F8" i="4" s="1"/>
  <c r="E39" i="4"/>
  <c r="E8" i="4" s="1"/>
  <c r="AB38" i="4"/>
  <c r="AB37" i="4" s="1"/>
  <c r="U38" i="4"/>
  <c r="U37" i="4" s="1"/>
  <c r="T38" i="4"/>
  <c r="S38" i="4"/>
  <c r="S37" i="4" s="1"/>
  <c r="O38" i="4"/>
  <c r="O37" i="4" s="1"/>
  <c r="N38" i="4"/>
  <c r="N37" i="4" s="1"/>
  <c r="G38" i="4"/>
  <c r="F38" i="4"/>
  <c r="E38" i="4"/>
  <c r="T37" i="4"/>
  <c r="G37" i="4"/>
  <c r="F37" i="4"/>
  <c r="E37" i="4"/>
  <c r="F36" i="4"/>
  <c r="F35" i="4" s="1"/>
  <c r="E36" i="4"/>
  <c r="E35" i="4" s="1"/>
  <c r="U34" i="4"/>
  <c r="T34" i="4"/>
  <c r="T33" i="4" s="1"/>
  <c r="S34" i="4"/>
  <c r="S33" i="4" s="1"/>
  <c r="Q34" i="4"/>
  <c r="Q33" i="4" s="1"/>
  <c r="U33" i="4"/>
  <c r="AC32" i="4"/>
  <c r="AC31" i="4" s="1"/>
  <c r="AA32" i="4"/>
  <c r="AA31" i="4" s="1"/>
  <c r="J32" i="4"/>
  <c r="J31" i="4" s="1"/>
  <c r="T30" i="4"/>
  <c r="S30" i="4"/>
  <c r="R30" i="4"/>
  <c r="R25" i="4"/>
  <c r="AD8" i="4"/>
  <c r="AC8" i="4"/>
  <c r="AB8" i="4"/>
  <c r="U8" i="4"/>
  <c r="T8" i="4"/>
  <c r="S8" i="4"/>
  <c r="R8" i="4"/>
  <c r="Q8" i="4"/>
  <c r="P8" i="4"/>
  <c r="O8" i="4"/>
  <c r="N8" i="4"/>
  <c r="G8" i="4"/>
  <c r="D42" i="3"/>
  <c r="C42" i="3"/>
  <c r="AD39" i="3"/>
  <c r="AC39" i="3"/>
  <c r="AC38" i="3" s="1"/>
  <c r="AB39" i="3"/>
  <c r="AA39" i="3"/>
  <c r="Z39" i="3"/>
  <c r="Y39" i="3"/>
  <c r="X39" i="3"/>
  <c r="W39" i="3"/>
  <c r="V39" i="3"/>
  <c r="U39" i="3"/>
  <c r="T39" i="3"/>
  <c r="S39" i="3"/>
  <c r="R39" i="3"/>
  <c r="Q39" i="3"/>
  <c r="P39" i="3"/>
  <c r="O39" i="3"/>
  <c r="N39" i="3"/>
  <c r="M39" i="3"/>
  <c r="M38" i="3" s="1"/>
  <c r="M37" i="3" s="1"/>
  <c r="L39" i="3"/>
  <c r="K39" i="3"/>
  <c r="J39" i="3"/>
  <c r="I39" i="3"/>
  <c r="H39" i="3"/>
  <c r="G39" i="3"/>
  <c r="F39" i="3"/>
  <c r="E39" i="3"/>
  <c r="AD38" i="3"/>
  <c r="X38" i="3"/>
  <c r="X37" i="3" s="1"/>
  <c r="T38" i="3"/>
  <c r="T37" i="3" s="1"/>
  <c r="S38" i="3"/>
  <c r="R38" i="3"/>
  <c r="R37" i="3" s="1"/>
  <c r="Q38" i="3"/>
  <c r="Q37" i="3" s="1"/>
  <c r="P38" i="3"/>
  <c r="P37" i="3" s="1"/>
  <c r="O38" i="3"/>
  <c r="O37" i="3" s="1"/>
  <c r="J38" i="3"/>
  <c r="J37" i="3" s="1"/>
  <c r="F38" i="3"/>
  <c r="F37" i="3" s="1"/>
  <c r="E38" i="3"/>
  <c r="AD37" i="3"/>
  <c r="AC37" i="3"/>
  <c r="S37" i="3"/>
  <c r="E37" i="3"/>
  <c r="I36" i="3"/>
  <c r="I35" i="3" s="1"/>
  <c r="AC34" i="3"/>
  <c r="X34" i="3"/>
  <c r="X33" i="3" s="1"/>
  <c r="W34" i="3"/>
  <c r="W33" i="3" s="1"/>
  <c r="V34" i="3"/>
  <c r="V33" i="3" s="1"/>
  <c r="F34" i="3"/>
  <c r="F33" i="3" s="1"/>
  <c r="E34" i="3"/>
  <c r="E33" i="3" s="1"/>
  <c r="AC33" i="3"/>
  <c r="P32" i="3"/>
  <c r="P31" i="3" s="1"/>
  <c r="O32" i="3"/>
  <c r="O31" i="3" s="1"/>
  <c r="M30" i="3"/>
  <c r="L30" i="3"/>
  <c r="AD8" i="3"/>
  <c r="AC8" i="3"/>
  <c r="AB8" i="3"/>
  <c r="AA8" i="3"/>
  <c r="Z8" i="3"/>
  <c r="Y8" i="3"/>
  <c r="X8" i="3"/>
  <c r="T8" i="3"/>
  <c r="S8" i="3"/>
  <c r="R8" i="3"/>
  <c r="Q8" i="3"/>
  <c r="P8" i="3"/>
  <c r="O8" i="3"/>
  <c r="N8" i="3"/>
  <c r="M8" i="3"/>
  <c r="L8" i="3"/>
  <c r="K8" i="3"/>
  <c r="J8" i="3"/>
  <c r="F8" i="3"/>
  <c r="E8" i="3"/>
  <c r="D19" i="2"/>
  <c r="J19" i="2" s="1"/>
  <c r="J18" i="2"/>
  <c r="J16" i="2"/>
  <c r="J15" i="2"/>
  <c r="J13" i="2"/>
  <c r="J12" i="2"/>
  <c r="O12" i="2" s="1"/>
  <c r="I8" i="2"/>
  <c r="I7" i="2"/>
  <c r="J5" i="2"/>
  <c r="J4" i="2"/>
  <c r="R26" i="4" l="1"/>
  <c r="R29" i="4"/>
  <c r="R27" i="4"/>
  <c r="R22" i="4"/>
  <c r="R21" i="4" s="1"/>
  <c r="AA30" i="9"/>
  <c r="AA22" i="9" s="1"/>
  <c r="AA21" i="9" s="1"/>
  <c r="AA34" i="9"/>
  <c r="AA33" i="9" s="1"/>
  <c r="AA32" i="9"/>
  <c r="AA31" i="9" s="1"/>
  <c r="AA38" i="9"/>
  <c r="AA37" i="9" s="1"/>
  <c r="AA36" i="9"/>
  <c r="AA35" i="9" s="1"/>
  <c r="AA8" i="9"/>
  <c r="S27" i="4"/>
  <c r="S29" i="4"/>
  <c r="S22" i="4"/>
  <c r="S21" i="4" s="1"/>
  <c r="S26" i="4"/>
  <c r="S25" i="4"/>
  <c r="N30" i="5"/>
  <c r="N36" i="5"/>
  <c r="N35" i="5" s="1"/>
  <c r="N32" i="5"/>
  <c r="N31" i="5" s="1"/>
  <c r="N8" i="5"/>
  <c r="N38" i="5"/>
  <c r="N37" i="5" s="1"/>
  <c r="N34" i="5"/>
  <c r="N33" i="5" s="1"/>
  <c r="G8" i="3"/>
  <c r="G36" i="3"/>
  <c r="G35" i="3" s="1"/>
  <c r="G30" i="3"/>
  <c r="G38" i="3"/>
  <c r="G37" i="3" s="1"/>
  <c r="G32" i="3"/>
  <c r="G31" i="3" s="1"/>
  <c r="G34" i="3"/>
  <c r="G33" i="3" s="1"/>
  <c r="O8" i="5"/>
  <c r="O36" i="5"/>
  <c r="O35" i="5" s="1"/>
  <c r="O32" i="5"/>
  <c r="O31" i="5" s="1"/>
  <c r="O38" i="5"/>
  <c r="O37" i="5" s="1"/>
  <c r="O34" i="5"/>
  <c r="O33" i="5" s="1"/>
  <c r="O30" i="5"/>
  <c r="AC36" i="5"/>
  <c r="AC35" i="5" s="1"/>
  <c r="AC34" i="5"/>
  <c r="AC33" i="5" s="1"/>
  <c r="AC8" i="5"/>
  <c r="AC32" i="5"/>
  <c r="AC31" i="5" s="1"/>
  <c r="AC38" i="5"/>
  <c r="AC37" i="5" s="1"/>
  <c r="AC30" i="5"/>
  <c r="E27" i="6"/>
  <c r="E25" i="6"/>
  <c r="E26" i="6"/>
  <c r="E29" i="6"/>
  <c r="F25" i="11"/>
  <c r="F28" i="11"/>
  <c r="F11" i="11"/>
  <c r="I30" i="3"/>
  <c r="I38" i="3"/>
  <c r="I37" i="3" s="1"/>
  <c r="I32" i="3"/>
  <c r="I31" i="3" s="1"/>
  <c r="I34" i="3"/>
  <c r="I33" i="3" s="1"/>
  <c r="I8" i="3"/>
  <c r="W8" i="3"/>
  <c r="W36" i="3"/>
  <c r="W35" i="3" s="1"/>
  <c r="W30" i="3"/>
  <c r="W38" i="3"/>
  <c r="W37" i="3" s="1"/>
  <c r="W32" i="3"/>
  <c r="W31" i="3" s="1"/>
  <c r="G26" i="11"/>
  <c r="L25" i="3"/>
  <c r="L26" i="3"/>
  <c r="L29" i="3"/>
  <c r="L27" i="3"/>
  <c r="M26" i="3"/>
  <c r="M29" i="3"/>
  <c r="M25" i="3"/>
  <c r="M22" i="3"/>
  <c r="M21" i="3" s="1"/>
  <c r="M27" i="3"/>
  <c r="M34" i="9"/>
  <c r="M33" i="9" s="1"/>
  <c r="M8" i="9"/>
  <c r="M38" i="9"/>
  <c r="M37" i="9" s="1"/>
  <c r="M30" i="9"/>
  <c r="M32" i="9"/>
  <c r="M31" i="9" s="1"/>
  <c r="M36" i="9"/>
  <c r="M35" i="9" s="1"/>
  <c r="T27" i="4"/>
  <c r="T25" i="4"/>
  <c r="T29" i="4"/>
  <c r="T22" i="4"/>
  <c r="T21" i="4" s="1"/>
  <c r="T26" i="4"/>
  <c r="AB30" i="5"/>
  <c r="AB22" i="5" s="1"/>
  <c r="AB21" i="5" s="1"/>
  <c r="AB36" i="5"/>
  <c r="AB35" i="5" s="1"/>
  <c r="AB8" i="5"/>
  <c r="AB32" i="5"/>
  <c r="AB31" i="5" s="1"/>
  <c r="AB38" i="5"/>
  <c r="AB37" i="5" s="1"/>
  <c r="AB34" i="5"/>
  <c r="AB33" i="5" s="1"/>
  <c r="U36" i="3"/>
  <c r="U35" i="3" s="1"/>
  <c r="U8" i="3"/>
  <c r="U30" i="3"/>
  <c r="U38" i="3"/>
  <c r="U37" i="3" s="1"/>
  <c r="U32" i="3"/>
  <c r="U31" i="3" s="1"/>
  <c r="U34" i="3"/>
  <c r="U33" i="3" s="1"/>
  <c r="O18" i="2"/>
  <c r="M36" i="8"/>
  <c r="M35" i="8" s="1"/>
  <c r="K36" i="5"/>
  <c r="K35" i="5" s="1"/>
  <c r="G36" i="4"/>
  <c r="G35" i="4" s="1"/>
  <c r="Y36" i="9"/>
  <c r="Y35" i="9" s="1"/>
  <c r="Q36" i="9"/>
  <c r="Q35" i="9" s="1"/>
  <c r="T36" i="8"/>
  <c r="T35" i="8" s="1"/>
  <c r="P36" i="9"/>
  <c r="P35" i="9" s="1"/>
  <c r="S36" i="8"/>
  <c r="S35" i="8" s="1"/>
  <c r="AA36" i="8"/>
  <c r="AA35" i="8" s="1"/>
  <c r="Q36" i="7"/>
  <c r="Q35" i="7" s="1"/>
  <c r="AB36" i="6"/>
  <c r="AB35" i="6" s="1"/>
  <c r="P36" i="7"/>
  <c r="P35" i="7" s="1"/>
  <c r="AA36" i="6"/>
  <c r="AA35" i="6" s="1"/>
  <c r="J36" i="5"/>
  <c r="J35" i="5" s="1"/>
  <c r="U36" i="4"/>
  <c r="U35" i="4" s="1"/>
  <c r="O36" i="7"/>
  <c r="O35" i="7" s="1"/>
  <c r="I36" i="5"/>
  <c r="I35" i="5" s="1"/>
  <c r="T36" i="4"/>
  <c r="T35" i="4" s="1"/>
  <c r="X36" i="3"/>
  <c r="X35" i="3" s="1"/>
  <c r="S36" i="4"/>
  <c r="S35" i="4" s="1"/>
  <c r="I36" i="7"/>
  <c r="I35" i="7" s="1"/>
  <c r="R36" i="4"/>
  <c r="R35" i="4" s="1"/>
  <c r="AD36" i="9"/>
  <c r="AD35" i="9" s="1"/>
  <c r="V36" i="8"/>
  <c r="V35" i="8" s="1"/>
  <c r="H36" i="7"/>
  <c r="H35" i="7" s="1"/>
  <c r="Y36" i="5"/>
  <c r="Y35" i="5" s="1"/>
  <c r="Q36" i="4"/>
  <c r="Q35" i="4" s="1"/>
  <c r="Q36" i="3"/>
  <c r="Q35" i="3" s="1"/>
  <c r="AC36" i="9"/>
  <c r="AC35" i="9" s="1"/>
  <c r="U36" i="8"/>
  <c r="U35" i="8" s="1"/>
  <c r="G36" i="7"/>
  <c r="G35" i="7" s="1"/>
  <c r="X36" i="5"/>
  <c r="X35" i="5" s="1"/>
  <c r="P36" i="4"/>
  <c r="P35" i="4" s="1"/>
  <c r="P36" i="3"/>
  <c r="P35" i="3" s="1"/>
  <c r="X36" i="9"/>
  <c r="X35" i="9" s="1"/>
  <c r="K36" i="8"/>
  <c r="K35" i="8" s="1"/>
  <c r="AD36" i="7"/>
  <c r="AD35" i="7" s="1"/>
  <c r="O36" i="6"/>
  <c r="O35" i="6" s="1"/>
  <c r="W36" i="5"/>
  <c r="W35" i="5" s="1"/>
  <c r="O36" i="4"/>
  <c r="O35" i="4" s="1"/>
  <c r="O36" i="3"/>
  <c r="O35" i="3" s="1"/>
  <c r="W36" i="9"/>
  <c r="W35" i="9" s="1"/>
  <c r="J36" i="8"/>
  <c r="J35" i="8" s="1"/>
  <c r="AB36" i="7"/>
  <c r="AB35" i="7" s="1"/>
  <c r="N36" i="6"/>
  <c r="N35" i="6" s="1"/>
  <c r="V36" i="5"/>
  <c r="V35" i="5" s="1"/>
  <c r="N36" i="4"/>
  <c r="N35" i="4" s="1"/>
  <c r="N36" i="3"/>
  <c r="N35" i="3" s="1"/>
  <c r="AA36" i="7"/>
  <c r="AA35" i="7" s="1"/>
  <c r="M36" i="6"/>
  <c r="M35" i="6" s="1"/>
  <c r="M36" i="3"/>
  <c r="M35" i="3" s="1"/>
  <c r="H36" i="8"/>
  <c r="H35" i="8" s="1"/>
  <c r="Z36" i="7"/>
  <c r="Z35" i="7" s="1"/>
  <c r="L36" i="6"/>
  <c r="L35" i="6" s="1"/>
  <c r="T36" i="5"/>
  <c r="T35" i="5" s="1"/>
  <c r="L36" i="4"/>
  <c r="L35" i="4" s="1"/>
  <c r="AD36" i="3"/>
  <c r="AD35" i="3" s="1"/>
  <c r="L36" i="3"/>
  <c r="L35" i="3" s="1"/>
  <c r="T36" i="9"/>
  <c r="T35" i="9" s="1"/>
  <c r="I36" i="8"/>
  <c r="I35" i="8" s="1"/>
  <c r="U36" i="5"/>
  <c r="U35" i="5" s="1"/>
  <c r="M36" i="4"/>
  <c r="M35" i="4" s="1"/>
  <c r="R36" i="9"/>
  <c r="R35" i="9" s="1"/>
  <c r="G36" i="8"/>
  <c r="G35" i="8" s="1"/>
  <c r="AB36" i="4"/>
  <c r="AB35" i="4" s="1"/>
  <c r="F36" i="8"/>
  <c r="F35" i="8" s="1"/>
  <c r="I36" i="6"/>
  <c r="I35" i="6" s="1"/>
  <c r="H36" i="6"/>
  <c r="H35" i="6" s="1"/>
  <c r="S36" i="5"/>
  <c r="S35" i="5" s="1"/>
  <c r="AB36" i="3"/>
  <c r="AB35" i="3" s="1"/>
  <c r="O36" i="9"/>
  <c r="O35" i="9" s="1"/>
  <c r="W36" i="7"/>
  <c r="W35" i="7" s="1"/>
  <c r="AA36" i="3"/>
  <c r="AA35" i="3" s="1"/>
  <c r="AB36" i="8"/>
  <c r="AB35" i="8" s="1"/>
  <c r="AD36" i="6"/>
  <c r="AD35" i="6" s="1"/>
  <c r="N36" i="9"/>
  <c r="N35" i="9" s="1"/>
  <c r="E36" i="8"/>
  <c r="E35" i="8" s="1"/>
  <c r="AC36" i="6"/>
  <c r="AC35" i="6" s="1"/>
  <c r="AC36" i="3"/>
  <c r="AC35" i="3" s="1"/>
  <c r="R36" i="7"/>
  <c r="R35" i="7" s="1"/>
  <c r="AD36" i="4"/>
  <c r="AD35" i="4" s="1"/>
  <c r="K36" i="3"/>
  <c r="K35" i="3" s="1"/>
  <c r="AA36" i="4"/>
  <c r="AA35" i="4" s="1"/>
  <c r="J36" i="3"/>
  <c r="J35" i="3" s="1"/>
  <c r="AS26" i="12"/>
  <c r="AR25" i="12"/>
  <c r="E22" i="6"/>
  <c r="E21" i="6" s="1"/>
  <c r="P38" i="5"/>
  <c r="P37" i="5" s="1"/>
  <c r="P8" i="5"/>
  <c r="P34" i="5"/>
  <c r="P33" i="5" s="1"/>
  <c r="P30" i="5"/>
  <c r="P36" i="5"/>
  <c r="P35" i="5" s="1"/>
  <c r="AD38" i="5"/>
  <c r="AD37" i="5" s="1"/>
  <c r="AD8" i="5"/>
  <c r="AD36" i="5"/>
  <c r="AD35" i="5" s="1"/>
  <c r="AD32" i="5"/>
  <c r="AD31" i="5" s="1"/>
  <c r="AD34" i="5"/>
  <c r="AD33" i="5" s="1"/>
  <c r="AD30" i="5"/>
  <c r="V27" i="6"/>
  <c r="V25" i="6"/>
  <c r="V29" i="6"/>
  <c r="V26" i="6"/>
  <c r="R27" i="7"/>
  <c r="R26" i="7"/>
  <c r="R25" i="7"/>
  <c r="AM24" i="10"/>
  <c r="Y32" i="9"/>
  <c r="Y31" i="9" s="1"/>
  <c r="K32" i="9"/>
  <c r="K31" i="9" s="1"/>
  <c r="U32" i="8"/>
  <c r="U31" i="8" s="1"/>
  <c r="G32" i="8"/>
  <c r="G31" i="8" s="1"/>
  <c r="Q32" i="7"/>
  <c r="Q31" i="7" s="1"/>
  <c r="AA32" i="6"/>
  <c r="AA31" i="6" s="1"/>
  <c r="M32" i="6"/>
  <c r="M31" i="6" s="1"/>
  <c r="R32" i="5"/>
  <c r="R31" i="5" s="1"/>
  <c r="AB32" i="4"/>
  <c r="AB31" i="4" s="1"/>
  <c r="N32" i="4"/>
  <c r="N31" i="4" s="1"/>
  <c r="X32" i="3"/>
  <c r="X31" i="3" s="1"/>
  <c r="J32" i="3"/>
  <c r="J31" i="3" s="1"/>
  <c r="K30" i="9"/>
  <c r="G30" i="8"/>
  <c r="Y30" i="9"/>
  <c r="N32" i="8"/>
  <c r="N31" i="8" s="1"/>
  <c r="N30" i="8"/>
  <c r="E23" i="13"/>
  <c r="M32" i="8"/>
  <c r="M31" i="8" s="1"/>
  <c r="M30" i="8"/>
  <c r="K32" i="7"/>
  <c r="K31" i="7" s="1"/>
  <c r="K32" i="5"/>
  <c r="K31" i="5" s="1"/>
  <c r="R30" i="5"/>
  <c r="G32" i="4"/>
  <c r="G31" i="4" s="1"/>
  <c r="N30" i="4"/>
  <c r="J30" i="3"/>
  <c r="AM24" i="11"/>
  <c r="Y32" i="5"/>
  <c r="Y31" i="5" s="1"/>
  <c r="J32" i="5"/>
  <c r="J31" i="5" s="1"/>
  <c r="U32" i="4"/>
  <c r="U31" i="4" s="1"/>
  <c r="F32" i="4"/>
  <c r="F31" i="4" s="1"/>
  <c r="AB30" i="4"/>
  <c r="Q32" i="3"/>
  <c r="Q31" i="3" s="1"/>
  <c r="X30" i="3"/>
  <c r="AB32" i="8"/>
  <c r="AB31" i="8" s="1"/>
  <c r="AB30" i="8"/>
  <c r="Y32" i="7"/>
  <c r="Y31" i="7" s="1"/>
  <c r="I32" i="7"/>
  <c r="I31" i="7" s="1"/>
  <c r="AC30" i="9"/>
  <c r="I30" i="7"/>
  <c r="I22" i="7" s="1"/>
  <c r="I21" i="7" s="1"/>
  <c r="V32" i="6"/>
  <c r="V31" i="6" s="1"/>
  <c r="W32" i="5"/>
  <c r="W31" i="5" s="1"/>
  <c r="V32" i="8"/>
  <c r="V31" i="8" s="1"/>
  <c r="W32" i="7"/>
  <c r="W31" i="7" s="1"/>
  <c r="H30" i="7"/>
  <c r="AD32" i="9"/>
  <c r="AD31" i="9" s="1"/>
  <c r="S32" i="8"/>
  <c r="S31" i="8" s="1"/>
  <c r="P32" i="7"/>
  <c r="P31" i="7" s="1"/>
  <c r="Q30" i="7"/>
  <c r="T30" i="6"/>
  <c r="T22" i="6" s="1"/>
  <c r="T21" i="6" s="1"/>
  <c r="Y30" i="5"/>
  <c r="AC30" i="3"/>
  <c r="AC32" i="9"/>
  <c r="AC31" i="9" s="1"/>
  <c r="R30" i="9"/>
  <c r="O32" i="7"/>
  <c r="O31" i="7" s="1"/>
  <c r="K30" i="7"/>
  <c r="I32" i="6"/>
  <c r="I31" i="6" s="1"/>
  <c r="X30" i="5"/>
  <c r="Q30" i="9"/>
  <c r="G32" i="6"/>
  <c r="G31" i="6" s="1"/>
  <c r="M32" i="5"/>
  <c r="M31" i="5" s="1"/>
  <c r="W30" i="5"/>
  <c r="AD32" i="3"/>
  <c r="AD31" i="3" s="1"/>
  <c r="E30" i="3"/>
  <c r="R32" i="9"/>
  <c r="R31" i="9" s="1"/>
  <c r="P30" i="9"/>
  <c r="F30" i="8"/>
  <c r="H32" i="7"/>
  <c r="H31" i="7" s="1"/>
  <c r="G30" i="7"/>
  <c r="F32" i="6"/>
  <c r="F31" i="6" s="1"/>
  <c r="M30" i="6"/>
  <c r="I32" i="5"/>
  <c r="I31" i="5" s="1"/>
  <c r="T32" i="4"/>
  <c r="T31" i="4" s="1"/>
  <c r="AC32" i="3"/>
  <c r="AC31" i="3" s="1"/>
  <c r="Q32" i="9"/>
  <c r="Q31" i="9" s="1"/>
  <c r="O30" i="9"/>
  <c r="E30" i="8"/>
  <c r="G32" i="7"/>
  <c r="G31" i="7" s="1"/>
  <c r="F30" i="7"/>
  <c r="Z32" i="6"/>
  <c r="Z31" i="6" s="1"/>
  <c r="K30" i="6"/>
  <c r="S32" i="4"/>
  <c r="S31" i="4" s="1"/>
  <c r="E23" i="12"/>
  <c r="P32" i="9"/>
  <c r="P31" i="9" s="1"/>
  <c r="H32" i="8"/>
  <c r="H31" i="8" s="1"/>
  <c r="F32" i="7"/>
  <c r="F31" i="7" s="1"/>
  <c r="E30" i="7"/>
  <c r="Y32" i="6"/>
  <c r="Y31" i="6" s="1"/>
  <c r="J30" i="6"/>
  <c r="R32" i="4"/>
  <c r="R31" i="4" s="1"/>
  <c r="G30" i="4"/>
  <c r="O32" i="9"/>
  <c r="O31" i="9" s="1"/>
  <c r="F32" i="8"/>
  <c r="F31" i="8" s="1"/>
  <c r="E32" i="7"/>
  <c r="E31" i="7" s="1"/>
  <c r="X32" i="6"/>
  <c r="X31" i="6" s="1"/>
  <c r="AC30" i="6"/>
  <c r="H30" i="6"/>
  <c r="P32" i="4"/>
  <c r="P31" i="4" s="1"/>
  <c r="F30" i="4"/>
  <c r="S30" i="3"/>
  <c r="J30" i="9"/>
  <c r="E32" i="8"/>
  <c r="E31" i="8" s="1"/>
  <c r="AA30" i="8"/>
  <c r="Y30" i="7"/>
  <c r="U32" i="6"/>
  <c r="U31" i="6" s="1"/>
  <c r="AB30" i="6"/>
  <c r="G30" i="6"/>
  <c r="X32" i="5"/>
  <c r="X31" i="5" s="1"/>
  <c r="M30" i="5"/>
  <c r="O32" i="4"/>
  <c r="O31" i="4" s="1"/>
  <c r="E30" i="4"/>
  <c r="F32" i="3"/>
  <c r="F31" i="3" s="1"/>
  <c r="R30" i="3"/>
  <c r="I30" i="9"/>
  <c r="Z30" i="8"/>
  <c r="AD32" i="7"/>
  <c r="AD31" i="7" s="1"/>
  <c r="T32" i="6"/>
  <c r="T31" i="6" s="1"/>
  <c r="AA30" i="6"/>
  <c r="F30" i="6"/>
  <c r="V32" i="5"/>
  <c r="V31" i="5" s="1"/>
  <c r="L30" i="5"/>
  <c r="M32" i="4"/>
  <c r="M31" i="4" s="1"/>
  <c r="E32" i="3"/>
  <c r="E31" i="3" s="1"/>
  <c r="Q30" i="3"/>
  <c r="V32" i="7"/>
  <c r="V31" i="7" s="1"/>
  <c r="W30" i="7"/>
  <c r="Z30" i="6"/>
  <c r="L32" i="4"/>
  <c r="L31" i="4" s="1"/>
  <c r="J32" i="9"/>
  <c r="J31" i="9" s="1"/>
  <c r="Z32" i="8"/>
  <c r="Z31" i="8" s="1"/>
  <c r="T30" i="8"/>
  <c r="Y30" i="6"/>
  <c r="T32" i="5"/>
  <c r="T31" i="5" s="1"/>
  <c r="J30" i="5"/>
  <c r="K32" i="4"/>
  <c r="K31" i="4" s="1"/>
  <c r="U30" i="4"/>
  <c r="O30" i="3"/>
  <c r="AA32" i="8"/>
  <c r="AA31" i="8" s="1"/>
  <c r="U30" i="8"/>
  <c r="U22" i="8" s="1"/>
  <c r="U21" i="8" s="1"/>
  <c r="U32" i="5"/>
  <c r="U31" i="5" s="1"/>
  <c r="K30" i="5"/>
  <c r="P30" i="3"/>
  <c r="U32" i="7"/>
  <c r="U31" i="7" s="1"/>
  <c r="V30" i="7"/>
  <c r="T30" i="9"/>
  <c r="U30" i="7"/>
  <c r="U30" i="6"/>
  <c r="T32" i="3"/>
  <c r="T31" i="3" s="1"/>
  <c r="T30" i="7"/>
  <c r="H30" i="5"/>
  <c r="I32" i="4"/>
  <c r="I31" i="4" s="1"/>
  <c r="G30" i="5"/>
  <c r="E32" i="4"/>
  <c r="E31" i="4" s="1"/>
  <c r="T32" i="7"/>
  <c r="T31" i="7" s="1"/>
  <c r="O32" i="6"/>
  <c r="O31" i="6" s="1"/>
  <c r="AD30" i="3"/>
  <c r="S32" i="7"/>
  <c r="S31" i="7" s="1"/>
  <c r="S32" i="5"/>
  <c r="S31" i="5" s="1"/>
  <c r="N30" i="3"/>
  <c r="AD32" i="4"/>
  <c r="AD31" i="4" s="1"/>
  <c r="X30" i="6"/>
  <c r="J8" i="7"/>
  <c r="J34" i="7"/>
  <c r="J33" i="7" s="1"/>
  <c r="J32" i="7"/>
  <c r="J31" i="7" s="1"/>
  <c r="J38" i="7"/>
  <c r="J37" i="7" s="1"/>
  <c r="J30" i="7"/>
  <c r="J36" i="7"/>
  <c r="J35" i="7" s="1"/>
  <c r="X34" i="7"/>
  <c r="X33" i="7" s="1"/>
  <c r="X32" i="7"/>
  <c r="X31" i="7" s="1"/>
  <c r="X8" i="7"/>
  <c r="X38" i="7"/>
  <c r="X37" i="7" s="1"/>
  <c r="X30" i="7"/>
  <c r="X36" i="7"/>
  <c r="X35" i="7" s="1"/>
  <c r="AD30" i="9"/>
  <c r="I27" i="5"/>
  <c r="I29" i="5"/>
  <c r="I26" i="5"/>
  <c r="I25" i="5"/>
  <c r="P26" i="8"/>
  <c r="P25" i="8"/>
  <c r="P29" i="8"/>
  <c r="P27" i="8"/>
  <c r="Z29" i="5"/>
  <c r="Z27" i="5"/>
  <c r="Z25" i="5"/>
  <c r="Z22" i="5"/>
  <c r="Z21" i="5" s="1"/>
  <c r="R29" i="8"/>
  <c r="R26" i="8"/>
  <c r="R25" i="8"/>
  <c r="R27" i="8"/>
  <c r="AQ24" i="12"/>
  <c r="AQ23" i="12" s="1"/>
  <c r="AQ8" i="12"/>
  <c r="AA29" i="5"/>
  <c r="AA27" i="5"/>
  <c r="AA26" i="5"/>
  <c r="S29" i="8"/>
  <c r="S26" i="8"/>
  <c r="S25" i="8"/>
  <c r="S27" i="8"/>
  <c r="Q34" i="6"/>
  <c r="Q33" i="6" s="1"/>
  <c r="Q30" i="6"/>
  <c r="Q38" i="6"/>
  <c r="Q37" i="6" s="1"/>
  <c r="Q36" i="6"/>
  <c r="Q35" i="6" s="1"/>
  <c r="Q8" i="6"/>
  <c r="Q32" i="6"/>
  <c r="Q31" i="6" s="1"/>
  <c r="R38" i="6"/>
  <c r="R37" i="6" s="1"/>
  <c r="R30" i="6"/>
  <c r="R36" i="6"/>
  <c r="R35" i="6" s="1"/>
  <c r="R8" i="6"/>
  <c r="R34" i="6"/>
  <c r="R33" i="6" s="1"/>
  <c r="R32" i="6"/>
  <c r="R31" i="6" s="1"/>
  <c r="T32" i="8"/>
  <c r="T31" i="8" s="1"/>
  <c r="AN8" i="11"/>
  <c r="AN24" i="11"/>
  <c r="AN23" i="11" s="1"/>
  <c r="Q30" i="8"/>
  <c r="Q36" i="8"/>
  <c r="Q35" i="8" s="1"/>
  <c r="Q38" i="8"/>
  <c r="Q37" i="8" s="1"/>
  <c r="Q32" i="8"/>
  <c r="Q31" i="8" s="1"/>
  <c r="Q8" i="8"/>
  <c r="Q34" i="8"/>
  <c r="Q33" i="8" s="1"/>
  <c r="H36" i="4"/>
  <c r="H35" i="4" s="1"/>
  <c r="H32" i="4"/>
  <c r="H31" i="4" s="1"/>
  <c r="H38" i="4"/>
  <c r="H37" i="4" s="1"/>
  <c r="H30" i="4"/>
  <c r="H8" i="4"/>
  <c r="H34" i="4"/>
  <c r="H33" i="4" s="1"/>
  <c r="V36" i="4"/>
  <c r="V35" i="4" s="1"/>
  <c r="V32" i="4"/>
  <c r="V31" i="4" s="1"/>
  <c r="V8" i="4"/>
  <c r="V38" i="4"/>
  <c r="V37" i="4" s="1"/>
  <c r="V34" i="4"/>
  <c r="V33" i="4" s="1"/>
  <c r="V30" i="4"/>
  <c r="R36" i="8"/>
  <c r="R35" i="8" s="1"/>
  <c r="R32" i="8"/>
  <c r="R31" i="8" s="1"/>
  <c r="R8" i="8"/>
  <c r="R34" i="8"/>
  <c r="R33" i="8" s="1"/>
  <c r="R38" i="8"/>
  <c r="R37" i="8" s="1"/>
  <c r="AP8" i="12"/>
  <c r="AP24" i="12"/>
  <c r="AP23" i="12" s="1"/>
  <c r="AP24" i="10"/>
  <c r="AP23" i="10" s="1"/>
  <c r="AP8" i="10"/>
  <c r="H38" i="3"/>
  <c r="H37" i="3" s="1"/>
  <c r="H8" i="3"/>
  <c r="H36" i="3"/>
  <c r="H35" i="3" s="1"/>
  <c r="H30" i="3"/>
  <c r="H32" i="3"/>
  <c r="H31" i="3" s="1"/>
  <c r="H34" i="3"/>
  <c r="H33" i="3" s="1"/>
  <c r="V38" i="3"/>
  <c r="V37" i="3" s="1"/>
  <c r="V8" i="3"/>
  <c r="V36" i="3"/>
  <c r="V35" i="3" s="1"/>
  <c r="V30" i="3"/>
  <c r="V32" i="3"/>
  <c r="V31" i="3" s="1"/>
  <c r="P34" i="6"/>
  <c r="P33" i="6" s="1"/>
  <c r="P30" i="6"/>
  <c r="P38" i="6"/>
  <c r="P37" i="6" s="1"/>
  <c r="P36" i="6"/>
  <c r="P35" i="6" s="1"/>
  <c r="P8" i="6"/>
  <c r="AD30" i="6"/>
  <c r="AD32" i="6"/>
  <c r="AD31" i="6" s="1"/>
  <c r="AD8" i="6"/>
  <c r="AD34" i="6"/>
  <c r="AD33" i="6" s="1"/>
  <c r="L30" i="9"/>
  <c r="L22" i="9" s="1"/>
  <c r="L21" i="9" s="1"/>
  <c r="L34" i="9"/>
  <c r="L33" i="9" s="1"/>
  <c r="L8" i="9"/>
  <c r="L36" i="9"/>
  <c r="L35" i="9" s="1"/>
  <c r="L38" i="9"/>
  <c r="L37" i="9" s="1"/>
  <c r="L32" i="9"/>
  <c r="L31" i="9" s="1"/>
  <c r="Z30" i="9"/>
  <c r="Z34" i="9"/>
  <c r="Z33" i="9" s="1"/>
  <c r="Z32" i="9"/>
  <c r="Z31" i="9" s="1"/>
  <c r="Z38" i="9"/>
  <c r="Z37" i="9" s="1"/>
  <c r="Z36" i="9"/>
  <c r="Z35" i="9" s="1"/>
  <c r="Z8" i="9"/>
  <c r="AP26" i="11"/>
  <c r="AO25" i="11"/>
  <c r="AQ24" i="13"/>
  <c r="AQ23" i="13" s="1"/>
  <c r="AQ8" i="13"/>
  <c r="G28" i="13"/>
  <c r="L32" i="7"/>
  <c r="L31" i="7" s="1"/>
  <c r="L8" i="7"/>
  <c r="L30" i="7"/>
  <c r="L36" i="7"/>
  <c r="L35" i="7" s="1"/>
  <c r="AB34" i="9"/>
  <c r="AB33" i="9" s="1"/>
  <c r="AB38" i="9"/>
  <c r="AB37" i="9" s="1"/>
  <c r="AB36" i="9"/>
  <c r="AB35" i="9" s="1"/>
  <c r="AB8" i="9"/>
  <c r="AB30" i="9"/>
  <c r="H26" i="13"/>
  <c r="AR26" i="13"/>
  <c r="K30" i="3"/>
  <c r="K34" i="3"/>
  <c r="K33" i="3" s="1"/>
  <c r="J30" i="4"/>
  <c r="J22" i="4" s="1"/>
  <c r="J21" i="4" s="1"/>
  <c r="J36" i="4"/>
  <c r="J35" i="4" s="1"/>
  <c r="M30" i="7"/>
  <c r="M32" i="7"/>
  <c r="M31" i="7" s="1"/>
  <c r="M8" i="7"/>
  <c r="M36" i="7"/>
  <c r="M35" i="7" s="1"/>
  <c r="AM8" i="13"/>
  <c r="AM24" i="13"/>
  <c r="AM23" i="13" s="1"/>
  <c r="I36" i="4"/>
  <c r="I35" i="4" s="1"/>
  <c r="W32" i="4"/>
  <c r="W31" i="4" s="1"/>
  <c r="W36" i="4"/>
  <c r="W35" i="4" s="1"/>
  <c r="W34" i="4"/>
  <c r="W33" i="4" s="1"/>
  <c r="Q30" i="5"/>
  <c r="Q22" i="5" s="1"/>
  <c r="Q21" i="5" s="1"/>
  <c r="Q36" i="5"/>
  <c r="Q35" i="5" s="1"/>
  <c r="E36" i="6"/>
  <c r="E35" i="6" s="1"/>
  <c r="E38" i="6"/>
  <c r="E37" i="6" s="1"/>
  <c r="S38" i="6"/>
  <c r="S37" i="6" s="1"/>
  <c r="S36" i="6"/>
  <c r="S35" i="6" s="1"/>
  <c r="Z34" i="7"/>
  <c r="Z33" i="7" s="1"/>
  <c r="Z32" i="7"/>
  <c r="Z31" i="7" s="1"/>
  <c r="Z8" i="7"/>
  <c r="Z38" i="7"/>
  <c r="Z37" i="7" s="1"/>
  <c r="N38" i="9"/>
  <c r="N37" i="9" s="1"/>
  <c r="N8" i="9"/>
  <c r="Y30" i="3"/>
  <c r="Y34" i="3"/>
  <c r="Y33" i="3" s="1"/>
  <c r="X30" i="4"/>
  <c r="X22" i="4" s="1"/>
  <c r="X21" i="4" s="1"/>
  <c r="X36" i="4"/>
  <c r="X35" i="4" s="1"/>
  <c r="AA30" i="7"/>
  <c r="AA32" i="7"/>
  <c r="AA31" i="7" s="1"/>
  <c r="AA8" i="7"/>
  <c r="AA38" i="7"/>
  <c r="AA37" i="7" s="1"/>
  <c r="Y34" i="9"/>
  <c r="Y33" i="9" s="1"/>
  <c r="Y34" i="7"/>
  <c r="Y33" i="7" s="1"/>
  <c r="I34" i="7"/>
  <c r="I33" i="7" s="1"/>
  <c r="I34" i="6"/>
  <c r="I33" i="6" s="1"/>
  <c r="N34" i="8"/>
  <c r="N33" i="8" s="1"/>
  <c r="H34" i="7"/>
  <c r="H33" i="7" s="1"/>
  <c r="H34" i="6"/>
  <c r="H33" i="6" s="1"/>
  <c r="R34" i="5"/>
  <c r="R33" i="5" s="1"/>
  <c r="N34" i="4"/>
  <c r="N33" i="4" s="1"/>
  <c r="J34" i="3"/>
  <c r="J33" i="3" s="1"/>
  <c r="M34" i="8"/>
  <c r="M33" i="8" s="1"/>
  <c r="W34" i="7"/>
  <c r="W33" i="7" s="1"/>
  <c r="F34" i="7"/>
  <c r="F33" i="7" s="1"/>
  <c r="G34" i="6"/>
  <c r="G33" i="6" s="1"/>
  <c r="W34" i="6"/>
  <c r="W33" i="6" s="1"/>
  <c r="T34" i="8"/>
  <c r="T33" i="8" s="1"/>
  <c r="K34" i="5"/>
  <c r="K33" i="5" s="1"/>
  <c r="E34" i="4"/>
  <c r="E33" i="4" s="1"/>
  <c r="S34" i="8"/>
  <c r="S33" i="8" s="1"/>
  <c r="Q34" i="7"/>
  <c r="Q33" i="7" s="1"/>
  <c r="AD34" i="3"/>
  <c r="AD33" i="3" s="1"/>
  <c r="L34" i="3"/>
  <c r="L33" i="3" s="1"/>
  <c r="L38" i="3"/>
  <c r="L37" i="3" s="1"/>
  <c r="Z30" i="3"/>
  <c r="Z34" i="3"/>
  <c r="Z33" i="3" s="1"/>
  <c r="W30" i="4"/>
  <c r="X34" i="4"/>
  <c r="X33" i="4" s="1"/>
  <c r="K36" i="4"/>
  <c r="K35" i="4" s="1"/>
  <c r="K30" i="4"/>
  <c r="Y36" i="4"/>
  <c r="Y35" i="4" s="1"/>
  <c r="M34" i="5"/>
  <c r="M33" i="5" s="1"/>
  <c r="E34" i="5"/>
  <c r="E33" i="5" s="1"/>
  <c r="E38" i="5"/>
  <c r="E37" i="5" s="1"/>
  <c r="E32" i="5"/>
  <c r="E31" i="5" s="1"/>
  <c r="S30" i="5"/>
  <c r="S34" i="5"/>
  <c r="S33" i="5" s="1"/>
  <c r="AC34" i="7"/>
  <c r="AC33" i="7" s="1"/>
  <c r="N36" i="7"/>
  <c r="N35" i="7" s="1"/>
  <c r="N8" i="7"/>
  <c r="N30" i="7"/>
  <c r="AB32" i="7"/>
  <c r="AB31" i="7" s="1"/>
  <c r="AB8" i="7"/>
  <c r="F34" i="8"/>
  <c r="F33" i="8" s="1"/>
  <c r="Q34" i="9"/>
  <c r="Q33" i="9" s="1"/>
  <c r="G25" i="13"/>
  <c r="AN24" i="13"/>
  <c r="AN23" i="13" s="1"/>
  <c r="O15" i="2"/>
  <c r="Y32" i="3"/>
  <c r="Y31" i="3" s="1"/>
  <c r="AA34" i="3"/>
  <c r="AA33" i="3" s="1"/>
  <c r="AA38" i="3"/>
  <c r="AA37" i="3" s="1"/>
  <c r="Y30" i="4"/>
  <c r="F34" i="4"/>
  <c r="F33" i="4" s="1"/>
  <c r="Y34" i="4"/>
  <c r="Y33" i="4" s="1"/>
  <c r="W38" i="4"/>
  <c r="W37" i="4" s="1"/>
  <c r="L38" i="4"/>
  <c r="L37" i="4" s="1"/>
  <c r="L8" i="4"/>
  <c r="Z38" i="4"/>
  <c r="Z37" i="4" s="1"/>
  <c r="Z8" i="4"/>
  <c r="E8" i="5"/>
  <c r="T34" i="5"/>
  <c r="T33" i="5" s="1"/>
  <c r="T38" i="5"/>
  <c r="T37" i="5" s="1"/>
  <c r="T30" i="5"/>
  <c r="T22" i="5" s="1"/>
  <c r="T21" i="5" s="1"/>
  <c r="S34" i="6"/>
  <c r="S33" i="6" s="1"/>
  <c r="AD34" i="7"/>
  <c r="AD33" i="7" s="1"/>
  <c r="G34" i="8"/>
  <c r="G33" i="8" s="1"/>
  <c r="I34" i="8"/>
  <c r="I33" i="8" s="1"/>
  <c r="I8" i="8"/>
  <c r="W30" i="8"/>
  <c r="W34" i="8"/>
  <c r="W33" i="8" s="1"/>
  <c r="W32" i="8"/>
  <c r="W31" i="8" s="1"/>
  <c r="N32" i="9"/>
  <c r="N31" i="9" s="1"/>
  <c r="R34" i="9"/>
  <c r="R33" i="9" s="1"/>
  <c r="E8" i="10"/>
  <c r="E23" i="10"/>
  <c r="F25" i="10"/>
  <c r="F11" i="10"/>
  <c r="Z32" i="3"/>
  <c r="Z31" i="3" s="1"/>
  <c r="M34" i="3"/>
  <c r="M33" i="3" s="1"/>
  <c r="N34" i="3"/>
  <c r="N33" i="3" s="1"/>
  <c r="N38" i="3"/>
  <c r="N37" i="3" s="1"/>
  <c r="AB34" i="3"/>
  <c r="AB33" i="3" s="1"/>
  <c r="AB38" i="3"/>
  <c r="AB37" i="3" s="1"/>
  <c r="Z30" i="4"/>
  <c r="G34" i="4"/>
  <c r="G33" i="4" s="1"/>
  <c r="Z34" i="4"/>
  <c r="Z33" i="4" s="1"/>
  <c r="X38" i="4"/>
  <c r="X37" i="4" s="1"/>
  <c r="M30" i="4"/>
  <c r="F8" i="5"/>
  <c r="F32" i="5"/>
  <c r="F31" i="5" s="1"/>
  <c r="E36" i="5"/>
  <c r="E35" i="5" s="1"/>
  <c r="T34" i="6"/>
  <c r="T33" i="6" s="1"/>
  <c r="Z30" i="7"/>
  <c r="J34" i="8"/>
  <c r="J33" i="8" s="1"/>
  <c r="J38" i="8"/>
  <c r="J37" i="8" s="1"/>
  <c r="J8" i="8"/>
  <c r="X34" i="8"/>
  <c r="X33" i="8" s="1"/>
  <c r="X30" i="8"/>
  <c r="U34" i="9"/>
  <c r="U33" i="9" s="1"/>
  <c r="G26" i="10"/>
  <c r="F28" i="10"/>
  <c r="K36" i="9"/>
  <c r="K35" i="9" s="1"/>
  <c r="AA32" i="3"/>
  <c r="AA31" i="3" s="1"/>
  <c r="O34" i="3"/>
  <c r="O33" i="3" s="1"/>
  <c r="AA30" i="4"/>
  <c r="AA34" i="4"/>
  <c r="AA33" i="4" s="1"/>
  <c r="Y38" i="4"/>
  <c r="Y37" i="4" s="1"/>
  <c r="G8" i="5"/>
  <c r="G32" i="5"/>
  <c r="G31" i="5" s="1"/>
  <c r="F36" i="5"/>
  <c r="F35" i="5" s="1"/>
  <c r="H34" i="5"/>
  <c r="H33" i="5" s="1"/>
  <c r="H8" i="5"/>
  <c r="V34" i="5"/>
  <c r="V33" i="5" s="1"/>
  <c r="V38" i="5"/>
  <c r="V37" i="5" s="1"/>
  <c r="U34" i="6"/>
  <c r="U33" i="6" s="1"/>
  <c r="J36" i="6"/>
  <c r="J35" i="6" s="1"/>
  <c r="J34" i="6"/>
  <c r="J33" i="6" s="1"/>
  <c r="X34" i="6"/>
  <c r="X33" i="6" s="1"/>
  <c r="X38" i="6"/>
  <c r="X37" i="6" s="1"/>
  <c r="AB30" i="7"/>
  <c r="AB38" i="7"/>
  <c r="AB37" i="7" s="1"/>
  <c r="L34" i="8"/>
  <c r="L33" i="8" s="1"/>
  <c r="K34" i="8"/>
  <c r="K33" i="8" s="1"/>
  <c r="K38" i="8"/>
  <c r="K37" i="8" s="1"/>
  <c r="K8" i="8"/>
  <c r="K32" i="8"/>
  <c r="K31" i="8" s="1"/>
  <c r="K30" i="8"/>
  <c r="K22" i="8" s="1"/>
  <c r="K21" i="8" s="1"/>
  <c r="Y34" i="8"/>
  <c r="Y33" i="8" s="1"/>
  <c r="Y38" i="8"/>
  <c r="Y37" i="8" s="1"/>
  <c r="Y8" i="8"/>
  <c r="Y30" i="8"/>
  <c r="N30" i="9"/>
  <c r="V34" i="9"/>
  <c r="V33" i="9" s="1"/>
  <c r="E36" i="9"/>
  <c r="E35" i="9" s="1"/>
  <c r="E32" i="9"/>
  <c r="E31" i="9" s="1"/>
  <c r="E30" i="9"/>
  <c r="S36" i="9"/>
  <c r="S35" i="9" s="1"/>
  <c r="S32" i="9"/>
  <c r="S31" i="9" s="1"/>
  <c r="S34" i="9"/>
  <c r="S33" i="9" s="1"/>
  <c r="S8" i="9"/>
  <c r="AN24" i="10"/>
  <c r="AN23" i="10" s="1"/>
  <c r="AN8" i="10"/>
  <c r="AQ26" i="10"/>
  <c r="AB32" i="3"/>
  <c r="AB31" i="3" s="1"/>
  <c r="P34" i="3"/>
  <c r="P33" i="3" s="1"/>
  <c r="Y38" i="3"/>
  <c r="Y37" i="3" s="1"/>
  <c r="W8" i="4"/>
  <c r="I34" i="4"/>
  <c r="I33" i="4" s="1"/>
  <c r="AB34" i="4"/>
  <c r="AB33" i="4" s="1"/>
  <c r="AA38" i="4"/>
  <c r="AA37" i="4" s="1"/>
  <c r="O30" i="4"/>
  <c r="O34" i="4"/>
  <c r="O33" i="4" s="1"/>
  <c r="AC30" i="4"/>
  <c r="AC34" i="4"/>
  <c r="AC33" i="4" s="1"/>
  <c r="AC36" i="4"/>
  <c r="AC35" i="4" s="1"/>
  <c r="U30" i="5"/>
  <c r="H32" i="5"/>
  <c r="H31" i="5" s="1"/>
  <c r="Q34" i="5"/>
  <c r="Q33" i="5" s="1"/>
  <c r="G36" i="5"/>
  <c r="G35" i="5" s="1"/>
  <c r="Q38" i="5"/>
  <c r="Q37" i="5" s="1"/>
  <c r="S8" i="6"/>
  <c r="E32" i="6"/>
  <c r="E31" i="6" s="1"/>
  <c r="V34" i="6"/>
  <c r="V33" i="6" s="1"/>
  <c r="K38" i="6"/>
  <c r="K37" i="6" s="1"/>
  <c r="K8" i="6"/>
  <c r="K32" i="6"/>
  <c r="K31" i="6" s="1"/>
  <c r="K36" i="6"/>
  <c r="K35" i="6" s="1"/>
  <c r="Y38" i="6"/>
  <c r="Y37" i="6" s="1"/>
  <c r="Y8" i="6"/>
  <c r="Y36" i="6"/>
  <c r="Y35" i="6" s="1"/>
  <c r="Y34" i="6"/>
  <c r="Y33" i="6" s="1"/>
  <c r="K34" i="7"/>
  <c r="K33" i="7" s="1"/>
  <c r="R38" i="7"/>
  <c r="R37" i="7" s="1"/>
  <c r="R34" i="7"/>
  <c r="R33" i="7" s="1"/>
  <c r="I32" i="8"/>
  <c r="I31" i="8" s="1"/>
  <c r="W36" i="8"/>
  <c r="W35" i="8" s="1"/>
  <c r="L8" i="8"/>
  <c r="L32" i="8"/>
  <c r="L31" i="8" s="1"/>
  <c r="L30" i="8"/>
  <c r="L36" i="8"/>
  <c r="L35" i="8" s="1"/>
  <c r="L38" i="8"/>
  <c r="L37" i="8" s="1"/>
  <c r="Z38" i="8"/>
  <c r="Z37" i="8" s="1"/>
  <c r="Z8" i="8"/>
  <c r="AD34" i="9"/>
  <c r="AD33" i="9" s="1"/>
  <c r="E38" i="9"/>
  <c r="E37" i="9" s="1"/>
  <c r="F36" i="9"/>
  <c r="F35" i="9" s="1"/>
  <c r="F30" i="9"/>
  <c r="F32" i="9"/>
  <c r="F31" i="9" s="1"/>
  <c r="F34" i="9"/>
  <c r="F33" i="9" s="1"/>
  <c r="T32" i="9"/>
  <c r="T31" i="9" s="1"/>
  <c r="T34" i="9"/>
  <c r="T33" i="9" s="1"/>
  <c r="T8" i="9"/>
  <c r="AO25" i="10"/>
  <c r="F28" i="12"/>
  <c r="F25" i="12"/>
  <c r="F11" i="12"/>
  <c r="K32" i="3"/>
  <c r="K31" i="3" s="1"/>
  <c r="Q34" i="3"/>
  <c r="Q33" i="3" s="1"/>
  <c r="Z38" i="3"/>
  <c r="Z37" i="3" s="1"/>
  <c r="I8" i="4"/>
  <c r="X8" i="4"/>
  <c r="I30" i="4"/>
  <c r="J34" i="4"/>
  <c r="J33" i="4" s="1"/>
  <c r="I38" i="4"/>
  <c r="I37" i="4" s="1"/>
  <c r="P34" i="4"/>
  <c r="P33" i="4" s="1"/>
  <c r="P38" i="4"/>
  <c r="P37" i="4" s="1"/>
  <c r="AD30" i="4"/>
  <c r="AD34" i="4"/>
  <c r="AD33" i="4" s="1"/>
  <c r="V30" i="5"/>
  <c r="U34" i="5"/>
  <c r="U33" i="5" s="1"/>
  <c r="H36" i="5"/>
  <c r="H35" i="5" s="1"/>
  <c r="AA34" i="6"/>
  <c r="AA33" i="6" s="1"/>
  <c r="X36" i="6"/>
  <c r="X35" i="6" s="1"/>
  <c r="L32" i="6"/>
  <c r="L31" i="6" s="1"/>
  <c r="L30" i="6"/>
  <c r="Z34" i="6"/>
  <c r="Z33" i="6" s="1"/>
  <c r="Z38" i="6"/>
  <c r="Z37" i="6" s="1"/>
  <c r="L34" i="7"/>
  <c r="L33" i="7" s="1"/>
  <c r="E34" i="7"/>
  <c r="E33" i="7" s="1"/>
  <c r="E36" i="7"/>
  <c r="E35" i="7" s="1"/>
  <c r="S30" i="7"/>
  <c r="S38" i="7"/>
  <c r="S37" i="7" s="1"/>
  <c r="S36" i="7"/>
  <c r="S35" i="7" s="1"/>
  <c r="J32" i="8"/>
  <c r="J31" i="8" s="1"/>
  <c r="X36" i="8"/>
  <c r="X35" i="8" s="1"/>
  <c r="W38" i="8"/>
  <c r="W37" i="8" s="1"/>
  <c r="F38" i="9"/>
  <c r="F37" i="9" s="1"/>
  <c r="G30" i="9"/>
  <c r="G36" i="9"/>
  <c r="G35" i="9" s="1"/>
  <c r="G34" i="9"/>
  <c r="G33" i="9" s="1"/>
  <c r="G32" i="9"/>
  <c r="G31" i="9" s="1"/>
  <c r="G38" i="9"/>
  <c r="G37" i="9" s="1"/>
  <c r="U30" i="9"/>
  <c r="U36" i="9"/>
  <c r="U35" i="9" s="1"/>
  <c r="U32" i="9"/>
  <c r="U31" i="9" s="1"/>
  <c r="G26" i="12"/>
  <c r="AN20" i="12"/>
  <c r="AN19" i="12" s="1"/>
  <c r="AN20" i="11"/>
  <c r="AN19" i="11" s="1"/>
  <c r="U22" i="9"/>
  <c r="U21" i="9" s="1"/>
  <c r="G22" i="9"/>
  <c r="G21" i="9" s="1"/>
  <c r="M22" i="7"/>
  <c r="M21" i="7" s="1"/>
  <c r="W22" i="6"/>
  <c r="W21" i="6" s="1"/>
  <c r="AB22" i="9"/>
  <c r="AB21" i="9" s="1"/>
  <c r="M22" i="9"/>
  <c r="M21" i="9" s="1"/>
  <c r="E22" i="7"/>
  <c r="E21" i="7" s="1"/>
  <c r="P22" i="6"/>
  <c r="P21" i="6" s="1"/>
  <c r="N22" i="5"/>
  <c r="N21" i="5" s="1"/>
  <c r="T22" i="3"/>
  <c r="T21" i="3" s="1"/>
  <c r="F22" i="3"/>
  <c r="F21" i="3" s="1"/>
  <c r="W22" i="8"/>
  <c r="W21" i="8" s="1"/>
  <c r="AQ20" i="12"/>
  <c r="AQ19" i="12" s="1"/>
  <c r="T22" i="8"/>
  <c r="T21" i="8" s="1"/>
  <c r="AA22" i="3"/>
  <c r="AA21" i="3" s="1"/>
  <c r="L22" i="3"/>
  <c r="L21" i="3" s="1"/>
  <c r="AP20" i="12"/>
  <c r="AP19" i="12" s="1"/>
  <c r="S22" i="8"/>
  <c r="S21" i="8" s="1"/>
  <c r="R22" i="7"/>
  <c r="R21" i="7" s="1"/>
  <c r="S22" i="6"/>
  <c r="S21" i="6" s="1"/>
  <c r="K22" i="3"/>
  <c r="K21" i="3" s="1"/>
  <c r="AD22" i="9"/>
  <c r="AD21" i="9" s="1"/>
  <c r="R22" i="8"/>
  <c r="R21" i="8" s="1"/>
  <c r="Q22" i="7"/>
  <c r="Q21" i="7" s="1"/>
  <c r="R22" i="5"/>
  <c r="R21" i="5" s="1"/>
  <c r="AC22" i="4"/>
  <c r="AC21" i="4" s="1"/>
  <c r="N22" i="4"/>
  <c r="N21" i="4" s="1"/>
  <c r="P22" i="8"/>
  <c r="P21" i="8" s="1"/>
  <c r="AN20" i="13"/>
  <c r="AN19" i="13" s="1"/>
  <c r="J22" i="9"/>
  <c r="J21" i="9" s="1"/>
  <c r="AM20" i="13"/>
  <c r="AM19" i="13" s="1"/>
  <c r="I22" i="9"/>
  <c r="I21" i="9" s="1"/>
  <c r="J22" i="6"/>
  <c r="J21" i="6" s="1"/>
  <c r="AA22" i="5"/>
  <c r="AA21" i="5" s="1"/>
  <c r="I22" i="5"/>
  <c r="I21" i="5" s="1"/>
  <c r="U22" i="4"/>
  <c r="U21" i="4" s="1"/>
  <c r="P22" i="3"/>
  <c r="P21" i="3" s="1"/>
  <c r="AA30" i="3"/>
  <c r="L32" i="3"/>
  <c r="L31" i="3" s="1"/>
  <c r="R34" i="3"/>
  <c r="R33" i="3" s="1"/>
  <c r="R36" i="3"/>
  <c r="R35" i="3" s="1"/>
  <c r="R32" i="3"/>
  <c r="R31" i="3" s="1"/>
  <c r="J8" i="4"/>
  <c r="Y8" i="4"/>
  <c r="L30" i="4"/>
  <c r="X32" i="4"/>
  <c r="X31" i="4" s="1"/>
  <c r="K34" i="4"/>
  <c r="K33" i="4" s="1"/>
  <c r="J38" i="4"/>
  <c r="J37" i="4" s="1"/>
  <c r="AC38" i="4"/>
  <c r="AC37" i="4" s="1"/>
  <c r="Q38" i="4"/>
  <c r="Q37" i="4" s="1"/>
  <c r="Q32" i="4"/>
  <c r="Q31" i="4" s="1"/>
  <c r="W34" i="5"/>
  <c r="W33" i="5" s="1"/>
  <c r="S38" i="5"/>
  <c r="S37" i="5" s="1"/>
  <c r="U22" i="6"/>
  <c r="U21" i="6" s="1"/>
  <c r="AB34" i="6"/>
  <c r="AB33" i="6" s="1"/>
  <c r="Z36" i="6"/>
  <c r="Z35" i="6" s="1"/>
  <c r="N32" i="7"/>
  <c r="N31" i="7" s="1"/>
  <c r="M34" i="7"/>
  <c r="M33" i="7" s="1"/>
  <c r="F36" i="7"/>
  <c r="F35" i="7" s="1"/>
  <c r="I30" i="8"/>
  <c r="U34" i="8"/>
  <c r="U33" i="8" s="1"/>
  <c r="Y36" i="8"/>
  <c r="Y35" i="8" s="1"/>
  <c r="X38" i="8"/>
  <c r="X37" i="8" s="1"/>
  <c r="Y22" i="9"/>
  <c r="Y21" i="9" s="1"/>
  <c r="AB32" i="9"/>
  <c r="AB31" i="9" s="1"/>
  <c r="H30" i="9"/>
  <c r="H34" i="9"/>
  <c r="H33" i="9" s="1"/>
  <c r="H32" i="9"/>
  <c r="H31" i="9" s="1"/>
  <c r="H38" i="9"/>
  <c r="H37" i="9" s="1"/>
  <c r="H36" i="9"/>
  <c r="H35" i="9" s="1"/>
  <c r="V36" i="9"/>
  <c r="V35" i="9" s="1"/>
  <c r="V30" i="9"/>
  <c r="V32" i="9"/>
  <c r="V31" i="9" s="1"/>
  <c r="AN20" i="10"/>
  <c r="AN19" i="10" s="1"/>
  <c r="O4" i="2"/>
  <c r="E22" i="5" s="1"/>
  <c r="E21" i="5" s="1"/>
  <c r="Q22" i="3"/>
  <c r="Q21" i="3" s="1"/>
  <c r="AB30" i="3"/>
  <c r="M32" i="3"/>
  <c r="M31" i="3" s="1"/>
  <c r="S34" i="3"/>
  <c r="S33" i="3" s="1"/>
  <c r="Y36" i="3"/>
  <c r="Y35" i="3" s="1"/>
  <c r="E36" i="3"/>
  <c r="E35" i="3" s="1"/>
  <c r="S32" i="3"/>
  <c r="S31" i="3" s="1"/>
  <c r="S36" i="3"/>
  <c r="S35" i="3" s="1"/>
  <c r="K8" i="4"/>
  <c r="P30" i="4"/>
  <c r="P22" i="4" s="1"/>
  <c r="P21" i="4" s="1"/>
  <c r="Y32" i="4"/>
  <c r="Y31" i="4" s="1"/>
  <c r="L34" i="4"/>
  <c r="L33" i="4" s="1"/>
  <c r="K38" i="4"/>
  <c r="K37" i="4" s="1"/>
  <c r="AD38" i="4"/>
  <c r="AD37" i="4" s="1"/>
  <c r="R34" i="4"/>
  <c r="R33" i="4" s="1"/>
  <c r="R38" i="4"/>
  <c r="R37" i="4" s="1"/>
  <c r="E30" i="5"/>
  <c r="X34" i="5"/>
  <c r="X33" i="5" s="1"/>
  <c r="V22" i="6"/>
  <c r="V21" i="6" s="1"/>
  <c r="S30" i="6"/>
  <c r="AC34" i="6"/>
  <c r="AC33" i="6" s="1"/>
  <c r="H22" i="7"/>
  <c r="H21" i="7" s="1"/>
  <c r="N34" i="7"/>
  <c r="N33" i="7" s="1"/>
  <c r="J30" i="8"/>
  <c r="V34" i="8"/>
  <c r="V33" i="8" s="1"/>
  <c r="Z36" i="8"/>
  <c r="Z35" i="8" s="1"/>
  <c r="O36" i="8"/>
  <c r="O35" i="8" s="1"/>
  <c r="O32" i="8"/>
  <c r="O31" i="8" s="1"/>
  <c r="O34" i="8"/>
  <c r="O33" i="8" s="1"/>
  <c r="O38" i="8"/>
  <c r="O37" i="8" s="1"/>
  <c r="AC36" i="8"/>
  <c r="AC35" i="8" s="1"/>
  <c r="AC8" i="8"/>
  <c r="AC32" i="8"/>
  <c r="AC31" i="8" s="1"/>
  <c r="AC30" i="8"/>
  <c r="Z22" i="9"/>
  <c r="Z21" i="9" s="1"/>
  <c r="AM24" i="12"/>
  <c r="AM23" i="12" s="1"/>
  <c r="AM8" i="12"/>
  <c r="R22" i="3"/>
  <c r="R21" i="3" s="1"/>
  <c r="N32" i="3"/>
  <c r="N31" i="3" s="1"/>
  <c r="T34" i="3"/>
  <c r="T33" i="3" s="1"/>
  <c r="Z36" i="3"/>
  <c r="Z35" i="3" s="1"/>
  <c r="K38" i="3"/>
  <c r="K37" i="3" s="1"/>
  <c r="F30" i="3"/>
  <c r="F36" i="3"/>
  <c r="F35" i="3" s="1"/>
  <c r="T30" i="3"/>
  <c r="T36" i="3"/>
  <c r="T35" i="3" s="1"/>
  <c r="M8" i="4"/>
  <c r="K22" i="4"/>
  <c r="K21" i="4" s="1"/>
  <c r="Q30" i="4"/>
  <c r="Z32" i="4"/>
  <c r="Z31" i="4" s="1"/>
  <c r="M34" i="4"/>
  <c r="M33" i="4" s="1"/>
  <c r="Z36" i="4"/>
  <c r="Z35" i="4" s="1"/>
  <c r="M38" i="4"/>
  <c r="M37" i="4" s="1"/>
  <c r="Q8" i="5"/>
  <c r="V22" i="5"/>
  <c r="V21" i="5" s="1"/>
  <c r="F30" i="5"/>
  <c r="Y34" i="5"/>
  <c r="Y33" i="5" s="1"/>
  <c r="M36" i="5"/>
  <c r="M35" i="5" s="1"/>
  <c r="AA32" i="5"/>
  <c r="AA31" i="5" s="1"/>
  <c r="AA36" i="5"/>
  <c r="AA35" i="5" s="1"/>
  <c r="E8" i="6"/>
  <c r="X22" i="6"/>
  <c r="X21" i="6" s="1"/>
  <c r="J32" i="6"/>
  <c r="J31" i="6" s="1"/>
  <c r="E34" i="6"/>
  <c r="E33" i="6" s="1"/>
  <c r="O30" i="6"/>
  <c r="O8" i="6"/>
  <c r="O34" i="6"/>
  <c r="O33" i="6" s="1"/>
  <c r="AC32" i="6"/>
  <c r="AC31" i="6" s="1"/>
  <c r="AC8" i="6"/>
  <c r="K22" i="7"/>
  <c r="K21" i="7" s="1"/>
  <c r="O34" i="7"/>
  <c r="O33" i="7" s="1"/>
  <c r="L38" i="7"/>
  <c r="L37" i="7" s="1"/>
  <c r="Y22" i="8"/>
  <c r="Y21" i="8" s="1"/>
  <c r="O30" i="8"/>
  <c r="Z34" i="8"/>
  <c r="Z33" i="8" s="1"/>
  <c r="P32" i="8"/>
  <c r="P31" i="8" s="1"/>
  <c r="P36" i="8"/>
  <c r="P35" i="8" s="1"/>
  <c r="P34" i="8"/>
  <c r="P33" i="8" s="1"/>
  <c r="P38" i="8"/>
  <c r="P37" i="8" s="1"/>
  <c r="AD32" i="8"/>
  <c r="AD31" i="8" s="1"/>
  <c r="AD30" i="8"/>
  <c r="AD36" i="8"/>
  <c r="AD35" i="8" s="1"/>
  <c r="AD34" i="8"/>
  <c r="AD33" i="8" s="1"/>
  <c r="AD8" i="8"/>
  <c r="S30" i="9"/>
  <c r="AP20" i="10"/>
  <c r="AP19" i="10" s="1"/>
  <c r="AN24" i="12"/>
  <c r="AN23" i="12" s="1"/>
  <c r="AN8" i="12"/>
  <c r="G11" i="13"/>
  <c r="O38" i="7"/>
  <c r="O37" i="7" s="1"/>
  <c r="O8" i="7"/>
  <c r="O30" i="7"/>
  <c r="AC38" i="7"/>
  <c r="AC37" i="7" s="1"/>
  <c r="AC8" i="7"/>
  <c r="AC36" i="7"/>
  <c r="AC35" i="7" s="1"/>
  <c r="AC32" i="7"/>
  <c r="AC31" i="7" s="1"/>
  <c r="AC30" i="7"/>
  <c r="I38" i="9"/>
  <c r="I37" i="9" s="1"/>
  <c r="I8" i="9"/>
  <c r="I34" i="9"/>
  <c r="I33" i="9" s="1"/>
  <c r="I32" i="9"/>
  <c r="I31" i="9" s="1"/>
  <c r="I36" i="9"/>
  <c r="I35" i="9" s="1"/>
  <c r="W38" i="9"/>
  <c r="W37" i="9" s="1"/>
  <c r="W8" i="9"/>
  <c r="W30" i="9"/>
  <c r="W34" i="9"/>
  <c r="W33" i="9" s="1"/>
  <c r="W32" i="9"/>
  <c r="W31" i="9" s="1"/>
  <c r="L36" i="5"/>
  <c r="L35" i="5" s="1"/>
  <c r="L32" i="5"/>
  <c r="L31" i="5" s="1"/>
  <c r="Z36" i="5"/>
  <c r="Z35" i="5" s="1"/>
  <c r="Z32" i="5"/>
  <c r="Z31" i="5" s="1"/>
  <c r="N32" i="6"/>
  <c r="N31" i="6" s="1"/>
  <c r="N8" i="6"/>
  <c r="N30" i="6"/>
  <c r="AB32" i="6"/>
  <c r="AB31" i="6" s="1"/>
  <c r="AB8" i="6"/>
  <c r="P30" i="7"/>
  <c r="P22" i="7" s="1"/>
  <c r="P21" i="7" s="1"/>
  <c r="P38" i="7"/>
  <c r="P37" i="7" s="1"/>
  <c r="AD8" i="7"/>
  <c r="AD30" i="7"/>
  <c r="AD22" i="7" s="1"/>
  <c r="AD21" i="7" s="1"/>
  <c r="J38" i="9"/>
  <c r="J37" i="9" s="1"/>
  <c r="J36" i="9"/>
  <c r="J35" i="9" s="1"/>
  <c r="X30" i="9"/>
  <c r="X34" i="9"/>
  <c r="X33" i="9" s="1"/>
  <c r="X32" i="9"/>
  <c r="X31" i="9" s="1"/>
  <c r="E23" i="11"/>
  <c r="F11" i="13"/>
  <c r="F25" i="13"/>
  <c r="AP24" i="13"/>
  <c r="AP23" i="13" s="1"/>
  <c r="S38" i="8"/>
  <c r="S37" i="8" s="1"/>
  <c r="S8" i="8"/>
  <c r="T34" i="7"/>
  <c r="T33" i="7" s="1"/>
  <c r="E38" i="8"/>
  <c r="E37" i="8" s="1"/>
  <c r="E8" i="8"/>
  <c r="O34" i="9"/>
  <c r="O33" i="9" s="1"/>
  <c r="O38" i="9"/>
  <c r="O37" i="9" s="1"/>
  <c r="AC34" i="9"/>
  <c r="AC33" i="9" s="1"/>
  <c r="AC38" i="9"/>
  <c r="AC37" i="9" s="1"/>
  <c r="T36" i="6"/>
  <c r="T35" i="6" s="1"/>
  <c r="T36" i="7"/>
  <c r="T35" i="7" s="1"/>
  <c r="G34" i="7"/>
  <c r="G33" i="7" s="1"/>
  <c r="G38" i="7"/>
  <c r="G37" i="7" s="1"/>
  <c r="U34" i="7"/>
  <c r="U33" i="7" s="1"/>
  <c r="V36" i="6"/>
  <c r="V35" i="6" s="1"/>
  <c r="H32" i="6"/>
  <c r="H31" i="6" s="1"/>
  <c r="U36" i="7"/>
  <c r="U35" i="7" s="1"/>
  <c r="N36" i="8"/>
  <c r="N35" i="8" s="1"/>
  <c r="F36" i="6"/>
  <c r="F35" i="6" s="1"/>
  <c r="W36" i="6"/>
  <c r="W35" i="6" s="1"/>
  <c r="I30" i="6"/>
  <c r="W30" i="6"/>
  <c r="W32" i="6"/>
  <c r="W31" i="6" s="1"/>
  <c r="V36" i="7"/>
  <c r="V35" i="7" s="1"/>
  <c r="H30" i="8"/>
  <c r="H22" i="8" s="1"/>
  <c r="H21" i="8" s="1"/>
  <c r="H34" i="8"/>
  <c r="H33" i="8" s="1"/>
  <c r="V30" i="8"/>
  <c r="V22" i="8" s="1"/>
  <c r="V21" i="8" s="1"/>
  <c r="AC8" i="9"/>
  <c r="AO24" i="12"/>
  <c r="AO23" i="12" s="1"/>
  <c r="G36" i="6"/>
  <c r="G35" i="6" s="1"/>
  <c r="U36" i="6"/>
  <c r="U35" i="6" s="1"/>
  <c r="K36" i="7"/>
  <c r="K35" i="7" s="1"/>
  <c r="Y36" i="7"/>
  <c r="Y35" i="7" s="1"/>
  <c r="AO8" i="13"/>
  <c r="AO24" i="13"/>
  <c r="AO23" i="13" s="1"/>
  <c r="U20" i="8" l="1"/>
  <c r="U23" i="8"/>
  <c r="U24" i="8" s="1"/>
  <c r="I20" i="7"/>
  <c r="I23" i="7"/>
  <c r="I24" i="7" s="1"/>
  <c r="X20" i="4"/>
  <c r="X23" i="4"/>
  <c r="X24" i="4" s="1"/>
  <c r="Q20" i="5"/>
  <c r="Q23" i="5"/>
  <c r="Q24" i="5" s="1"/>
  <c r="L20" i="9"/>
  <c r="L23" i="9"/>
  <c r="L24" i="9" s="1"/>
  <c r="T23" i="6"/>
  <c r="T24" i="6" s="1"/>
  <c r="T20" i="6"/>
  <c r="AB20" i="5"/>
  <c r="AB23" i="5"/>
  <c r="AB24" i="5" s="1"/>
  <c r="V20" i="8"/>
  <c r="V23" i="8"/>
  <c r="V24" i="8" s="1"/>
  <c r="T23" i="5"/>
  <c r="T24" i="5" s="1"/>
  <c r="T20" i="5"/>
  <c r="AA20" i="9"/>
  <c r="AA23" i="9"/>
  <c r="AA24" i="9" s="1"/>
  <c r="AD23" i="7"/>
  <c r="AD24" i="7" s="1"/>
  <c r="AD20" i="7"/>
  <c r="J20" i="4"/>
  <c r="J23" i="4"/>
  <c r="J24" i="4" s="1"/>
  <c r="P20" i="7"/>
  <c r="P23" i="7"/>
  <c r="P24" i="7" s="1"/>
  <c r="H23" i="8"/>
  <c r="H24" i="8" s="1"/>
  <c r="H20" i="8"/>
  <c r="E20" i="5"/>
  <c r="E23" i="5"/>
  <c r="E24" i="5" s="1"/>
  <c r="P20" i="4"/>
  <c r="P23" i="4"/>
  <c r="P24" i="4" s="1"/>
  <c r="K23" i="8"/>
  <c r="K24" i="8" s="1"/>
  <c r="K20" i="8"/>
  <c r="Q20" i="3"/>
  <c r="Q23" i="3"/>
  <c r="Q24" i="3" s="1"/>
  <c r="M20" i="9"/>
  <c r="M23" i="9"/>
  <c r="M24" i="9" s="1"/>
  <c r="E24" i="12"/>
  <c r="E22" i="12"/>
  <c r="AC20" i="4"/>
  <c r="AC23" i="4"/>
  <c r="AC24" i="4" s="1"/>
  <c r="U23" i="9"/>
  <c r="U24" i="9" s="1"/>
  <c r="U20" i="9"/>
  <c r="AD25" i="4"/>
  <c r="AD26" i="4"/>
  <c r="AD29" i="4"/>
  <c r="AD27" i="4"/>
  <c r="Z25" i="3"/>
  <c r="Z26" i="3"/>
  <c r="Z29" i="3"/>
  <c r="Z27" i="3"/>
  <c r="J26" i="7"/>
  <c r="J27" i="7"/>
  <c r="J29" i="7"/>
  <c r="J25" i="7"/>
  <c r="AC25" i="6"/>
  <c r="AC26" i="6"/>
  <c r="AC27" i="6"/>
  <c r="AC29" i="6"/>
  <c r="J29" i="3"/>
  <c r="J25" i="3"/>
  <c r="J27" i="3"/>
  <c r="J26" i="3"/>
  <c r="J26" i="8"/>
  <c r="J27" i="8"/>
  <c r="J25" i="8"/>
  <c r="J29" i="8"/>
  <c r="Z22" i="3"/>
  <c r="Z21" i="3" s="1"/>
  <c r="O27" i="3"/>
  <c r="O29" i="3"/>
  <c r="O25" i="3"/>
  <c r="O22" i="3"/>
  <c r="O21" i="3" s="1"/>
  <c r="O26" i="3"/>
  <c r="AC26" i="9"/>
  <c r="AC27" i="9"/>
  <c r="AC25" i="9"/>
  <c r="AC29" i="9"/>
  <c r="N25" i="6"/>
  <c r="N22" i="6"/>
  <c r="N21" i="6" s="1"/>
  <c r="N29" i="6"/>
  <c r="N27" i="6"/>
  <c r="N26" i="6"/>
  <c r="L20" i="3"/>
  <c r="L23" i="3"/>
  <c r="L24" i="3" s="1"/>
  <c r="Z27" i="7"/>
  <c r="Z29" i="7"/>
  <c r="Z26" i="7"/>
  <c r="Z22" i="7"/>
  <c r="Z21" i="7" s="1"/>
  <c r="Z25" i="7"/>
  <c r="AS26" i="13"/>
  <c r="AR25" i="13"/>
  <c r="AC29" i="5"/>
  <c r="AC27" i="5"/>
  <c r="AC26" i="5"/>
  <c r="AC22" i="5"/>
  <c r="AC21" i="5" s="1"/>
  <c r="AC25" i="5"/>
  <c r="O29" i="8"/>
  <c r="O27" i="8"/>
  <c r="O22" i="8"/>
  <c r="O21" i="8" s="1"/>
  <c r="O26" i="8"/>
  <c r="O25" i="8"/>
  <c r="Q20" i="7"/>
  <c r="Q23" i="7"/>
  <c r="Q24" i="7" s="1"/>
  <c r="T23" i="3"/>
  <c r="T24" i="3" s="1"/>
  <c r="T20" i="3"/>
  <c r="AB26" i="7"/>
  <c r="AB22" i="7"/>
  <c r="AB21" i="7" s="1"/>
  <c r="AB27" i="7"/>
  <c r="AB25" i="7"/>
  <c r="AB29" i="7"/>
  <c r="H28" i="13"/>
  <c r="I26" i="13"/>
  <c r="H25" i="13"/>
  <c r="H11" i="13"/>
  <c r="I11" i="13" s="1"/>
  <c r="J11" i="13" s="1"/>
  <c r="K11" i="13" s="1"/>
  <c r="L11" i="13" s="1"/>
  <c r="M11" i="13" s="1"/>
  <c r="N11" i="13" s="1"/>
  <c r="O11" i="13" s="1"/>
  <c r="P11" i="13" s="1"/>
  <c r="Q11" i="13" s="1"/>
  <c r="R11" i="13" s="1"/>
  <c r="S11" i="13" s="1"/>
  <c r="T11" i="13" s="1"/>
  <c r="U11" i="13" s="1"/>
  <c r="V11" i="13" s="1"/>
  <c r="W11" i="13" s="1"/>
  <c r="X11" i="13" s="1"/>
  <c r="Y11" i="13" s="1"/>
  <c r="Z11" i="13" s="1"/>
  <c r="AA11" i="13" s="1"/>
  <c r="AB11" i="13" s="1"/>
  <c r="AC11" i="13" s="1"/>
  <c r="AD11" i="13" s="1"/>
  <c r="AE11" i="13" s="1"/>
  <c r="AF11" i="13" s="1"/>
  <c r="AG11" i="13" s="1"/>
  <c r="AH11" i="13" s="1"/>
  <c r="AI11" i="13" s="1"/>
  <c r="AJ11" i="13" s="1"/>
  <c r="AK11" i="13" s="1"/>
  <c r="AL11" i="13" s="1"/>
  <c r="G29" i="6"/>
  <c r="G27" i="6"/>
  <c r="G25" i="6"/>
  <c r="G26" i="6"/>
  <c r="G22" i="6"/>
  <c r="G21" i="6" s="1"/>
  <c r="G29" i="3"/>
  <c r="G25" i="3"/>
  <c r="G26" i="3"/>
  <c r="G22" i="3"/>
  <c r="G21" i="3" s="1"/>
  <c r="G27" i="3"/>
  <c r="E22" i="11"/>
  <c r="E24" i="11"/>
  <c r="Z23" i="9"/>
  <c r="Z24" i="9" s="1"/>
  <c r="Z20" i="9"/>
  <c r="J27" i="5"/>
  <c r="J26" i="5"/>
  <c r="J22" i="5"/>
  <c r="J21" i="5" s="1"/>
  <c r="J25" i="5"/>
  <c r="J29" i="5"/>
  <c r="E29" i="3"/>
  <c r="E27" i="3"/>
  <c r="E26" i="3"/>
  <c r="E25" i="3"/>
  <c r="E22" i="3"/>
  <c r="E21" i="3" s="1"/>
  <c r="AR24" i="12"/>
  <c r="AR8" i="12"/>
  <c r="AP21" i="10"/>
  <c r="AP22" i="10" s="1"/>
  <c r="AP18" i="10"/>
  <c r="AP17" i="10" s="1"/>
  <c r="P20" i="3"/>
  <c r="P23" i="3"/>
  <c r="P24" i="3" s="1"/>
  <c r="S20" i="6"/>
  <c r="S23" i="6"/>
  <c r="S24" i="6" s="1"/>
  <c r="G27" i="4"/>
  <c r="G26" i="4"/>
  <c r="G22" i="4"/>
  <c r="G21" i="4" s="1"/>
  <c r="G25" i="4"/>
  <c r="G29" i="4"/>
  <c r="S29" i="9"/>
  <c r="S27" i="9"/>
  <c r="S22" i="9"/>
  <c r="S21" i="9" s="1"/>
  <c r="S25" i="9"/>
  <c r="S26" i="9"/>
  <c r="F29" i="3"/>
  <c r="F26" i="3"/>
  <c r="F25" i="3"/>
  <c r="F27" i="3"/>
  <c r="S27" i="6"/>
  <c r="S29" i="6"/>
  <c r="S26" i="6"/>
  <c r="S25" i="6"/>
  <c r="J22" i="7"/>
  <c r="J21" i="7" s="1"/>
  <c r="AC22" i="9"/>
  <c r="AC21" i="9" s="1"/>
  <c r="AD20" i="9"/>
  <c r="AD23" i="9"/>
  <c r="AD24" i="9" s="1"/>
  <c r="R20" i="7"/>
  <c r="R23" i="7"/>
  <c r="R24" i="7" s="1"/>
  <c r="N23" i="5"/>
  <c r="N24" i="5" s="1"/>
  <c r="N20" i="5"/>
  <c r="L26" i="6"/>
  <c r="L22" i="6"/>
  <c r="L21" i="6" s="1"/>
  <c r="L29" i="6"/>
  <c r="L27" i="6"/>
  <c r="L25" i="6"/>
  <c r="F25" i="9"/>
  <c r="F27" i="9"/>
  <c r="F26" i="9"/>
  <c r="F29" i="9"/>
  <c r="F22" i="9"/>
  <c r="F21" i="9" s="1"/>
  <c r="Y26" i="8"/>
  <c r="Y27" i="8"/>
  <c r="Y25" i="8"/>
  <c r="Y29" i="8"/>
  <c r="E22" i="10"/>
  <c r="E24" i="10"/>
  <c r="AD26" i="6"/>
  <c r="AD25" i="6"/>
  <c r="AD29" i="6"/>
  <c r="AD22" i="6"/>
  <c r="AD21" i="6" s="1"/>
  <c r="AD27" i="6"/>
  <c r="AD26" i="9"/>
  <c r="AD29" i="9"/>
  <c r="AD25" i="9"/>
  <c r="AD27" i="9"/>
  <c r="U26" i="7"/>
  <c r="U25" i="7"/>
  <c r="U29" i="7"/>
  <c r="U22" i="7"/>
  <c r="U21" i="7" s="1"/>
  <c r="U27" i="7"/>
  <c r="Y29" i="6"/>
  <c r="Y27" i="6"/>
  <c r="Y26" i="6"/>
  <c r="Y25" i="6"/>
  <c r="Y22" i="6"/>
  <c r="Y21" i="6" s="1"/>
  <c r="AA29" i="6"/>
  <c r="AA26" i="6"/>
  <c r="AA27" i="6"/>
  <c r="AA25" i="6"/>
  <c r="AA22" i="6"/>
  <c r="AA21" i="6" s="1"/>
  <c r="Y29" i="7"/>
  <c r="Y25" i="7"/>
  <c r="Y22" i="7"/>
  <c r="Y21" i="7" s="1"/>
  <c r="Y26" i="7"/>
  <c r="Y27" i="7"/>
  <c r="O26" i="9"/>
  <c r="O29" i="9"/>
  <c r="O27" i="9"/>
  <c r="O25" i="9"/>
  <c r="W27" i="5"/>
  <c r="W26" i="5"/>
  <c r="W25" i="5"/>
  <c r="W29" i="5"/>
  <c r="W22" i="5"/>
  <c r="W21" i="5" s="1"/>
  <c r="X25" i="3"/>
  <c r="X26" i="3"/>
  <c r="X29" i="3"/>
  <c r="X22" i="3"/>
  <c r="X21" i="3" s="1"/>
  <c r="X27" i="3"/>
  <c r="M27" i="8"/>
  <c r="M25" i="8"/>
  <c r="M22" i="8"/>
  <c r="M21" i="8" s="1"/>
  <c r="M29" i="8"/>
  <c r="M26" i="8"/>
  <c r="AD29" i="5"/>
  <c r="AD25" i="5"/>
  <c r="AD27" i="5"/>
  <c r="AD26" i="5"/>
  <c r="AD22" i="5"/>
  <c r="AD21" i="5" s="1"/>
  <c r="W25" i="6"/>
  <c r="W27" i="6"/>
  <c r="W26" i="6"/>
  <c r="W29" i="6"/>
  <c r="X25" i="9"/>
  <c r="X27" i="9"/>
  <c r="X22" i="9"/>
  <c r="X21" i="9" s="1"/>
  <c r="X26" i="9"/>
  <c r="X29" i="9"/>
  <c r="K23" i="7"/>
  <c r="K24" i="7" s="1"/>
  <c r="K20" i="7"/>
  <c r="F25" i="5"/>
  <c r="F26" i="5"/>
  <c r="F29" i="5"/>
  <c r="F27" i="5"/>
  <c r="F22" i="5"/>
  <c r="F21" i="5" s="1"/>
  <c r="V20" i="6"/>
  <c r="V23" i="6"/>
  <c r="V24" i="6" s="1"/>
  <c r="V29" i="9"/>
  <c r="V25" i="9"/>
  <c r="V27" i="9"/>
  <c r="V22" i="9"/>
  <c r="V21" i="9" s="1"/>
  <c r="V26" i="9"/>
  <c r="S23" i="8"/>
  <c r="S24" i="8" s="1"/>
  <c r="S20" i="8"/>
  <c r="G29" i="9"/>
  <c r="G27" i="9"/>
  <c r="G25" i="9"/>
  <c r="G26" i="9"/>
  <c r="M25" i="4"/>
  <c r="M29" i="4"/>
  <c r="M27" i="4"/>
  <c r="M26" i="4"/>
  <c r="M22" i="4"/>
  <c r="M21" i="4" s="1"/>
  <c r="G8" i="13"/>
  <c r="G23" i="13"/>
  <c r="Q26" i="8"/>
  <c r="Q25" i="8"/>
  <c r="Q29" i="8"/>
  <c r="Q27" i="8"/>
  <c r="Q26" i="6"/>
  <c r="Q27" i="6"/>
  <c r="Q29" i="6"/>
  <c r="Q22" i="6"/>
  <c r="Q21" i="6" s="1"/>
  <c r="Q25" i="6"/>
  <c r="N26" i="3"/>
  <c r="N29" i="3"/>
  <c r="N25" i="3"/>
  <c r="N22" i="3"/>
  <c r="N21" i="3" s="1"/>
  <c r="N27" i="3"/>
  <c r="T25" i="9"/>
  <c r="T29" i="9"/>
  <c r="T22" i="9"/>
  <c r="T21" i="9" s="1"/>
  <c r="T27" i="9"/>
  <c r="T26" i="9"/>
  <c r="T25" i="8"/>
  <c r="T26" i="8"/>
  <c r="T29" i="8"/>
  <c r="T27" i="8"/>
  <c r="AA27" i="8"/>
  <c r="AA25" i="8"/>
  <c r="AA29" i="8"/>
  <c r="AA26" i="8"/>
  <c r="AA22" i="8"/>
  <c r="AA21" i="8" s="1"/>
  <c r="J29" i="6"/>
  <c r="J25" i="6"/>
  <c r="J27" i="6"/>
  <c r="J26" i="6"/>
  <c r="T20" i="4"/>
  <c r="T23" i="4"/>
  <c r="T24" i="4" s="1"/>
  <c r="H29" i="9"/>
  <c r="H27" i="9"/>
  <c r="H25" i="9"/>
  <c r="H26" i="9"/>
  <c r="N23" i="4"/>
  <c r="N24" i="4" s="1"/>
  <c r="N20" i="4"/>
  <c r="AP21" i="12"/>
  <c r="AP22" i="12" s="1"/>
  <c r="AP18" i="12"/>
  <c r="AP17" i="12" s="1"/>
  <c r="G23" i="9"/>
  <c r="G24" i="9" s="1"/>
  <c r="G20" i="9"/>
  <c r="AA26" i="7"/>
  <c r="AA27" i="7"/>
  <c r="AA25" i="7"/>
  <c r="AA29" i="7"/>
  <c r="V29" i="3"/>
  <c r="V25" i="3"/>
  <c r="V27" i="3"/>
  <c r="V26" i="3"/>
  <c r="V22" i="3"/>
  <c r="V21" i="3" s="1"/>
  <c r="U25" i="8"/>
  <c r="U26" i="8"/>
  <c r="U29" i="8"/>
  <c r="U27" i="8"/>
  <c r="E27" i="4"/>
  <c r="E26" i="4"/>
  <c r="E22" i="4"/>
  <c r="E21" i="4" s="1"/>
  <c r="E25" i="4"/>
  <c r="E29" i="4"/>
  <c r="G26" i="7"/>
  <c r="G25" i="7"/>
  <c r="G29" i="7"/>
  <c r="G27" i="7"/>
  <c r="K26" i="9"/>
  <c r="K25" i="9"/>
  <c r="K29" i="9"/>
  <c r="K27" i="9"/>
  <c r="K23" i="3"/>
  <c r="K24" i="3" s="1"/>
  <c r="K20" i="3"/>
  <c r="AN21" i="12"/>
  <c r="AN22" i="12" s="1"/>
  <c r="AN18" i="12"/>
  <c r="AN17" i="12" s="1"/>
  <c r="S25" i="7"/>
  <c r="S27" i="7"/>
  <c r="S26" i="7"/>
  <c r="S29" i="7"/>
  <c r="AO8" i="10"/>
  <c r="AO24" i="10"/>
  <c r="O26" i="4"/>
  <c r="O25" i="4"/>
  <c r="O29" i="4"/>
  <c r="O27" i="4"/>
  <c r="Q27" i="3"/>
  <c r="Q25" i="3"/>
  <c r="Q26" i="3"/>
  <c r="Q29" i="3"/>
  <c r="R27" i="9"/>
  <c r="R26" i="9"/>
  <c r="R29" i="9"/>
  <c r="R22" i="9"/>
  <c r="R21" i="9" s="1"/>
  <c r="R25" i="9"/>
  <c r="S23" i="4"/>
  <c r="S24" i="4" s="1"/>
  <c r="S20" i="4"/>
  <c r="K20" i="4"/>
  <c r="K23" i="4"/>
  <c r="K24" i="4" s="1"/>
  <c r="Y20" i="9"/>
  <c r="Y23" i="9"/>
  <c r="Y24" i="9" s="1"/>
  <c r="AQ21" i="12"/>
  <c r="AQ22" i="12" s="1"/>
  <c r="AQ18" i="12"/>
  <c r="AQ17" i="12" s="1"/>
  <c r="E29" i="9"/>
  <c r="E25" i="9"/>
  <c r="E27" i="9"/>
  <c r="E26" i="9"/>
  <c r="E22" i="9"/>
  <c r="E21" i="9" s="1"/>
  <c r="X29" i="4"/>
  <c r="X27" i="4"/>
  <c r="X26" i="4"/>
  <c r="X25" i="4"/>
  <c r="K26" i="3"/>
  <c r="K29" i="3"/>
  <c r="K25" i="3"/>
  <c r="K27" i="3"/>
  <c r="R26" i="6"/>
  <c r="R27" i="6"/>
  <c r="R29" i="6"/>
  <c r="R25" i="6"/>
  <c r="K29" i="6"/>
  <c r="K26" i="6"/>
  <c r="K25" i="6"/>
  <c r="K22" i="6"/>
  <c r="K21" i="6" s="1"/>
  <c r="K27" i="6"/>
  <c r="N25" i="4"/>
  <c r="N29" i="4"/>
  <c r="N27" i="4"/>
  <c r="N26" i="4"/>
  <c r="V29" i="8"/>
  <c r="V25" i="8"/>
  <c r="V27" i="8"/>
  <c r="V26" i="8"/>
  <c r="I23" i="5"/>
  <c r="I24" i="5" s="1"/>
  <c r="I20" i="5"/>
  <c r="R22" i="6"/>
  <c r="R21" i="6" s="1"/>
  <c r="F23" i="3"/>
  <c r="F24" i="3" s="1"/>
  <c r="F20" i="3"/>
  <c r="U25" i="9"/>
  <c r="U29" i="9"/>
  <c r="U26" i="9"/>
  <c r="U27" i="9"/>
  <c r="AO8" i="11"/>
  <c r="AO24" i="11"/>
  <c r="U27" i="4"/>
  <c r="U26" i="4"/>
  <c r="U29" i="4"/>
  <c r="U25" i="4"/>
  <c r="AC26" i="3"/>
  <c r="AC29" i="3"/>
  <c r="AC25" i="3"/>
  <c r="AC22" i="3"/>
  <c r="AC21" i="3" s="1"/>
  <c r="AC27" i="3"/>
  <c r="P25" i="4"/>
  <c r="P26" i="4"/>
  <c r="P29" i="4"/>
  <c r="P27" i="4"/>
  <c r="AN18" i="13"/>
  <c r="AN17" i="13" s="1"/>
  <c r="AN21" i="13"/>
  <c r="AN22" i="13" s="1"/>
  <c r="AA23" i="3"/>
  <c r="AA24" i="3" s="1"/>
  <c r="AA20" i="3"/>
  <c r="AN18" i="11"/>
  <c r="AN17" i="11" s="1"/>
  <c r="AN21" i="11"/>
  <c r="AN22" i="11" s="1"/>
  <c r="S26" i="5"/>
  <c r="S25" i="5"/>
  <c r="S29" i="5"/>
  <c r="S27" i="5"/>
  <c r="Y26" i="3"/>
  <c r="Y29" i="3"/>
  <c r="Y25" i="3"/>
  <c r="Y27" i="3"/>
  <c r="T25" i="7"/>
  <c r="T29" i="7"/>
  <c r="T26" i="7"/>
  <c r="T27" i="7"/>
  <c r="R26" i="5"/>
  <c r="R25" i="5"/>
  <c r="R29" i="5"/>
  <c r="R27" i="5"/>
  <c r="H23" i="7"/>
  <c r="H24" i="7" s="1"/>
  <c r="H20" i="7"/>
  <c r="AA26" i="3"/>
  <c r="AA29" i="3"/>
  <c r="AA25" i="3"/>
  <c r="AA27" i="3"/>
  <c r="R20" i="8"/>
  <c r="R23" i="8"/>
  <c r="R24" i="8" s="1"/>
  <c r="T25" i="5"/>
  <c r="T26" i="5"/>
  <c r="T29" i="5"/>
  <c r="T27" i="5"/>
  <c r="AB26" i="9"/>
  <c r="AB27" i="9"/>
  <c r="AB25" i="9"/>
  <c r="AB29" i="9"/>
  <c r="AB25" i="6"/>
  <c r="AB26" i="6"/>
  <c r="AB22" i="6"/>
  <c r="AB21" i="6" s="1"/>
  <c r="AB27" i="6"/>
  <c r="AB29" i="6"/>
  <c r="T27" i="6"/>
  <c r="T29" i="6"/>
  <c r="T26" i="6"/>
  <c r="T25" i="6"/>
  <c r="AN18" i="10"/>
  <c r="AN17" i="10" s="1"/>
  <c r="AN21" i="10"/>
  <c r="AN22" i="10" s="1"/>
  <c r="AC22" i="6"/>
  <c r="AC21" i="6" s="1"/>
  <c r="K22" i="9"/>
  <c r="K21" i="9" s="1"/>
  <c r="W23" i="8"/>
  <c r="W24" i="8" s="1"/>
  <c r="W20" i="8"/>
  <c r="I29" i="4"/>
  <c r="I26" i="4"/>
  <c r="I25" i="4"/>
  <c r="I27" i="4"/>
  <c r="N26" i="9"/>
  <c r="N29" i="9"/>
  <c r="N25" i="9"/>
  <c r="N27" i="9"/>
  <c r="H25" i="3"/>
  <c r="H26" i="3"/>
  <c r="H29" i="3"/>
  <c r="H22" i="3"/>
  <c r="H21" i="3" s="1"/>
  <c r="H27" i="3"/>
  <c r="X29" i="6"/>
  <c r="X27" i="6"/>
  <c r="X26" i="6"/>
  <c r="X25" i="6"/>
  <c r="U29" i="6"/>
  <c r="U25" i="6"/>
  <c r="U27" i="6"/>
  <c r="U26" i="6"/>
  <c r="F25" i="6"/>
  <c r="F27" i="6"/>
  <c r="F26" i="6"/>
  <c r="F29" i="6"/>
  <c r="F22" i="6"/>
  <c r="F21" i="6" s="1"/>
  <c r="AT26" i="12"/>
  <c r="AS25" i="12"/>
  <c r="I29" i="6"/>
  <c r="I25" i="6"/>
  <c r="I27" i="6"/>
  <c r="I26" i="6"/>
  <c r="I23" i="9"/>
  <c r="I24" i="9" s="1"/>
  <c r="I20" i="9"/>
  <c r="S22" i="7"/>
  <c r="S21" i="7" s="1"/>
  <c r="I22" i="6"/>
  <c r="I21" i="6" s="1"/>
  <c r="Z20" i="5"/>
  <c r="Z23" i="5"/>
  <c r="Z24" i="5" s="1"/>
  <c r="X29" i="7"/>
  <c r="X25" i="7"/>
  <c r="X22" i="7"/>
  <c r="X21" i="7" s="1"/>
  <c r="X26" i="7"/>
  <c r="X27" i="7"/>
  <c r="V26" i="7"/>
  <c r="V25" i="7"/>
  <c r="V29" i="7"/>
  <c r="V27" i="7"/>
  <c r="V22" i="7"/>
  <c r="V21" i="7" s="1"/>
  <c r="AB25" i="4"/>
  <c r="AB26" i="4"/>
  <c r="AB29" i="4"/>
  <c r="AB27" i="4"/>
  <c r="I25" i="3"/>
  <c r="I26" i="3"/>
  <c r="I29" i="3"/>
  <c r="I22" i="3"/>
  <c r="I21" i="3" s="1"/>
  <c r="I27" i="3"/>
  <c r="AA25" i="9"/>
  <c r="AA29" i="9"/>
  <c r="AA26" i="9"/>
  <c r="AA27" i="9"/>
  <c r="H22" i="9"/>
  <c r="H21" i="9" s="1"/>
  <c r="T20" i="8"/>
  <c r="T23" i="8"/>
  <c r="T24" i="8" s="1"/>
  <c r="E20" i="7"/>
  <c r="E23" i="7"/>
  <c r="E24" i="7" s="1"/>
  <c r="G11" i="10"/>
  <c r="G28" i="10"/>
  <c r="H26" i="10"/>
  <c r="G25" i="10"/>
  <c r="K29" i="4"/>
  <c r="K25" i="4"/>
  <c r="K27" i="4"/>
  <c r="K26" i="4"/>
  <c r="E25" i="7"/>
  <c r="E29" i="7"/>
  <c r="E26" i="7"/>
  <c r="E27" i="7"/>
  <c r="Q27" i="9"/>
  <c r="Q26" i="9"/>
  <c r="Q29" i="9"/>
  <c r="Q22" i="9"/>
  <c r="Q21" i="9" s="1"/>
  <c r="Q25" i="9"/>
  <c r="N27" i="8"/>
  <c r="N22" i="8"/>
  <c r="N21" i="8" s="1"/>
  <c r="N26" i="8"/>
  <c r="N25" i="8"/>
  <c r="N29" i="8"/>
  <c r="R23" i="4"/>
  <c r="R24" i="4" s="1"/>
  <c r="R20" i="4"/>
  <c r="AD27" i="8"/>
  <c r="AD25" i="8"/>
  <c r="AD26" i="8"/>
  <c r="AD29" i="8"/>
  <c r="AD22" i="8"/>
  <c r="AD21" i="8" s="1"/>
  <c r="G22" i="7"/>
  <c r="G21" i="7" s="1"/>
  <c r="AM20" i="12"/>
  <c r="AM19" i="12" s="1"/>
  <c r="O22" i="9"/>
  <c r="O21" i="9" s="1"/>
  <c r="T22" i="7"/>
  <c r="T21" i="7" s="1"/>
  <c r="L26" i="7"/>
  <c r="L27" i="7"/>
  <c r="L25" i="7"/>
  <c r="L29" i="7"/>
  <c r="L22" i="7"/>
  <c r="L21" i="7" s="1"/>
  <c r="P29" i="6"/>
  <c r="P27" i="6"/>
  <c r="P26" i="6"/>
  <c r="P25" i="6"/>
  <c r="AD27" i="3"/>
  <c r="AD26" i="3"/>
  <c r="AD29" i="3"/>
  <c r="AD25" i="3"/>
  <c r="AD22" i="3"/>
  <c r="AD21" i="3" s="1"/>
  <c r="S27" i="3"/>
  <c r="S26" i="3"/>
  <c r="S29" i="3"/>
  <c r="S22" i="3"/>
  <c r="S21" i="3" s="1"/>
  <c r="S25" i="3"/>
  <c r="X27" i="5"/>
  <c r="X29" i="5"/>
  <c r="X25" i="5"/>
  <c r="X22" i="5"/>
  <c r="X21" i="5" s="1"/>
  <c r="X26" i="5"/>
  <c r="W29" i="9"/>
  <c r="W25" i="9"/>
  <c r="W27" i="9"/>
  <c r="W22" i="9"/>
  <c r="W21" i="9" s="1"/>
  <c r="W26" i="9"/>
  <c r="R20" i="3"/>
  <c r="R23" i="3"/>
  <c r="R24" i="3" s="1"/>
  <c r="H22" i="4"/>
  <c r="H21" i="4" s="1"/>
  <c r="J22" i="3"/>
  <c r="J21" i="3" s="1"/>
  <c r="AA22" i="7"/>
  <c r="AA21" i="7" s="1"/>
  <c r="X26" i="8"/>
  <c r="X27" i="8"/>
  <c r="X25" i="8"/>
  <c r="X29" i="8"/>
  <c r="Z29" i="4"/>
  <c r="Z25" i="4"/>
  <c r="Z27" i="4"/>
  <c r="Z26" i="4"/>
  <c r="Z22" i="4"/>
  <c r="Z21" i="4" s="1"/>
  <c r="M26" i="7"/>
  <c r="M29" i="7"/>
  <c r="M25" i="7"/>
  <c r="M27" i="7"/>
  <c r="K27" i="5"/>
  <c r="K26" i="5"/>
  <c r="K22" i="5"/>
  <c r="K21" i="5" s="1"/>
  <c r="K25" i="5"/>
  <c r="K29" i="5"/>
  <c r="Z29" i="6"/>
  <c r="Z27" i="6"/>
  <c r="Z26" i="6"/>
  <c r="Z25" i="6"/>
  <c r="Z22" i="6"/>
  <c r="Z21" i="6" s="1"/>
  <c r="R29" i="3"/>
  <c r="R27" i="3"/>
  <c r="R26" i="3"/>
  <c r="R25" i="3"/>
  <c r="F27" i="4"/>
  <c r="F26" i="4"/>
  <c r="F22" i="4"/>
  <c r="F21" i="4" s="1"/>
  <c r="F25" i="4"/>
  <c r="F29" i="4"/>
  <c r="M25" i="6"/>
  <c r="M26" i="6"/>
  <c r="M22" i="6"/>
  <c r="M21" i="6" s="1"/>
  <c r="M29" i="6"/>
  <c r="M27" i="6"/>
  <c r="Y25" i="9"/>
  <c r="Y27" i="9"/>
  <c r="Y26" i="9"/>
  <c r="Y29" i="9"/>
  <c r="U29" i="3"/>
  <c r="U27" i="3"/>
  <c r="U26" i="3"/>
  <c r="U25" i="3"/>
  <c r="U22" i="3"/>
  <c r="U21" i="3" s="1"/>
  <c r="F23" i="11"/>
  <c r="F8" i="11"/>
  <c r="N29" i="5"/>
  <c r="N27" i="5"/>
  <c r="N26" i="5"/>
  <c r="N25" i="5"/>
  <c r="P27" i="7"/>
  <c r="P29" i="7"/>
  <c r="P25" i="7"/>
  <c r="P26" i="7"/>
  <c r="U20" i="6"/>
  <c r="U23" i="6"/>
  <c r="U24" i="6" s="1"/>
  <c r="AM18" i="13"/>
  <c r="AM17" i="13" s="1"/>
  <c r="AM28" i="13" s="1"/>
  <c r="AM21" i="13"/>
  <c r="AM22" i="13" s="1"/>
  <c r="G25" i="12"/>
  <c r="H26" i="12"/>
  <c r="G28" i="12"/>
  <c r="G11" i="12"/>
  <c r="J29" i="4"/>
  <c r="J26" i="4"/>
  <c r="J25" i="4"/>
  <c r="J27" i="4"/>
  <c r="H29" i="6"/>
  <c r="H26" i="6"/>
  <c r="H25" i="6"/>
  <c r="H22" i="6"/>
  <c r="H21" i="6" s="1"/>
  <c r="H27" i="6"/>
  <c r="AM20" i="11"/>
  <c r="AM19" i="11" s="1"/>
  <c r="AM23" i="11"/>
  <c r="P25" i="5"/>
  <c r="P27" i="5"/>
  <c r="P26" i="5"/>
  <c r="P22" i="5"/>
  <c r="P21" i="5" s="1"/>
  <c r="P29" i="5"/>
  <c r="M25" i="9"/>
  <c r="M26" i="9"/>
  <c r="M29" i="9"/>
  <c r="M27" i="9"/>
  <c r="Q26" i="4"/>
  <c r="Q25" i="4"/>
  <c r="Q29" i="4"/>
  <c r="Q27" i="4"/>
  <c r="Q22" i="4"/>
  <c r="Q21" i="4" s="1"/>
  <c r="J20" i="9"/>
  <c r="J23" i="9"/>
  <c r="J24" i="9" s="1"/>
  <c r="AB20" i="9"/>
  <c r="AB23" i="9"/>
  <c r="AB24" i="9" s="1"/>
  <c r="L27" i="8"/>
  <c r="L25" i="8"/>
  <c r="L22" i="8"/>
  <c r="L21" i="8" s="1"/>
  <c r="L29" i="8"/>
  <c r="L26" i="8"/>
  <c r="G29" i="5"/>
  <c r="G27" i="5"/>
  <c r="G26" i="5"/>
  <c r="G22" i="5"/>
  <c r="G21" i="5" s="1"/>
  <c r="G25" i="5"/>
  <c r="I27" i="7"/>
  <c r="I29" i="7"/>
  <c r="I26" i="7"/>
  <c r="I25" i="7"/>
  <c r="X20" i="6"/>
  <c r="X23" i="6"/>
  <c r="X24" i="6" s="1"/>
  <c r="U20" i="4"/>
  <c r="U23" i="4"/>
  <c r="U24" i="4" s="1"/>
  <c r="R20" i="5"/>
  <c r="R23" i="5"/>
  <c r="R24" i="5" s="1"/>
  <c r="AP20" i="13"/>
  <c r="AP19" i="13" s="1"/>
  <c r="Y29" i="4"/>
  <c r="Y27" i="4"/>
  <c r="Y26" i="4"/>
  <c r="Y22" i="4"/>
  <c r="Y21" i="4" s="1"/>
  <c r="Y25" i="4"/>
  <c r="Q25" i="5"/>
  <c r="Q26" i="5"/>
  <c r="Q29" i="5"/>
  <c r="Q27" i="5"/>
  <c r="M29" i="5"/>
  <c r="M27" i="5"/>
  <c r="M26" i="5"/>
  <c r="M22" i="5"/>
  <c r="M21" i="5" s="1"/>
  <c r="M25" i="5"/>
  <c r="F25" i="8"/>
  <c r="F29" i="8"/>
  <c r="F26" i="8"/>
  <c r="F27" i="8"/>
  <c r="F22" i="8"/>
  <c r="F21" i="8" s="1"/>
  <c r="W25" i="3"/>
  <c r="W27" i="3"/>
  <c r="W26" i="3"/>
  <c r="W29" i="3"/>
  <c r="W22" i="3"/>
  <c r="W21" i="3" s="1"/>
  <c r="F23" i="13"/>
  <c r="F8" i="13"/>
  <c r="O22" i="4"/>
  <c r="O21" i="4" s="1"/>
  <c r="L26" i="9"/>
  <c r="L25" i="9"/>
  <c r="L29" i="9"/>
  <c r="L27" i="9"/>
  <c r="H26" i="5"/>
  <c r="H27" i="5"/>
  <c r="H25" i="5"/>
  <c r="H29" i="5"/>
  <c r="H22" i="5"/>
  <c r="H21" i="5" s="1"/>
  <c r="P29" i="9"/>
  <c r="P26" i="9"/>
  <c r="P22" i="9"/>
  <c r="P21" i="9" s="1"/>
  <c r="P27" i="9"/>
  <c r="P25" i="9"/>
  <c r="AA20" i="5"/>
  <c r="AA23" i="5"/>
  <c r="AA24" i="5" s="1"/>
  <c r="AD22" i="4"/>
  <c r="AD21" i="4" s="1"/>
  <c r="AQ20" i="13"/>
  <c r="AQ19" i="13" s="1"/>
  <c r="AQ26" i="11"/>
  <c r="AP25" i="11"/>
  <c r="L29" i="5"/>
  <c r="L27" i="5"/>
  <c r="L26" i="5"/>
  <c r="L22" i="5"/>
  <c r="L21" i="5" s="1"/>
  <c r="L25" i="5"/>
  <c r="F26" i="7"/>
  <c r="F25" i="7"/>
  <c r="F29" i="7"/>
  <c r="F22" i="7"/>
  <c r="F21" i="7" s="1"/>
  <c r="F27" i="7"/>
  <c r="Y27" i="5"/>
  <c r="Y25" i="5"/>
  <c r="Y29" i="5"/>
  <c r="Y26" i="5"/>
  <c r="Y22" i="5"/>
  <c r="Y21" i="5" s="1"/>
  <c r="E20" i="6"/>
  <c r="E23" i="6"/>
  <c r="E24" i="6" s="1"/>
  <c r="H29" i="8"/>
  <c r="H25" i="8"/>
  <c r="H27" i="8"/>
  <c r="H26" i="8"/>
  <c r="Y23" i="8"/>
  <c r="Y24" i="8" s="1"/>
  <c r="Y20" i="8"/>
  <c r="T29" i="3"/>
  <c r="T27" i="3"/>
  <c r="T26" i="3"/>
  <c r="T25" i="3"/>
  <c r="I22" i="4"/>
  <c r="I21" i="4" s="1"/>
  <c r="J23" i="6"/>
  <c r="J24" i="6" s="1"/>
  <c r="J20" i="6"/>
  <c r="S22" i="5"/>
  <c r="S21" i="5" s="1"/>
  <c r="AA25" i="4"/>
  <c r="AA27" i="4"/>
  <c r="AA26" i="4"/>
  <c r="AA22" i="4"/>
  <c r="AA21" i="4" s="1"/>
  <c r="AA29" i="4"/>
  <c r="V29" i="4"/>
  <c r="V27" i="4"/>
  <c r="V26" i="4"/>
  <c r="V22" i="4"/>
  <c r="V21" i="4" s="1"/>
  <c r="V25" i="4"/>
  <c r="AB27" i="8"/>
  <c r="AB25" i="8"/>
  <c r="AB26" i="8"/>
  <c r="AB29" i="8"/>
  <c r="AB22" i="8"/>
  <c r="AB21" i="8" s="1"/>
  <c r="M20" i="3"/>
  <c r="M23" i="3"/>
  <c r="M24" i="3" s="1"/>
  <c r="AC26" i="7"/>
  <c r="AC22" i="7"/>
  <c r="AC21" i="7" s="1"/>
  <c r="AC27" i="7"/>
  <c r="AC25" i="7"/>
  <c r="AC29" i="7"/>
  <c r="AC29" i="8"/>
  <c r="AC27" i="8"/>
  <c r="AC25" i="8"/>
  <c r="AC26" i="8"/>
  <c r="AC22" i="8"/>
  <c r="AC21" i="8" s="1"/>
  <c r="I25" i="8"/>
  <c r="I26" i="8"/>
  <c r="I27" i="8"/>
  <c r="I29" i="8"/>
  <c r="P20" i="8"/>
  <c r="P23" i="8"/>
  <c r="P24" i="8" s="1"/>
  <c r="AO20" i="12"/>
  <c r="AO19" i="12" s="1"/>
  <c r="F8" i="10"/>
  <c r="F23" i="10"/>
  <c r="E25" i="8"/>
  <c r="E29" i="8"/>
  <c r="E26" i="8"/>
  <c r="E27" i="8"/>
  <c r="E22" i="8"/>
  <c r="E21" i="8" s="1"/>
  <c r="Q25" i="7"/>
  <c r="Q27" i="7"/>
  <c r="Q29" i="7"/>
  <c r="Q26" i="7"/>
  <c r="AB29" i="5"/>
  <c r="AB27" i="5"/>
  <c r="AB26" i="5"/>
  <c r="AB25" i="5"/>
  <c r="V23" i="5"/>
  <c r="V24" i="5" s="1"/>
  <c r="V20" i="5"/>
  <c r="J22" i="8"/>
  <c r="J21" i="8" s="1"/>
  <c r="N22" i="9"/>
  <c r="N21" i="9" s="1"/>
  <c r="P23" i="6"/>
  <c r="P24" i="6" s="1"/>
  <c r="P20" i="6"/>
  <c r="AQ25" i="10"/>
  <c r="AR26" i="10"/>
  <c r="E22" i="13"/>
  <c r="E24" i="13"/>
  <c r="O29" i="5"/>
  <c r="O25" i="5"/>
  <c r="O27" i="5"/>
  <c r="O26" i="5"/>
  <c r="O22" i="5"/>
  <c r="O21" i="5" s="1"/>
  <c r="E26" i="5"/>
  <c r="E25" i="5"/>
  <c r="E29" i="5"/>
  <c r="E27" i="5"/>
  <c r="L25" i="4"/>
  <c r="L26" i="4"/>
  <c r="L29" i="4"/>
  <c r="L27" i="4"/>
  <c r="L22" i="4"/>
  <c r="L21" i="4" s="1"/>
  <c r="W20" i="6"/>
  <c r="W23" i="6"/>
  <c r="W24" i="6" s="1"/>
  <c r="U26" i="5"/>
  <c r="U25" i="5"/>
  <c r="U29" i="5"/>
  <c r="U27" i="5"/>
  <c r="Z26" i="8"/>
  <c r="Z27" i="8"/>
  <c r="Z29" i="8"/>
  <c r="Z25" i="8"/>
  <c r="Z22" i="8"/>
  <c r="Z21" i="8" s="1"/>
  <c r="J25" i="9"/>
  <c r="J26" i="9"/>
  <c r="J29" i="9"/>
  <c r="J27" i="9"/>
  <c r="H29" i="7"/>
  <c r="H27" i="7"/>
  <c r="H26" i="7"/>
  <c r="H25" i="7"/>
  <c r="AD29" i="7"/>
  <c r="AD27" i="7"/>
  <c r="AD25" i="7"/>
  <c r="AD26" i="7"/>
  <c r="O29" i="7"/>
  <c r="O27" i="7"/>
  <c r="O22" i="7"/>
  <c r="O21" i="7" s="1"/>
  <c r="O26" i="7"/>
  <c r="O25" i="7"/>
  <c r="U22" i="5"/>
  <c r="U21" i="5" s="1"/>
  <c r="AB22" i="4"/>
  <c r="AB21" i="4" s="1"/>
  <c r="M23" i="7"/>
  <c r="M24" i="7" s="1"/>
  <c r="M20" i="7"/>
  <c r="K26" i="8"/>
  <c r="K27" i="8"/>
  <c r="K25" i="8"/>
  <c r="K29" i="8"/>
  <c r="Z29" i="9"/>
  <c r="Z26" i="9"/>
  <c r="Z25" i="9"/>
  <c r="Z27" i="9"/>
  <c r="P27" i="3"/>
  <c r="P25" i="3"/>
  <c r="P29" i="3"/>
  <c r="P26" i="3"/>
  <c r="I25" i="9"/>
  <c r="I26" i="9"/>
  <c r="I29" i="9"/>
  <c r="I27" i="9"/>
  <c r="I22" i="8"/>
  <c r="I21" i="8" s="1"/>
  <c r="O25" i="6"/>
  <c r="O22" i="6"/>
  <c r="O21" i="6" s="1"/>
  <c r="O29" i="6"/>
  <c r="O27" i="6"/>
  <c r="O26" i="6"/>
  <c r="AB26" i="3"/>
  <c r="AB29" i="3"/>
  <c r="AB25" i="3"/>
  <c r="AB22" i="3"/>
  <c r="AB21" i="3" s="1"/>
  <c r="AB27" i="3"/>
  <c r="Y22" i="3"/>
  <c r="Y21" i="3" s="1"/>
  <c r="AO20" i="13"/>
  <c r="AO19" i="13" s="1"/>
  <c r="X22" i="8"/>
  <c r="X21" i="8" s="1"/>
  <c r="Q22" i="8"/>
  <c r="Q21" i="8" s="1"/>
  <c r="V26" i="5"/>
  <c r="V25" i="5"/>
  <c r="V29" i="5"/>
  <c r="V27" i="5"/>
  <c r="F23" i="12"/>
  <c r="F8" i="12"/>
  <c r="AC26" i="4"/>
  <c r="AC25" i="4"/>
  <c r="AC29" i="4"/>
  <c r="AC27" i="4"/>
  <c r="W25" i="8"/>
  <c r="W29" i="8"/>
  <c r="W27" i="8"/>
  <c r="W26" i="8"/>
  <c r="N29" i="7"/>
  <c r="N27" i="7"/>
  <c r="N26" i="7"/>
  <c r="N22" i="7"/>
  <c r="N21" i="7" s="1"/>
  <c r="N25" i="7"/>
  <c r="W27" i="4"/>
  <c r="W26" i="4"/>
  <c r="W22" i="4"/>
  <c r="W21" i="4" s="1"/>
  <c r="W25" i="4"/>
  <c r="W29" i="4"/>
  <c r="H29" i="4"/>
  <c r="H27" i="4"/>
  <c r="H26" i="4"/>
  <c r="H25" i="4"/>
  <c r="W27" i="7"/>
  <c r="W25" i="7"/>
  <c r="W29" i="7"/>
  <c r="W22" i="7"/>
  <c r="W21" i="7" s="1"/>
  <c r="W26" i="7"/>
  <c r="K29" i="7"/>
  <c r="K27" i="7"/>
  <c r="K26" i="7"/>
  <c r="K25" i="7"/>
  <c r="G27" i="8"/>
  <c r="G26" i="8"/>
  <c r="G29" i="8"/>
  <c r="G22" i="8"/>
  <c r="G21" i="8" s="1"/>
  <c r="G25" i="8"/>
  <c r="AM20" i="10"/>
  <c r="AM19" i="10" s="1"/>
  <c r="AM23" i="10"/>
  <c r="G11" i="11"/>
  <c r="G25" i="11"/>
  <c r="H26" i="11"/>
  <c r="G28" i="11"/>
  <c r="Z23" i="8" l="1"/>
  <c r="Z24" i="8" s="1"/>
  <c r="Z20" i="8"/>
  <c r="S20" i="5"/>
  <c r="S23" i="5"/>
  <c r="S24" i="5" s="1"/>
  <c r="R19" i="3"/>
  <c r="R18" i="3"/>
  <c r="R17" i="3" s="1"/>
  <c r="R42" i="3" s="1"/>
  <c r="AC23" i="8"/>
  <c r="AC24" i="8" s="1"/>
  <c r="AC20" i="8"/>
  <c r="J18" i="6"/>
  <c r="J17" i="6" s="1"/>
  <c r="J42" i="6" s="1"/>
  <c r="J19" i="6"/>
  <c r="Y18" i="9"/>
  <c r="Y17" i="9" s="1"/>
  <c r="Y42" i="9" s="1"/>
  <c r="Y19" i="9"/>
  <c r="J23" i="7"/>
  <c r="J24" i="7" s="1"/>
  <c r="J20" i="7"/>
  <c r="AC20" i="5"/>
  <c r="AC23" i="5"/>
  <c r="AC24" i="5" s="1"/>
  <c r="AC18" i="4"/>
  <c r="AC17" i="4" s="1"/>
  <c r="AC42" i="4" s="1"/>
  <c r="AC19" i="4"/>
  <c r="N20" i="8"/>
  <c r="N23" i="8"/>
  <c r="N24" i="8" s="1"/>
  <c r="N23" i="3"/>
  <c r="N24" i="3" s="1"/>
  <c r="N20" i="3"/>
  <c r="AP8" i="11"/>
  <c r="AP24" i="11"/>
  <c r="M23" i="6"/>
  <c r="M24" i="6" s="1"/>
  <c r="M20" i="6"/>
  <c r="M20" i="4"/>
  <c r="M23" i="4"/>
  <c r="M24" i="4" s="1"/>
  <c r="Y23" i="4"/>
  <c r="Y24" i="4" s="1"/>
  <c r="Y20" i="4"/>
  <c r="J18" i="9"/>
  <c r="J17" i="9" s="1"/>
  <c r="J42" i="9" s="1"/>
  <c r="J19" i="9"/>
  <c r="H25" i="12"/>
  <c r="I26" i="12"/>
  <c r="H11" i="12"/>
  <c r="I11" i="12" s="1"/>
  <c r="J11" i="12" s="1"/>
  <c r="K11" i="12" s="1"/>
  <c r="L11" i="12" s="1"/>
  <c r="M11" i="12" s="1"/>
  <c r="N11" i="12" s="1"/>
  <c r="O11" i="12" s="1"/>
  <c r="P11" i="12" s="1"/>
  <c r="Q11" i="12" s="1"/>
  <c r="R11" i="12" s="1"/>
  <c r="S11" i="12" s="1"/>
  <c r="T11" i="12" s="1"/>
  <c r="U11" i="12" s="1"/>
  <c r="V11" i="12" s="1"/>
  <c r="W11" i="12" s="1"/>
  <c r="X11" i="12" s="1"/>
  <c r="Y11" i="12" s="1"/>
  <c r="Z11" i="12" s="1"/>
  <c r="AA11" i="12" s="1"/>
  <c r="AB11" i="12" s="1"/>
  <c r="AC11" i="12" s="1"/>
  <c r="AD11" i="12" s="1"/>
  <c r="AE11" i="12" s="1"/>
  <c r="AF11" i="12" s="1"/>
  <c r="AG11" i="12" s="1"/>
  <c r="AH11" i="12" s="1"/>
  <c r="AI11" i="12" s="1"/>
  <c r="AJ11" i="12" s="1"/>
  <c r="AK11" i="12" s="1"/>
  <c r="AL11" i="12" s="1"/>
  <c r="H28" i="12"/>
  <c r="X23" i="7"/>
  <c r="X24" i="7" s="1"/>
  <c r="X20" i="7"/>
  <c r="V23" i="3"/>
  <c r="V24" i="3" s="1"/>
  <c r="V20" i="3"/>
  <c r="V19" i="5"/>
  <c r="V18" i="5"/>
  <c r="V17" i="5" s="1"/>
  <c r="AQ21" i="13"/>
  <c r="AQ22" i="13" s="1"/>
  <c r="AQ18" i="13"/>
  <c r="AQ17" i="13" s="1"/>
  <c r="G8" i="12"/>
  <c r="G23" i="12"/>
  <c r="AC23" i="3"/>
  <c r="AC24" i="3" s="1"/>
  <c r="AC20" i="3"/>
  <c r="AO23" i="10"/>
  <c r="AO20" i="10"/>
  <c r="AO19" i="10" s="1"/>
  <c r="G20" i="6"/>
  <c r="G23" i="6"/>
  <c r="G24" i="6" s="1"/>
  <c r="M18" i="9"/>
  <c r="M17" i="9" s="1"/>
  <c r="M19" i="9"/>
  <c r="AD20" i="4"/>
  <c r="AD23" i="4"/>
  <c r="AD24" i="4" s="1"/>
  <c r="U23" i="3"/>
  <c r="U24" i="3" s="1"/>
  <c r="U20" i="3"/>
  <c r="V19" i="6"/>
  <c r="V18" i="6"/>
  <c r="V17" i="6" s="1"/>
  <c r="L23" i="6"/>
  <c r="L24" i="6" s="1"/>
  <c r="L20" i="6"/>
  <c r="M19" i="7"/>
  <c r="M18" i="7"/>
  <c r="M17" i="7" s="1"/>
  <c r="X20" i="5"/>
  <c r="X23" i="5"/>
  <c r="X24" i="5" s="1"/>
  <c r="R20" i="6"/>
  <c r="R23" i="6"/>
  <c r="R24" i="6" s="1"/>
  <c r="E20" i="9"/>
  <c r="E23" i="9"/>
  <c r="E24" i="9" s="1"/>
  <c r="R20" i="9"/>
  <c r="R23" i="9"/>
  <c r="R24" i="9" s="1"/>
  <c r="Q23" i="6"/>
  <c r="Q24" i="6" s="1"/>
  <c r="Q20" i="6"/>
  <c r="F20" i="5"/>
  <c r="F23" i="5"/>
  <c r="F24" i="5" s="1"/>
  <c r="Y23" i="7"/>
  <c r="Y24" i="7" s="1"/>
  <c r="Y20" i="7"/>
  <c r="U20" i="7"/>
  <c r="U23" i="7"/>
  <c r="U24" i="7" s="1"/>
  <c r="S19" i="6"/>
  <c r="S18" i="6"/>
  <c r="S17" i="6" s="1"/>
  <c r="J20" i="5"/>
  <c r="J23" i="5"/>
  <c r="J24" i="5" s="1"/>
  <c r="Q19" i="3"/>
  <c r="Q18" i="3"/>
  <c r="Q17" i="3" s="1"/>
  <c r="Q18" i="5"/>
  <c r="Q17" i="5" s="1"/>
  <c r="Q19" i="5"/>
  <c r="AO21" i="12"/>
  <c r="AO22" i="12" s="1"/>
  <c r="AO18" i="12"/>
  <c r="AO17" i="12" s="1"/>
  <c r="AO28" i="12" s="1"/>
  <c r="Y19" i="8"/>
  <c r="Y18" i="8"/>
  <c r="Y17" i="8" s="1"/>
  <c r="Y42" i="8" s="1"/>
  <c r="F20" i="7"/>
  <c r="F23" i="7"/>
  <c r="F24" i="7" s="1"/>
  <c r="AA19" i="5"/>
  <c r="AA18" i="5"/>
  <c r="AA17" i="5" s="1"/>
  <c r="AA42" i="5" s="1"/>
  <c r="AP21" i="13"/>
  <c r="AP22" i="13" s="1"/>
  <c r="AP18" i="13"/>
  <c r="AP17" i="13" s="1"/>
  <c r="H20" i="6"/>
  <c r="H23" i="6"/>
  <c r="H24" i="6" s="1"/>
  <c r="F20" i="4"/>
  <c r="F23" i="4"/>
  <c r="F24" i="4" s="1"/>
  <c r="K20" i="5"/>
  <c r="K23" i="5"/>
  <c r="K24" i="5" s="1"/>
  <c r="E18" i="7"/>
  <c r="E17" i="7" s="1"/>
  <c r="E42" i="7" s="1"/>
  <c r="E19" i="7"/>
  <c r="Z19" i="5"/>
  <c r="Z18" i="5"/>
  <c r="Z17" i="5" s="1"/>
  <c r="I19" i="5"/>
  <c r="I18" i="5"/>
  <c r="I17" i="5" s="1"/>
  <c r="N19" i="5"/>
  <c r="N18" i="5"/>
  <c r="N17" i="5" s="1"/>
  <c r="N42" i="5" s="1"/>
  <c r="Q18" i="7"/>
  <c r="Q17" i="7" s="1"/>
  <c r="Q19" i="7"/>
  <c r="K19" i="8"/>
  <c r="K18" i="8"/>
  <c r="K17" i="8" s="1"/>
  <c r="G8" i="11"/>
  <c r="G23" i="11"/>
  <c r="AQ24" i="10"/>
  <c r="AQ8" i="10"/>
  <c r="E23" i="3"/>
  <c r="E24" i="3" s="1"/>
  <c r="E20" i="3"/>
  <c r="H18" i="8"/>
  <c r="H17" i="8" s="1"/>
  <c r="H19" i="8"/>
  <c r="P19" i="6"/>
  <c r="P18" i="6"/>
  <c r="P17" i="6" s="1"/>
  <c r="P42" i="6" s="1"/>
  <c r="P23" i="5"/>
  <c r="P24" i="5" s="1"/>
  <c r="P20" i="5"/>
  <c r="Z23" i="6"/>
  <c r="Z24" i="6" s="1"/>
  <c r="Z20" i="6"/>
  <c r="G24" i="13"/>
  <c r="G22" i="13"/>
  <c r="G19" i="13" s="1"/>
  <c r="Y23" i="6"/>
  <c r="Y24" i="6" s="1"/>
  <c r="Y20" i="6"/>
  <c r="Z23" i="3"/>
  <c r="Z24" i="3" s="1"/>
  <c r="Z20" i="3"/>
  <c r="AB19" i="5"/>
  <c r="AB18" i="5"/>
  <c r="AB17" i="5" s="1"/>
  <c r="AB18" i="9"/>
  <c r="AB17" i="9" s="1"/>
  <c r="AB19" i="9"/>
  <c r="AD20" i="3"/>
  <c r="AD23" i="3"/>
  <c r="AD24" i="3" s="1"/>
  <c r="M20" i="8"/>
  <c r="M23" i="8"/>
  <c r="M24" i="8" s="1"/>
  <c r="AD20" i="6"/>
  <c r="AD23" i="6"/>
  <c r="AD24" i="6" s="1"/>
  <c r="T19" i="6"/>
  <c r="T18" i="6"/>
  <c r="T17" i="6" s="1"/>
  <c r="T42" i="6" s="1"/>
  <c r="N20" i="9"/>
  <c r="N23" i="9"/>
  <c r="N24" i="9" s="1"/>
  <c r="I20" i="4"/>
  <c r="I23" i="4"/>
  <c r="I24" i="4" s="1"/>
  <c r="G8" i="10"/>
  <c r="G23" i="10"/>
  <c r="AS24" i="12"/>
  <c r="AS8" i="12"/>
  <c r="W18" i="8"/>
  <c r="W17" i="8" s="1"/>
  <c r="W42" i="8" s="1"/>
  <c r="W19" i="8"/>
  <c r="K18" i="4"/>
  <c r="K17" i="4" s="1"/>
  <c r="K19" i="4"/>
  <c r="AB23" i="7"/>
  <c r="AB24" i="7" s="1"/>
  <c r="AB20" i="7"/>
  <c r="P19" i="7"/>
  <c r="P18" i="7"/>
  <c r="P17" i="7" s="1"/>
  <c r="P42" i="7" s="1"/>
  <c r="I23" i="8"/>
  <c r="I24" i="8" s="1"/>
  <c r="I20" i="8"/>
  <c r="J23" i="8"/>
  <c r="J24" i="8" s="1"/>
  <c r="J20" i="8"/>
  <c r="H28" i="10"/>
  <c r="I26" i="10"/>
  <c r="H25" i="10"/>
  <c r="H11" i="10"/>
  <c r="I11" i="10" s="1"/>
  <c r="J11" i="10" s="1"/>
  <c r="K11" i="10" s="1"/>
  <c r="L11" i="10" s="1"/>
  <c r="M11" i="10" s="1"/>
  <c r="N11" i="10" s="1"/>
  <c r="O11" i="10" s="1"/>
  <c r="P11" i="10" s="1"/>
  <c r="Q11" i="10" s="1"/>
  <c r="R11" i="10" s="1"/>
  <c r="S11" i="10" s="1"/>
  <c r="T11" i="10" s="1"/>
  <c r="U11" i="10" s="1"/>
  <c r="V11" i="10" s="1"/>
  <c r="W11" i="10" s="1"/>
  <c r="X11" i="10" s="1"/>
  <c r="Y11" i="10" s="1"/>
  <c r="Z11" i="10" s="1"/>
  <c r="AA11" i="10" s="1"/>
  <c r="AB11" i="10" s="1"/>
  <c r="AC11" i="10" s="1"/>
  <c r="AD11" i="10" s="1"/>
  <c r="AE11" i="10" s="1"/>
  <c r="AF11" i="10" s="1"/>
  <c r="AG11" i="10" s="1"/>
  <c r="AH11" i="10" s="1"/>
  <c r="AI11" i="10" s="1"/>
  <c r="AJ11" i="10" s="1"/>
  <c r="AK11" i="10" s="1"/>
  <c r="AL11" i="10" s="1"/>
  <c r="H19" i="7"/>
  <c r="H18" i="7"/>
  <c r="H17" i="7" s="1"/>
  <c r="X20" i="8"/>
  <c r="X23" i="8"/>
  <c r="X24" i="8" s="1"/>
  <c r="V20" i="4"/>
  <c r="V23" i="4"/>
  <c r="V24" i="4" s="1"/>
  <c r="G23" i="7"/>
  <c r="G24" i="7" s="1"/>
  <c r="G20" i="7"/>
  <c r="F20" i="6"/>
  <c r="F23" i="6"/>
  <c r="F24" i="6" s="1"/>
  <c r="H23" i="3"/>
  <c r="H24" i="3" s="1"/>
  <c r="H20" i="3"/>
  <c r="K20" i="9"/>
  <c r="K23" i="9"/>
  <c r="K24" i="9" s="1"/>
  <c r="F18" i="3"/>
  <c r="F17" i="3" s="1"/>
  <c r="F19" i="3"/>
  <c r="T19" i="3"/>
  <c r="T18" i="3"/>
  <c r="T17" i="3" s="1"/>
  <c r="T42" i="3" s="1"/>
  <c r="L18" i="9"/>
  <c r="L17" i="9" s="1"/>
  <c r="L42" i="9" s="1"/>
  <c r="L19" i="9"/>
  <c r="AO21" i="13"/>
  <c r="AO22" i="13" s="1"/>
  <c r="AO18" i="13"/>
  <c r="AO17" i="13" s="1"/>
  <c r="AO28" i="13" s="1"/>
  <c r="O23" i="5"/>
  <c r="O24" i="5" s="1"/>
  <c r="O20" i="5"/>
  <c r="G23" i="5"/>
  <c r="G24" i="5" s="1"/>
  <c r="G20" i="5"/>
  <c r="AD23" i="8"/>
  <c r="AD24" i="8" s="1"/>
  <c r="AD20" i="8"/>
  <c r="AC20" i="6"/>
  <c r="AC23" i="6"/>
  <c r="AC24" i="6" s="1"/>
  <c r="AS25" i="13"/>
  <c r="AT26" i="13"/>
  <c r="Y23" i="3"/>
  <c r="Y24" i="3" s="1"/>
  <c r="Y20" i="3"/>
  <c r="AB20" i="4"/>
  <c r="AB23" i="4"/>
  <c r="AB24" i="4" s="1"/>
  <c r="AC23" i="7"/>
  <c r="AC24" i="7" s="1"/>
  <c r="AC20" i="7"/>
  <c r="M20" i="5"/>
  <c r="M23" i="5"/>
  <c r="M24" i="5" s="1"/>
  <c r="Z23" i="7"/>
  <c r="Z24" i="7" s="1"/>
  <c r="Z20" i="7"/>
  <c r="X19" i="4"/>
  <c r="X18" i="4"/>
  <c r="X17" i="4" s="1"/>
  <c r="U20" i="5"/>
  <c r="U23" i="5"/>
  <c r="U24" i="5" s="1"/>
  <c r="W19" i="6"/>
  <c r="W18" i="6"/>
  <c r="W17" i="6" s="1"/>
  <c r="W42" i="6" s="1"/>
  <c r="AA23" i="4"/>
  <c r="AA24" i="4" s="1"/>
  <c r="AA20" i="4"/>
  <c r="R18" i="5"/>
  <c r="R17" i="5" s="1"/>
  <c r="R42" i="5" s="1"/>
  <c r="R19" i="5"/>
  <c r="T19" i="8"/>
  <c r="T18" i="8"/>
  <c r="T17" i="8" s="1"/>
  <c r="T42" i="8" s="1"/>
  <c r="AA19" i="3"/>
  <c r="AA18" i="3"/>
  <c r="AA17" i="3" s="1"/>
  <c r="AA42" i="3" s="1"/>
  <c r="AA23" i="6"/>
  <c r="AA24" i="6" s="1"/>
  <c r="AA20" i="6"/>
  <c r="F24" i="13"/>
  <c r="F22" i="13"/>
  <c r="F19" i="13" s="1"/>
  <c r="R19" i="4"/>
  <c r="R18" i="4"/>
  <c r="R17" i="4" s="1"/>
  <c r="R42" i="4" s="1"/>
  <c r="V20" i="7"/>
  <c r="V23" i="7"/>
  <c r="V24" i="7" s="1"/>
  <c r="I18" i="9"/>
  <c r="I17" i="9" s="1"/>
  <c r="I19" i="9"/>
  <c r="E23" i="4"/>
  <c r="E24" i="4" s="1"/>
  <c r="E20" i="4"/>
  <c r="R18" i="7"/>
  <c r="R17" i="7" s="1"/>
  <c r="R42" i="7" s="1"/>
  <c r="R19" i="7"/>
  <c r="H23" i="13"/>
  <c r="H8" i="13"/>
  <c r="O20" i="8"/>
  <c r="O23" i="8"/>
  <c r="O24" i="8" s="1"/>
  <c r="O23" i="3"/>
  <c r="O24" i="3" s="1"/>
  <c r="O20" i="3"/>
  <c r="P18" i="4"/>
  <c r="P17" i="4" s="1"/>
  <c r="P42" i="4" s="1"/>
  <c r="P19" i="4"/>
  <c r="I18" i="7"/>
  <c r="I17" i="7" s="1"/>
  <c r="I19" i="7"/>
  <c r="M19" i="3"/>
  <c r="M18" i="3"/>
  <c r="M17" i="3" s="1"/>
  <c r="W23" i="3"/>
  <c r="W24" i="3" s="1"/>
  <c r="W20" i="3"/>
  <c r="U19" i="4"/>
  <c r="U18" i="4"/>
  <c r="U17" i="4" s="1"/>
  <c r="L23" i="8"/>
  <c r="L24" i="8" s="1"/>
  <c r="L20" i="8"/>
  <c r="H20" i="4"/>
  <c r="H23" i="4"/>
  <c r="H24" i="4" s="1"/>
  <c r="S20" i="3"/>
  <c r="S23" i="3"/>
  <c r="S24" i="3" s="1"/>
  <c r="T20" i="9"/>
  <c r="T23" i="9"/>
  <c r="T24" i="9" s="1"/>
  <c r="S19" i="8"/>
  <c r="S18" i="8"/>
  <c r="S17" i="8" s="1"/>
  <c r="K18" i="7"/>
  <c r="K17" i="7" s="1"/>
  <c r="K19" i="7"/>
  <c r="F23" i="9"/>
  <c r="F24" i="9" s="1"/>
  <c r="F20" i="9"/>
  <c r="S20" i="9"/>
  <c r="S23" i="9"/>
  <c r="S24" i="9" s="1"/>
  <c r="J26" i="13"/>
  <c r="I25" i="13"/>
  <c r="U19" i="9"/>
  <c r="U18" i="9"/>
  <c r="U17" i="9" s="1"/>
  <c r="W20" i="7"/>
  <c r="W23" i="7"/>
  <c r="W24" i="7" s="1"/>
  <c r="N23" i="7"/>
  <c r="N24" i="7" s="1"/>
  <c r="N20" i="7"/>
  <c r="H23" i="5"/>
  <c r="H24" i="5" s="1"/>
  <c r="H20" i="5"/>
  <c r="X18" i="6"/>
  <c r="X17" i="6" s="1"/>
  <c r="X19" i="6"/>
  <c r="AC20" i="9"/>
  <c r="AC23" i="9"/>
  <c r="AC24" i="9" s="1"/>
  <c r="L18" i="3"/>
  <c r="L17" i="3" s="1"/>
  <c r="L42" i="3" s="1"/>
  <c r="L19" i="3"/>
  <c r="E23" i="8"/>
  <c r="E24" i="8" s="1"/>
  <c r="E20" i="8"/>
  <c r="E19" i="6"/>
  <c r="E18" i="6"/>
  <c r="E17" i="6" s="1"/>
  <c r="E42" i="6" s="1"/>
  <c r="Z23" i="4"/>
  <c r="Z24" i="4" s="1"/>
  <c r="Z20" i="4"/>
  <c r="AB20" i="6"/>
  <c r="AB23" i="6"/>
  <c r="AB24" i="6" s="1"/>
  <c r="AA20" i="8"/>
  <c r="AA23" i="8"/>
  <c r="AA24" i="8" s="1"/>
  <c r="V23" i="9"/>
  <c r="V24" i="9" s="1"/>
  <c r="V20" i="9"/>
  <c r="G23" i="3"/>
  <c r="G24" i="3" s="1"/>
  <c r="G20" i="3"/>
  <c r="O23" i="6"/>
  <c r="O24" i="6" s="1"/>
  <c r="O20" i="6"/>
  <c r="Y20" i="5"/>
  <c r="Y23" i="5"/>
  <c r="Y24" i="5" s="1"/>
  <c r="W23" i="9"/>
  <c r="W24" i="9" s="1"/>
  <c r="W20" i="9"/>
  <c r="T20" i="7"/>
  <c r="T23" i="7"/>
  <c r="T24" i="7" s="1"/>
  <c r="X23" i="9"/>
  <c r="X24" i="9" s="1"/>
  <c r="X20" i="9"/>
  <c r="AM21" i="10"/>
  <c r="AM22" i="10" s="1"/>
  <c r="AM18" i="10"/>
  <c r="AM17" i="10" s="1"/>
  <c r="AM28" i="10" s="1"/>
  <c r="F20" i="8"/>
  <c r="F23" i="8"/>
  <c r="F24" i="8" s="1"/>
  <c r="O20" i="9"/>
  <c r="O23" i="9"/>
  <c r="O24" i="9" s="1"/>
  <c r="I23" i="3"/>
  <c r="I24" i="3" s="1"/>
  <c r="I20" i="3"/>
  <c r="N18" i="4"/>
  <c r="N17" i="4" s="1"/>
  <c r="N42" i="4" s="1"/>
  <c r="N19" i="4"/>
  <c r="G20" i="4"/>
  <c r="G23" i="4"/>
  <c r="G24" i="4" s="1"/>
  <c r="Q20" i="8"/>
  <c r="Q23" i="8"/>
  <c r="Q24" i="8" s="1"/>
  <c r="AQ25" i="11"/>
  <c r="AR26" i="11"/>
  <c r="AM21" i="12"/>
  <c r="AM22" i="12" s="1"/>
  <c r="AM18" i="12"/>
  <c r="AM17" i="12" s="1"/>
  <c r="AM28" i="12" s="1"/>
  <c r="AT25" i="12"/>
  <c r="AU26" i="12"/>
  <c r="S19" i="4"/>
  <c r="S18" i="4"/>
  <c r="S17" i="4" s="1"/>
  <c r="N23" i="6"/>
  <c r="N24" i="6" s="1"/>
  <c r="N20" i="6"/>
  <c r="G23" i="8"/>
  <c r="G24" i="8" s="1"/>
  <c r="G20" i="8"/>
  <c r="Q20" i="4"/>
  <c r="Q23" i="4"/>
  <c r="Q24" i="4" s="1"/>
  <c r="F24" i="11"/>
  <c r="F22" i="11"/>
  <c r="F19" i="11" s="1"/>
  <c r="Q20" i="9"/>
  <c r="Q23" i="9"/>
  <c r="Q24" i="9" s="1"/>
  <c r="K23" i="6"/>
  <c r="K24" i="6" s="1"/>
  <c r="K20" i="6"/>
  <c r="AR24" i="13"/>
  <c r="AR8" i="13"/>
  <c r="J18" i="4"/>
  <c r="J17" i="4" s="1"/>
  <c r="J42" i="4" s="1"/>
  <c r="J19" i="4"/>
  <c r="F22" i="10"/>
  <c r="F19" i="10" s="1"/>
  <c r="F24" i="10"/>
  <c r="AM18" i="11"/>
  <c r="AM17" i="11" s="1"/>
  <c r="AM28" i="11" s="1"/>
  <c r="AM21" i="11"/>
  <c r="AM22" i="11" s="1"/>
  <c r="X23" i="3"/>
  <c r="X24" i="3" s="1"/>
  <c r="X20" i="3"/>
  <c r="AD19" i="7"/>
  <c r="AD18" i="7"/>
  <c r="AD17" i="7" s="1"/>
  <c r="AB23" i="3"/>
  <c r="AB24" i="3" s="1"/>
  <c r="AB20" i="3"/>
  <c r="O20" i="4"/>
  <c r="O23" i="4"/>
  <c r="O24" i="4" s="1"/>
  <c r="U18" i="6"/>
  <c r="U17" i="6" s="1"/>
  <c r="U19" i="6"/>
  <c r="I23" i="6"/>
  <c r="I24" i="6" s="1"/>
  <c r="I20" i="6"/>
  <c r="AD23" i="5"/>
  <c r="AD24" i="5" s="1"/>
  <c r="AD20" i="5"/>
  <c r="P19" i="3"/>
  <c r="P18" i="3"/>
  <c r="P17" i="3" s="1"/>
  <c r="P42" i="3" s="1"/>
  <c r="AA18" i="9"/>
  <c r="AA17" i="9" s="1"/>
  <c r="AA42" i="9" s="1"/>
  <c r="AA19" i="9"/>
  <c r="W20" i="4"/>
  <c r="W23" i="4"/>
  <c r="W24" i="4" s="1"/>
  <c r="P19" i="8"/>
  <c r="P18" i="8"/>
  <c r="P17" i="8" s="1"/>
  <c r="P42" i="8" s="1"/>
  <c r="AA20" i="7"/>
  <c r="AA23" i="7"/>
  <c r="AA24" i="7" s="1"/>
  <c r="S20" i="7"/>
  <c r="S23" i="7"/>
  <c r="S24" i="7" s="1"/>
  <c r="T19" i="4"/>
  <c r="T18" i="4"/>
  <c r="T17" i="4" s="1"/>
  <c r="T42" i="4" s="1"/>
  <c r="W23" i="5"/>
  <c r="W24" i="5" s="1"/>
  <c r="W20" i="5"/>
  <c r="Z18" i="9"/>
  <c r="Z17" i="9" s="1"/>
  <c r="Z19" i="9"/>
  <c r="T18" i="5"/>
  <c r="T17" i="5" s="1"/>
  <c r="T42" i="5" s="1"/>
  <c r="T19" i="5"/>
  <c r="L23" i="4"/>
  <c r="L24" i="4" s="1"/>
  <c r="L20" i="4"/>
  <c r="P23" i="9"/>
  <c r="P24" i="9" s="1"/>
  <c r="P20" i="9"/>
  <c r="J23" i="3"/>
  <c r="J24" i="3" s="1"/>
  <c r="J20" i="3"/>
  <c r="L20" i="7"/>
  <c r="L23" i="7"/>
  <c r="L24" i="7" s="1"/>
  <c r="H20" i="9"/>
  <c r="H23" i="9"/>
  <c r="H24" i="9" s="1"/>
  <c r="H11" i="11"/>
  <c r="I11" i="11" s="1"/>
  <c r="J11" i="11" s="1"/>
  <c r="K11" i="11" s="1"/>
  <c r="L11" i="11" s="1"/>
  <c r="M11" i="11" s="1"/>
  <c r="N11" i="11" s="1"/>
  <c r="O11" i="11" s="1"/>
  <c r="P11" i="11" s="1"/>
  <c r="Q11" i="11" s="1"/>
  <c r="R11" i="11" s="1"/>
  <c r="S11" i="11" s="1"/>
  <c r="T11" i="11" s="1"/>
  <c r="U11" i="11" s="1"/>
  <c r="V11" i="11" s="1"/>
  <c r="W11" i="11" s="1"/>
  <c r="X11" i="11" s="1"/>
  <c r="Y11" i="11" s="1"/>
  <c r="Z11" i="11" s="1"/>
  <c r="AA11" i="11" s="1"/>
  <c r="AB11" i="11" s="1"/>
  <c r="AC11" i="11" s="1"/>
  <c r="AD11" i="11" s="1"/>
  <c r="AE11" i="11" s="1"/>
  <c r="AF11" i="11" s="1"/>
  <c r="AG11" i="11" s="1"/>
  <c r="AH11" i="11" s="1"/>
  <c r="AI11" i="11" s="1"/>
  <c r="AJ11" i="11" s="1"/>
  <c r="AK11" i="11" s="1"/>
  <c r="AL11" i="11" s="1"/>
  <c r="I26" i="11"/>
  <c r="H25" i="11"/>
  <c r="H28" i="11"/>
  <c r="F22" i="12"/>
  <c r="F19" i="12" s="1"/>
  <c r="F24" i="12"/>
  <c r="O23" i="7"/>
  <c r="O24" i="7" s="1"/>
  <c r="O20" i="7"/>
  <c r="AR25" i="10"/>
  <c r="AS26" i="10"/>
  <c r="AB23" i="8"/>
  <c r="AB24" i="8" s="1"/>
  <c r="AB20" i="8"/>
  <c r="L20" i="5"/>
  <c r="L23" i="5"/>
  <c r="L24" i="5" s="1"/>
  <c r="R19" i="8"/>
  <c r="R18" i="8"/>
  <c r="R17" i="8" s="1"/>
  <c r="R42" i="8" s="1"/>
  <c r="AO23" i="11"/>
  <c r="AO20" i="11"/>
  <c r="AO19" i="11" s="1"/>
  <c r="K19" i="3"/>
  <c r="K18" i="3"/>
  <c r="K17" i="3" s="1"/>
  <c r="G18" i="9"/>
  <c r="G17" i="9" s="1"/>
  <c r="G42" i="9" s="1"/>
  <c r="G19" i="9"/>
  <c r="AD19" i="9"/>
  <c r="AD18" i="9"/>
  <c r="AD17" i="9" s="1"/>
  <c r="AR23" i="12"/>
  <c r="AR20" i="12"/>
  <c r="AR19" i="12" s="1"/>
  <c r="E19" i="5"/>
  <c r="E18" i="5"/>
  <c r="E17" i="5" s="1"/>
  <c r="E42" i="5" s="1"/>
  <c r="V18" i="8"/>
  <c r="V17" i="8" s="1"/>
  <c r="V19" i="8"/>
  <c r="U18" i="8"/>
  <c r="U17" i="8" s="1"/>
  <c r="U19" i="8"/>
  <c r="AB19" i="3" l="1"/>
  <c r="AB18" i="3"/>
  <c r="AB17" i="3" s="1"/>
  <c r="AC19" i="7"/>
  <c r="AC18" i="7"/>
  <c r="AC17" i="7" s="1"/>
  <c r="AC42" i="7" s="1"/>
  <c r="F19" i="6"/>
  <c r="F18" i="6"/>
  <c r="F17" i="6" s="1"/>
  <c r="J19" i="5"/>
  <c r="J18" i="5"/>
  <c r="J17" i="5" s="1"/>
  <c r="J42" i="5" s="1"/>
  <c r="G19" i="7"/>
  <c r="G18" i="7"/>
  <c r="G17" i="7" s="1"/>
  <c r="G42" i="7" s="1"/>
  <c r="G19" i="3"/>
  <c r="G18" i="3"/>
  <c r="G17" i="3" s="1"/>
  <c r="G42" i="3" s="1"/>
  <c r="S19" i="3"/>
  <c r="S18" i="3"/>
  <c r="S17" i="3" s="1"/>
  <c r="AB18" i="4"/>
  <c r="AB17" i="4" s="1"/>
  <c r="AB19" i="4"/>
  <c r="E18" i="3"/>
  <c r="E17" i="3" s="1"/>
  <c r="E42" i="3" s="1"/>
  <c r="E19" i="3"/>
  <c r="X18" i="7"/>
  <c r="X17" i="7" s="1"/>
  <c r="X19" i="7"/>
  <c r="AR18" i="12"/>
  <c r="AR17" i="12" s="1"/>
  <c r="AR28" i="12" s="1"/>
  <c r="AR21" i="12"/>
  <c r="AR22" i="12" s="1"/>
  <c r="H18" i="9"/>
  <c r="H17" i="9" s="1"/>
  <c r="H19" i="9"/>
  <c r="V19" i="9"/>
  <c r="V18" i="9"/>
  <c r="V17" i="9" s="1"/>
  <c r="AT25" i="13"/>
  <c r="AU26" i="13"/>
  <c r="AB19" i="7"/>
  <c r="AB18" i="7"/>
  <c r="AB17" i="7" s="1"/>
  <c r="Y18" i="7"/>
  <c r="Y17" i="7" s="1"/>
  <c r="Y42" i="7" s="1"/>
  <c r="Y19" i="7"/>
  <c r="Q19" i="4"/>
  <c r="Q18" i="4"/>
  <c r="Q17" i="4" s="1"/>
  <c r="AA19" i="6"/>
  <c r="AA18" i="6"/>
  <c r="AA17" i="6" s="1"/>
  <c r="AA42" i="6" s="1"/>
  <c r="G22" i="11"/>
  <c r="G19" i="11" s="1"/>
  <c r="G24" i="11"/>
  <c r="L18" i="6"/>
  <c r="L17" i="6" s="1"/>
  <c r="L42" i="6" s="1"/>
  <c r="L19" i="6"/>
  <c r="AC19" i="3"/>
  <c r="AC18" i="3"/>
  <c r="AC17" i="3" s="1"/>
  <c r="AC42" i="3" s="1"/>
  <c r="I25" i="12"/>
  <c r="J26" i="12"/>
  <c r="W19" i="7"/>
  <c r="W18" i="7"/>
  <c r="W17" i="7" s="1"/>
  <c r="W42" i="7" s="1"/>
  <c r="G24" i="10"/>
  <c r="G22" i="10"/>
  <c r="G19" i="10" s="1"/>
  <c r="AT24" i="12"/>
  <c r="AT8" i="12"/>
  <c r="T19" i="9"/>
  <c r="T18" i="9"/>
  <c r="T17" i="9" s="1"/>
  <c r="T42" i="9" s="1"/>
  <c r="J26" i="11"/>
  <c r="I25" i="11"/>
  <c r="I18" i="8"/>
  <c r="I17" i="8" s="1"/>
  <c r="I19" i="8"/>
  <c r="V18" i="3"/>
  <c r="V17" i="3" s="1"/>
  <c r="V19" i="3"/>
  <c r="Q18" i="9"/>
  <c r="Q17" i="9" s="1"/>
  <c r="Q19" i="9"/>
  <c r="I18" i="4"/>
  <c r="I17" i="4" s="1"/>
  <c r="I19" i="4"/>
  <c r="R19" i="6"/>
  <c r="R18" i="6"/>
  <c r="R17" i="6" s="1"/>
  <c r="R42" i="6" s="1"/>
  <c r="W19" i="5"/>
  <c r="W18" i="5"/>
  <c r="W17" i="5" s="1"/>
  <c r="W42" i="5" s="1"/>
  <c r="X18" i="3"/>
  <c r="X17" i="3" s="1"/>
  <c r="X19" i="3"/>
  <c r="K26" i="13"/>
  <c r="J25" i="13"/>
  <c r="Y18" i="3"/>
  <c r="Y17" i="3" s="1"/>
  <c r="Y42" i="3" s="1"/>
  <c r="Y19" i="3"/>
  <c r="AP23" i="11"/>
  <c r="AP20" i="11"/>
  <c r="AP19" i="11" s="1"/>
  <c r="H19" i="4"/>
  <c r="H18" i="4"/>
  <c r="H17" i="4" s="1"/>
  <c r="X19" i="5"/>
  <c r="X18" i="5"/>
  <c r="X17" i="5" s="1"/>
  <c r="G19" i="6"/>
  <c r="G18" i="6"/>
  <c r="G17" i="6" s="1"/>
  <c r="G42" i="6" s="1"/>
  <c r="AQ8" i="11"/>
  <c r="AQ24" i="11"/>
  <c r="AC19" i="9"/>
  <c r="AC18" i="9"/>
  <c r="AC17" i="9" s="1"/>
  <c r="AC42" i="9" s="1"/>
  <c r="AO18" i="10"/>
  <c r="AO17" i="10" s="1"/>
  <c r="AO28" i="10" s="1"/>
  <c r="AO21" i="10"/>
  <c r="AO22" i="10" s="1"/>
  <c r="N19" i="3"/>
  <c r="N18" i="3"/>
  <c r="N17" i="3" s="1"/>
  <c r="N42" i="3" s="1"/>
  <c r="L19" i="7"/>
  <c r="L18" i="7"/>
  <c r="L17" i="7" s="1"/>
  <c r="L42" i="7" s="1"/>
  <c r="S19" i="9"/>
  <c r="S18" i="9"/>
  <c r="S17" i="9" s="1"/>
  <c r="U19" i="5"/>
  <c r="U18" i="5"/>
  <c r="U17" i="5" s="1"/>
  <c r="AR24" i="10"/>
  <c r="AR8" i="10"/>
  <c r="Q18" i="8"/>
  <c r="Q17" i="8" s="1"/>
  <c r="Q19" i="8"/>
  <c r="F18" i="9"/>
  <c r="F17" i="9" s="1"/>
  <c r="F19" i="9"/>
  <c r="Z18" i="6"/>
  <c r="Z17" i="6" s="1"/>
  <c r="Z19" i="6"/>
  <c r="AA19" i="7"/>
  <c r="AA18" i="7"/>
  <c r="AA17" i="7" s="1"/>
  <c r="AA42" i="7" s="1"/>
  <c r="Z19" i="4"/>
  <c r="Z18" i="4"/>
  <c r="Z17" i="4" s="1"/>
  <c r="H23" i="10"/>
  <c r="H8" i="10"/>
  <c r="F19" i="4"/>
  <c r="F18" i="4"/>
  <c r="F17" i="4" s="1"/>
  <c r="E19" i="4"/>
  <c r="E18" i="4"/>
  <c r="E17" i="4" s="1"/>
  <c r="E42" i="4" s="1"/>
  <c r="H18" i="3"/>
  <c r="H17" i="3" s="1"/>
  <c r="H19" i="3"/>
  <c r="J26" i="10"/>
  <c r="I25" i="10"/>
  <c r="P18" i="5"/>
  <c r="P17" i="5" s="1"/>
  <c r="P42" i="5" s="1"/>
  <c r="P19" i="5"/>
  <c r="U18" i="3"/>
  <c r="U17" i="3" s="1"/>
  <c r="U19" i="3"/>
  <c r="Y19" i="4"/>
  <c r="Y18" i="4"/>
  <c r="Y17" i="4" s="1"/>
  <c r="Y42" i="4" s="1"/>
  <c r="Z18" i="8"/>
  <c r="Z17" i="8" s="1"/>
  <c r="Z19" i="8"/>
  <c r="K18" i="6"/>
  <c r="K17" i="6" s="1"/>
  <c r="K19" i="6"/>
  <c r="AU25" i="12"/>
  <c r="AV26" i="12"/>
  <c r="Y19" i="5"/>
  <c r="Y18" i="5"/>
  <c r="Y17" i="5" s="1"/>
  <c r="Y42" i="5" s="1"/>
  <c r="O18" i="5"/>
  <c r="O17" i="5" s="1"/>
  <c r="O19" i="5"/>
  <c r="J18" i="8"/>
  <c r="J17" i="8" s="1"/>
  <c r="J42" i="8" s="1"/>
  <c r="J19" i="8"/>
  <c r="J18" i="7"/>
  <c r="J17" i="7" s="1"/>
  <c r="J42" i="7" s="1"/>
  <c r="J19" i="7"/>
  <c r="H8" i="11"/>
  <c r="H23" i="11"/>
  <c r="W19" i="4"/>
  <c r="W18" i="4"/>
  <c r="W17" i="4" s="1"/>
  <c r="W42" i="4" s="1"/>
  <c r="O18" i="6"/>
  <c r="O17" i="6" s="1"/>
  <c r="O19" i="6"/>
  <c r="E18" i="8"/>
  <c r="E17" i="8" s="1"/>
  <c r="E42" i="8" s="1"/>
  <c r="E19" i="8"/>
  <c r="E19" i="9"/>
  <c r="E18" i="9"/>
  <c r="E17" i="9" s="1"/>
  <c r="E42" i="9" s="1"/>
  <c r="AD18" i="4"/>
  <c r="AD17" i="4" s="1"/>
  <c r="AD19" i="4"/>
  <c r="M18" i="4"/>
  <c r="M17" i="4" s="1"/>
  <c r="M19" i="4"/>
  <c r="O19" i="9"/>
  <c r="O18" i="9"/>
  <c r="O17" i="9" s="1"/>
  <c r="AA18" i="4"/>
  <c r="AA17" i="4" s="1"/>
  <c r="AA42" i="4" s="1"/>
  <c r="AA19" i="4"/>
  <c r="M18" i="6"/>
  <c r="M17" i="6" s="1"/>
  <c r="M19" i="6"/>
  <c r="I24" i="13"/>
  <c r="I8" i="13"/>
  <c r="V18" i="7"/>
  <c r="V17" i="7" s="1"/>
  <c r="V19" i="7"/>
  <c r="L19" i="5"/>
  <c r="L18" i="5"/>
  <c r="L17" i="5" s="1"/>
  <c r="L42" i="5" s="1"/>
  <c r="F18" i="8"/>
  <c r="F17" i="8" s="1"/>
  <c r="F19" i="8"/>
  <c r="O19" i="3"/>
  <c r="O18" i="3"/>
  <c r="O17" i="3" s="1"/>
  <c r="Z18" i="3"/>
  <c r="Z17" i="3" s="1"/>
  <c r="Z19" i="3"/>
  <c r="AB19" i="8"/>
  <c r="AB18" i="8"/>
  <c r="AB17" i="8" s="1"/>
  <c r="AR25" i="11"/>
  <c r="AS26" i="11"/>
  <c r="V19" i="4"/>
  <c r="V18" i="4"/>
  <c r="V17" i="4" s="1"/>
  <c r="N19" i="9"/>
  <c r="N18" i="9"/>
  <c r="N17" i="9" s="1"/>
  <c r="N42" i="9" s="1"/>
  <c r="F19" i="7"/>
  <c r="F18" i="7"/>
  <c r="F17" i="7" s="1"/>
  <c r="U19" i="7"/>
  <c r="U18" i="7"/>
  <c r="U17" i="7" s="1"/>
  <c r="AD19" i="5"/>
  <c r="AD18" i="5"/>
  <c r="AD17" i="5" s="1"/>
  <c r="L19" i="8"/>
  <c r="L18" i="8"/>
  <c r="L17" i="8" s="1"/>
  <c r="L42" i="8" s="1"/>
  <c r="Y18" i="6"/>
  <c r="Y17" i="6" s="1"/>
  <c r="Y42" i="6" s="1"/>
  <c r="Y19" i="6"/>
  <c r="AC19" i="8"/>
  <c r="AC18" i="8"/>
  <c r="AC17" i="8" s="1"/>
  <c r="AC42" i="8" s="1"/>
  <c r="AS25" i="10"/>
  <c r="AT26" i="10"/>
  <c r="X19" i="9"/>
  <c r="X18" i="9"/>
  <c r="X17" i="9" s="1"/>
  <c r="O19" i="8"/>
  <c r="O18" i="8"/>
  <c r="O17" i="8" s="1"/>
  <c r="AS24" i="13"/>
  <c r="AS8" i="13"/>
  <c r="X18" i="8"/>
  <c r="X17" i="8" s="1"/>
  <c r="X19" i="8"/>
  <c r="AQ23" i="10"/>
  <c r="AQ20" i="10"/>
  <c r="AQ19" i="10" s="1"/>
  <c r="J18" i="3"/>
  <c r="J17" i="3" s="1"/>
  <c r="J42" i="3" s="1"/>
  <c r="J19" i="3"/>
  <c r="I18" i="6"/>
  <c r="I17" i="6" s="1"/>
  <c r="I19" i="6"/>
  <c r="G18" i="8"/>
  <c r="G17" i="8" s="1"/>
  <c r="G42" i="8" s="1"/>
  <c r="G19" i="8"/>
  <c r="AA19" i="8"/>
  <c r="AA18" i="8"/>
  <c r="AA17" i="8" s="1"/>
  <c r="AA42" i="8" s="1"/>
  <c r="S18" i="7"/>
  <c r="S17" i="7" s="1"/>
  <c r="S19" i="7"/>
  <c r="H19" i="5"/>
  <c r="H18" i="5"/>
  <c r="H17" i="5" s="1"/>
  <c r="H24" i="13"/>
  <c r="H22" i="13"/>
  <c r="H19" i="13" s="1"/>
  <c r="AC18" i="6"/>
  <c r="AC17" i="6" s="1"/>
  <c r="AC42" i="6" s="1"/>
  <c r="AC19" i="6"/>
  <c r="AD18" i="6"/>
  <c r="AD17" i="6" s="1"/>
  <c r="AD19" i="6"/>
  <c r="K19" i="5"/>
  <c r="K18" i="5"/>
  <c r="K17" i="5" s="1"/>
  <c r="F18" i="5"/>
  <c r="F17" i="5" s="1"/>
  <c r="F19" i="5"/>
  <c r="H8" i="12"/>
  <c r="H23" i="12"/>
  <c r="N19" i="8"/>
  <c r="N18" i="8"/>
  <c r="N17" i="8" s="1"/>
  <c r="N42" i="8" s="1"/>
  <c r="O19" i="7"/>
  <c r="O18" i="7"/>
  <c r="O17" i="7" s="1"/>
  <c r="P19" i="9"/>
  <c r="P18" i="9"/>
  <c r="P17" i="9" s="1"/>
  <c r="P42" i="9" s="1"/>
  <c r="N18" i="6"/>
  <c r="N17" i="6" s="1"/>
  <c r="N42" i="6" s="1"/>
  <c r="N19" i="6"/>
  <c r="G19" i="4"/>
  <c r="G18" i="4"/>
  <c r="G17" i="4" s="1"/>
  <c r="G42" i="4" s="1"/>
  <c r="T19" i="7"/>
  <c r="T18" i="7"/>
  <c r="T17" i="7" s="1"/>
  <c r="T42" i="7" s="1"/>
  <c r="AB19" i="6"/>
  <c r="AB18" i="6"/>
  <c r="AB17" i="6" s="1"/>
  <c r="W18" i="3"/>
  <c r="W17" i="3" s="1"/>
  <c r="W42" i="3" s="1"/>
  <c r="W19" i="3"/>
  <c r="Z18" i="7"/>
  <c r="Z17" i="7" s="1"/>
  <c r="Z19" i="7"/>
  <c r="AD19" i="8"/>
  <c r="AD18" i="8"/>
  <c r="AD17" i="8" s="1"/>
  <c r="Q19" i="6"/>
  <c r="Q18" i="6"/>
  <c r="Q17" i="6" s="1"/>
  <c r="G24" i="12"/>
  <c r="G22" i="12"/>
  <c r="G19" i="12" s="1"/>
  <c r="W19" i="9"/>
  <c r="W18" i="9"/>
  <c r="W17" i="9" s="1"/>
  <c r="W42" i="9" s="1"/>
  <c r="N19" i="7"/>
  <c r="N18" i="7"/>
  <c r="N17" i="7" s="1"/>
  <c r="N42" i="7" s="1"/>
  <c r="K18" i="9"/>
  <c r="K17" i="9" s="1"/>
  <c r="K19" i="9"/>
  <c r="M19" i="8"/>
  <c r="M18" i="8"/>
  <c r="M17" i="8" s="1"/>
  <c r="S18" i="5"/>
  <c r="S17" i="5" s="1"/>
  <c r="S19" i="5"/>
  <c r="L18" i="4"/>
  <c r="L17" i="4" s="1"/>
  <c r="L42" i="4" s="1"/>
  <c r="L19" i="4"/>
  <c r="G19" i="5"/>
  <c r="G18" i="5"/>
  <c r="G17" i="5" s="1"/>
  <c r="G42" i="5" s="1"/>
  <c r="AO18" i="11"/>
  <c r="AO17" i="11" s="1"/>
  <c r="AO28" i="11" s="1"/>
  <c r="AO21" i="11"/>
  <c r="AO22" i="11" s="1"/>
  <c r="O18" i="4"/>
  <c r="O17" i="4" s="1"/>
  <c r="O19" i="4"/>
  <c r="AR23" i="13"/>
  <c r="AR20" i="13"/>
  <c r="AR19" i="13" s="1"/>
  <c r="I18" i="3"/>
  <c r="I17" i="3" s="1"/>
  <c r="I19" i="3"/>
  <c r="M19" i="5"/>
  <c r="M18" i="5"/>
  <c r="M17" i="5" s="1"/>
  <c r="AS23" i="12"/>
  <c r="AS20" i="12"/>
  <c r="AS19" i="12" s="1"/>
  <c r="AD19" i="3"/>
  <c r="AD18" i="3"/>
  <c r="AD17" i="3" s="1"/>
  <c r="H18" i="6"/>
  <c r="H17" i="6" s="1"/>
  <c r="H19" i="6"/>
  <c r="R18" i="9"/>
  <c r="R17" i="9" s="1"/>
  <c r="R42" i="9" s="1"/>
  <c r="R19" i="9"/>
  <c r="AC19" i="5"/>
  <c r="AC18" i="5"/>
  <c r="AC17" i="5" s="1"/>
  <c r="AC42" i="5" s="1"/>
  <c r="AR23" i="10" l="1"/>
  <c r="AR20" i="10"/>
  <c r="AR19" i="10" s="1"/>
  <c r="AS18" i="12"/>
  <c r="AS17" i="12" s="1"/>
  <c r="AS21" i="12"/>
  <c r="AS22" i="12" s="1"/>
  <c r="AU26" i="10"/>
  <c r="AT25" i="10"/>
  <c r="K26" i="11"/>
  <c r="J25" i="11"/>
  <c r="AT24" i="13"/>
  <c r="AT8" i="13"/>
  <c r="AS24" i="10"/>
  <c r="AS8" i="10"/>
  <c r="H24" i="10"/>
  <c r="H22" i="10"/>
  <c r="H19" i="10" s="1"/>
  <c r="AQ21" i="10"/>
  <c r="AQ22" i="10" s="1"/>
  <c r="AQ18" i="10"/>
  <c r="AQ17" i="10" s="1"/>
  <c r="AS25" i="11"/>
  <c r="AT26" i="11"/>
  <c r="AT23" i="12"/>
  <c r="AT20" i="12"/>
  <c r="AT19" i="12" s="1"/>
  <c r="AR21" i="13"/>
  <c r="AR22" i="13" s="1"/>
  <c r="AR18" i="13"/>
  <c r="AR17" i="13" s="1"/>
  <c r="AR28" i="13" s="1"/>
  <c r="AR24" i="11"/>
  <c r="AR8" i="11"/>
  <c r="I20" i="13"/>
  <c r="I19" i="13" s="1"/>
  <c r="I23" i="13"/>
  <c r="I24" i="10"/>
  <c r="I8" i="10"/>
  <c r="AP18" i="11"/>
  <c r="AP17" i="11" s="1"/>
  <c r="AP21" i="11"/>
  <c r="AP22" i="11" s="1"/>
  <c r="AW26" i="12"/>
  <c r="AV25" i="12"/>
  <c r="J25" i="10"/>
  <c r="K26" i="10"/>
  <c r="H22" i="12"/>
  <c r="H19" i="12" s="1"/>
  <c r="H24" i="12"/>
  <c r="AU24" i="12"/>
  <c r="AU8" i="12"/>
  <c r="AS23" i="13"/>
  <c r="AS20" i="13"/>
  <c r="AS19" i="13" s="1"/>
  <c r="J8" i="13"/>
  <c r="J24" i="13"/>
  <c r="J25" i="12"/>
  <c r="K26" i="12"/>
  <c r="H22" i="11"/>
  <c r="H19" i="11" s="1"/>
  <c r="H24" i="11"/>
  <c r="L26" i="13"/>
  <c r="K25" i="13"/>
  <c r="I24" i="12"/>
  <c r="I8" i="12"/>
  <c r="AQ23" i="11"/>
  <c r="AQ20" i="11"/>
  <c r="AQ19" i="11" s="1"/>
  <c r="I8" i="11"/>
  <c r="I24" i="11"/>
  <c r="AU25" i="13"/>
  <c r="AV26" i="13"/>
  <c r="AS18" i="13" l="1"/>
  <c r="AS17" i="13" s="1"/>
  <c r="AS21" i="13"/>
  <c r="AS22" i="13" s="1"/>
  <c r="I23" i="10"/>
  <c r="I20" i="10"/>
  <c r="I19" i="10" s="1"/>
  <c r="AQ21" i="11"/>
  <c r="AQ22" i="11" s="1"/>
  <c r="AQ18" i="11"/>
  <c r="AQ17" i="11" s="1"/>
  <c r="I21" i="13"/>
  <c r="I22" i="13" s="1"/>
  <c r="I18" i="13"/>
  <c r="I17" i="13" s="1"/>
  <c r="I28" i="13" s="1"/>
  <c r="AS23" i="10"/>
  <c r="AS20" i="10"/>
  <c r="AS19" i="10" s="1"/>
  <c r="AU23" i="12"/>
  <c r="AU20" i="12"/>
  <c r="AU19" i="12" s="1"/>
  <c r="I23" i="12"/>
  <c r="I20" i="12"/>
  <c r="I19" i="12" s="1"/>
  <c r="AR23" i="11"/>
  <c r="AR20" i="11"/>
  <c r="AR19" i="11" s="1"/>
  <c r="AT23" i="13"/>
  <c r="AT20" i="13"/>
  <c r="AT19" i="13" s="1"/>
  <c r="J8" i="11"/>
  <c r="J24" i="11"/>
  <c r="K8" i="13"/>
  <c r="K24" i="13"/>
  <c r="K25" i="10"/>
  <c r="L26" i="10"/>
  <c r="L26" i="11"/>
  <c r="K25" i="11"/>
  <c r="M26" i="13"/>
  <c r="L25" i="13"/>
  <c r="J24" i="10"/>
  <c r="J8" i="10"/>
  <c r="AT18" i="12"/>
  <c r="AT17" i="12" s="1"/>
  <c r="AT28" i="12" s="1"/>
  <c r="AT21" i="12"/>
  <c r="AT22" i="12" s="1"/>
  <c r="AT24" i="10"/>
  <c r="AT8" i="10"/>
  <c r="AV24" i="12"/>
  <c r="AV8" i="12"/>
  <c r="AU26" i="11"/>
  <c r="AT25" i="11"/>
  <c r="AU25" i="10"/>
  <c r="AV26" i="10"/>
  <c r="L26" i="12"/>
  <c r="K25" i="12"/>
  <c r="AW25" i="12"/>
  <c r="AX26" i="12"/>
  <c r="AS8" i="11"/>
  <c r="AS24" i="11"/>
  <c r="AV25" i="13"/>
  <c r="AW26" i="13"/>
  <c r="J24" i="12"/>
  <c r="J8" i="12"/>
  <c r="AU24" i="13"/>
  <c r="AU8" i="13"/>
  <c r="J23" i="13"/>
  <c r="J20" i="13"/>
  <c r="J19" i="13" s="1"/>
  <c r="AR18" i="10"/>
  <c r="AR17" i="10" s="1"/>
  <c r="AR28" i="10" s="1"/>
  <c r="AR21" i="10"/>
  <c r="AR22" i="10" s="1"/>
  <c r="I20" i="11"/>
  <c r="I19" i="11" s="1"/>
  <c r="I23" i="11"/>
  <c r="AU23" i="13" l="1"/>
  <c r="AU20" i="13"/>
  <c r="AU19" i="13" s="1"/>
  <c r="AU24" i="10"/>
  <c r="AU8" i="10"/>
  <c r="K8" i="11"/>
  <c r="K24" i="11"/>
  <c r="I21" i="12"/>
  <c r="I22" i="12" s="1"/>
  <c r="I18" i="12"/>
  <c r="I17" i="12" s="1"/>
  <c r="I28" i="12" s="1"/>
  <c r="AT8" i="11"/>
  <c r="AT24" i="11"/>
  <c r="M26" i="11"/>
  <c r="L25" i="11"/>
  <c r="J20" i="12"/>
  <c r="J19" i="12" s="1"/>
  <c r="J23" i="12"/>
  <c r="AU21" i="12"/>
  <c r="AU22" i="12" s="1"/>
  <c r="AU18" i="12"/>
  <c r="AU17" i="12" s="1"/>
  <c r="AW25" i="13"/>
  <c r="AX26" i="13"/>
  <c r="AV26" i="11"/>
  <c r="AU25" i="11"/>
  <c r="M26" i="10"/>
  <c r="L25" i="10"/>
  <c r="AS18" i="10"/>
  <c r="AS17" i="10" s="1"/>
  <c r="AS21" i="10"/>
  <c r="AS22" i="10" s="1"/>
  <c r="AV8" i="13"/>
  <c r="AV24" i="13"/>
  <c r="AV23" i="12"/>
  <c r="AV20" i="12"/>
  <c r="AV19" i="12" s="1"/>
  <c r="K24" i="10"/>
  <c r="K8" i="10"/>
  <c r="AS23" i="11"/>
  <c r="AS20" i="11"/>
  <c r="AS19" i="11" s="1"/>
  <c r="K23" i="13"/>
  <c r="K20" i="13"/>
  <c r="K19" i="13" s="1"/>
  <c r="AT23" i="10"/>
  <c r="AT20" i="10"/>
  <c r="AT19" i="10" s="1"/>
  <c r="I21" i="11"/>
  <c r="I22" i="11" s="1"/>
  <c r="I18" i="11"/>
  <c r="I17" i="11" s="1"/>
  <c r="I28" i="11" s="1"/>
  <c r="AX25" i="12"/>
  <c r="AY26" i="12"/>
  <c r="J23" i="11"/>
  <c r="J20" i="11"/>
  <c r="J19" i="11" s="1"/>
  <c r="AW8" i="12"/>
  <c r="AW24" i="12"/>
  <c r="K8" i="12"/>
  <c r="K24" i="12"/>
  <c r="AT18" i="13"/>
  <c r="AT17" i="13" s="1"/>
  <c r="AT28" i="13" s="1"/>
  <c r="AT21" i="13"/>
  <c r="AT22" i="13" s="1"/>
  <c r="I18" i="10"/>
  <c r="I17" i="10" s="1"/>
  <c r="I28" i="10" s="1"/>
  <c r="I21" i="10"/>
  <c r="I22" i="10" s="1"/>
  <c r="J18" i="13"/>
  <c r="J17" i="13" s="1"/>
  <c r="J21" i="13"/>
  <c r="J22" i="13" s="1"/>
  <c r="M26" i="12"/>
  <c r="L25" i="12"/>
  <c r="J20" i="10"/>
  <c r="J19" i="10" s="1"/>
  <c r="J23" i="10"/>
  <c r="L24" i="13"/>
  <c r="L8" i="13"/>
  <c r="AR18" i="11"/>
  <c r="AR17" i="11" s="1"/>
  <c r="AR28" i="11" s="1"/>
  <c r="AR21" i="11"/>
  <c r="AR22" i="11" s="1"/>
  <c r="AV25" i="10"/>
  <c r="AW26" i="10"/>
  <c r="M25" i="13"/>
  <c r="N26" i="13"/>
  <c r="J21" i="10" l="1"/>
  <c r="J22" i="10" s="1"/>
  <c r="J18" i="10"/>
  <c r="J17" i="10" s="1"/>
  <c r="L24" i="12"/>
  <c r="L8" i="12"/>
  <c r="N26" i="12"/>
  <c r="M25" i="12"/>
  <c r="AV23" i="13"/>
  <c r="AV20" i="13"/>
  <c r="AV19" i="13" s="1"/>
  <c r="N26" i="11"/>
  <c r="M25" i="11"/>
  <c r="AT23" i="11"/>
  <c r="AT20" i="11"/>
  <c r="AT19" i="11" s="1"/>
  <c r="L24" i="10"/>
  <c r="L8" i="10"/>
  <c r="AV8" i="10"/>
  <c r="AV24" i="10"/>
  <c r="M25" i="10"/>
  <c r="N26" i="10"/>
  <c r="K18" i="13"/>
  <c r="K17" i="13" s="1"/>
  <c r="K28" i="13" s="1"/>
  <c r="K21" i="13"/>
  <c r="K22" i="13" s="1"/>
  <c r="AU8" i="11"/>
  <c r="AU24" i="11"/>
  <c r="K20" i="11"/>
  <c r="K19" i="11" s="1"/>
  <c r="K23" i="11"/>
  <c r="AV21" i="12"/>
  <c r="AV22" i="12" s="1"/>
  <c r="AV18" i="12"/>
  <c r="AV17" i="12" s="1"/>
  <c r="AV28" i="12" s="1"/>
  <c r="J21" i="12"/>
  <c r="J22" i="12" s="1"/>
  <c r="J18" i="12"/>
  <c r="J17" i="12" s="1"/>
  <c r="AZ26" i="12"/>
  <c r="AY25" i="12"/>
  <c r="L8" i="11"/>
  <c r="L24" i="11"/>
  <c r="O26" i="13"/>
  <c r="N25" i="13"/>
  <c r="AX24" i="12"/>
  <c r="AX8" i="12"/>
  <c r="M8" i="13"/>
  <c r="M24" i="13"/>
  <c r="AX26" i="10"/>
  <c r="AW25" i="10"/>
  <c r="AT18" i="10"/>
  <c r="AT17" i="10" s="1"/>
  <c r="AT28" i="10" s="1"/>
  <c r="AT21" i="10"/>
  <c r="AT22" i="10" s="1"/>
  <c r="K23" i="12"/>
  <c r="K20" i="12"/>
  <c r="K19" i="12" s="1"/>
  <c r="AV25" i="11"/>
  <c r="AW26" i="11"/>
  <c r="AS18" i="11"/>
  <c r="AS17" i="11" s="1"/>
  <c r="AS21" i="11"/>
  <c r="AS22" i="11" s="1"/>
  <c r="AY26" i="13"/>
  <c r="AX25" i="13"/>
  <c r="AW23" i="12"/>
  <c r="AW20" i="12"/>
  <c r="AW19" i="12" s="1"/>
  <c r="AW8" i="13"/>
  <c r="AW24" i="13"/>
  <c r="AU23" i="10"/>
  <c r="AU20" i="10"/>
  <c r="AU19" i="10" s="1"/>
  <c r="L23" i="13"/>
  <c r="L20" i="13"/>
  <c r="L19" i="13" s="1"/>
  <c r="AU21" i="13"/>
  <c r="AU22" i="13" s="1"/>
  <c r="AU18" i="13"/>
  <c r="AU17" i="13" s="1"/>
  <c r="J18" i="11"/>
  <c r="J17" i="11" s="1"/>
  <c r="J21" i="11"/>
  <c r="J22" i="11" s="1"/>
  <c r="K20" i="10"/>
  <c r="K19" i="10" s="1"/>
  <c r="K23" i="10"/>
  <c r="AX25" i="10" l="1"/>
  <c r="AY26" i="10"/>
  <c r="AT21" i="11"/>
  <c r="AT22" i="11" s="1"/>
  <c r="AT18" i="11"/>
  <c r="AT17" i="11" s="1"/>
  <c r="AT28" i="11" s="1"/>
  <c r="M20" i="13"/>
  <c r="M19" i="13" s="1"/>
  <c r="M23" i="13"/>
  <c r="K21" i="10"/>
  <c r="K22" i="10" s="1"/>
  <c r="K18" i="10"/>
  <c r="K17" i="10" s="1"/>
  <c r="K28" i="10" s="1"/>
  <c r="AX24" i="13"/>
  <c r="AX8" i="13"/>
  <c r="K21" i="11"/>
  <c r="K22" i="11" s="1"/>
  <c r="K18" i="11"/>
  <c r="K17" i="11" s="1"/>
  <c r="K28" i="11" s="1"/>
  <c r="M8" i="11"/>
  <c r="M24" i="11"/>
  <c r="AZ26" i="13"/>
  <c r="AY25" i="13"/>
  <c r="AU23" i="11"/>
  <c r="AU20" i="11"/>
  <c r="AU19" i="11" s="1"/>
  <c r="N25" i="11"/>
  <c r="O26" i="11"/>
  <c r="AX23" i="12"/>
  <c r="AX20" i="12"/>
  <c r="AX19" i="12" s="1"/>
  <c r="N8" i="13"/>
  <c r="N24" i="13"/>
  <c r="AV21" i="13"/>
  <c r="AV22" i="13" s="1"/>
  <c r="AV18" i="13"/>
  <c r="AV17" i="13" s="1"/>
  <c r="AV28" i="13" s="1"/>
  <c r="AX26" i="11"/>
  <c r="AW25" i="11"/>
  <c r="P26" i="13"/>
  <c r="O25" i="13"/>
  <c r="L18" i="13"/>
  <c r="L17" i="13" s="1"/>
  <c r="L21" i="13"/>
  <c r="L22" i="13" s="1"/>
  <c r="AV24" i="11"/>
  <c r="AV8" i="11"/>
  <c r="L20" i="11"/>
  <c r="L19" i="11" s="1"/>
  <c r="L23" i="11"/>
  <c r="N25" i="10"/>
  <c r="O26" i="10"/>
  <c r="M24" i="12"/>
  <c r="M8" i="12"/>
  <c r="M8" i="10"/>
  <c r="M24" i="10"/>
  <c r="AU18" i="10"/>
  <c r="AU17" i="10" s="1"/>
  <c r="AU21" i="10"/>
  <c r="AU22" i="10" s="1"/>
  <c r="K18" i="12"/>
  <c r="K17" i="12" s="1"/>
  <c r="K28" i="12" s="1"/>
  <c r="K21" i="12"/>
  <c r="K22" i="12" s="1"/>
  <c r="AY24" i="12"/>
  <c r="AY8" i="12"/>
  <c r="O26" i="12"/>
  <c r="N25" i="12"/>
  <c r="AZ25" i="12"/>
  <c r="BA26" i="12"/>
  <c r="AV23" i="10"/>
  <c r="AV20" i="10"/>
  <c r="AV19" i="10" s="1"/>
  <c r="AW23" i="13"/>
  <c r="AW20" i="13"/>
  <c r="AW19" i="13" s="1"/>
  <c r="L20" i="12"/>
  <c r="L19" i="12" s="1"/>
  <c r="L23" i="12"/>
  <c r="AW18" i="12"/>
  <c r="AW17" i="12" s="1"/>
  <c r="AW21" i="12"/>
  <c r="AW22" i="12" s="1"/>
  <c r="AW24" i="10"/>
  <c r="AW8" i="10"/>
  <c r="L23" i="10"/>
  <c r="L20" i="10"/>
  <c r="L19" i="10" s="1"/>
  <c r="AY26" i="11" l="1"/>
  <c r="AX25" i="11"/>
  <c r="BB26" i="12"/>
  <c r="BA25" i="12"/>
  <c r="M20" i="12"/>
  <c r="M19" i="12" s="1"/>
  <c r="M23" i="12"/>
  <c r="AZ8" i="12"/>
  <c r="AZ24" i="12"/>
  <c r="P26" i="10"/>
  <c r="O25" i="10"/>
  <c r="L18" i="10"/>
  <c r="L17" i="10" s="1"/>
  <c r="L21" i="10"/>
  <c r="L22" i="10" s="1"/>
  <c r="N24" i="10"/>
  <c r="N8" i="10"/>
  <c r="N20" i="13"/>
  <c r="N19" i="13" s="1"/>
  <c r="N23" i="13"/>
  <c r="N24" i="12"/>
  <c r="N8" i="12"/>
  <c r="AX23" i="13"/>
  <c r="AX20" i="13"/>
  <c r="AX19" i="13" s="1"/>
  <c r="P26" i="12"/>
  <c r="O25" i="12"/>
  <c r="L21" i="11"/>
  <c r="L22" i="11" s="1"/>
  <c r="L18" i="11"/>
  <c r="L17" i="11" s="1"/>
  <c r="AX21" i="12"/>
  <c r="AX22" i="12" s="1"/>
  <c r="AX18" i="12"/>
  <c r="AX17" i="12" s="1"/>
  <c r="AX28" i="12" s="1"/>
  <c r="AW23" i="10"/>
  <c r="AW20" i="10"/>
  <c r="AW19" i="10" s="1"/>
  <c r="AY23" i="12"/>
  <c r="AY20" i="12"/>
  <c r="AY19" i="12" s="1"/>
  <c r="AV23" i="11"/>
  <c r="AV20" i="11"/>
  <c r="AV19" i="11" s="1"/>
  <c r="P26" i="11"/>
  <c r="O25" i="11"/>
  <c r="N24" i="11"/>
  <c r="N8" i="11"/>
  <c r="M21" i="13"/>
  <c r="M22" i="13" s="1"/>
  <c r="M18" i="13"/>
  <c r="M17" i="13" s="1"/>
  <c r="M28" i="13" s="1"/>
  <c r="AU18" i="11"/>
  <c r="AU17" i="11" s="1"/>
  <c r="AU21" i="11"/>
  <c r="AU22" i="11" s="1"/>
  <c r="L18" i="12"/>
  <c r="L17" i="12" s="1"/>
  <c r="L21" i="12"/>
  <c r="L22" i="12" s="1"/>
  <c r="O24" i="13"/>
  <c r="O8" i="13"/>
  <c r="AW18" i="13"/>
  <c r="AW17" i="13" s="1"/>
  <c r="AW21" i="13"/>
  <c r="AW22" i="13" s="1"/>
  <c r="Q26" i="13"/>
  <c r="P25" i="13"/>
  <c r="AY8" i="13"/>
  <c r="AY24" i="13"/>
  <c r="AZ26" i="10"/>
  <c r="AY25" i="10"/>
  <c r="M23" i="10"/>
  <c r="M20" i="10"/>
  <c r="M19" i="10" s="1"/>
  <c r="BA26" i="13"/>
  <c r="AZ25" i="13"/>
  <c r="AX24" i="10"/>
  <c r="AX8" i="10"/>
  <c r="AV18" i="10"/>
  <c r="AV17" i="10" s="1"/>
  <c r="AV28" i="10" s="1"/>
  <c r="AV21" i="10"/>
  <c r="AV22" i="10" s="1"/>
  <c r="AW8" i="11"/>
  <c r="AW24" i="11"/>
  <c r="M23" i="11"/>
  <c r="M20" i="11"/>
  <c r="M19" i="11" s="1"/>
  <c r="M21" i="11" l="1"/>
  <c r="M22" i="11" s="1"/>
  <c r="M18" i="11"/>
  <c r="M17" i="11" s="1"/>
  <c r="M28" i="11" s="1"/>
  <c r="O8" i="12"/>
  <c r="O24" i="12"/>
  <c r="O8" i="11"/>
  <c r="O24" i="11"/>
  <c r="Q26" i="10"/>
  <c r="P25" i="10"/>
  <c r="Q25" i="13"/>
  <c r="R26" i="13"/>
  <c r="P25" i="12"/>
  <c r="Q26" i="12"/>
  <c r="AZ23" i="12"/>
  <c r="AZ20" i="12"/>
  <c r="AZ19" i="12" s="1"/>
  <c r="P25" i="11"/>
  <c r="Q26" i="11"/>
  <c r="AX21" i="13"/>
  <c r="AX22" i="13" s="1"/>
  <c r="AX18" i="13"/>
  <c r="AX17" i="13" s="1"/>
  <c r="AX28" i="13" s="1"/>
  <c r="AV21" i="11"/>
  <c r="AV22" i="11" s="1"/>
  <c r="AV18" i="11"/>
  <c r="AV17" i="11" s="1"/>
  <c r="AV28" i="11" s="1"/>
  <c r="AX23" i="10"/>
  <c r="AX20" i="10"/>
  <c r="AX19" i="10" s="1"/>
  <c r="M21" i="12"/>
  <c r="M22" i="12" s="1"/>
  <c r="M18" i="12"/>
  <c r="M17" i="12" s="1"/>
  <c r="M28" i="12" s="1"/>
  <c r="AY8" i="10"/>
  <c r="AY24" i="10"/>
  <c r="BA26" i="10"/>
  <c r="AZ25" i="10"/>
  <c r="AY23" i="13"/>
  <c r="AY20" i="13"/>
  <c r="AY19" i="13" s="1"/>
  <c r="O24" i="10"/>
  <c r="O8" i="10"/>
  <c r="AW23" i="11"/>
  <c r="AW20" i="11"/>
  <c r="AW19" i="11" s="1"/>
  <c r="N23" i="11"/>
  <c r="N20" i="11"/>
  <c r="N19" i="11" s="1"/>
  <c r="P8" i="13"/>
  <c r="P24" i="13"/>
  <c r="AZ24" i="13"/>
  <c r="AZ8" i="13"/>
  <c r="O23" i="13"/>
  <c r="O20" i="13"/>
  <c r="O19" i="13" s="1"/>
  <c r="AY21" i="12"/>
  <c r="AY22" i="12" s="1"/>
  <c r="AY18" i="12"/>
  <c r="AY17" i="12" s="1"/>
  <c r="N23" i="12"/>
  <c r="N20" i="12"/>
  <c r="N19" i="12" s="1"/>
  <c r="BA8" i="12"/>
  <c r="BA24" i="12"/>
  <c r="BC26" i="12"/>
  <c r="BB25" i="12"/>
  <c r="BA25" i="13"/>
  <c r="BB26" i="13"/>
  <c r="AW21" i="10"/>
  <c r="AW22" i="10" s="1"/>
  <c r="AW18" i="10"/>
  <c r="AW17" i="10" s="1"/>
  <c r="N18" i="13"/>
  <c r="N17" i="13" s="1"/>
  <c r="N21" i="13"/>
  <c r="N22" i="13" s="1"/>
  <c r="AX24" i="11"/>
  <c r="AX8" i="11"/>
  <c r="M21" i="10"/>
  <c r="M22" i="10" s="1"/>
  <c r="M18" i="10"/>
  <c r="M17" i="10" s="1"/>
  <c r="M28" i="10" s="1"/>
  <c r="AZ26" i="11"/>
  <c r="AY25" i="11"/>
  <c r="N23" i="10"/>
  <c r="N20" i="10"/>
  <c r="N19" i="10" s="1"/>
  <c r="AZ23" i="13" l="1"/>
  <c r="AZ20" i="13"/>
  <c r="AZ19" i="13" s="1"/>
  <c r="BB26" i="10"/>
  <c r="BA25" i="10"/>
  <c r="BC26" i="13"/>
  <c r="BB25" i="13"/>
  <c r="AY23" i="10"/>
  <c r="AY20" i="10"/>
  <c r="AY19" i="10" s="1"/>
  <c r="Q25" i="12"/>
  <c r="R26" i="12"/>
  <c r="BA24" i="13"/>
  <c r="BA8" i="13"/>
  <c r="P20" i="13"/>
  <c r="P19" i="13" s="1"/>
  <c r="P23" i="13"/>
  <c r="P8" i="12"/>
  <c r="P24" i="12"/>
  <c r="N21" i="10"/>
  <c r="N22" i="10" s="1"/>
  <c r="N18" i="10"/>
  <c r="N17" i="10" s="1"/>
  <c r="BB24" i="12"/>
  <c r="BB8" i="12"/>
  <c r="BD26" i="12"/>
  <c r="BC25" i="12"/>
  <c r="N18" i="11"/>
  <c r="N17" i="11" s="1"/>
  <c r="N21" i="11"/>
  <c r="N22" i="11" s="1"/>
  <c r="R25" i="13"/>
  <c r="S26" i="13"/>
  <c r="AY24" i="11"/>
  <c r="AY8" i="11"/>
  <c r="AX21" i="10"/>
  <c r="AX22" i="10" s="1"/>
  <c r="AX18" i="10"/>
  <c r="AX17" i="10" s="1"/>
  <c r="AX28" i="10" s="1"/>
  <c r="Q24" i="13"/>
  <c r="Q8" i="13"/>
  <c r="BA26" i="11"/>
  <c r="AZ25" i="11"/>
  <c r="BA23" i="12"/>
  <c r="BA20" i="12"/>
  <c r="BA19" i="12" s="1"/>
  <c r="AW21" i="11"/>
  <c r="AW22" i="11" s="1"/>
  <c r="AW18" i="11"/>
  <c r="AW17" i="11" s="1"/>
  <c r="P24" i="10"/>
  <c r="P8" i="10"/>
  <c r="R26" i="10"/>
  <c r="Q25" i="10"/>
  <c r="N18" i="12"/>
  <c r="N17" i="12" s="1"/>
  <c r="N21" i="12"/>
  <c r="N22" i="12" s="1"/>
  <c r="O20" i="11"/>
  <c r="O19" i="11" s="1"/>
  <c r="O23" i="11"/>
  <c r="O20" i="10"/>
  <c r="O19" i="10" s="1"/>
  <c r="O23" i="10"/>
  <c r="AX23" i="11"/>
  <c r="AX20" i="11"/>
  <c r="AX19" i="11" s="1"/>
  <c r="AY18" i="13"/>
  <c r="AY17" i="13" s="1"/>
  <c r="AY21" i="13"/>
  <c r="AY22" i="13" s="1"/>
  <c r="O20" i="12"/>
  <c r="O19" i="12" s="1"/>
  <c r="O23" i="12"/>
  <c r="Q25" i="11"/>
  <c r="R26" i="11"/>
  <c r="O21" i="13"/>
  <c r="O22" i="13" s="1"/>
  <c r="O18" i="13"/>
  <c r="O17" i="13" s="1"/>
  <c r="O28" i="13" s="1"/>
  <c r="AZ24" i="10"/>
  <c r="AZ8" i="10"/>
  <c r="P8" i="11"/>
  <c r="P24" i="11"/>
  <c r="AZ21" i="12"/>
  <c r="AZ22" i="12" s="1"/>
  <c r="AZ18" i="12"/>
  <c r="AZ17" i="12" s="1"/>
  <c r="AZ28" i="12" s="1"/>
  <c r="AX21" i="11" l="1"/>
  <c r="AX22" i="11" s="1"/>
  <c r="AX18" i="11"/>
  <c r="AX17" i="11" s="1"/>
  <c r="AX28" i="11" s="1"/>
  <c r="BA23" i="13"/>
  <c r="BA20" i="13"/>
  <c r="BA19" i="13" s="1"/>
  <c r="S26" i="12"/>
  <c r="R25" i="12"/>
  <c r="BC8" i="12"/>
  <c r="BC24" i="12"/>
  <c r="BD25" i="12"/>
  <c r="BE26" i="12"/>
  <c r="BB8" i="13"/>
  <c r="BB24" i="13"/>
  <c r="T26" i="13"/>
  <c r="S25" i="13"/>
  <c r="R24" i="13"/>
  <c r="R8" i="13"/>
  <c r="P20" i="11"/>
  <c r="P19" i="11" s="1"/>
  <c r="P23" i="11"/>
  <c r="BA21" i="12"/>
  <c r="BA22" i="12" s="1"/>
  <c r="BA18" i="12"/>
  <c r="BA17" i="12" s="1"/>
  <c r="Q8" i="12"/>
  <c r="Q24" i="12"/>
  <c r="O21" i="10"/>
  <c r="O22" i="10" s="1"/>
  <c r="O18" i="10"/>
  <c r="O17" i="10" s="1"/>
  <c r="O28" i="10" s="1"/>
  <c r="AZ24" i="11"/>
  <c r="AZ8" i="11"/>
  <c r="AZ23" i="10"/>
  <c r="AZ20" i="10"/>
  <c r="AZ19" i="10" s="1"/>
  <c r="BB26" i="11"/>
  <c r="BA25" i="11"/>
  <c r="AY21" i="10"/>
  <c r="AY22" i="10" s="1"/>
  <c r="AY18" i="10"/>
  <c r="AY17" i="10" s="1"/>
  <c r="O18" i="11"/>
  <c r="O17" i="11" s="1"/>
  <c r="O28" i="11" s="1"/>
  <c r="O21" i="11"/>
  <c r="O22" i="11" s="1"/>
  <c r="BB20" i="12"/>
  <c r="BB19" i="12" s="1"/>
  <c r="BB23" i="12"/>
  <c r="R25" i="11"/>
  <c r="S26" i="11"/>
  <c r="Q20" i="13"/>
  <c r="Q19" i="13" s="1"/>
  <c r="Q23" i="13"/>
  <c r="Q24" i="11"/>
  <c r="Q8" i="11"/>
  <c r="Q24" i="10"/>
  <c r="Q8" i="10"/>
  <c r="BC25" i="13"/>
  <c r="BD26" i="13"/>
  <c r="P23" i="12"/>
  <c r="P20" i="12"/>
  <c r="P19" i="12" s="1"/>
  <c r="BA8" i="10"/>
  <c r="BA24" i="10"/>
  <c r="S26" i="10"/>
  <c r="R25" i="10"/>
  <c r="BB25" i="10"/>
  <c r="BC26" i="10"/>
  <c r="O21" i="12"/>
  <c r="O22" i="12" s="1"/>
  <c r="O18" i="12"/>
  <c r="O17" i="12" s="1"/>
  <c r="O28" i="12" s="1"/>
  <c r="AY23" i="11"/>
  <c r="AY20" i="11"/>
  <c r="AY19" i="11" s="1"/>
  <c r="AZ18" i="13"/>
  <c r="AZ17" i="13" s="1"/>
  <c r="AZ28" i="13" s="1"/>
  <c r="AZ21" i="13"/>
  <c r="AZ22" i="13" s="1"/>
  <c r="P20" i="10"/>
  <c r="P19" i="10" s="1"/>
  <c r="P23" i="10"/>
  <c r="P21" i="13"/>
  <c r="P22" i="13" s="1"/>
  <c r="P18" i="13"/>
  <c r="P17" i="13" s="1"/>
  <c r="U26" i="13" l="1"/>
  <c r="T25" i="13"/>
  <c r="Q21" i="13"/>
  <c r="Q22" i="13" s="1"/>
  <c r="Q18" i="13"/>
  <c r="Q17" i="13" s="1"/>
  <c r="Q28" i="13" s="1"/>
  <c r="AZ23" i="11"/>
  <c r="AZ20" i="11"/>
  <c r="AZ19" i="11" s="1"/>
  <c r="BA23" i="10"/>
  <c r="BA20" i="10"/>
  <c r="BA19" i="10" s="1"/>
  <c r="Q20" i="12"/>
  <c r="Q19" i="12" s="1"/>
  <c r="Q23" i="12"/>
  <c r="BB21" i="12"/>
  <c r="BB22" i="12" s="1"/>
  <c r="BB18" i="12"/>
  <c r="BB17" i="12" s="1"/>
  <c r="BB28" i="12" s="1"/>
  <c r="R24" i="12"/>
  <c r="R8" i="12"/>
  <c r="BB24" i="10"/>
  <c r="BB8" i="10"/>
  <c r="R24" i="10"/>
  <c r="R8" i="10"/>
  <c r="BB23" i="13"/>
  <c r="BB20" i="13"/>
  <c r="BB19" i="13" s="1"/>
  <c r="S25" i="10"/>
  <c r="T26" i="10"/>
  <c r="S25" i="11"/>
  <c r="T26" i="11"/>
  <c r="BF26" i="12"/>
  <c r="BE25" i="12"/>
  <c r="R24" i="11"/>
  <c r="R8" i="11"/>
  <c r="BD8" i="12"/>
  <c r="BD24" i="12"/>
  <c r="P21" i="10"/>
  <c r="P22" i="10" s="1"/>
  <c r="P18" i="10"/>
  <c r="P17" i="10" s="1"/>
  <c r="BC23" i="12"/>
  <c r="BC20" i="12"/>
  <c r="BC19" i="12" s="1"/>
  <c r="P18" i="12"/>
  <c r="P17" i="12" s="1"/>
  <c r="P21" i="12"/>
  <c r="P22" i="12" s="1"/>
  <c r="AY18" i="11"/>
  <c r="AY17" i="11" s="1"/>
  <c r="AY21" i="11"/>
  <c r="AY22" i="11" s="1"/>
  <c r="BD25" i="13"/>
  <c r="BE26" i="13"/>
  <c r="BC8" i="13"/>
  <c r="BC24" i="13"/>
  <c r="T26" i="12"/>
  <c r="S25" i="12"/>
  <c r="P18" i="11"/>
  <c r="P17" i="11" s="1"/>
  <c r="P21" i="11"/>
  <c r="P22" i="11" s="1"/>
  <c r="BA18" i="13"/>
  <c r="BA17" i="13" s="1"/>
  <c r="BA21" i="13"/>
  <c r="BA22" i="13" s="1"/>
  <c r="Q20" i="10"/>
  <c r="Q19" i="10" s="1"/>
  <c r="Q23" i="10"/>
  <c r="BA8" i="11"/>
  <c r="BA24" i="11"/>
  <c r="BB25" i="11"/>
  <c r="BC26" i="11"/>
  <c r="R20" i="13"/>
  <c r="R19" i="13" s="1"/>
  <c r="R23" i="13"/>
  <c r="BD26" i="10"/>
  <c r="BC25" i="10"/>
  <c r="Q23" i="11"/>
  <c r="Q20" i="11"/>
  <c r="Q19" i="11" s="1"/>
  <c r="AZ21" i="10"/>
  <c r="AZ22" i="10" s="1"/>
  <c r="AZ18" i="10"/>
  <c r="AZ17" i="10" s="1"/>
  <c r="AZ28" i="10" s="1"/>
  <c r="S8" i="13"/>
  <c r="S24" i="13"/>
  <c r="BF26" i="13" l="1"/>
  <c r="BE25" i="13"/>
  <c r="BB24" i="11"/>
  <c r="BB8" i="11"/>
  <c r="S8" i="11"/>
  <c r="S24" i="11"/>
  <c r="T25" i="10"/>
  <c r="U26" i="10"/>
  <c r="BC18" i="12"/>
  <c r="BC17" i="12" s="1"/>
  <c r="BC21" i="12"/>
  <c r="BC22" i="12" s="1"/>
  <c r="S24" i="10"/>
  <c r="S8" i="10"/>
  <c r="Q18" i="11"/>
  <c r="Q17" i="11" s="1"/>
  <c r="Q28" i="11" s="1"/>
  <c r="Q21" i="11"/>
  <c r="Q22" i="11" s="1"/>
  <c r="BB18" i="13"/>
  <c r="BB17" i="13" s="1"/>
  <c r="BB28" i="13" s="1"/>
  <c r="BB21" i="13"/>
  <c r="BB22" i="13" s="1"/>
  <c r="AZ18" i="11"/>
  <c r="AZ17" i="11" s="1"/>
  <c r="AZ28" i="11" s="1"/>
  <c r="AZ21" i="11"/>
  <c r="AZ22" i="11" s="1"/>
  <c r="BE8" i="12"/>
  <c r="BE24" i="12"/>
  <c r="R23" i="12"/>
  <c r="R20" i="12"/>
  <c r="R19" i="12" s="1"/>
  <c r="BD8" i="13"/>
  <c r="BD24" i="13"/>
  <c r="BG26" i="12"/>
  <c r="BF25" i="12"/>
  <c r="BA23" i="11"/>
  <c r="BA20" i="11"/>
  <c r="BA19" i="11" s="1"/>
  <c r="S23" i="13"/>
  <c r="S20" i="13"/>
  <c r="S19" i="13" s="1"/>
  <c r="U26" i="11"/>
  <c r="T25" i="11"/>
  <c r="Q21" i="12"/>
  <c r="Q22" i="12" s="1"/>
  <c r="Q18" i="12"/>
  <c r="Q17" i="12" s="1"/>
  <c r="Q28" i="12" s="1"/>
  <c r="Q18" i="10"/>
  <c r="Q17" i="10" s="1"/>
  <c r="Q28" i="10" s="1"/>
  <c r="Q21" i="10"/>
  <c r="Q22" i="10" s="1"/>
  <c r="BA21" i="10"/>
  <c r="BA22" i="10" s="1"/>
  <c r="BA18" i="10"/>
  <c r="BA17" i="10" s="1"/>
  <c r="BC8" i="10"/>
  <c r="BC24" i="10"/>
  <c r="BE26" i="10"/>
  <c r="BD25" i="10"/>
  <c r="S8" i="12"/>
  <c r="S24" i="12"/>
  <c r="BD23" i="12"/>
  <c r="BD20" i="12"/>
  <c r="BD19" i="12" s="1"/>
  <c r="R20" i="10"/>
  <c r="R19" i="10" s="1"/>
  <c r="R23" i="10"/>
  <c r="T25" i="12"/>
  <c r="U26" i="12"/>
  <c r="R18" i="13"/>
  <c r="R17" i="13" s="1"/>
  <c r="R28" i="13" s="1"/>
  <c r="R21" i="13"/>
  <c r="R22" i="13" s="1"/>
  <c r="BC23" i="13"/>
  <c r="BC20" i="13"/>
  <c r="BC19" i="13" s="1"/>
  <c r="BB23" i="10"/>
  <c r="BB20" i="10"/>
  <c r="BB19" i="10" s="1"/>
  <c r="T8" i="13"/>
  <c r="T24" i="13"/>
  <c r="BC25" i="11"/>
  <c r="BD26" i="11"/>
  <c r="R23" i="11"/>
  <c r="R20" i="11"/>
  <c r="R19" i="11" s="1"/>
  <c r="U25" i="13"/>
  <c r="V26" i="13"/>
  <c r="BF24" i="12" l="1"/>
  <c r="BF8" i="12"/>
  <c r="BH26" i="12"/>
  <c r="BG25" i="12"/>
  <c r="U25" i="12"/>
  <c r="V26" i="12"/>
  <c r="BD23" i="13"/>
  <c r="BD20" i="13"/>
  <c r="BD19" i="13" s="1"/>
  <c r="R21" i="11"/>
  <c r="R22" i="11" s="1"/>
  <c r="R18" i="11"/>
  <c r="R17" i="11" s="1"/>
  <c r="R28" i="11" s="1"/>
  <c r="R21" i="12"/>
  <c r="R22" i="12" s="1"/>
  <c r="R18" i="12"/>
  <c r="R17" i="12" s="1"/>
  <c r="R28" i="12" s="1"/>
  <c r="R18" i="10"/>
  <c r="R17" i="10" s="1"/>
  <c r="R28" i="10" s="1"/>
  <c r="R21" i="10"/>
  <c r="R22" i="10" s="1"/>
  <c r="BE23" i="12"/>
  <c r="BE20" i="12"/>
  <c r="BE19" i="12" s="1"/>
  <c r="BC8" i="11"/>
  <c r="BC24" i="11"/>
  <c r="T20" i="13"/>
  <c r="T19" i="13" s="1"/>
  <c r="T23" i="13"/>
  <c r="S23" i="12"/>
  <c r="S20" i="12"/>
  <c r="S19" i="12" s="1"/>
  <c r="V26" i="11"/>
  <c r="U25" i="11"/>
  <c r="S18" i="13"/>
  <c r="S17" i="13" s="1"/>
  <c r="S21" i="13"/>
  <c r="S22" i="13" s="1"/>
  <c r="BA18" i="11"/>
  <c r="BA17" i="11" s="1"/>
  <c r="BA21" i="11"/>
  <c r="BA22" i="11" s="1"/>
  <c r="BE24" i="13"/>
  <c r="BE8" i="13"/>
  <c r="S23" i="10"/>
  <c r="S20" i="10"/>
  <c r="S19" i="10" s="1"/>
  <c r="W26" i="13"/>
  <c r="V25" i="13"/>
  <c r="U8" i="13"/>
  <c r="U24" i="13"/>
  <c r="T8" i="12"/>
  <c r="T24" i="12"/>
  <c r="U25" i="10"/>
  <c r="V26" i="10"/>
  <c r="BE26" i="11"/>
  <c r="BD25" i="11"/>
  <c r="T24" i="10"/>
  <c r="T8" i="10"/>
  <c r="BD18" i="12"/>
  <c r="BD17" i="12" s="1"/>
  <c r="BD21" i="12"/>
  <c r="BD22" i="12" s="1"/>
  <c r="S20" i="11"/>
  <c r="S19" i="11" s="1"/>
  <c r="S23" i="11"/>
  <c r="T24" i="11"/>
  <c r="T8" i="11"/>
  <c r="BB18" i="10"/>
  <c r="BB17" i="10" s="1"/>
  <c r="BB28" i="10" s="1"/>
  <c r="BB21" i="10"/>
  <c r="BB22" i="10" s="1"/>
  <c r="BB23" i="11"/>
  <c r="BB20" i="11"/>
  <c r="BB19" i="11" s="1"/>
  <c r="BD8" i="10"/>
  <c r="BD24" i="10"/>
  <c r="BC18" i="13"/>
  <c r="BC17" i="13" s="1"/>
  <c r="BC21" i="13"/>
  <c r="BC22" i="13" s="1"/>
  <c r="BF26" i="10"/>
  <c r="BE25" i="10"/>
  <c r="BC23" i="10"/>
  <c r="BC20" i="10"/>
  <c r="BC19" i="10" s="1"/>
  <c r="BG26" i="13"/>
  <c r="BF25" i="13"/>
  <c r="BH26" i="13" l="1"/>
  <c r="BG25" i="13"/>
  <c r="V25" i="11"/>
  <c r="W26" i="11"/>
  <c r="BC18" i="10"/>
  <c r="BC17" i="10" s="1"/>
  <c r="BC21" i="10"/>
  <c r="BC22" i="10" s="1"/>
  <c r="S21" i="12"/>
  <c r="S22" i="12" s="1"/>
  <c r="S18" i="12"/>
  <c r="S17" i="12" s="1"/>
  <c r="V24" i="13"/>
  <c r="V8" i="13"/>
  <c r="BE24" i="10"/>
  <c r="BE8" i="10"/>
  <c r="U8" i="12"/>
  <c r="U24" i="12"/>
  <c r="BG26" i="10"/>
  <c r="BF25" i="10"/>
  <c r="S21" i="10"/>
  <c r="S22" i="10" s="1"/>
  <c r="S18" i="10"/>
  <c r="S17" i="10" s="1"/>
  <c r="BG24" i="12"/>
  <c r="BG8" i="12"/>
  <c r="T23" i="10"/>
  <c r="T20" i="10"/>
  <c r="T19" i="10" s="1"/>
  <c r="BD23" i="10"/>
  <c r="BD20" i="10"/>
  <c r="BD19" i="10" s="1"/>
  <c r="BD8" i="11"/>
  <c r="BD24" i="11"/>
  <c r="BE23" i="13"/>
  <c r="BE20" i="13"/>
  <c r="BE19" i="13" s="1"/>
  <c r="BB18" i="11"/>
  <c r="BB17" i="11" s="1"/>
  <c r="BB28" i="11" s="1"/>
  <c r="BB21" i="11"/>
  <c r="BB22" i="11" s="1"/>
  <c r="V25" i="10"/>
  <c r="W26" i="10"/>
  <c r="U8" i="10"/>
  <c r="U24" i="10"/>
  <c r="T20" i="12"/>
  <c r="T19" i="12" s="1"/>
  <c r="T23" i="12"/>
  <c r="BF8" i="13"/>
  <c r="BF24" i="13"/>
  <c r="U8" i="11"/>
  <c r="U24" i="11"/>
  <c r="U20" i="13"/>
  <c r="U19" i="13" s="1"/>
  <c r="U23" i="13"/>
  <c r="T20" i="11"/>
  <c r="T19" i="11" s="1"/>
  <c r="T23" i="11"/>
  <c r="BD21" i="13"/>
  <c r="BD22" i="13" s="1"/>
  <c r="BD18" i="13"/>
  <c r="BD17" i="13" s="1"/>
  <c r="S21" i="11"/>
  <c r="S22" i="11" s="1"/>
  <c r="S18" i="11"/>
  <c r="S17" i="11" s="1"/>
  <c r="W25" i="13"/>
  <c r="X26" i="13"/>
  <c r="V25" i="12"/>
  <c r="W26" i="12"/>
  <c r="T21" i="13"/>
  <c r="T22" i="13" s="1"/>
  <c r="T18" i="13"/>
  <c r="T17" i="13" s="1"/>
  <c r="T28" i="13" s="1"/>
  <c r="BC23" i="11"/>
  <c r="BC20" i="11"/>
  <c r="BC19" i="11" s="1"/>
  <c r="BI26" i="12"/>
  <c r="BH25" i="12"/>
  <c r="BE18" i="12"/>
  <c r="BE17" i="12" s="1"/>
  <c r="BE28" i="12" s="1"/>
  <c r="BE21" i="12"/>
  <c r="BE22" i="12" s="1"/>
  <c r="BE25" i="11"/>
  <c r="BF26" i="11"/>
  <c r="BF23" i="12"/>
  <c r="BF20" i="12"/>
  <c r="BF19" i="12" s="1"/>
  <c r="V24" i="12" l="1"/>
  <c r="V8" i="12"/>
  <c r="BF23" i="13"/>
  <c r="BF20" i="13"/>
  <c r="BF19" i="13" s="1"/>
  <c r="BD18" i="10"/>
  <c r="BD17" i="10" s="1"/>
  <c r="BD21" i="10"/>
  <c r="BD22" i="10" s="1"/>
  <c r="BF25" i="11"/>
  <c r="BG26" i="11"/>
  <c r="V23" i="13"/>
  <c r="V20" i="13"/>
  <c r="V19" i="13" s="1"/>
  <c r="BE24" i="11"/>
  <c r="BE8" i="11"/>
  <c r="T21" i="10"/>
  <c r="T22" i="10" s="1"/>
  <c r="T18" i="10"/>
  <c r="T17" i="10" s="1"/>
  <c r="T28" i="10" s="1"/>
  <c r="U20" i="10"/>
  <c r="U19" i="10" s="1"/>
  <c r="U23" i="10"/>
  <c r="BG23" i="12"/>
  <c r="BG20" i="12"/>
  <c r="BG19" i="12" s="1"/>
  <c r="BH24" i="12"/>
  <c r="BH8" i="12"/>
  <c r="W25" i="11"/>
  <c r="X26" i="11"/>
  <c r="T21" i="11"/>
  <c r="T22" i="11" s="1"/>
  <c r="T18" i="11"/>
  <c r="T17" i="11" s="1"/>
  <c r="T28" i="11" s="1"/>
  <c r="V24" i="11"/>
  <c r="V8" i="11"/>
  <c r="U18" i="13"/>
  <c r="U17" i="13" s="1"/>
  <c r="U21" i="13"/>
  <c r="U22" i="13" s="1"/>
  <c r="U23" i="12"/>
  <c r="U20" i="12"/>
  <c r="U19" i="12" s="1"/>
  <c r="BG8" i="13"/>
  <c r="BG24" i="13"/>
  <c r="X26" i="12"/>
  <c r="W25" i="12"/>
  <c r="BD23" i="11"/>
  <c r="BD20" i="11"/>
  <c r="BD19" i="11" s="1"/>
  <c r="BF21" i="12"/>
  <c r="BF22" i="12" s="1"/>
  <c r="BF18" i="12"/>
  <c r="BF17" i="12" s="1"/>
  <c r="BE20" i="10"/>
  <c r="BE19" i="10" s="1"/>
  <c r="BE23" i="10"/>
  <c r="Y26" i="13"/>
  <c r="X25" i="13"/>
  <c r="W8" i="13"/>
  <c r="W24" i="13"/>
  <c r="T21" i="12"/>
  <c r="T22" i="12" s="1"/>
  <c r="T18" i="12"/>
  <c r="T17" i="12" s="1"/>
  <c r="T28" i="12" s="1"/>
  <c r="W25" i="10"/>
  <c r="X26" i="10"/>
  <c r="V8" i="10"/>
  <c r="V24" i="10"/>
  <c r="BJ26" i="12"/>
  <c r="BI25" i="12"/>
  <c r="BC18" i="11"/>
  <c r="BC17" i="11" s="1"/>
  <c r="BC21" i="11"/>
  <c r="BC22" i="11" s="1"/>
  <c r="BF24" i="10"/>
  <c r="BF8" i="10"/>
  <c r="BH26" i="10"/>
  <c r="BG25" i="10"/>
  <c r="BE21" i="13"/>
  <c r="BE22" i="13" s="1"/>
  <c r="BE18" i="13"/>
  <c r="BE17" i="13" s="1"/>
  <c r="BE28" i="13" s="1"/>
  <c r="U23" i="11"/>
  <c r="U20" i="11"/>
  <c r="U19" i="11" s="1"/>
  <c r="BH25" i="13"/>
  <c r="BI26" i="13"/>
  <c r="Y25" i="13" l="1"/>
  <c r="Z26" i="13"/>
  <c r="BI25" i="13"/>
  <c r="BJ26" i="13"/>
  <c r="BI8" i="12"/>
  <c r="BI24" i="12"/>
  <c r="BE18" i="10"/>
  <c r="BE17" i="10" s="1"/>
  <c r="BE28" i="10" s="1"/>
  <c r="BE21" i="10"/>
  <c r="BE22" i="10" s="1"/>
  <c r="V23" i="11"/>
  <c r="V20" i="11"/>
  <c r="V19" i="11" s="1"/>
  <c r="BE23" i="11"/>
  <c r="BE20" i="11"/>
  <c r="BE19" i="11" s="1"/>
  <c r="BH24" i="13"/>
  <c r="BH8" i="13"/>
  <c r="BK26" i="12"/>
  <c r="BJ25" i="12"/>
  <c r="V18" i="13"/>
  <c r="V17" i="13" s="1"/>
  <c r="V28" i="13" s="1"/>
  <c r="V21" i="13"/>
  <c r="V22" i="13" s="1"/>
  <c r="U18" i="11"/>
  <c r="U17" i="11" s="1"/>
  <c r="U21" i="11"/>
  <c r="U22" i="11" s="1"/>
  <c r="V20" i="10"/>
  <c r="V19" i="10" s="1"/>
  <c r="V23" i="10"/>
  <c r="BD21" i="11"/>
  <c r="BD22" i="11" s="1"/>
  <c r="BD18" i="11"/>
  <c r="BD17" i="11" s="1"/>
  <c r="Y26" i="11"/>
  <c r="X25" i="11"/>
  <c r="BG25" i="11"/>
  <c r="BH26" i="11"/>
  <c r="Y26" i="10"/>
  <c r="X25" i="10"/>
  <c r="W24" i="11"/>
  <c r="W8" i="11"/>
  <c r="BF8" i="11"/>
  <c r="BF24" i="11"/>
  <c r="W24" i="10"/>
  <c r="W8" i="10"/>
  <c r="W24" i="12"/>
  <c r="W8" i="12"/>
  <c r="X8" i="13"/>
  <c r="X24" i="13"/>
  <c r="BG8" i="10"/>
  <c r="BG24" i="10"/>
  <c r="Y26" i="12"/>
  <c r="X25" i="12"/>
  <c r="BH23" i="12"/>
  <c r="BH20" i="12"/>
  <c r="BH19" i="12" s="1"/>
  <c r="BI26" i="10"/>
  <c r="BH25" i="10"/>
  <c r="BG23" i="13"/>
  <c r="BG20" i="13"/>
  <c r="BG19" i="13" s="1"/>
  <c r="BG21" i="12"/>
  <c r="BG22" i="12" s="1"/>
  <c r="BG18" i="12"/>
  <c r="BG17" i="12" s="1"/>
  <c r="BG28" i="12" s="1"/>
  <c r="BF21" i="13"/>
  <c r="BF22" i="13" s="1"/>
  <c r="BF18" i="13"/>
  <c r="BF17" i="13" s="1"/>
  <c r="W20" i="13"/>
  <c r="W19" i="13" s="1"/>
  <c r="W23" i="13"/>
  <c r="U18" i="12"/>
  <c r="U17" i="12" s="1"/>
  <c r="U21" i="12"/>
  <c r="U22" i="12" s="1"/>
  <c r="BF20" i="10"/>
  <c r="BF19" i="10" s="1"/>
  <c r="BF23" i="10"/>
  <c r="U21" i="10"/>
  <c r="U22" i="10" s="1"/>
  <c r="U18" i="10"/>
  <c r="U17" i="10" s="1"/>
  <c r="V20" i="12"/>
  <c r="V19" i="12" s="1"/>
  <c r="V23" i="12"/>
  <c r="BF23" i="11" l="1"/>
  <c r="BF20" i="11"/>
  <c r="BF19" i="11" s="1"/>
  <c r="V21" i="10"/>
  <c r="V22" i="10" s="1"/>
  <c r="V18" i="10"/>
  <c r="V17" i="10" s="1"/>
  <c r="V28" i="10" s="1"/>
  <c r="BI23" i="12"/>
  <c r="BI20" i="12"/>
  <c r="BI19" i="12" s="1"/>
  <c r="X24" i="12"/>
  <c r="X8" i="12"/>
  <c r="X8" i="11"/>
  <c r="X24" i="11"/>
  <c r="BH23" i="13"/>
  <c r="BH20" i="13"/>
  <c r="BH19" i="13" s="1"/>
  <c r="BG18" i="13"/>
  <c r="BG17" i="13" s="1"/>
  <c r="BG28" i="13" s="1"/>
  <c r="BG21" i="13"/>
  <c r="BG22" i="13" s="1"/>
  <c r="W20" i="12"/>
  <c r="W19" i="12" s="1"/>
  <c r="W23" i="12"/>
  <c r="Z26" i="11"/>
  <c r="Y25" i="11"/>
  <c r="BE21" i="11"/>
  <c r="BE22" i="11" s="1"/>
  <c r="BE18" i="11"/>
  <c r="BE17" i="11" s="1"/>
  <c r="BE28" i="11" s="1"/>
  <c r="V18" i="12"/>
  <c r="V17" i="12" s="1"/>
  <c r="V28" i="12" s="1"/>
  <c r="V21" i="12"/>
  <c r="V22" i="12" s="1"/>
  <c r="BH8" i="10"/>
  <c r="BH24" i="10"/>
  <c r="W23" i="10"/>
  <c r="W20" i="10"/>
  <c r="W19" i="10" s="1"/>
  <c r="V18" i="11"/>
  <c r="V17" i="11" s="1"/>
  <c r="V28" i="11" s="1"/>
  <c r="V21" i="11"/>
  <c r="V22" i="11" s="1"/>
  <c r="BI25" i="10"/>
  <c r="BJ26" i="10"/>
  <c r="BH18" i="12"/>
  <c r="BH17" i="12" s="1"/>
  <c r="BH21" i="12"/>
  <c r="BH22" i="12" s="1"/>
  <c r="BF21" i="10"/>
  <c r="BF22" i="10" s="1"/>
  <c r="BF18" i="10"/>
  <c r="BF17" i="10" s="1"/>
  <c r="W23" i="11"/>
  <c r="W20" i="11"/>
  <c r="W19" i="11" s="1"/>
  <c r="Y25" i="12"/>
  <c r="Z26" i="12"/>
  <c r="X24" i="10"/>
  <c r="X8" i="10"/>
  <c r="BK26" i="13"/>
  <c r="BJ25" i="13"/>
  <c r="W18" i="13"/>
  <c r="W17" i="13" s="1"/>
  <c r="W21" i="13"/>
  <c r="W22" i="13" s="1"/>
  <c r="BG20" i="10"/>
  <c r="BG19" i="10" s="1"/>
  <c r="BG23" i="10"/>
  <c r="Z26" i="10"/>
  <c r="Y25" i="10"/>
  <c r="BI24" i="13"/>
  <c r="BI8" i="13"/>
  <c r="BH25" i="11"/>
  <c r="BI26" i="11"/>
  <c r="BJ24" i="12"/>
  <c r="BJ8" i="12"/>
  <c r="X20" i="13"/>
  <c r="X19" i="13" s="1"/>
  <c r="X23" i="13"/>
  <c r="BK25" i="12"/>
  <c r="BL26" i="12"/>
  <c r="BL25" i="12" s="1"/>
  <c r="Z25" i="13"/>
  <c r="AA26" i="13"/>
  <c r="BG24" i="11"/>
  <c r="BG8" i="11"/>
  <c r="Y24" i="13"/>
  <c r="Y8" i="13"/>
  <c r="BK25" i="13" l="1"/>
  <c r="BL26" i="13"/>
  <c r="BL25" i="13" s="1"/>
  <c r="BH18" i="13"/>
  <c r="BH17" i="13" s="1"/>
  <c r="BH21" i="13"/>
  <c r="BH22" i="13" s="1"/>
  <c r="BJ26" i="11"/>
  <c r="BI25" i="11"/>
  <c r="BH24" i="11"/>
  <c r="BH8" i="11"/>
  <c r="BH20" i="10"/>
  <c r="BH19" i="10" s="1"/>
  <c r="BH23" i="10"/>
  <c r="W21" i="11"/>
  <c r="W22" i="11" s="1"/>
  <c r="W18" i="11"/>
  <c r="W17" i="11" s="1"/>
  <c r="Y24" i="10"/>
  <c r="Y8" i="10"/>
  <c r="X20" i="12"/>
  <c r="X19" i="12" s="1"/>
  <c r="X23" i="12"/>
  <c r="AA25" i="13"/>
  <c r="AB26" i="13"/>
  <c r="AA26" i="10"/>
  <c r="Z25" i="10"/>
  <c r="BI21" i="12"/>
  <c r="BI22" i="12" s="1"/>
  <c r="BI18" i="12"/>
  <c r="BI17" i="12" s="1"/>
  <c r="BI28" i="12" s="1"/>
  <c r="X18" i="13"/>
  <c r="X17" i="13" s="1"/>
  <c r="X28" i="13" s="1"/>
  <c r="X21" i="13"/>
  <c r="X22" i="13" s="1"/>
  <c r="BJ23" i="12"/>
  <c r="BJ20" i="12"/>
  <c r="BJ19" i="12" s="1"/>
  <c r="X23" i="10"/>
  <c r="X20" i="10"/>
  <c r="X19" i="10" s="1"/>
  <c r="W21" i="10"/>
  <c r="W22" i="10" s="1"/>
  <c r="W18" i="10"/>
  <c r="W17" i="10" s="1"/>
  <c r="Z25" i="12"/>
  <c r="AA26" i="12"/>
  <c r="Y23" i="13"/>
  <c r="Y20" i="13"/>
  <c r="Y19" i="13" s="1"/>
  <c r="Y24" i="12"/>
  <c r="Y8" i="12"/>
  <c r="X23" i="11"/>
  <c r="X20" i="11"/>
  <c r="X19" i="11" s="1"/>
  <c r="BG23" i="11"/>
  <c r="BG20" i="11"/>
  <c r="BG19" i="11" s="1"/>
  <c r="BI23" i="13"/>
  <c r="BI20" i="13"/>
  <c r="BI19" i="13" s="1"/>
  <c r="Z24" i="13"/>
  <c r="Z8" i="13"/>
  <c r="BL24" i="12"/>
  <c r="BL8" i="12"/>
  <c r="BG21" i="10"/>
  <c r="BG22" i="10" s="1"/>
  <c r="BG18" i="10"/>
  <c r="BG17" i="10" s="1"/>
  <c r="BG28" i="10" s="1"/>
  <c r="Y8" i="11"/>
  <c r="Y24" i="11"/>
  <c r="BJ25" i="10"/>
  <c r="BK26" i="10"/>
  <c r="AA26" i="11"/>
  <c r="Z25" i="11"/>
  <c r="BK24" i="12"/>
  <c r="BK8" i="12"/>
  <c r="BF21" i="11"/>
  <c r="BF22" i="11" s="1"/>
  <c r="BF18" i="11"/>
  <c r="BF17" i="11" s="1"/>
  <c r="BJ24" i="13"/>
  <c r="BJ8" i="13"/>
  <c r="BI8" i="10"/>
  <c r="BI24" i="10"/>
  <c r="W21" i="12"/>
  <c r="W22" i="12" s="1"/>
  <c r="W18" i="12"/>
  <c r="W17" i="12" s="1"/>
  <c r="BK25" i="10" l="1"/>
  <c r="BL26" i="10"/>
  <c r="BL25" i="10" s="1"/>
  <c r="Y21" i="13"/>
  <c r="Y22" i="13" s="1"/>
  <c r="Y18" i="13"/>
  <c r="Y17" i="13" s="1"/>
  <c r="BH23" i="11"/>
  <c r="BH20" i="11"/>
  <c r="BH19" i="11" s="1"/>
  <c r="BL23" i="12"/>
  <c r="BL20" i="12"/>
  <c r="BL19" i="12" s="1"/>
  <c r="Z24" i="12"/>
  <c r="Z8" i="12"/>
  <c r="AB26" i="10"/>
  <c r="AA25" i="10"/>
  <c r="BK26" i="11"/>
  <c r="BJ25" i="11"/>
  <c r="AC26" i="13"/>
  <c r="AB25" i="13"/>
  <c r="X18" i="11"/>
  <c r="X17" i="11" s="1"/>
  <c r="X28" i="11" s="1"/>
  <c r="X21" i="11"/>
  <c r="X22" i="11" s="1"/>
  <c r="BJ24" i="10"/>
  <c r="BJ8" i="10"/>
  <c r="Y20" i="11"/>
  <c r="Y19" i="11" s="1"/>
  <c r="Y23" i="11"/>
  <c r="BI23" i="10"/>
  <c r="BI20" i="10"/>
  <c r="BI19" i="10" s="1"/>
  <c r="Y23" i="12"/>
  <c r="Y20" i="12"/>
  <c r="Y19" i="12" s="1"/>
  <c r="BH18" i="10"/>
  <c r="BH17" i="10" s="1"/>
  <c r="BH21" i="10"/>
  <c r="BH22" i="10" s="1"/>
  <c r="Z24" i="10"/>
  <c r="Z8" i="10"/>
  <c r="BJ23" i="13"/>
  <c r="BJ20" i="13"/>
  <c r="BJ19" i="13" s="1"/>
  <c r="AA25" i="12"/>
  <c r="AB26" i="12"/>
  <c r="BI8" i="11"/>
  <c r="BI24" i="11"/>
  <c r="Z23" i="13"/>
  <c r="Z20" i="13"/>
  <c r="Z19" i="13" s="1"/>
  <c r="AA8" i="13"/>
  <c r="AA24" i="13"/>
  <c r="BK23" i="12"/>
  <c r="BK20" i="12"/>
  <c r="BK19" i="12" s="1"/>
  <c r="BI18" i="13"/>
  <c r="BI17" i="13" s="1"/>
  <c r="BI28" i="13" s="1"/>
  <c r="BI21" i="13"/>
  <c r="BI22" i="13" s="1"/>
  <c r="Z8" i="11"/>
  <c r="Z24" i="11"/>
  <c r="X18" i="10"/>
  <c r="X17" i="10" s="1"/>
  <c r="X28" i="10" s="1"/>
  <c r="X21" i="10"/>
  <c r="X22" i="10" s="1"/>
  <c r="X21" i="12"/>
  <c r="X22" i="12" s="1"/>
  <c r="X18" i="12"/>
  <c r="X17" i="12" s="1"/>
  <c r="X28" i="12" s="1"/>
  <c r="BL24" i="13"/>
  <c r="BL8" i="13"/>
  <c r="BG21" i="11"/>
  <c r="BG22" i="11" s="1"/>
  <c r="BG18" i="11"/>
  <c r="BG17" i="11" s="1"/>
  <c r="BG28" i="11" s="1"/>
  <c r="AB26" i="11"/>
  <c r="AA25" i="11"/>
  <c r="BJ21" i="12"/>
  <c r="BJ22" i="12" s="1"/>
  <c r="BJ18" i="12"/>
  <c r="BJ17" i="12" s="1"/>
  <c r="Y23" i="10"/>
  <c r="Y20" i="10"/>
  <c r="Y19" i="10" s="1"/>
  <c r="BK24" i="13"/>
  <c r="BK8" i="13"/>
  <c r="Y21" i="12" l="1"/>
  <c r="Y22" i="12" s="1"/>
  <c r="Y18" i="12"/>
  <c r="Y17" i="12" s="1"/>
  <c r="Z18" i="13"/>
  <c r="Z17" i="13" s="1"/>
  <c r="Z28" i="13" s="1"/>
  <c r="Z21" i="13"/>
  <c r="Z22" i="13" s="1"/>
  <c r="AC26" i="10"/>
  <c r="AB25" i="10"/>
  <c r="BL21" i="12"/>
  <c r="BL22" i="12" s="1"/>
  <c r="BL18" i="12"/>
  <c r="BL17" i="12" s="1"/>
  <c r="BK23" i="13"/>
  <c r="BK20" i="13"/>
  <c r="BK19" i="13" s="1"/>
  <c r="BJ23" i="10"/>
  <c r="BJ20" i="10"/>
  <c r="BJ19" i="10" s="1"/>
  <c r="BH21" i="11"/>
  <c r="BH22" i="11" s="1"/>
  <c r="BH18" i="11"/>
  <c r="BH17" i="11" s="1"/>
  <c r="Y18" i="10"/>
  <c r="Y17" i="10" s="1"/>
  <c r="Y21" i="10"/>
  <c r="Y22" i="10" s="1"/>
  <c r="Z23" i="11"/>
  <c r="Z20" i="11"/>
  <c r="Z19" i="11" s="1"/>
  <c r="BJ21" i="13"/>
  <c r="BJ22" i="13" s="1"/>
  <c r="BJ18" i="13"/>
  <c r="BJ17" i="13" s="1"/>
  <c r="AA20" i="13"/>
  <c r="AA19" i="13" s="1"/>
  <c r="AA23" i="13"/>
  <c r="BL26" i="11"/>
  <c r="BL25" i="11" s="1"/>
  <c r="BK25" i="11"/>
  <c r="AA8" i="10"/>
  <c r="AA24" i="10"/>
  <c r="BI18" i="10"/>
  <c r="BI17" i="10" s="1"/>
  <c r="BI28" i="10" s="1"/>
  <c r="BI21" i="10"/>
  <c r="BI22" i="10" s="1"/>
  <c r="BL23" i="13"/>
  <c r="BL20" i="13"/>
  <c r="BL19" i="13" s="1"/>
  <c r="BI23" i="11"/>
  <c r="BI20" i="11"/>
  <c r="BI19" i="11" s="1"/>
  <c r="Z23" i="12"/>
  <c r="Z20" i="12"/>
  <c r="Z19" i="12" s="1"/>
  <c r="Y21" i="11"/>
  <c r="Y22" i="11" s="1"/>
  <c r="Y18" i="11"/>
  <c r="Y17" i="11" s="1"/>
  <c r="AB25" i="12"/>
  <c r="AC26" i="12"/>
  <c r="AA24" i="12"/>
  <c r="AA8" i="12"/>
  <c r="Z23" i="10"/>
  <c r="Z20" i="10"/>
  <c r="Z19" i="10" s="1"/>
  <c r="AB8" i="13"/>
  <c r="AB24" i="13"/>
  <c r="BL24" i="10"/>
  <c r="BL8" i="10"/>
  <c r="AA8" i="11"/>
  <c r="AA24" i="11"/>
  <c r="BK18" i="12"/>
  <c r="BK17" i="12" s="1"/>
  <c r="BK28" i="12" s="1"/>
  <c r="BK21" i="12"/>
  <c r="BK22" i="12" s="1"/>
  <c r="AD26" i="13"/>
  <c r="AC25" i="13"/>
  <c r="AC26" i="11"/>
  <c r="AB25" i="11"/>
  <c r="BJ24" i="11"/>
  <c r="BJ8" i="11"/>
  <c r="BK24" i="10"/>
  <c r="BK8" i="10"/>
  <c r="BK23" i="10" l="1"/>
  <c r="BK20" i="10"/>
  <c r="BK19" i="10" s="1"/>
  <c r="AB23" i="13"/>
  <c r="AB20" i="13"/>
  <c r="AB19" i="13" s="1"/>
  <c r="Z18" i="11"/>
  <c r="Z17" i="11" s="1"/>
  <c r="Z28" i="11" s="1"/>
  <c r="Z21" i="11"/>
  <c r="Z22" i="11" s="1"/>
  <c r="BL18" i="13"/>
  <c r="BL17" i="13" s="1"/>
  <c r="BL21" i="13"/>
  <c r="BL22" i="13" s="1"/>
  <c r="BJ23" i="11"/>
  <c r="BJ20" i="11"/>
  <c r="BJ19" i="11" s="1"/>
  <c r="Z18" i="10"/>
  <c r="Z17" i="10" s="1"/>
  <c r="Z28" i="10" s="1"/>
  <c r="Z21" i="10"/>
  <c r="Z22" i="10" s="1"/>
  <c r="AB24" i="11"/>
  <c r="AB8" i="11"/>
  <c r="AC25" i="11"/>
  <c r="AD26" i="11"/>
  <c r="AA20" i="12"/>
  <c r="AA19" i="12" s="1"/>
  <c r="AA23" i="12"/>
  <c r="AA23" i="10"/>
  <c r="AA20" i="10"/>
  <c r="AA19" i="10" s="1"/>
  <c r="AC24" i="13"/>
  <c r="AC8" i="13"/>
  <c r="AC25" i="12"/>
  <c r="AD26" i="12"/>
  <c r="BJ18" i="10"/>
  <c r="BJ17" i="10" s="1"/>
  <c r="BJ21" i="10"/>
  <c r="BJ22" i="10" s="1"/>
  <c r="AD25" i="13"/>
  <c r="AE26" i="13"/>
  <c r="BK24" i="11"/>
  <c r="BK8" i="11"/>
  <c r="AB24" i="12"/>
  <c r="AB8" i="12"/>
  <c r="BL24" i="11"/>
  <c r="BL8" i="11"/>
  <c r="BK18" i="13"/>
  <c r="BK17" i="13" s="1"/>
  <c r="BK28" i="13" s="1"/>
  <c r="BK21" i="13"/>
  <c r="BK22" i="13" s="1"/>
  <c r="AA20" i="11"/>
  <c r="AA19" i="11" s="1"/>
  <c r="AA23" i="11"/>
  <c r="Z21" i="12"/>
  <c r="Z22" i="12" s="1"/>
  <c r="Z18" i="12"/>
  <c r="Z17" i="12" s="1"/>
  <c r="Z28" i="12" s="1"/>
  <c r="AA21" i="13"/>
  <c r="AA22" i="13" s="1"/>
  <c r="AA18" i="13"/>
  <c r="AA17" i="13" s="1"/>
  <c r="AB8" i="10"/>
  <c r="AB24" i="10"/>
  <c r="BL23" i="10"/>
  <c r="BL20" i="10"/>
  <c r="BL19" i="10" s="1"/>
  <c r="BI21" i="11"/>
  <c r="BI22" i="11" s="1"/>
  <c r="BI18" i="11"/>
  <c r="BI17" i="11" s="1"/>
  <c r="BI28" i="11" s="1"/>
  <c r="AC25" i="10"/>
  <c r="AD26" i="10"/>
  <c r="AD8" i="13" l="1"/>
  <c r="AD24" i="13"/>
  <c r="AC24" i="12"/>
  <c r="AC8" i="12"/>
  <c r="AC8" i="10"/>
  <c r="AC24" i="10"/>
  <c r="AC23" i="13"/>
  <c r="AC20" i="13"/>
  <c r="AC19" i="13" s="1"/>
  <c r="AA21" i="10"/>
  <c r="AA22" i="10" s="1"/>
  <c r="AA18" i="10"/>
  <c r="AA17" i="10" s="1"/>
  <c r="AF26" i="13"/>
  <c r="AE25" i="13"/>
  <c r="AB20" i="11"/>
  <c r="AB19" i="11" s="1"/>
  <c r="AB23" i="11"/>
  <c r="AD25" i="12"/>
  <c r="AE26" i="12"/>
  <c r="BJ18" i="11"/>
  <c r="BJ17" i="11" s="1"/>
  <c r="BJ21" i="11"/>
  <c r="BJ22" i="11" s="1"/>
  <c r="AA21" i="11"/>
  <c r="AA22" i="11" s="1"/>
  <c r="AA18" i="11"/>
  <c r="AA17" i="11" s="1"/>
  <c r="AE26" i="10"/>
  <c r="AD25" i="10"/>
  <c r="BL23" i="11"/>
  <c r="BL20" i="11"/>
  <c r="BL19" i="11" s="1"/>
  <c r="BL21" i="10"/>
  <c r="BL22" i="10" s="1"/>
  <c r="BL18" i="10"/>
  <c r="BL17" i="10" s="1"/>
  <c r="AB21" i="13"/>
  <c r="AB22" i="13" s="1"/>
  <c r="AB18" i="13"/>
  <c r="AB17" i="13" s="1"/>
  <c r="AB28" i="13" s="1"/>
  <c r="AB20" i="12"/>
  <c r="AB19" i="12" s="1"/>
  <c r="AB23" i="12"/>
  <c r="AA18" i="12"/>
  <c r="AA17" i="12" s="1"/>
  <c r="AA21" i="12"/>
  <c r="AA22" i="12" s="1"/>
  <c r="AB23" i="10"/>
  <c r="AB20" i="10"/>
  <c r="AB19" i="10" s="1"/>
  <c r="AD25" i="11"/>
  <c r="AE26" i="11"/>
  <c r="BK18" i="10"/>
  <c r="BK17" i="10" s="1"/>
  <c r="BK28" i="10" s="1"/>
  <c r="BK21" i="10"/>
  <c r="BK22" i="10" s="1"/>
  <c r="BK23" i="11"/>
  <c r="BK20" i="11"/>
  <c r="BK19" i="11" s="1"/>
  <c r="AC24" i="11"/>
  <c r="AC8" i="11"/>
  <c r="AB21" i="11" l="1"/>
  <c r="AB22" i="11" s="1"/>
  <c r="AB18" i="11"/>
  <c r="AB17" i="11" s="1"/>
  <c r="AB28" i="11" s="1"/>
  <c r="AC23" i="10"/>
  <c r="AC20" i="10"/>
  <c r="AC19" i="10" s="1"/>
  <c r="AC23" i="11"/>
  <c r="AC20" i="11"/>
  <c r="AC19" i="11" s="1"/>
  <c r="BK18" i="11"/>
  <c r="BK17" i="11" s="1"/>
  <c r="BK28" i="11" s="1"/>
  <c r="BK21" i="11"/>
  <c r="BK22" i="11" s="1"/>
  <c r="AE8" i="13"/>
  <c r="AE24" i="13"/>
  <c r="BL18" i="11"/>
  <c r="BL17" i="11" s="1"/>
  <c r="BL21" i="11"/>
  <c r="BL22" i="11" s="1"/>
  <c r="AF25" i="13"/>
  <c r="AG26" i="13"/>
  <c r="AF26" i="11"/>
  <c r="AE25" i="11"/>
  <c r="AD8" i="10"/>
  <c r="AD24" i="10"/>
  <c r="AD24" i="11"/>
  <c r="AD8" i="11"/>
  <c r="AF26" i="10"/>
  <c r="AE25" i="10"/>
  <c r="AC21" i="13"/>
  <c r="AC22" i="13" s="1"/>
  <c r="AC18" i="13"/>
  <c r="AC17" i="13" s="1"/>
  <c r="AB18" i="10"/>
  <c r="AB17" i="10" s="1"/>
  <c r="AB28" i="10" s="1"/>
  <c r="AB21" i="10"/>
  <c r="AB22" i="10" s="1"/>
  <c r="AF26" i="12"/>
  <c r="AE25" i="12"/>
  <c r="AC20" i="12"/>
  <c r="AC19" i="12" s="1"/>
  <c r="AC23" i="12"/>
  <c r="AB18" i="12"/>
  <c r="AB17" i="12" s="1"/>
  <c r="AB28" i="12" s="1"/>
  <c r="AB21" i="12"/>
  <c r="AB22" i="12" s="1"/>
  <c r="AD24" i="12"/>
  <c r="AD8" i="12"/>
  <c r="AD23" i="13"/>
  <c r="AD20" i="13"/>
  <c r="AD19" i="13" s="1"/>
  <c r="AD23" i="11" l="1"/>
  <c r="AD20" i="11"/>
  <c r="AD19" i="11" s="1"/>
  <c r="AC21" i="11"/>
  <c r="AC22" i="11" s="1"/>
  <c r="AC18" i="11"/>
  <c r="AC17" i="11" s="1"/>
  <c r="AG25" i="13"/>
  <c r="AH26" i="13"/>
  <c r="AF24" i="13"/>
  <c r="AF8" i="13"/>
  <c r="AD21" i="13"/>
  <c r="AD22" i="13" s="1"/>
  <c r="AD18" i="13"/>
  <c r="AD17" i="13" s="1"/>
  <c r="AE8" i="10"/>
  <c r="AE24" i="10"/>
  <c r="AE23" i="13"/>
  <c r="AE20" i="13"/>
  <c r="AE19" i="13" s="1"/>
  <c r="AD23" i="12"/>
  <c r="AD20" i="12"/>
  <c r="AD19" i="12" s="1"/>
  <c r="AG26" i="10"/>
  <c r="AF25" i="10"/>
  <c r="AD20" i="10"/>
  <c r="AD19" i="10" s="1"/>
  <c r="AD23" i="10"/>
  <c r="AC18" i="12"/>
  <c r="AC17" i="12" s="1"/>
  <c r="AC21" i="12"/>
  <c r="AC22" i="12" s="1"/>
  <c r="AC18" i="10"/>
  <c r="AC17" i="10" s="1"/>
  <c r="AC21" i="10"/>
  <c r="AC22" i="10" s="1"/>
  <c r="AE24" i="12"/>
  <c r="AE8" i="12"/>
  <c r="AE24" i="11"/>
  <c r="AE8" i="11"/>
  <c r="AG26" i="12"/>
  <c r="AF25" i="12"/>
  <c r="AG26" i="11"/>
  <c r="AF25" i="11"/>
  <c r="AE23" i="10" l="1"/>
  <c r="AE20" i="10"/>
  <c r="AE19" i="10" s="1"/>
  <c r="AF23" i="13"/>
  <c r="AF20" i="13"/>
  <c r="AF19" i="13" s="1"/>
  <c r="AI26" i="13"/>
  <c r="AH25" i="13"/>
  <c r="AD21" i="10"/>
  <c r="AD22" i="10" s="1"/>
  <c r="AD18" i="10"/>
  <c r="AD17" i="10" s="1"/>
  <c r="AG24" i="13"/>
  <c r="AG8" i="13"/>
  <c r="AE23" i="11"/>
  <c r="AE20" i="11"/>
  <c r="AE19" i="11" s="1"/>
  <c r="AE20" i="12"/>
  <c r="AE19" i="12" s="1"/>
  <c r="AE23" i="12"/>
  <c r="AF8" i="11"/>
  <c r="AF24" i="11"/>
  <c r="AF24" i="10"/>
  <c r="AF8" i="10"/>
  <c r="AH26" i="11"/>
  <c r="AG25" i="11"/>
  <c r="AH26" i="10"/>
  <c r="AG25" i="10"/>
  <c r="AF24" i="12"/>
  <c r="AF8" i="12"/>
  <c r="AD21" i="12"/>
  <c r="AD22" i="12" s="1"/>
  <c r="AD18" i="12"/>
  <c r="AD17" i="12" s="1"/>
  <c r="AG25" i="12"/>
  <c r="AH26" i="12"/>
  <c r="AD18" i="11"/>
  <c r="AD17" i="11" s="1"/>
  <c r="AD21" i="11"/>
  <c r="AD22" i="11" s="1"/>
  <c r="AE18" i="13"/>
  <c r="AE17" i="13" s="1"/>
  <c r="AE28" i="13" s="1"/>
  <c r="AE21" i="13"/>
  <c r="AE22" i="13" s="1"/>
  <c r="AE21" i="12" l="1"/>
  <c r="AE22" i="12" s="1"/>
  <c r="AE18" i="12"/>
  <c r="AE17" i="12" s="1"/>
  <c r="AE28" i="12" s="1"/>
  <c r="AE18" i="11"/>
  <c r="AE17" i="11" s="1"/>
  <c r="AE28" i="11" s="1"/>
  <c r="AE21" i="11"/>
  <c r="AE22" i="11" s="1"/>
  <c r="AF20" i="12"/>
  <c r="AF19" i="12" s="1"/>
  <c r="AF23" i="12"/>
  <c r="AG24" i="10"/>
  <c r="AG8" i="10"/>
  <c r="AG23" i="13"/>
  <c r="AG20" i="13"/>
  <c r="AG19" i="13" s="1"/>
  <c r="AH25" i="10"/>
  <c r="AI26" i="10"/>
  <c r="AG24" i="11"/>
  <c r="AG8" i="11"/>
  <c r="AH8" i="13"/>
  <c r="AH24" i="13"/>
  <c r="AI26" i="11"/>
  <c r="AH25" i="11"/>
  <c r="AJ26" i="13"/>
  <c r="AI25" i="13"/>
  <c r="AF18" i="13"/>
  <c r="AF17" i="13" s="1"/>
  <c r="AF21" i="13"/>
  <c r="AF22" i="13" s="1"/>
  <c r="AI26" i="12"/>
  <c r="AH25" i="12"/>
  <c r="AF23" i="10"/>
  <c r="AF20" i="10"/>
  <c r="AF19" i="10" s="1"/>
  <c r="AG24" i="12"/>
  <c r="AG8" i="12"/>
  <c r="AF23" i="11"/>
  <c r="AF20" i="11"/>
  <c r="AF19" i="11" s="1"/>
  <c r="AE21" i="10"/>
  <c r="AE22" i="10" s="1"/>
  <c r="AE18" i="10"/>
  <c r="AE17" i="10" s="1"/>
  <c r="AE28" i="10" s="1"/>
  <c r="AF21" i="12" l="1"/>
  <c r="AF22" i="12" s="1"/>
  <c r="AF18" i="12"/>
  <c r="AF17" i="12" s="1"/>
  <c r="AH24" i="11"/>
  <c r="AH8" i="11"/>
  <c r="AF21" i="11"/>
  <c r="AF22" i="11" s="1"/>
  <c r="AF18" i="11"/>
  <c r="AF17" i="11" s="1"/>
  <c r="AG23" i="12"/>
  <c r="AG20" i="12"/>
  <c r="AG19" i="12" s="1"/>
  <c r="AF18" i="10"/>
  <c r="AF17" i="10" s="1"/>
  <c r="AF21" i="10"/>
  <c r="AF22" i="10" s="1"/>
  <c r="AG23" i="11"/>
  <c r="AG20" i="11"/>
  <c r="AG19" i="11" s="1"/>
  <c r="AJ26" i="10"/>
  <c r="AI25" i="10"/>
  <c r="AH8" i="12"/>
  <c r="AH24" i="12"/>
  <c r="AH24" i="10"/>
  <c r="AH8" i="10"/>
  <c r="AI25" i="12"/>
  <c r="AJ26" i="12"/>
  <c r="AG21" i="13"/>
  <c r="AG22" i="13" s="1"/>
  <c r="AG18" i="13"/>
  <c r="AG17" i="13" s="1"/>
  <c r="AG28" i="13" s="1"/>
  <c r="AI8" i="13"/>
  <c r="AI24" i="13"/>
  <c r="AG23" i="10"/>
  <c r="AG20" i="10"/>
  <c r="AG19" i="10" s="1"/>
  <c r="AJ25" i="13"/>
  <c r="AK26" i="13"/>
  <c r="AI25" i="11"/>
  <c r="AJ26" i="11"/>
  <c r="AH23" i="13"/>
  <c r="AH20" i="13"/>
  <c r="AH19" i="13" s="1"/>
  <c r="AG18" i="10" l="1"/>
  <c r="AG17" i="10" s="1"/>
  <c r="AG28" i="10" s="1"/>
  <c r="AG21" i="10"/>
  <c r="AG22" i="10" s="1"/>
  <c r="AK26" i="10"/>
  <c r="AJ25" i="10"/>
  <c r="AI23" i="13"/>
  <c r="AI20" i="13"/>
  <c r="AI19" i="13" s="1"/>
  <c r="AG18" i="11"/>
  <c r="AG17" i="11" s="1"/>
  <c r="AG28" i="11" s="1"/>
  <c r="AG21" i="11"/>
  <c r="AG22" i="11" s="1"/>
  <c r="AG21" i="12"/>
  <c r="AG22" i="12" s="1"/>
  <c r="AG18" i="12"/>
  <c r="AG17" i="12" s="1"/>
  <c r="AG28" i="12" s="1"/>
  <c r="AH21" i="13"/>
  <c r="AH22" i="13" s="1"/>
  <c r="AH18" i="13"/>
  <c r="AH17" i="13" s="1"/>
  <c r="AJ25" i="12"/>
  <c r="AK26" i="12"/>
  <c r="AI8" i="12"/>
  <c r="AI24" i="12"/>
  <c r="AJ25" i="11"/>
  <c r="AK26" i="11"/>
  <c r="AH23" i="10"/>
  <c r="AH20" i="10"/>
  <c r="AH19" i="10" s="1"/>
  <c r="AI24" i="11"/>
  <c r="AI8" i="11"/>
  <c r="AH23" i="12"/>
  <c r="AH20" i="12"/>
  <c r="AH19" i="12" s="1"/>
  <c r="AH20" i="11"/>
  <c r="AH19" i="11" s="1"/>
  <c r="AH23" i="11"/>
  <c r="AL26" i="13"/>
  <c r="AL25" i="13" s="1"/>
  <c r="AK25" i="13"/>
  <c r="AJ24" i="13"/>
  <c r="AJ8" i="13"/>
  <c r="AI24" i="10"/>
  <c r="AI8" i="10"/>
  <c r="AK25" i="12" l="1"/>
  <c r="AL26" i="12"/>
  <c r="AL25" i="12" s="1"/>
  <c r="AH18" i="12"/>
  <c r="AH17" i="12" s="1"/>
  <c r="AH21" i="12"/>
  <c r="AH22" i="12" s="1"/>
  <c r="AI20" i="11"/>
  <c r="AI19" i="11" s="1"/>
  <c r="AI23" i="11"/>
  <c r="AI18" i="13"/>
  <c r="AI17" i="13" s="1"/>
  <c r="AI28" i="13" s="1"/>
  <c r="AI21" i="13"/>
  <c r="AI22" i="13" s="1"/>
  <c r="AI23" i="10"/>
  <c r="AI20" i="10"/>
  <c r="AI19" i="10" s="1"/>
  <c r="AK25" i="11"/>
  <c r="AL26" i="11"/>
  <c r="AL25" i="11" s="1"/>
  <c r="AK25" i="10"/>
  <c r="AL26" i="10"/>
  <c r="AL25" i="10" s="1"/>
  <c r="AI23" i="12"/>
  <c r="AI20" i="12"/>
  <c r="AI19" i="12" s="1"/>
  <c r="AL8" i="13"/>
  <c r="AL24" i="13"/>
  <c r="AJ8" i="12"/>
  <c r="AJ24" i="12"/>
  <c r="AH18" i="11"/>
  <c r="AH17" i="11" s="1"/>
  <c r="AH21" i="11"/>
  <c r="AH22" i="11" s="1"/>
  <c r="AH21" i="10"/>
  <c r="AH22" i="10" s="1"/>
  <c r="AH18" i="10"/>
  <c r="AH17" i="10" s="1"/>
  <c r="AJ8" i="10"/>
  <c r="AJ24" i="10"/>
  <c r="AJ8" i="11"/>
  <c r="AJ24" i="11"/>
  <c r="AJ23" i="13"/>
  <c r="AJ20" i="13"/>
  <c r="AJ19" i="13" s="1"/>
  <c r="AK24" i="13"/>
  <c r="AK8" i="13"/>
  <c r="AK8" i="11" l="1"/>
  <c r="AK24" i="11"/>
  <c r="AI21" i="11"/>
  <c r="AI22" i="11" s="1"/>
  <c r="AI18" i="11"/>
  <c r="AI17" i="11" s="1"/>
  <c r="AI28" i="11" s="1"/>
  <c r="AL8" i="11"/>
  <c r="AL24" i="11"/>
  <c r="AI21" i="10"/>
  <c r="AI22" i="10" s="1"/>
  <c r="AI18" i="10"/>
  <c r="AI17" i="10" s="1"/>
  <c r="AI28" i="10" s="1"/>
  <c r="AJ23" i="12"/>
  <c r="AJ20" i="12"/>
  <c r="AJ19" i="12" s="1"/>
  <c r="AL23" i="13"/>
  <c r="AL20" i="13"/>
  <c r="AL19" i="13" s="1"/>
  <c r="AK23" i="13"/>
  <c r="AK20" i="13"/>
  <c r="AK19" i="13" s="1"/>
  <c r="AJ21" i="13"/>
  <c r="AJ22" i="13" s="1"/>
  <c r="AJ18" i="13"/>
  <c r="AJ17" i="13" s="1"/>
  <c r="AI18" i="12"/>
  <c r="AI17" i="12" s="1"/>
  <c r="AI28" i="12" s="1"/>
  <c r="AI21" i="12"/>
  <c r="AI22" i="12" s="1"/>
  <c r="AJ23" i="11"/>
  <c r="AJ20" i="11"/>
  <c r="AJ19" i="11" s="1"/>
  <c r="AL24" i="10"/>
  <c r="AL8" i="10"/>
  <c r="AL8" i="12"/>
  <c r="AL24" i="12"/>
  <c r="AK8" i="10"/>
  <c r="AK24" i="10"/>
  <c r="AJ23" i="10"/>
  <c r="AJ20" i="10"/>
  <c r="AJ19" i="10" s="1"/>
  <c r="AK8" i="12"/>
  <c r="AK24" i="12"/>
  <c r="AJ21" i="10" l="1"/>
  <c r="AJ22" i="10" s="1"/>
  <c r="AJ18" i="10"/>
  <c r="AJ17" i="10" s="1"/>
  <c r="AK23" i="10"/>
  <c r="AK20" i="10"/>
  <c r="AK19" i="10" s="1"/>
  <c r="AL23" i="12"/>
  <c r="AL20" i="12"/>
  <c r="AL19" i="12" s="1"/>
  <c r="AL23" i="11"/>
  <c r="AL20" i="11"/>
  <c r="AL19" i="11" s="1"/>
  <c r="AK18" i="13"/>
  <c r="AK17" i="13" s="1"/>
  <c r="AK28" i="13" s="1"/>
  <c r="AK21" i="13"/>
  <c r="AK22" i="13" s="1"/>
  <c r="AL18" i="13"/>
  <c r="AL17" i="13" s="1"/>
  <c r="AL21" i="13"/>
  <c r="AL22" i="13" s="1"/>
  <c r="AJ21" i="12"/>
  <c r="AJ22" i="12" s="1"/>
  <c r="AJ18" i="12"/>
  <c r="AJ17" i="12" s="1"/>
  <c r="AL23" i="10"/>
  <c r="AL20" i="10"/>
  <c r="AL19" i="10" s="1"/>
  <c r="AJ18" i="11"/>
  <c r="AJ17" i="11" s="1"/>
  <c r="AJ21" i="11"/>
  <c r="AJ22" i="11" s="1"/>
  <c r="AK23" i="12"/>
  <c r="AK20" i="12"/>
  <c r="AK19" i="12" s="1"/>
  <c r="AK23" i="11"/>
  <c r="AK20" i="11"/>
  <c r="AK19" i="11" s="1"/>
  <c r="AK18" i="11" l="1"/>
  <c r="AK17" i="11" s="1"/>
  <c r="AK28" i="11" s="1"/>
  <c r="AK21" i="11"/>
  <c r="AK22" i="11" s="1"/>
  <c r="AL18" i="11"/>
  <c r="AL17" i="11" s="1"/>
  <c r="AL21" i="11"/>
  <c r="AL22" i="11" s="1"/>
  <c r="AK18" i="12"/>
  <c r="AK17" i="12" s="1"/>
  <c r="AK28" i="12" s="1"/>
  <c r="AK21" i="12"/>
  <c r="AK22" i="12" s="1"/>
  <c r="AL21" i="12"/>
  <c r="AL22" i="12" s="1"/>
  <c r="AL18" i="12"/>
  <c r="AL17" i="12" s="1"/>
  <c r="AK18" i="10"/>
  <c r="AK17" i="10" s="1"/>
  <c r="AK28" i="10" s="1"/>
  <c r="AK21" i="10"/>
  <c r="AK22" i="10" s="1"/>
  <c r="AL21" i="10"/>
  <c r="AL22" i="10" s="1"/>
  <c r="AL18" i="10"/>
  <c r="AL17"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tc={BA3E1019-5759-4B4A-B34F-E6963C9BCC21}</author>
    <author>tc={3A11FA92-71FF-40F8-B66F-C819DD39B25D}</author>
  </authors>
  <commentList>
    <comment ref="M6" authorId="0" shapeId="0" xr:uid="{BA3E1019-5759-4B4A-B34F-E6963C9BCC21}">
      <text>
        <t xml:space="preserve">[Threaded comment]
Your version of Excel allows you to read this threaded comment; however, any edits to it will get removed if the file is opened in a newer version of Excel. Learn more: https://go.microsoft.com/fwlink/?linkid=870924
Comment:
    Because we have taken 10 days for GRN, the GRN date is actually following 2W prior to launch. Launch is now on Sundays and so 10D GRN date goes to 2W earlier - Discuss with Ramesh. </t>
      </text>
    </comment>
    <comment ref="N7" authorId="1" shapeId="0" xr:uid="{3A11FA92-71FF-40F8-B66F-C819DD39B25D}">
      <text>
        <t xml:space="preserve">[Threaded comment]
Your version of Excel allows you to read this threaded comment; however, any edits to it will get removed if the file is opened in a newer version of Excel. Learn more: https://go.microsoft.com/fwlink/?linkid=870924
Comment:
    Because we have taken 10 days for GRN, the GRN date is actually following 2W prior to launch. Launch is now on Sundays and so 10D GRN date goes to 2W earlier - Discuss with Ramesh.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tc={57FAFC3F-5929-45CD-92F7-6174749B3995}</author>
    <author>tc={AEE66883-2A51-4A4E-94DA-801F174DD869}</author>
  </authors>
  <commentList>
    <comment ref="M6" authorId="0" shapeId="0" xr:uid="{57FAFC3F-5929-45CD-92F7-6174749B3995}">
      <text>
        <t xml:space="preserve">[Threaded comment]
Your version of Excel allows you to read this threaded comment; however, any edits to it will get removed if the file is opened in a newer version of Excel. Learn more: https://go.microsoft.com/fwlink/?linkid=870924
Comment:
    Because we have taken 10 days for GRN, the GRN date is actually following 2W prior to launch. Launch is now on Sundays and so 10D GRN date goes to 2W earlier - Discuss with Ramesh. </t>
      </text>
    </comment>
    <comment ref="N7" authorId="1" shapeId="0" xr:uid="{AEE66883-2A51-4A4E-94DA-801F174DD869}">
      <text>
        <t xml:space="preserve">[Threaded comment]
Your version of Excel allows you to read this threaded comment; however, any edits to it will get removed if the file is opened in a newer version of Excel. Learn more: https://go.microsoft.com/fwlink/?linkid=870924
Comment:
    Because we have taken 10 days for GRN, the GRN date is actually following 2W prior to launch. Launch is now on Sundays and so 10D GRN date goes to 2W earlier - Discuss with Ramesh.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tc={6E1B1742-434B-4840-9457-E7F995B537EC}</author>
    <author>tc={2CA384A8-6344-4B02-9163-F56E2C43E344}</author>
  </authors>
  <commentList>
    <comment ref="M6" authorId="0" shapeId="0" xr:uid="{6E1B1742-434B-4840-9457-E7F995B537EC}">
      <text>
        <t xml:space="preserve">[Threaded comment]
Your version of Excel allows you to read this threaded comment; however, any edits to it will get removed if the file is opened in a newer version of Excel. Learn more: https://go.microsoft.com/fwlink/?linkid=870924
Comment:
    Because we have taken 10 days for GRN, the GRN date is actually following 2W prior to launch. Launch is now on Sundays and so 10D GRN date goes to 2W earlier - Discuss with Ramesh. </t>
      </text>
    </comment>
    <comment ref="N7" authorId="1" shapeId="0" xr:uid="{2CA384A8-6344-4B02-9163-F56E2C43E344}">
      <text>
        <t xml:space="preserve">[Threaded comment]
Your version of Excel allows you to read this threaded comment; however, any edits to it will get removed if the file is opened in a newer version of Excel. Learn more: https://go.microsoft.com/fwlink/?linkid=870924
Comment:
    Because we have taken 10 days for GRN, the GRN date is actually following 2W prior to launch. Launch is now on Sundays and so 10D GRN date goes to 2W earlier - Discuss with Ramesh.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tc={51C3045A-6459-4B9B-95F3-451055FD5FDB}</author>
    <author>tc={3AA8A12F-EE45-4904-9F8E-F3F436F41D93}</author>
  </authors>
  <commentList>
    <comment ref="M6" authorId="0" shapeId="0" xr:uid="{51C3045A-6459-4B9B-95F3-451055FD5FDB}">
      <text>
        <t xml:space="preserve">[Threaded comment]
Your version of Excel allows you to read this threaded comment; however, any edits to it will get removed if the file is opened in a newer version of Excel. Learn more: https://go.microsoft.com/fwlink/?linkid=870924
Comment:
    Because we have taken 10 days for GRN, the GRN date is actually following 2W prior to launch. Launch is now on Sundays and so 10D GRN date goes to 2W earlier - Discuss with Ramesh. </t>
      </text>
    </comment>
    <comment ref="N7" authorId="1" shapeId="0" xr:uid="{3AA8A12F-EE45-4904-9F8E-F3F436F41D93}">
      <text>
        <t xml:space="preserve">[Threaded comment]
Your version of Excel allows you to read this threaded comment; however, any edits to it will get removed if the file is opened in a newer version of Excel. Learn more: https://go.microsoft.com/fwlink/?linkid=870924
Comment:
    Because we have taken 10 days for GRN, the GRN date is actually following 2W prior to launch. Launch is now on Sundays and so 10D GRN date goes to 2W earlier - Discuss with Ramesh. </t>
      </text>
    </comment>
  </commentList>
</comments>
</file>

<file path=xl/sharedStrings.xml><?xml version="1.0" encoding="utf-8"?>
<sst xmlns="http://schemas.openxmlformats.org/spreadsheetml/2006/main" count="2042" uniqueCount="196">
  <si>
    <t>Only Edit these Dates</t>
  </si>
  <si>
    <t>Autocalculated: Not to be edited</t>
  </si>
  <si>
    <t>Chinese New Year Date(2025)</t>
  </si>
  <si>
    <t>Factory Closure Dates (CN)</t>
  </si>
  <si>
    <t>Start</t>
  </si>
  <si>
    <t>Production Buffer (in days)</t>
  </si>
  <si>
    <t>End</t>
  </si>
  <si>
    <t>Ramadan Dates (2025)</t>
  </si>
  <si>
    <t>Shipment Cutoff Date (CN)</t>
  </si>
  <si>
    <t>(18 days prior to CNY as CFS would take ~10-15 days for processing)</t>
  </si>
  <si>
    <t>Shipment Resumption Date (CN)</t>
  </si>
  <si>
    <t>(18 days later)</t>
  </si>
  <si>
    <t>Extra GRN Days for Ramadan</t>
  </si>
  <si>
    <t>Pongal Dates (2025)</t>
  </si>
  <si>
    <t>Factory Closure Dates (IN)</t>
  </si>
  <si>
    <t>Eid Holidays (BD) (2025)</t>
  </si>
  <si>
    <t>Shipment Cut Off (BD)</t>
  </si>
  <si>
    <t>Shipment resumption (BD)</t>
  </si>
  <si>
    <t>Diwali 2025</t>
  </si>
  <si>
    <t>Shipment Cut Off (IN)</t>
  </si>
  <si>
    <t>Shipment resumption (IN)</t>
  </si>
  <si>
    <t xml:space="preserve">Notes - </t>
  </si>
  <si>
    <t>1. Hit 1 Launch 1 moved to 10th July and GRN 3rd July considering stock at end of year</t>
  </si>
  <si>
    <t>2. Buying notes is ooficial PO date - start production lead time</t>
  </si>
  <si>
    <t>3. Production buffer + Shipment cut-off dates built in India for Diwali</t>
  </si>
  <si>
    <t>REGULAR CRITICAL PATH</t>
  </si>
  <si>
    <t>EVENTS</t>
  </si>
  <si>
    <t>WHITE WEDNESDAY SALE</t>
  </si>
  <si>
    <t>MONTHS</t>
  </si>
  <si>
    <t>JUL'25</t>
  </si>
  <si>
    <t>AUG'25</t>
  </si>
  <si>
    <t>SEP'25</t>
  </si>
  <si>
    <t>OCT'25</t>
  </si>
  <si>
    <t>NOV'25</t>
  </si>
  <si>
    <t>DEC'25</t>
  </si>
  <si>
    <t>HIT</t>
  </si>
  <si>
    <t>WN25 - HIT 1</t>
  </si>
  <si>
    <t>WN25 - HIT 2</t>
  </si>
  <si>
    <t>WN25 - HIT 3</t>
  </si>
  <si>
    <t>WN25 - HIT 4</t>
  </si>
  <si>
    <t>WN25 - HIT 5</t>
  </si>
  <si>
    <t>SS26 HIT 1</t>
  </si>
  <si>
    <t>GRN WK Considering 7D</t>
  </si>
  <si>
    <t>WK1</t>
  </si>
  <si>
    <t>WK2</t>
  </si>
  <si>
    <t>WK3</t>
  </si>
  <si>
    <t>WK4</t>
  </si>
  <si>
    <t>WK5</t>
  </si>
  <si>
    <t>WK6</t>
  </si>
  <si>
    <t>WK7</t>
  </si>
  <si>
    <t>WK8</t>
  </si>
  <si>
    <t>WK9</t>
  </si>
  <si>
    <t>WK10</t>
  </si>
  <si>
    <t>WK11</t>
  </si>
  <si>
    <t>WK12</t>
  </si>
  <si>
    <t>WK13</t>
  </si>
  <si>
    <t>WK14</t>
  </si>
  <si>
    <t>WK15</t>
  </si>
  <si>
    <t>WK16</t>
  </si>
  <si>
    <t>WK17</t>
  </si>
  <si>
    <t>WK18</t>
  </si>
  <si>
    <t>WK19</t>
  </si>
  <si>
    <t>WK20</t>
  </si>
  <si>
    <t>WK21</t>
  </si>
  <si>
    <t>WK22</t>
  </si>
  <si>
    <t>WK23</t>
  </si>
  <si>
    <t>WK24</t>
  </si>
  <si>
    <t>WK25</t>
  </si>
  <si>
    <t>WK26</t>
  </si>
  <si>
    <t>GRN WK Considering 10D for Ramadan (Follow this for Jan /Feb / Mar)</t>
  </si>
  <si>
    <t>GRN DATE</t>
  </si>
  <si>
    <t>Launch Sequence</t>
  </si>
  <si>
    <t>Launch 1</t>
  </si>
  <si>
    <t>Launch 2</t>
  </si>
  <si>
    <t>LAUNCH WK</t>
  </si>
  <si>
    <t>WK27</t>
  </si>
  <si>
    <t>LAUNCH DATE</t>
  </si>
  <si>
    <t>Milestone</t>
  </si>
  <si>
    <t>Duration</t>
  </si>
  <si>
    <t>Calculation Guideline</t>
  </si>
  <si>
    <t>Trend Presentation</t>
  </si>
  <si>
    <t>Range Build - 21 days</t>
  </si>
  <si>
    <t>1st Nov - 7th Nov</t>
  </si>
  <si>
    <t>Merch Direction</t>
  </si>
  <si>
    <t>Budget handover - 28 days</t>
  </si>
  <si>
    <t>9th Dec - 17th Dec</t>
  </si>
  <si>
    <t>Vendor Week</t>
  </si>
  <si>
    <t>Hit 1 Laydown</t>
  </si>
  <si>
    <t>Hit 2 Laydown</t>
  </si>
  <si>
    <t>Hit 3 Laydown</t>
  </si>
  <si>
    <t>Hit 4 Laydown</t>
  </si>
  <si>
    <t>Hit 5 Laydown</t>
  </si>
  <si>
    <t>Hit 6 Laydown</t>
  </si>
  <si>
    <t>Range build</t>
  </si>
  <si>
    <t>Techpack handover - 42 days</t>
  </si>
  <si>
    <t>Tech Pack Handover</t>
  </si>
  <si>
    <t>Pre-Laydown - 24 days</t>
  </si>
  <si>
    <t>Planning budget handover</t>
  </si>
  <si>
    <t>Pre-Laydown - 7 days</t>
  </si>
  <si>
    <t>Pre Laydown</t>
  </si>
  <si>
    <t>Laydown - 7 days</t>
  </si>
  <si>
    <t>Laydown</t>
  </si>
  <si>
    <t>Supplier Commitment - 7 days</t>
  </si>
  <si>
    <t>Supplier Commitment Date via Buying Notes + Briefing</t>
  </si>
  <si>
    <t>Laydown + 7 days</t>
  </si>
  <si>
    <t>Distribution Handover by Planners</t>
  </si>
  <si>
    <t>Laydown + 14 days</t>
  </si>
  <si>
    <t>PO Upload in OTS + Approval from Finance)</t>
  </si>
  <si>
    <t>Distribution planning + 7 days</t>
  </si>
  <si>
    <t>Development Sample Approval</t>
  </si>
  <si>
    <t>LSD - 60D</t>
  </si>
  <si>
    <t>PP/GPT Approval</t>
  </si>
  <si>
    <t>LSD - 30D</t>
  </si>
  <si>
    <t>TOP Approval</t>
  </si>
  <si>
    <t>LSD - 10D</t>
  </si>
  <si>
    <t>ADDITIONAL BUFFER</t>
  </si>
  <si>
    <t>Shipment start date (Central china/ Turkey/ Cambodia)</t>
  </si>
  <si>
    <t>Shipment end date - 7 days</t>
  </si>
  <si>
    <t>Shipment end date (Central china/ Turkey/ Cambodia)</t>
  </si>
  <si>
    <t>RDC GRN - shipment lead time</t>
  </si>
  <si>
    <t>Shipment start date (North China)</t>
  </si>
  <si>
    <t>Shipment end date (North China)</t>
  </si>
  <si>
    <t>Shipment start date (Bangladesh)</t>
  </si>
  <si>
    <t>Shipment end date (Bangladesh)</t>
  </si>
  <si>
    <t>Shipment start date (India,Pakistan, SL)</t>
  </si>
  <si>
    <t>Shipment end date (India, Pakistan, SL)</t>
  </si>
  <si>
    <t>Shipment start date ( Indonesia, Vietnam, Thailand)</t>
  </si>
  <si>
    <t>Shipment end date ( Indonesia, Vietnam, Thailand)</t>
  </si>
  <si>
    <t>RDC GRN DATE</t>
  </si>
  <si>
    <t>Launch Date</t>
  </si>
  <si>
    <t>Additional days for Ramadan</t>
  </si>
  <si>
    <r>
      <t>GRN WK Considerin</t>
    </r>
    <r>
      <rPr>
        <b/>
        <sz val="9"/>
        <color rgb="FFFF0000"/>
        <rFont val="Poppins"/>
      </rPr>
      <t>g 7D</t>
    </r>
  </si>
  <si>
    <t>Merch Direction (initial OTB)</t>
  </si>
  <si>
    <t>Tech Pack Handover (Design team- image+season+discription)</t>
  </si>
  <si>
    <r>
      <t xml:space="preserve">Distribution Handover by Planners- </t>
    </r>
    <r>
      <rPr>
        <b/>
        <i/>
        <sz val="9"/>
        <color rgb="FFFF0000"/>
        <rFont val="Poppins"/>
      </rPr>
      <t>Launch plan dates- quantity and territory</t>
    </r>
  </si>
  <si>
    <r>
      <t xml:space="preserve">PO Upload in </t>
    </r>
    <r>
      <rPr>
        <b/>
        <i/>
        <sz val="9"/>
        <color rgb="FFFF0000"/>
        <rFont val="Poppins"/>
      </rPr>
      <t xml:space="preserve">OTS </t>
    </r>
    <r>
      <rPr>
        <i/>
        <sz val="9"/>
        <color theme="1"/>
        <rFont val="Poppins"/>
      </rPr>
      <t>+ Approval from Finance)-</t>
    </r>
    <r>
      <rPr>
        <i/>
        <sz val="9"/>
        <color rgb="FFFF0000"/>
        <rFont val="Poppins"/>
      </rPr>
      <t xml:space="preserve"> Buyer</t>
    </r>
  </si>
  <si>
    <t>28D production buffer due to CNY impact</t>
  </si>
  <si>
    <t>CNY + FACTORY CLOSURE DATES 2025</t>
  </si>
  <si>
    <t>RAMADAN DATES 2025</t>
  </si>
  <si>
    <t>PRE-RAMADAN LAUNCH</t>
  </si>
  <si>
    <t>RAMADAN LAUNCHES</t>
  </si>
  <si>
    <t>2nd EID LAUNCH</t>
  </si>
  <si>
    <t>NOV'24</t>
  </si>
  <si>
    <t>DEC'24</t>
  </si>
  <si>
    <t>JAN'25</t>
  </si>
  <si>
    <t>FEB'25</t>
  </si>
  <si>
    <t>MAR'25</t>
  </si>
  <si>
    <t>APR'25</t>
  </si>
  <si>
    <t>MAY'25</t>
  </si>
  <si>
    <t>JUN'25</t>
  </si>
  <si>
    <t>WN24 - HIT 5</t>
  </si>
  <si>
    <t>SS25 - HIT 1</t>
  </si>
  <si>
    <t>SS25 - HIT 2</t>
  </si>
  <si>
    <t>SS25 - HIT 3 DROP 1</t>
  </si>
  <si>
    <t>SS25 - HIT 3 DROP 2</t>
  </si>
  <si>
    <t>SS25 - HIT 4 DROP 1</t>
  </si>
  <si>
    <t>SS25 - HIT 4 DROP2</t>
  </si>
  <si>
    <t>SS25 - HIT 5</t>
  </si>
  <si>
    <t>SS25 - HIT 6</t>
  </si>
  <si>
    <t>SS25 - HIT 7</t>
  </si>
  <si>
    <t>GRN WK Considering 7D (Non-Ramadan Period)</t>
  </si>
  <si>
    <t>WK28</t>
  </si>
  <si>
    <t>WK29</t>
  </si>
  <si>
    <t>WK30</t>
  </si>
  <si>
    <t>WK31</t>
  </si>
  <si>
    <t>WK32</t>
  </si>
  <si>
    <t>WK33</t>
  </si>
  <si>
    <t>WK34</t>
  </si>
  <si>
    <t>WK35</t>
  </si>
  <si>
    <t>WK36</t>
  </si>
  <si>
    <t>WK37</t>
  </si>
  <si>
    <t>WK38</t>
  </si>
  <si>
    <t>WK39</t>
  </si>
  <si>
    <t>WK40</t>
  </si>
  <si>
    <t>WK41</t>
  </si>
  <si>
    <t>WK42</t>
  </si>
  <si>
    <t>WK43</t>
  </si>
  <si>
    <t>WK44</t>
  </si>
  <si>
    <t>WK45</t>
  </si>
  <si>
    <t>WK46</t>
  </si>
  <si>
    <t>WK47</t>
  </si>
  <si>
    <t>WK48</t>
  </si>
  <si>
    <t>WK49</t>
  </si>
  <si>
    <t>WK50</t>
  </si>
  <si>
    <t>WK51</t>
  </si>
  <si>
    <t>WK52</t>
  </si>
  <si>
    <t>1st May - 10th May</t>
  </si>
  <si>
    <t>3rd June - 7th June</t>
  </si>
  <si>
    <t>June' 25</t>
  </si>
  <si>
    <t>Hit 7 Laydown</t>
  </si>
  <si>
    <t>Techpack handover - 2 days</t>
  </si>
  <si>
    <t>Laydown - 8 days</t>
  </si>
  <si>
    <t>Supplier Commitment - 2 days</t>
  </si>
  <si>
    <t>Laydown + 2 days</t>
  </si>
  <si>
    <t>Shipment start date (All Countries by Air)</t>
  </si>
  <si>
    <t>Shipment end date (All Countries by 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</si>
</sst>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b/>
      <sz val="8"/>
      <color theme="1"/>
      <name val="Poppins"/>
    </font>
    <font>
      <sz val="8"/>
      <color theme="1"/>
      <name val="Poppins"/>
    </font>
    <font>
      <sz val="8"/>
      <name val="Poppins"/>
    </font>
    <font>
      <i/>
      <sz val="8"/>
      <color theme="1"/>
      <name val="Poppins"/>
    </font>
    <font>
      <b/>
      <sz val="8"/>
      <color rgb="FFFF0000"/>
      <name val="Poppins"/>
    </font>
    <font>
      <b/>
      <sz val="8"/>
      <color theme="0"/>
      <name val="Poppins"/>
    </font>
    <font>
      <b/>
      <i/>
      <sz val="9"/>
      <color theme="0"/>
      <name val="Poppins"/>
    </font>
    <font>
      <i/>
      <sz val="9"/>
      <color theme="1"/>
      <name val="Poppins"/>
    </font>
    <font>
      <b/>
      <sz val="9"/>
      <color theme="1"/>
      <name val="Poppins"/>
    </font>
    <font>
      <b/>
      <sz val="9"/>
      <name val="Poppins"/>
    </font>
    <font>
      <sz val="9"/>
      <color theme="1"/>
      <name val="Poppins"/>
    </font>
    <font>
      <sz val="9"/>
      <name val="Poppins"/>
    </font>
    <font>
      <b/>
      <sz val="9"/>
      <color rgb="FFFFFF00"/>
      <name val="Poppins"/>
    </font>
    <font>
      <b/>
      <sz val="9"/>
      <color theme="0"/>
      <name val="Poppins"/>
    </font>
    <font>
      <b/>
      <sz val="10"/>
      <name val="Poppins"/>
    </font>
    <font>
      <b/>
      <i/>
      <sz val="9"/>
      <color theme="1"/>
      <name val="Poppins"/>
    </font>
    <font>
      <b/>
      <i/>
      <sz val="9"/>
      <color rgb="FFFF0000"/>
      <name val="Poppins"/>
    </font>
    <font>
      <b/>
      <sz val="9"/>
      <color rgb="FFFF0000"/>
      <name val="Poppins"/>
    </font>
    <font>
      <sz val="9"/>
      <color rgb="FFFF0000"/>
      <name val="Poppins"/>
    </font>
    <font>
      <b/>
      <sz val="10"/>
      <color rgb="FFFF0000"/>
      <name val="Poppins"/>
    </font>
    <font>
      <i/>
      <sz val="9"/>
      <color rgb="FFFF0000"/>
      <name val="Poppins"/>
    </font>
    <font>
      <sz val="9"/>
      <color indexed="81"/>
      <name val="Tahoma"/>
      <charset val="1"/>
    </font>
  </fonts>
  <fills count="23">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bgColor indexed="64"/>
      </patternFill>
    </fill>
    <fill>
      <patternFill patternType="solid">
        <fgColor theme="0" tint="-4.9989318521683403E-2"/>
        <bgColor indexed="64"/>
      </patternFill>
    </fill>
    <fill>
      <patternFill patternType="solid">
        <fgColor rgb="FF0070C0"/>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5"/>
        <bgColor indexed="64"/>
      </patternFill>
    </fill>
    <fill>
      <patternFill patternType="solid">
        <fgColor theme="4" tint="-0.249977111117893"/>
        <bgColor indexed="64"/>
      </patternFill>
    </fill>
  </fills>
  <borders count="5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dashed">
        <color indexed="64"/>
      </left>
      <right/>
      <top/>
      <bottom/>
      <diagonal/>
    </border>
    <border>
      <left/>
      <right style="dashed">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ashed">
        <color indexed="64"/>
      </bottom>
      <diagonal/>
    </border>
    <border>
      <left/>
      <right/>
      <top style="dashed">
        <color indexed="64"/>
      </top>
      <bottom/>
      <diagonal/>
    </border>
    <border>
      <left/>
      <right style="dashed">
        <color indexed="64"/>
      </right>
      <top style="dashed">
        <color indexed="64"/>
      </top>
      <bottom/>
      <diagonal/>
    </border>
    <border>
      <left/>
      <right style="dashed">
        <color indexed="64"/>
      </right>
      <top/>
      <bottom style="dashed">
        <color indexed="64"/>
      </bottom>
      <diagonal/>
    </border>
    <border>
      <left style="dashed">
        <color indexed="64"/>
      </left>
      <right/>
      <top style="dashed">
        <color indexed="64"/>
      </top>
      <bottom style="dashed">
        <color indexed="64"/>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dotted">
        <color indexed="64"/>
      </left>
      <right style="medium">
        <color indexed="64"/>
      </right>
      <top style="dashed">
        <color indexed="64"/>
      </top>
      <bottom style="dashed">
        <color indexed="64"/>
      </bottom>
      <diagonal/>
    </border>
    <border>
      <left style="medium">
        <color indexed="64"/>
      </left>
      <right/>
      <top/>
      <bottom/>
      <diagonal/>
    </border>
    <border>
      <left/>
      <right style="dotted">
        <color indexed="64"/>
      </right>
      <top/>
      <bottom/>
      <diagonal/>
    </border>
    <border>
      <left style="medium">
        <color indexed="64"/>
      </left>
      <right/>
      <top style="dashed">
        <color indexed="64"/>
      </top>
      <bottom style="medium">
        <color indexed="64"/>
      </bottom>
      <diagonal/>
    </border>
    <border>
      <left/>
      <right style="dotted">
        <color indexed="64"/>
      </right>
      <top/>
      <bottom style="medium">
        <color indexed="64"/>
      </bottom>
      <diagonal/>
    </border>
    <border>
      <left/>
      <right style="dotted">
        <color indexed="64"/>
      </right>
      <top style="medium">
        <color indexed="64"/>
      </top>
      <bottom style="medium">
        <color indexed="64"/>
      </bottom>
      <diagonal/>
    </border>
    <border>
      <left style="dashed">
        <color indexed="64"/>
      </left>
      <right style="dashed">
        <color indexed="64"/>
      </right>
      <top/>
      <bottom/>
      <diagonal/>
    </border>
    <border>
      <left style="dashed">
        <color indexed="64"/>
      </left>
      <right style="dotted">
        <color indexed="64"/>
      </right>
      <top/>
      <bottom/>
      <diagonal/>
    </border>
    <border>
      <left style="dashed">
        <color indexed="64"/>
      </left>
      <right/>
      <top/>
      <bottom style="dashed">
        <color indexed="64"/>
      </bottom>
      <diagonal/>
    </border>
    <border>
      <left style="dashed">
        <color indexed="64"/>
      </left>
      <right style="dashed">
        <color indexed="64"/>
      </right>
      <top/>
      <bottom style="dashed">
        <color indexed="64"/>
      </bottom>
      <diagonal/>
    </border>
    <border>
      <left/>
      <right style="dotted">
        <color indexed="64"/>
      </right>
      <top/>
      <bottom style="dashed">
        <color indexed="64"/>
      </bottom>
      <diagonal/>
    </border>
  </borders>
  <cellStyleXfs count="1">
    <xf numFmtId="0" fontId="0" fillId="0" borderId="0"/>
  </cellStyleXfs>
  <cellXfs count="326">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0" xfId="0" applyFont="1"/>
    <xf numFmtId="0" fontId="2" fillId="0" borderId="4" xfId="0" applyFont="1" applyBorder="1"/>
    <xf numFmtId="0" fontId="2" fillId="0" borderId="5" xfId="0" applyFont="1" applyBorder="1"/>
    <xf numFmtId="0" fontId="2" fillId="0" borderId="5" xfId="0" applyFont="1" applyBorder="1" applyAlignment="1">
      <alignment horizontal="center"/>
    </xf>
    <xf numFmtId="0" fontId="2" fillId="0" borderId="6" xfId="0" applyFont="1" applyBorder="1"/>
    <xf numFmtId="0" fontId="2" fillId="0" borderId="7" xfId="0" applyFont="1" applyBorder="1"/>
    <xf numFmtId="0" fontId="2" fillId="3" borderId="8" xfId="0" applyFont="1" applyFill="1" applyBorder="1" applyAlignment="1">
      <alignment horizontal="center" vertical="center"/>
    </xf>
    <xf numFmtId="16" fontId="3" fillId="4" borderId="8" xfId="0" applyNumberFormat="1" applyFont="1" applyFill="1" applyBorder="1" applyAlignment="1">
      <alignment horizontal="center" vertical="center"/>
    </xf>
    <xf numFmtId="0" fontId="2" fillId="0" borderId="9" xfId="0" applyFont="1" applyBorder="1"/>
    <xf numFmtId="0" fontId="2" fillId="3" borderId="10" xfId="0" applyFont="1" applyFill="1" applyBorder="1" applyAlignment="1">
      <alignment horizontal="left" vertical="center"/>
    </xf>
    <xf numFmtId="0" fontId="2" fillId="0" borderId="10" xfId="0" applyFont="1" applyBorder="1" applyAlignment="1">
      <alignment horizontal="center"/>
    </xf>
    <xf numFmtId="16" fontId="2" fillId="0" borderId="10" xfId="0" applyNumberFormat="1" applyFont="1" applyBorder="1" applyAlignment="1">
      <alignment horizontal="center"/>
    </xf>
    <xf numFmtId="0" fontId="4" fillId="0" borderId="0" xfId="0" applyFont="1"/>
    <xf numFmtId="0" fontId="2" fillId="3" borderId="8" xfId="0" applyFont="1" applyFill="1" applyBorder="1" applyAlignment="1">
      <alignment horizontal="center" vertical="center" wrapText="1"/>
    </xf>
    <xf numFmtId="0" fontId="2" fillId="0" borderId="8" xfId="0" applyFont="1" applyBorder="1" applyAlignment="1">
      <alignment horizontal="center" vertical="center"/>
    </xf>
    <xf numFmtId="16" fontId="2" fillId="0" borderId="0" xfId="0" applyNumberFormat="1" applyFont="1"/>
    <xf numFmtId="0" fontId="2" fillId="0" borderId="0" xfId="0" applyFont="1" applyAlignment="1">
      <alignment vertical="center" wrapText="1"/>
    </xf>
    <xf numFmtId="0" fontId="2" fillId="0" borderId="0" xfId="0" applyFont="1" applyAlignment="1">
      <alignment horizontal="center" vertical="center"/>
    </xf>
    <xf numFmtId="14" fontId="2" fillId="0" borderId="0" xfId="0" applyNumberFormat="1" applyFont="1"/>
    <xf numFmtId="0" fontId="2" fillId="0" borderId="0" xfId="0" applyFont="1" applyAlignment="1">
      <alignment horizontal="center"/>
    </xf>
    <xf numFmtId="0" fontId="2" fillId="3" borderId="11" xfId="0" applyFont="1" applyFill="1" applyBorder="1" applyAlignment="1">
      <alignment horizontal="center" vertical="center"/>
    </xf>
    <xf numFmtId="16" fontId="3" fillId="4" borderId="8" xfId="0" applyNumberFormat="1" applyFont="1" applyFill="1" applyBorder="1" applyAlignment="1">
      <alignment horizontal="center" vertical="center"/>
    </xf>
    <xf numFmtId="0" fontId="2" fillId="3" borderId="10" xfId="0" applyFont="1" applyFill="1" applyBorder="1"/>
    <xf numFmtId="0" fontId="2" fillId="3" borderId="12" xfId="0" applyFont="1" applyFill="1" applyBorder="1" applyAlignment="1">
      <alignment horizontal="center" vertical="center"/>
    </xf>
    <xf numFmtId="1" fontId="2" fillId="0" borderId="10" xfId="0" applyNumberFormat="1" applyFont="1" applyBorder="1" applyAlignment="1">
      <alignment horizontal="center"/>
    </xf>
    <xf numFmtId="0" fontId="5" fillId="0" borderId="0" xfId="0" applyFont="1" applyAlignment="1">
      <alignment vertical="center" wrapText="1"/>
    </xf>
    <xf numFmtId="0" fontId="6" fillId="0" borderId="0" xfId="0" applyFont="1" applyAlignment="1">
      <alignment vertical="center" wrapText="1"/>
    </xf>
    <xf numFmtId="16" fontId="2" fillId="0" borderId="0" xfId="0" applyNumberFormat="1" applyFont="1" applyAlignment="1">
      <alignment horizontal="center"/>
    </xf>
    <xf numFmtId="0" fontId="2" fillId="3" borderId="10" xfId="0" applyFont="1" applyFill="1" applyBorder="1" applyAlignment="1">
      <alignment vertical="center"/>
    </xf>
    <xf numFmtId="16" fontId="3" fillId="0" borderId="0" xfId="0" applyNumberFormat="1" applyFont="1" applyAlignment="1">
      <alignment horizontal="center" vertical="center"/>
    </xf>
    <xf numFmtId="0" fontId="2" fillId="0" borderId="0" xfId="0" applyFont="1" applyAlignment="1">
      <alignment vertical="center"/>
    </xf>
    <xf numFmtId="0" fontId="2" fillId="0" borderId="13" xfId="0" applyFont="1" applyBorder="1"/>
    <xf numFmtId="0" fontId="2" fillId="0" borderId="14" xfId="0" applyFont="1" applyBorder="1"/>
    <xf numFmtId="0" fontId="2" fillId="0" borderId="14" xfId="0" applyFont="1" applyBorder="1" applyAlignment="1">
      <alignment horizontal="center"/>
    </xf>
    <xf numFmtId="0" fontId="2" fillId="0" borderId="15" xfId="0" applyFont="1" applyBorder="1"/>
    <xf numFmtId="16" fontId="2" fillId="0" borderId="14" xfId="0" applyNumberFormat="1" applyFont="1" applyBorder="1" applyAlignment="1">
      <alignment horizontal="center"/>
    </xf>
    <xf numFmtId="0" fontId="6" fillId="0" borderId="14" xfId="0" applyFont="1" applyBorder="1" applyAlignment="1">
      <alignment vertical="center" wrapText="1"/>
    </xf>
    <xf numFmtId="0" fontId="7" fillId="5" borderId="0" xfId="0" applyFont="1" applyFill="1" applyAlignment="1">
      <alignment horizontal="left"/>
    </xf>
    <xf numFmtId="0" fontId="8" fillId="0" borderId="0" xfId="0" applyFont="1"/>
    <xf numFmtId="0" fontId="9" fillId="3" borderId="8" xfId="0" applyFont="1" applyFill="1" applyBorder="1" applyAlignment="1">
      <alignment vertical="center"/>
    </xf>
    <xf numFmtId="0" fontId="10" fillId="0" borderId="0" xfId="0" applyFont="1" applyAlignment="1">
      <alignment horizontal="center" vertical="center"/>
    </xf>
    <xf numFmtId="0" fontId="9" fillId="0" borderId="0" xfId="0" applyFont="1" applyAlignment="1">
      <alignment horizontal="left" vertical="center"/>
    </xf>
    <xf numFmtId="0" fontId="11" fillId="0" borderId="0" xfId="0" applyFont="1" applyAlignment="1">
      <alignment horizontal="center"/>
    </xf>
    <xf numFmtId="0" fontId="11" fillId="0" borderId="0" xfId="0" applyFont="1"/>
    <xf numFmtId="0" fontId="9" fillId="6" borderId="8" xfId="0" applyFont="1" applyFill="1" applyBorder="1" applyAlignment="1">
      <alignment horizontal="left"/>
    </xf>
    <xf numFmtId="0" fontId="12" fillId="0" borderId="0" xfId="0" applyFont="1" applyAlignment="1">
      <alignment horizontal="center"/>
    </xf>
    <xf numFmtId="0" fontId="11" fillId="0" borderId="0" xfId="0" applyFont="1" applyAlignment="1">
      <alignment horizontal="left"/>
    </xf>
    <xf numFmtId="0" fontId="13" fillId="7" borderId="16" xfId="0" applyFont="1" applyFill="1" applyBorder="1" applyAlignment="1">
      <alignment horizontal="center" vertical="top"/>
    </xf>
    <xf numFmtId="0" fontId="9" fillId="8" borderId="8" xfId="0" applyFont="1" applyFill="1" applyBorder="1" applyAlignment="1">
      <alignment horizontal="left" vertical="top"/>
    </xf>
    <xf numFmtId="0" fontId="10" fillId="0" borderId="0" xfId="0" applyFont="1" applyAlignment="1">
      <alignment horizontal="center" vertical="top"/>
    </xf>
    <xf numFmtId="0" fontId="14" fillId="0" borderId="0" xfId="0" applyFont="1" applyAlignment="1">
      <alignment horizontal="left" vertical="top"/>
    </xf>
    <xf numFmtId="0" fontId="9" fillId="6" borderId="17" xfId="0" applyFont="1" applyFill="1" applyBorder="1" applyAlignment="1">
      <alignment horizontal="center" vertical="top"/>
    </xf>
    <xf numFmtId="0" fontId="9" fillId="6" borderId="18" xfId="0" applyFont="1" applyFill="1" applyBorder="1" applyAlignment="1">
      <alignment horizontal="center" vertical="top"/>
    </xf>
    <xf numFmtId="0" fontId="9" fillId="6" borderId="19" xfId="0" applyFont="1" applyFill="1" applyBorder="1" applyAlignment="1">
      <alignment horizontal="center" vertical="top"/>
    </xf>
    <xf numFmtId="0" fontId="11" fillId="0" borderId="0" xfId="0" applyFont="1" applyAlignment="1">
      <alignment vertical="top"/>
    </xf>
    <xf numFmtId="0" fontId="9" fillId="6" borderId="8" xfId="0" applyFont="1" applyFill="1" applyBorder="1" applyAlignment="1">
      <alignment horizontal="left" vertical="top"/>
    </xf>
    <xf numFmtId="0" fontId="9" fillId="9" borderId="20" xfId="0" applyFont="1" applyFill="1" applyBorder="1" applyAlignment="1">
      <alignment horizontal="center" vertical="top"/>
    </xf>
    <xf numFmtId="0" fontId="9" fillId="9" borderId="21" xfId="0" applyFont="1" applyFill="1" applyBorder="1" applyAlignment="1">
      <alignment horizontal="center" vertical="top"/>
    </xf>
    <xf numFmtId="0" fontId="9" fillId="9" borderId="22" xfId="0" applyFont="1" applyFill="1" applyBorder="1" applyAlignment="1">
      <alignment horizontal="center" vertical="top"/>
    </xf>
    <xf numFmtId="0" fontId="9" fillId="10" borderId="20" xfId="0" applyFont="1" applyFill="1" applyBorder="1" applyAlignment="1">
      <alignment horizontal="center" vertical="top"/>
    </xf>
    <xf numFmtId="0" fontId="9" fillId="10" borderId="21" xfId="0" applyFont="1" applyFill="1" applyBorder="1" applyAlignment="1">
      <alignment horizontal="center" vertical="top"/>
    </xf>
    <xf numFmtId="0" fontId="9" fillId="10" borderId="22" xfId="0" applyFont="1" applyFill="1" applyBorder="1" applyAlignment="1">
      <alignment horizontal="center" vertical="top"/>
    </xf>
    <xf numFmtId="0" fontId="9" fillId="2" borderId="20" xfId="0" applyFont="1" applyFill="1" applyBorder="1" applyAlignment="1">
      <alignment horizontal="center" vertical="top"/>
    </xf>
    <xf numFmtId="0" fontId="9" fillId="2" borderId="21" xfId="0" applyFont="1" applyFill="1" applyBorder="1" applyAlignment="1">
      <alignment horizontal="center" vertical="top"/>
    </xf>
    <xf numFmtId="0" fontId="9" fillId="2" borderId="22" xfId="0" applyFont="1" applyFill="1" applyBorder="1" applyAlignment="1">
      <alignment horizontal="center" vertical="top"/>
    </xf>
    <xf numFmtId="0" fontId="9" fillId="11" borderId="20" xfId="0" applyFont="1" applyFill="1" applyBorder="1" applyAlignment="1">
      <alignment horizontal="center" vertical="top"/>
    </xf>
    <xf numFmtId="0" fontId="9" fillId="11" borderId="21" xfId="0" applyFont="1" applyFill="1" applyBorder="1" applyAlignment="1">
      <alignment horizontal="center" vertical="top"/>
    </xf>
    <xf numFmtId="0" fontId="9" fillId="11" borderId="22" xfId="0" applyFont="1" applyFill="1" applyBorder="1" applyAlignment="1">
      <alignment horizontal="center" vertical="top"/>
    </xf>
    <xf numFmtId="0" fontId="9" fillId="12" borderId="20" xfId="0" applyFont="1" applyFill="1" applyBorder="1" applyAlignment="1">
      <alignment horizontal="center" vertical="top"/>
    </xf>
    <xf numFmtId="0" fontId="9" fillId="12" borderId="21" xfId="0" applyFont="1" applyFill="1" applyBorder="1" applyAlignment="1">
      <alignment horizontal="center" vertical="top"/>
    </xf>
    <xf numFmtId="0" fontId="9" fillId="12" borderId="22" xfId="0" applyFont="1" applyFill="1" applyBorder="1" applyAlignment="1">
      <alignment horizontal="center" vertical="top"/>
    </xf>
    <xf numFmtId="0" fontId="14" fillId="13" borderId="8" xfId="0" applyFont="1" applyFill="1" applyBorder="1" applyAlignment="1">
      <alignment horizontal="left" vertical="top"/>
    </xf>
    <xf numFmtId="0" fontId="10" fillId="0" borderId="0" xfId="0" applyFont="1" applyAlignment="1">
      <alignment horizontal="center"/>
    </xf>
    <xf numFmtId="0" fontId="14" fillId="0" borderId="0" xfId="0" applyFont="1" applyAlignment="1">
      <alignment horizontal="left"/>
    </xf>
    <xf numFmtId="16" fontId="11" fillId="0" borderId="20" xfId="0" applyNumberFormat="1" applyFont="1" applyBorder="1" applyAlignment="1">
      <alignment horizontal="center"/>
    </xf>
    <xf numFmtId="16" fontId="11" fillId="0" borderId="21" xfId="0" applyNumberFormat="1" applyFont="1" applyBorder="1" applyAlignment="1">
      <alignment horizontal="center"/>
    </xf>
    <xf numFmtId="16" fontId="11" fillId="0" borderId="22" xfId="0" applyNumberFormat="1" applyFont="1" applyBorder="1" applyAlignment="1">
      <alignment horizontal="center"/>
    </xf>
    <xf numFmtId="0" fontId="11" fillId="2" borderId="20" xfId="0" applyFont="1" applyFill="1" applyBorder="1" applyAlignment="1">
      <alignment horizontal="center"/>
    </xf>
    <xf numFmtId="0" fontId="11" fillId="2" borderId="21" xfId="0" applyFont="1" applyFill="1" applyBorder="1" applyAlignment="1">
      <alignment horizontal="center"/>
    </xf>
    <xf numFmtId="0" fontId="11" fillId="2" borderId="22" xfId="0" applyFont="1" applyFill="1" applyBorder="1" applyAlignment="1">
      <alignment horizontal="center"/>
    </xf>
    <xf numFmtId="0" fontId="11" fillId="11" borderId="20" xfId="0" applyFont="1" applyFill="1" applyBorder="1" applyAlignment="1">
      <alignment horizontal="center"/>
    </xf>
    <xf numFmtId="0" fontId="11" fillId="11" borderId="21" xfId="0" applyFont="1" applyFill="1" applyBorder="1" applyAlignment="1">
      <alignment horizontal="center"/>
    </xf>
    <xf numFmtId="0" fontId="11" fillId="11" borderId="22" xfId="0" applyFont="1" applyFill="1" applyBorder="1" applyAlignment="1">
      <alignment horizontal="center"/>
    </xf>
    <xf numFmtId="0" fontId="11" fillId="12" borderId="20" xfId="0" applyFont="1" applyFill="1" applyBorder="1" applyAlignment="1">
      <alignment horizontal="center"/>
    </xf>
    <xf numFmtId="0" fontId="11" fillId="12" borderId="21" xfId="0" applyFont="1" applyFill="1" applyBorder="1" applyAlignment="1">
      <alignment horizontal="center"/>
    </xf>
    <xf numFmtId="0" fontId="11" fillId="12" borderId="22" xfId="0" applyFont="1" applyFill="1" applyBorder="1" applyAlignment="1">
      <alignment horizontal="center"/>
    </xf>
    <xf numFmtId="0" fontId="9" fillId="14" borderId="8" xfId="0" applyFont="1" applyFill="1" applyBorder="1" applyAlignment="1">
      <alignment horizontal="left" vertical="top"/>
    </xf>
    <xf numFmtId="0" fontId="9" fillId="0" borderId="20" xfId="0" applyFont="1" applyBorder="1" applyAlignment="1">
      <alignment horizontal="center"/>
    </xf>
    <xf numFmtId="0" fontId="9" fillId="0" borderId="21" xfId="0" applyFont="1" applyBorder="1" applyAlignment="1">
      <alignment horizontal="center"/>
    </xf>
    <xf numFmtId="0" fontId="9" fillId="0" borderId="22" xfId="0" applyFont="1" applyBorder="1" applyAlignment="1">
      <alignment horizontal="center"/>
    </xf>
    <xf numFmtId="16" fontId="9" fillId="15" borderId="21" xfId="0" applyNumberFormat="1" applyFont="1" applyFill="1" applyBorder="1" applyAlignment="1">
      <alignment horizontal="center"/>
    </xf>
    <xf numFmtId="16" fontId="9" fillId="0" borderId="21" xfId="0" applyNumberFormat="1" applyFont="1" applyBorder="1" applyAlignment="1">
      <alignment horizontal="center"/>
    </xf>
    <xf numFmtId="16" fontId="9" fillId="16" borderId="21" xfId="0" applyNumberFormat="1" applyFont="1" applyFill="1" applyBorder="1" applyAlignment="1">
      <alignment horizontal="center"/>
    </xf>
    <xf numFmtId="16" fontId="9" fillId="0" borderId="22" xfId="0" applyNumberFormat="1" applyFont="1" applyBorder="1" applyAlignment="1">
      <alignment horizontal="center"/>
    </xf>
    <xf numFmtId="16" fontId="9" fillId="16" borderId="20" xfId="0" applyNumberFormat="1" applyFont="1" applyFill="1" applyBorder="1" applyAlignment="1">
      <alignment horizontal="center"/>
    </xf>
    <xf numFmtId="16" fontId="9" fillId="0" borderId="20" xfId="0" applyNumberFormat="1" applyFont="1" applyBorder="1" applyAlignment="1">
      <alignment horizontal="center"/>
    </xf>
    <xf numFmtId="0" fontId="9" fillId="0" borderId="8" xfId="0" applyFont="1" applyBorder="1" applyAlignment="1">
      <alignment horizontal="left" vertical="top"/>
    </xf>
    <xf numFmtId="0" fontId="9" fillId="16" borderId="20" xfId="0" applyFont="1" applyFill="1" applyBorder="1" applyAlignment="1">
      <alignment horizontal="center"/>
    </xf>
    <xf numFmtId="0" fontId="11" fillId="0" borderId="21" xfId="0" applyFont="1" applyBorder="1"/>
    <xf numFmtId="0" fontId="9" fillId="16" borderId="21" xfId="0" applyFont="1" applyFill="1" applyBorder="1" applyAlignment="1">
      <alignment horizontal="center"/>
    </xf>
    <xf numFmtId="0" fontId="11" fillId="0" borderId="22" xfId="0" applyFont="1" applyBorder="1"/>
    <xf numFmtId="0" fontId="14" fillId="7" borderId="8" xfId="0" applyFont="1" applyFill="1" applyBorder="1" applyAlignment="1">
      <alignment horizontal="left" vertical="top"/>
    </xf>
    <xf numFmtId="0" fontId="9" fillId="0" borderId="0" xfId="0" applyFont="1" applyAlignment="1">
      <alignment horizontal="left"/>
    </xf>
    <xf numFmtId="16" fontId="11" fillId="16" borderId="20" xfId="0" applyNumberFormat="1" applyFont="1" applyFill="1" applyBorder="1" applyAlignment="1">
      <alignment horizontal="center"/>
    </xf>
    <xf numFmtId="16" fontId="11" fillId="16" borderId="21" xfId="0" applyNumberFormat="1" applyFont="1" applyFill="1" applyBorder="1" applyAlignment="1">
      <alignment horizontal="center"/>
    </xf>
    <xf numFmtId="0" fontId="14" fillId="7" borderId="11" xfId="0" applyFont="1" applyFill="1" applyBorder="1" applyAlignment="1">
      <alignment horizontal="left" vertical="top"/>
    </xf>
    <xf numFmtId="16" fontId="9" fillId="15" borderId="23" xfId="0" applyNumberFormat="1" applyFont="1" applyFill="1" applyBorder="1" applyAlignment="1">
      <alignment horizontal="center" vertical="center"/>
    </xf>
    <xf numFmtId="16" fontId="14" fillId="7" borderId="24" xfId="0" applyNumberFormat="1" applyFont="1" applyFill="1" applyBorder="1" applyAlignment="1">
      <alignment horizontal="center" vertical="center"/>
    </xf>
    <xf numFmtId="16" fontId="9" fillId="16" borderId="24" xfId="0" applyNumberFormat="1" applyFont="1" applyFill="1" applyBorder="1" applyAlignment="1">
      <alignment horizontal="center" vertical="center"/>
    </xf>
    <xf numFmtId="16" fontId="14" fillId="7" borderId="25" xfId="0" applyNumberFormat="1" applyFont="1" applyFill="1" applyBorder="1" applyAlignment="1">
      <alignment horizontal="center" vertical="center"/>
    </xf>
    <xf numFmtId="16" fontId="9" fillId="16" borderId="23" xfId="0" applyNumberFormat="1" applyFont="1" applyFill="1" applyBorder="1" applyAlignment="1">
      <alignment horizontal="center" vertical="center"/>
    </xf>
    <xf numFmtId="0" fontId="15" fillId="0" borderId="21" xfId="0" applyFont="1" applyBorder="1" applyAlignment="1">
      <alignment horizontal="center" vertical="top"/>
    </xf>
    <xf numFmtId="0" fontId="15" fillId="0" borderId="21" xfId="0" applyFont="1" applyBorder="1" applyAlignment="1">
      <alignment horizontal="center" vertical="center"/>
    </xf>
    <xf numFmtId="16" fontId="9" fillId="0" borderId="26" xfId="0" applyNumberFormat="1" applyFont="1" applyBorder="1" applyAlignment="1">
      <alignment horizontal="center" vertical="center"/>
    </xf>
    <xf numFmtId="16" fontId="14" fillId="0" borderId="0" xfId="0" applyNumberFormat="1" applyFont="1" applyAlignment="1">
      <alignment horizontal="center" vertical="center"/>
    </xf>
    <xf numFmtId="16" fontId="9" fillId="0" borderId="0" xfId="0" applyNumberFormat="1" applyFont="1" applyAlignment="1">
      <alignment horizontal="center" vertical="center"/>
    </xf>
    <xf numFmtId="16" fontId="14" fillId="0" borderId="27" xfId="0" applyNumberFormat="1" applyFont="1" applyBorder="1" applyAlignment="1">
      <alignment horizontal="center" vertical="center"/>
    </xf>
    <xf numFmtId="16" fontId="9" fillId="0" borderId="27" xfId="0" applyNumberFormat="1" applyFont="1" applyBorder="1" applyAlignment="1">
      <alignment horizontal="center" vertical="center"/>
    </xf>
    <xf numFmtId="0" fontId="11" fillId="0" borderId="21" xfId="0" applyFont="1" applyBorder="1" applyAlignment="1">
      <alignment vertical="top"/>
    </xf>
    <xf numFmtId="0" fontId="12" fillId="0" borderId="21" xfId="0" applyFont="1" applyBorder="1" applyAlignment="1">
      <alignment horizontal="center" vertical="center"/>
    </xf>
    <xf numFmtId="0" fontId="12" fillId="0" borderId="21" xfId="0" applyFont="1" applyBorder="1" applyAlignment="1">
      <alignment horizontal="left" vertical="center"/>
    </xf>
    <xf numFmtId="16" fontId="9" fillId="8" borderId="26" xfId="0" applyNumberFormat="1" applyFont="1" applyFill="1" applyBorder="1" applyAlignment="1">
      <alignment horizontal="center" vertical="top"/>
    </xf>
    <xf numFmtId="16" fontId="9" fillId="8" borderId="0" xfId="0" applyNumberFormat="1" applyFont="1" applyFill="1" applyAlignment="1">
      <alignment horizontal="center" vertical="top"/>
    </xf>
    <xf numFmtId="16" fontId="9" fillId="3" borderId="26" xfId="0" applyNumberFormat="1" applyFont="1" applyFill="1" applyBorder="1" applyAlignment="1">
      <alignment horizontal="center" vertical="top"/>
    </xf>
    <xf numFmtId="16" fontId="9" fillId="3" borderId="0" xfId="0" applyNumberFormat="1" applyFont="1" applyFill="1" applyAlignment="1">
      <alignment horizontal="center" vertical="top"/>
    </xf>
    <xf numFmtId="0" fontId="11" fillId="12" borderId="21" xfId="0" applyFont="1" applyFill="1" applyBorder="1" applyAlignment="1">
      <alignment vertical="top"/>
    </xf>
    <xf numFmtId="0" fontId="12" fillId="12" borderId="21" xfId="0" applyFont="1" applyFill="1" applyBorder="1" applyAlignment="1">
      <alignment horizontal="center" vertical="center"/>
    </xf>
    <xf numFmtId="0" fontId="12" fillId="12" borderId="21" xfId="0" applyFont="1" applyFill="1" applyBorder="1" applyAlignment="1">
      <alignment horizontal="left" vertical="center"/>
    </xf>
    <xf numFmtId="2" fontId="9" fillId="0" borderId="26" xfId="0" applyNumberFormat="1" applyFont="1" applyBorder="1" applyAlignment="1">
      <alignment horizontal="center" vertical="center"/>
    </xf>
    <xf numFmtId="16" fontId="9" fillId="0" borderId="28" xfId="0" applyNumberFormat="1" applyFont="1" applyBorder="1" applyAlignment="1">
      <alignment horizontal="center" vertical="center"/>
    </xf>
    <xf numFmtId="16" fontId="9" fillId="0" borderId="29" xfId="0" applyNumberFormat="1" applyFont="1" applyBorder="1" applyAlignment="1">
      <alignment horizontal="center" vertical="center"/>
    </xf>
    <xf numFmtId="16" fontId="9" fillId="0" borderId="30" xfId="0" applyNumberFormat="1" applyFont="1" applyBorder="1" applyAlignment="1">
      <alignment horizontal="center" vertical="center"/>
    </xf>
    <xf numFmtId="0" fontId="16" fillId="17" borderId="21" xfId="0" applyFont="1" applyFill="1" applyBorder="1" applyAlignment="1">
      <alignment vertical="top"/>
    </xf>
    <xf numFmtId="0" fontId="10" fillId="17" borderId="21" xfId="0" applyFont="1" applyFill="1" applyBorder="1" applyAlignment="1">
      <alignment horizontal="center" vertical="center"/>
    </xf>
    <xf numFmtId="0" fontId="10" fillId="17" borderId="21" xfId="0" applyFont="1" applyFill="1" applyBorder="1" applyAlignment="1">
      <alignment horizontal="left" vertical="center"/>
    </xf>
    <xf numFmtId="16" fontId="10" fillId="3" borderId="26" xfId="0" applyNumberFormat="1" applyFont="1" applyFill="1" applyBorder="1" applyAlignment="1">
      <alignment horizontal="center" vertical="center"/>
    </xf>
    <xf numFmtId="16" fontId="10" fillId="17" borderId="26" xfId="0" applyNumberFormat="1" applyFont="1" applyFill="1" applyBorder="1" applyAlignment="1">
      <alignment horizontal="center" vertical="center"/>
    </xf>
    <xf numFmtId="0" fontId="9" fillId="0" borderId="0" xfId="0" applyFont="1"/>
    <xf numFmtId="0" fontId="11" fillId="17" borderId="21" xfId="0" applyFont="1" applyFill="1" applyBorder="1" applyAlignment="1">
      <alignment vertical="top"/>
    </xf>
    <xf numFmtId="0" fontId="12" fillId="17" borderId="21" xfId="0" applyFont="1" applyFill="1" applyBorder="1" applyAlignment="1">
      <alignment horizontal="center" vertical="center"/>
    </xf>
    <xf numFmtId="0" fontId="12" fillId="17" borderId="21" xfId="0" applyFont="1" applyFill="1" applyBorder="1" applyAlignment="1">
      <alignment horizontal="left" vertical="center"/>
    </xf>
    <xf numFmtId="16" fontId="12" fillId="17" borderId="26" xfId="0" applyNumberFormat="1" applyFont="1" applyFill="1" applyBorder="1" applyAlignment="1">
      <alignment horizontal="center" vertical="center"/>
    </xf>
    <xf numFmtId="0" fontId="8" fillId="0" borderId="21" xfId="0" applyFont="1" applyBorder="1" applyAlignment="1">
      <alignment vertical="top"/>
    </xf>
    <xf numFmtId="16" fontId="11" fillId="0" borderId="26" xfId="0" applyNumberFormat="1" applyFont="1" applyBorder="1" applyAlignment="1">
      <alignment horizontal="center" vertical="center"/>
    </xf>
    <xf numFmtId="0" fontId="11" fillId="0" borderId="21" xfId="0" applyFont="1" applyBorder="1" applyAlignment="1">
      <alignment horizontal="left" vertical="top"/>
    </xf>
    <xf numFmtId="16" fontId="12" fillId="0" borderId="26" xfId="0" applyNumberFormat="1" applyFont="1" applyBorder="1" applyAlignment="1">
      <alignment horizontal="center" vertical="center"/>
    </xf>
    <xf numFmtId="0" fontId="9" fillId="18" borderId="21" xfId="0" applyFont="1" applyFill="1" applyBorder="1" applyAlignment="1">
      <alignment horizontal="left" vertical="top"/>
    </xf>
    <xf numFmtId="0" fontId="10" fillId="18" borderId="21" xfId="0" applyFont="1" applyFill="1" applyBorder="1" applyAlignment="1">
      <alignment horizontal="center" vertical="center"/>
    </xf>
    <xf numFmtId="0" fontId="10" fillId="18" borderId="21" xfId="0" applyFont="1" applyFill="1" applyBorder="1" applyAlignment="1">
      <alignment horizontal="left" vertical="center"/>
    </xf>
    <xf numFmtId="16" fontId="10" fillId="18" borderId="26" xfId="0" applyNumberFormat="1" applyFont="1" applyFill="1" applyBorder="1" applyAlignment="1">
      <alignment horizontal="center" vertical="center"/>
    </xf>
    <xf numFmtId="0" fontId="9" fillId="2" borderId="21" xfId="0" applyFont="1" applyFill="1" applyBorder="1" applyAlignment="1">
      <alignment horizontal="left" vertical="top"/>
    </xf>
    <xf numFmtId="0" fontId="10" fillId="2" borderId="21" xfId="0" applyFont="1" applyFill="1" applyBorder="1" applyAlignment="1">
      <alignment horizontal="center" vertical="center"/>
    </xf>
    <xf numFmtId="0" fontId="10" fillId="2" borderId="21" xfId="0" applyFont="1" applyFill="1" applyBorder="1" applyAlignment="1">
      <alignment horizontal="left" vertical="center"/>
    </xf>
    <xf numFmtId="16" fontId="10" fillId="2" borderId="26" xfId="0" applyNumberFormat="1" applyFont="1" applyFill="1" applyBorder="1" applyAlignment="1">
      <alignment horizontal="center" vertical="center"/>
    </xf>
    <xf numFmtId="0" fontId="8" fillId="0" borderId="21" xfId="0" applyFont="1" applyBorder="1" applyAlignment="1">
      <alignment horizontal="left" vertical="top"/>
    </xf>
    <xf numFmtId="0" fontId="8" fillId="8" borderId="21" xfId="0" applyFont="1" applyFill="1" applyBorder="1" applyAlignment="1">
      <alignment horizontal="left" vertical="top"/>
    </xf>
    <xf numFmtId="0" fontId="12" fillId="8" borderId="21" xfId="0" applyFont="1" applyFill="1" applyBorder="1" applyAlignment="1">
      <alignment horizontal="center" vertical="center"/>
    </xf>
    <xf numFmtId="0" fontId="12" fillId="8" borderId="21" xfId="0" applyFont="1" applyFill="1" applyBorder="1" applyAlignment="1">
      <alignment horizontal="left" vertical="center"/>
    </xf>
    <xf numFmtId="16" fontId="12" fillId="8" borderId="26" xfId="0" applyNumberFormat="1" applyFont="1" applyFill="1" applyBorder="1" applyAlignment="1">
      <alignment horizontal="center" vertical="center"/>
    </xf>
    <xf numFmtId="0" fontId="17" fillId="14" borderId="21" xfId="0" applyFont="1" applyFill="1" applyBorder="1" applyAlignment="1">
      <alignment horizontal="left" vertical="top"/>
    </xf>
    <xf numFmtId="2" fontId="12" fillId="0" borderId="26" xfId="0" applyNumberFormat="1" applyFont="1" applyBorder="1" applyAlignment="1">
      <alignment horizontal="center" vertical="center"/>
    </xf>
    <xf numFmtId="0" fontId="11" fillId="10" borderId="21" xfId="0" applyFont="1" applyFill="1" applyBorder="1" applyAlignment="1">
      <alignment horizontal="left" vertical="top"/>
    </xf>
    <xf numFmtId="0" fontId="12" fillId="10" borderId="21" xfId="0" applyFont="1" applyFill="1" applyBorder="1" applyAlignment="1">
      <alignment horizontal="center" vertical="center"/>
    </xf>
    <xf numFmtId="0" fontId="12" fillId="10" borderId="21" xfId="0" applyFont="1" applyFill="1" applyBorder="1" applyAlignment="1">
      <alignment horizontal="left" vertical="center"/>
    </xf>
    <xf numFmtId="16" fontId="9" fillId="15" borderId="26" xfId="0" applyNumberFormat="1" applyFont="1" applyFill="1" applyBorder="1" applyAlignment="1">
      <alignment horizontal="center"/>
    </xf>
    <xf numFmtId="16" fontId="11" fillId="10" borderId="26" xfId="0" applyNumberFormat="1" applyFont="1" applyFill="1" applyBorder="1" applyAlignment="1">
      <alignment horizontal="center"/>
    </xf>
    <xf numFmtId="16" fontId="11" fillId="0" borderId="0" xfId="0" applyNumberFormat="1" applyFont="1" applyAlignment="1">
      <alignment horizontal="center"/>
    </xf>
    <xf numFmtId="16" fontId="11" fillId="19" borderId="26" xfId="0" applyNumberFormat="1" applyFont="1" applyFill="1" applyBorder="1" applyAlignment="1">
      <alignment horizontal="center"/>
    </xf>
    <xf numFmtId="0" fontId="14" fillId="7" borderId="21" xfId="0" applyFont="1" applyFill="1" applyBorder="1" applyAlignment="1">
      <alignment horizontal="left" vertical="top"/>
    </xf>
    <xf numFmtId="0" fontId="14" fillId="7" borderId="21" xfId="0" applyFont="1" applyFill="1" applyBorder="1" applyAlignment="1">
      <alignment horizontal="left" vertical="center"/>
    </xf>
    <xf numFmtId="16" fontId="9" fillId="16" borderId="31" xfId="0" applyNumberFormat="1" applyFont="1" applyFill="1" applyBorder="1" applyAlignment="1">
      <alignment horizontal="center" vertical="center"/>
    </xf>
    <xf numFmtId="16" fontId="14" fillId="7" borderId="31" xfId="0" applyNumberFormat="1" applyFont="1" applyFill="1" applyBorder="1" applyAlignment="1">
      <alignment horizontal="center" vertical="center"/>
    </xf>
    <xf numFmtId="0" fontId="14" fillId="0" borderId="0" xfId="0" applyFont="1" applyAlignment="1">
      <alignment horizontal="left" vertical="center"/>
    </xf>
    <xf numFmtId="0" fontId="11" fillId="0" borderId="0" xfId="0" applyFont="1" applyAlignment="1">
      <alignment horizontal="center" wrapText="1"/>
    </xf>
    <xf numFmtId="0" fontId="18" fillId="0" borderId="0" xfId="0" applyFont="1" applyAlignment="1">
      <alignment horizontal="left"/>
    </xf>
    <xf numFmtId="14" fontId="11" fillId="0" borderId="0" xfId="0" applyNumberFormat="1" applyFont="1"/>
    <xf numFmtId="0" fontId="18" fillId="0" borderId="0" xfId="0" applyFont="1" applyAlignment="1">
      <alignment horizontal="center" vertical="center"/>
    </xf>
    <xf numFmtId="0" fontId="19" fillId="0" borderId="0" xfId="0" applyFont="1" applyAlignment="1">
      <alignment horizontal="center"/>
    </xf>
    <xf numFmtId="0" fontId="18" fillId="0" borderId="0" xfId="0" applyFont="1" applyAlignment="1">
      <alignment horizontal="center" vertical="top"/>
    </xf>
    <xf numFmtId="0" fontId="18" fillId="0" borderId="0" xfId="0" applyFont="1" applyAlignment="1">
      <alignment horizontal="center"/>
    </xf>
    <xf numFmtId="0" fontId="20" fillId="0" borderId="21" xfId="0" applyFont="1" applyBorder="1" applyAlignment="1">
      <alignment horizontal="center" vertical="center"/>
    </xf>
    <xf numFmtId="0" fontId="18" fillId="0" borderId="21" xfId="0" applyFont="1" applyBorder="1" applyAlignment="1">
      <alignment horizontal="center" vertical="center"/>
    </xf>
    <xf numFmtId="0" fontId="19" fillId="12" borderId="21" xfId="0" applyFont="1" applyFill="1" applyBorder="1" applyAlignment="1">
      <alignment horizontal="center" vertical="center"/>
    </xf>
    <xf numFmtId="0" fontId="19" fillId="0" borderId="21" xfId="0" applyFont="1" applyBorder="1" applyAlignment="1">
      <alignment horizontal="center" vertical="center"/>
    </xf>
    <xf numFmtId="0" fontId="18" fillId="17" borderId="21" xfId="0" applyFont="1" applyFill="1" applyBorder="1" applyAlignment="1">
      <alignment horizontal="center" vertical="center"/>
    </xf>
    <xf numFmtId="0" fontId="19" fillId="17" borderId="21" xfId="0" applyFont="1" applyFill="1" applyBorder="1" applyAlignment="1">
      <alignment horizontal="center" vertical="center"/>
    </xf>
    <xf numFmtId="0" fontId="18" fillId="18" borderId="21" xfId="0" applyFont="1" applyFill="1" applyBorder="1" applyAlignment="1">
      <alignment horizontal="center" vertical="center"/>
    </xf>
    <xf numFmtId="16" fontId="10" fillId="15" borderId="26" xfId="0" applyNumberFormat="1" applyFont="1" applyFill="1" applyBorder="1" applyAlignment="1">
      <alignment horizontal="center" vertical="center"/>
    </xf>
    <xf numFmtId="0" fontId="18" fillId="2" borderId="21" xfId="0" applyFont="1" applyFill="1" applyBorder="1" applyAlignment="1">
      <alignment horizontal="left" vertical="top"/>
    </xf>
    <xf numFmtId="0" fontId="18" fillId="2" borderId="21" xfId="0" applyFont="1" applyFill="1" applyBorder="1" applyAlignment="1">
      <alignment horizontal="center" vertical="center"/>
    </xf>
    <xf numFmtId="0" fontId="19" fillId="8" borderId="21" xfId="0" applyFont="1" applyFill="1" applyBorder="1" applyAlignment="1">
      <alignment horizontal="center" vertical="center"/>
    </xf>
    <xf numFmtId="0" fontId="19" fillId="10" borderId="21" xfId="0" applyFont="1" applyFill="1" applyBorder="1" applyAlignment="1">
      <alignment horizontal="center" vertical="center"/>
    </xf>
    <xf numFmtId="0" fontId="9" fillId="0" borderId="0" xfId="0" applyFont="1" applyAlignment="1">
      <alignment horizontal="center" vertical="center"/>
    </xf>
    <xf numFmtId="0" fontId="9" fillId="0" borderId="0" xfId="0" applyFont="1" applyAlignment="1">
      <alignment vertical="center"/>
    </xf>
    <xf numFmtId="0" fontId="9" fillId="20" borderId="21" xfId="0" applyFont="1" applyFill="1" applyBorder="1" applyAlignment="1">
      <alignment horizontal="center"/>
    </xf>
    <xf numFmtId="0" fontId="9" fillId="21" borderId="21" xfId="0" applyFont="1" applyFill="1" applyBorder="1" applyAlignment="1">
      <alignment horizontal="center"/>
    </xf>
    <xf numFmtId="0" fontId="13" fillId="19" borderId="0" xfId="0" applyFont="1" applyFill="1" applyAlignment="1">
      <alignment horizontal="center"/>
    </xf>
    <xf numFmtId="0" fontId="13" fillId="22" borderId="32" xfId="0" applyFont="1" applyFill="1" applyBorder="1" applyAlignment="1">
      <alignment horizontal="center" vertical="top"/>
    </xf>
    <xf numFmtId="0" fontId="13" fillId="22" borderId="33" xfId="0" applyFont="1" applyFill="1" applyBorder="1" applyAlignment="1">
      <alignment horizontal="center" vertical="top"/>
    </xf>
    <xf numFmtId="0" fontId="13" fillId="7" borderId="31" xfId="0" applyFont="1" applyFill="1" applyBorder="1" applyAlignment="1">
      <alignment horizontal="center"/>
    </xf>
    <xf numFmtId="0" fontId="13" fillId="7" borderId="34" xfId="0" applyFont="1" applyFill="1" applyBorder="1" applyAlignment="1">
      <alignment horizontal="center"/>
    </xf>
    <xf numFmtId="0" fontId="9" fillId="6" borderId="21" xfId="0" applyFont="1" applyFill="1" applyBorder="1" applyAlignment="1">
      <alignment horizontal="center"/>
    </xf>
    <xf numFmtId="0" fontId="9" fillId="6" borderId="35" xfId="0" applyFont="1" applyFill="1" applyBorder="1" applyAlignment="1">
      <alignment horizontal="center"/>
    </xf>
    <xf numFmtId="0" fontId="9" fillId="6" borderId="36" xfId="0" applyFont="1" applyFill="1" applyBorder="1" applyAlignment="1">
      <alignment horizontal="center" vertical="top"/>
    </xf>
    <xf numFmtId="0" fontId="9" fillId="6" borderId="37" xfId="0" applyFont="1" applyFill="1" applyBorder="1" applyAlignment="1">
      <alignment horizontal="center" vertical="top"/>
    </xf>
    <xf numFmtId="0" fontId="9" fillId="6" borderId="38" xfId="0" applyFont="1" applyFill="1" applyBorder="1" applyAlignment="1">
      <alignment horizontal="center" vertical="top"/>
    </xf>
    <xf numFmtId="0" fontId="9" fillId="10" borderId="36" xfId="0" applyFont="1" applyFill="1" applyBorder="1" applyAlignment="1">
      <alignment horizontal="center" vertical="top"/>
    </xf>
    <xf numFmtId="0" fontId="9" fillId="10" borderId="37" xfId="0" applyFont="1" applyFill="1" applyBorder="1" applyAlignment="1">
      <alignment horizontal="center" vertical="top"/>
    </xf>
    <xf numFmtId="0" fontId="9" fillId="10" borderId="38" xfId="0" applyFont="1" applyFill="1" applyBorder="1" applyAlignment="1">
      <alignment horizontal="center" vertical="top"/>
    </xf>
    <xf numFmtId="0" fontId="9" fillId="17" borderId="36" xfId="0" applyFont="1" applyFill="1" applyBorder="1" applyAlignment="1">
      <alignment horizontal="center" vertical="top"/>
    </xf>
    <xf numFmtId="0" fontId="9" fillId="17" borderId="37" xfId="0" applyFont="1" applyFill="1" applyBorder="1" applyAlignment="1">
      <alignment horizontal="center" vertical="top"/>
    </xf>
    <xf numFmtId="0" fontId="9" fillId="17" borderId="38" xfId="0" applyFont="1" applyFill="1" applyBorder="1" applyAlignment="1">
      <alignment horizontal="center" vertical="top"/>
    </xf>
    <xf numFmtId="0" fontId="9" fillId="2" borderId="36" xfId="0" applyFont="1" applyFill="1" applyBorder="1" applyAlignment="1">
      <alignment horizontal="center" vertical="top"/>
    </xf>
    <xf numFmtId="0" fontId="9" fillId="2" borderId="37" xfId="0" applyFont="1" applyFill="1" applyBorder="1" applyAlignment="1">
      <alignment horizontal="center" vertical="top"/>
    </xf>
    <xf numFmtId="0" fontId="9" fillId="2" borderId="38" xfId="0" applyFont="1" applyFill="1" applyBorder="1" applyAlignment="1">
      <alignment horizontal="center" vertical="top"/>
    </xf>
    <xf numFmtId="0" fontId="9" fillId="2" borderId="21" xfId="0" applyFont="1" applyFill="1" applyBorder="1" applyAlignment="1">
      <alignment horizontal="center"/>
    </xf>
    <xf numFmtId="0" fontId="9" fillId="2" borderId="35" xfId="0" applyFont="1" applyFill="1" applyBorder="1" applyAlignment="1">
      <alignment horizontal="center"/>
    </xf>
    <xf numFmtId="0" fontId="9" fillId="2" borderId="39" xfId="0" applyFont="1" applyFill="1" applyBorder="1" applyAlignment="1">
      <alignment horizontal="center" vertical="top"/>
    </xf>
    <xf numFmtId="0" fontId="9" fillId="2" borderId="40" xfId="0" applyFont="1" applyFill="1" applyBorder="1" applyAlignment="1">
      <alignment horizontal="center" vertical="top"/>
    </xf>
    <xf numFmtId="0" fontId="9" fillId="2" borderId="41" xfId="0" applyFont="1" applyFill="1" applyBorder="1" applyAlignment="1">
      <alignment horizontal="center" vertical="top"/>
    </xf>
    <xf numFmtId="0" fontId="9" fillId="10" borderId="39" xfId="0" applyFont="1" applyFill="1" applyBorder="1" applyAlignment="1">
      <alignment horizontal="center" vertical="top"/>
    </xf>
    <xf numFmtId="0" fontId="9" fillId="10" borderId="40" xfId="0" applyFont="1" applyFill="1" applyBorder="1" applyAlignment="1">
      <alignment horizontal="center" vertical="top"/>
    </xf>
    <xf numFmtId="0" fontId="9" fillId="10" borderId="41" xfId="0" applyFont="1" applyFill="1" applyBorder="1" applyAlignment="1">
      <alignment horizontal="center" vertical="top"/>
    </xf>
    <xf numFmtId="0" fontId="9" fillId="17" borderId="39" xfId="0" applyFont="1" applyFill="1" applyBorder="1" applyAlignment="1">
      <alignment horizontal="center" vertical="top"/>
    </xf>
    <xf numFmtId="0" fontId="9" fillId="17" borderId="40" xfId="0" applyFont="1" applyFill="1" applyBorder="1" applyAlignment="1">
      <alignment horizontal="center" vertical="top"/>
    </xf>
    <xf numFmtId="0" fontId="9" fillId="17" borderId="41" xfId="0" applyFont="1" applyFill="1" applyBorder="1" applyAlignment="1">
      <alignment vertical="top"/>
    </xf>
    <xf numFmtId="0" fontId="9" fillId="2" borderId="21" xfId="0" applyFont="1" applyFill="1" applyBorder="1" applyAlignment="1">
      <alignment horizontal="center"/>
    </xf>
    <xf numFmtId="0" fontId="9" fillId="2" borderId="35" xfId="0" applyFont="1" applyFill="1" applyBorder="1" applyAlignment="1">
      <alignment horizontal="center"/>
    </xf>
    <xf numFmtId="16" fontId="11" fillId="0" borderId="39" xfId="0" applyNumberFormat="1" applyFont="1" applyBorder="1" applyAlignment="1">
      <alignment horizontal="center"/>
    </xf>
    <xf numFmtId="16" fontId="11" fillId="0" borderId="40" xfId="0" applyNumberFormat="1" applyFont="1" applyBorder="1" applyAlignment="1">
      <alignment horizontal="center"/>
    </xf>
    <xf numFmtId="16" fontId="11" fillId="0" borderId="41" xfId="0" applyNumberFormat="1" applyFont="1" applyBorder="1" applyAlignment="1">
      <alignment horizontal="center"/>
    </xf>
    <xf numFmtId="16" fontId="11" fillId="3" borderId="21" xfId="0" applyNumberFormat="1" applyFont="1" applyFill="1" applyBorder="1" applyAlignment="1">
      <alignment horizontal="center"/>
    </xf>
    <xf numFmtId="16" fontId="11" fillId="3" borderId="22" xfId="0" applyNumberFormat="1" applyFont="1" applyFill="1" applyBorder="1" applyAlignment="1">
      <alignment horizontal="center"/>
    </xf>
    <xf numFmtId="16" fontId="18" fillId="0" borderId="39" xfId="0" applyNumberFormat="1" applyFont="1" applyBorder="1" applyAlignment="1">
      <alignment horizontal="center"/>
    </xf>
    <xf numFmtId="16" fontId="18" fillId="0" borderId="40" xfId="0" applyNumberFormat="1" applyFont="1" applyBorder="1" applyAlignment="1">
      <alignment horizontal="center"/>
    </xf>
    <xf numFmtId="16" fontId="18" fillId="0" borderId="41" xfId="0" applyNumberFormat="1" applyFont="1" applyBorder="1" applyAlignment="1">
      <alignment horizontal="center"/>
    </xf>
    <xf numFmtId="0" fontId="9" fillId="10" borderId="20" xfId="0" applyFont="1" applyFill="1" applyBorder="1" applyAlignment="1">
      <alignment horizontal="center"/>
    </xf>
    <xf numFmtId="0" fontId="9" fillId="10" borderId="21" xfId="0" applyFont="1" applyFill="1" applyBorder="1" applyAlignment="1">
      <alignment horizontal="center"/>
    </xf>
    <xf numFmtId="0" fontId="9" fillId="10" borderId="22" xfId="0" applyFont="1" applyFill="1" applyBorder="1" applyAlignment="1">
      <alignment horizontal="center"/>
    </xf>
    <xf numFmtId="0" fontId="9" fillId="2" borderId="20" xfId="0" applyFont="1" applyFill="1" applyBorder="1" applyAlignment="1">
      <alignment horizontal="center"/>
    </xf>
    <xf numFmtId="0" fontId="9" fillId="2" borderId="22" xfId="0" applyFont="1" applyFill="1" applyBorder="1" applyAlignment="1">
      <alignment horizontal="center"/>
    </xf>
    <xf numFmtId="0" fontId="9" fillId="11" borderId="20" xfId="0" applyFont="1" applyFill="1" applyBorder="1" applyAlignment="1">
      <alignment horizontal="center"/>
    </xf>
    <xf numFmtId="0" fontId="9" fillId="11" borderId="21" xfId="0" applyFont="1" applyFill="1" applyBorder="1" applyAlignment="1">
      <alignment horizontal="center"/>
    </xf>
    <xf numFmtId="0" fontId="9" fillId="11" borderId="22" xfId="0" applyFont="1" applyFill="1" applyBorder="1" applyAlignment="1">
      <alignment horizontal="center"/>
    </xf>
    <xf numFmtId="0" fontId="9" fillId="12" borderId="20" xfId="0" applyFont="1" applyFill="1" applyBorder="1" applyAlignment="1">
      <alignment horizontal="center"/>
    </xf>
    <xf numFmtId="0" fontId="9" fillId="12" borderId="21" xfId="0" applyFont="1" applyFill="1" applyBorder="1" applyAlignment="1">
      <alignment horizontal="center"/>
    </xf>
    <xf numFmtId="0" fontId="9" fillId="12" borderId="22" xfId="0" applyFont="1" applyFill="1" applyBorder="1" applyAlignment="1">
      <alignment horizontal="center"/>
    </xf>
    <xf numFmtId="16" fontId="9" fillId="0" borderId="35" xfId="0" applyNumberFormat="1" applyFont="1" applyBorder="1" applyAlignment="1">
      <alignment horizontal="center"/>
    </xf>
    <xf numFmtId="16" fontId="10" fillId="16" borderId="21" xfId="0" applyNumberFormat="1" applyFont="1" applyFill="1" applyBorder="1" applyAlignment="1">
      <alignment horizontal="center"/>
    </xf>
    <xf numFmtId="16" fontId="10" fillId="16" borderId="22" xfId="0" applyNumberFormat="1" applyFont="1" applyFill="1" applyBorder="1" applyAlignment="1">
      <alignment horizontal="center"/>
    </xf>
    <xf numFmtId="16" fontId="9" fillId="16" borderId="22" xfId="0" applyNumberFormat="1" applyFont="1" applyFill="1" applyBorder="1" applyAlignment="1">
      <alignment horizontal="center"/>
    </xf>
    <xf numFmtId="0" fontId="11" fillId="0" borderId="21" xfId="0" applyFont="1" applyBorder="1" applyAlignment="1">
      <alignment horizontal="center"/>
    </xf>
    <xf numFmtId="0" fontId="9" fillId="0" borderId="35" xfId="0" applyFont="1" applyBorder="1" applyAlignment="1">
      <alignment horizontal="center"/>
    </xf>
    <xf numFmtId="0" fontId="10" fillId="16" borderId="21" xfId="0" applyFont="1" applyFill="1" applyBorder="1" applyAlignment="1">
      <alignment horizontal="center"/>
    </xf>
    <xf numFmtId="0" fontId="10" fillId="16" borderId="42" xfId="0" applyFont="1" applyFill="1" applyBorder="1" applyAlignment="1">
      <alignment horizontal="center"/>
    </xf>
    <xf numFmtId="0" fontId="11" fillId="0" borderId="43" xfId="0" applyFont="1" applyBorder="1"/>
    <xf numFmtId="0" fontId="11" fillId="0" borderId="44" xfId="0" applyFont="1" applyBorder="1"/>
    <xf numFmtId="0" fontId="9" fillId="16" borderId="22" xfId="0" applyFont="1" applyFill="1" applyBorder="1" applyAlignment="1">
      <alignment horizontal="center"/>
    </xf>
    <xf numFmtId="16" fontId="11" fillId="0" borderId="35" xfId="0" applyNumberFormat="1" applyFont="1" applyBorder="1" applyAlignment="1">
      <alignment horizontal="center"/>
    </xf>
    <xf numFmtId="16" fontId="12" fillId="16" borderId="21" xfId="0" applyNumberFormat="1" applyFont="1" applyFill="1" applyBorder="1" applyAlignment="1">
      <alignment horizontal="center"/>
    </xf>
    <xf numFmtId="16" fontId="12" fillId="16" borderId="22" xfId="0" applyNumberFormat="1" applyFont="1" applyFill="1" applyBorder="1" applyAlignment="1">
      <alignment horizontal="center"/>
    </xf>
    <xf numFmtId="16" fontId="11" fillId="16" borderId="22" xfId="0" applyNumberFormat="1" applyFont="1" applyFill="1" applyBorder="1" applyAlignment="1">
      <alignment horizontal="center"/>
    </xf>
    <xf numFmtId="16" fontId="9" fillId="16" borderId="21" xfId="0" applyNumberFormat="1" applyFont="1" applyFill="1" applyBorder="1" applyAlignment="1">
      <alignment horizontal="center" vertical="center"/>
    </xf>
    <xf numFmtId="16" fontId="14" fillId="7" borderId="21" xfId="0" applyNumberFormat="1" applyFont="1" applyFill="1" applyBorder="1" applyAlignment="1">
      <alignment horizontal="center" vertical="center"/>
    </xf>
    <xf numFmtId="16" fontId="14" fillId="7" borderId="35" xfId="0" applyNumberFormat="1" applyFont="1" applyFill="1" applyBorder="1" applyAlignment="1">
      <alignment horizontal="center" vertical="center"/>
    </xf>
    <xf numFmtId="16" fontId="14" fillId="7" borderId="45" xfId="0" applyNumberFormat="1" applyFont="1" applyFill="1" applyBorder="1" applyAlignment="1">
      <alignment horizontal="center" vertical="center"/>
    </xf>
    <xf numFmtId="16" fontId="10" fillId="16" borderId="24" xfId="0" applyNumberFormat="1" applyFont="1" applyFill="1" applyBorder="1" applyAlignment="1">
      <alignment horizontal="center" vertical="center"/>
    </xf>
    <xf numFmtId="16" fontId="9" fillId="15" borderId="24" xfId="0" applyNumberFormat="1" applyFont="1" applyFill="1" applyBorder="1" applyAlignment="1">
      <alignment horizontal="center" vertical="center"/>
    </xf>
    <xf numFmtId="16" fontId="14" fillId="15" borderId="24" xfId="0" applyNumberFormat="1" applyFont="1" applyFill="1" applyBorder="1" applyAlignment="1">
      <alignment horizontal="center" vertical="center"/>
    </xf>
    <xf numFmtId="16" fontId="10" fillId="16" borderId="25" xfId="0" applyNumberFormat="1" applyFont="1" applyFill="1" applyBorder="1" applyAlignment="1">
      <alignment horizontal="center" vertical="center"/>
    </xf>
    <xf numFmtId="16" fontId="14" fillId="15" borderId="23" xfId="0" applyNumberFormat="1" applyFont="1" applyFill="1" applyBorder="1" applyAlignment="1">
      <alignment horizontal="center" vertical="center"/>
    </xf>
    <xf numFmtId="16" fontId="9" fillId="16" borderId="25" xfId="0" applyNumberFormat="1" applyFont="1" applyFill="1" applyBorder="1" applyAlignment="1">
      <alignment horizontal="center" vertical="center"/>
    </xf>
    <xf numFmtId="16" fontId="9" fillId="15" borderId="25" xfId="0" applyNumberFormat="1" applyFont="1" applyFill="1" applyBorder="1" applyAlignment="1">
      <alignment horizontal="center" vertical="center"/>
    </xf>
    <xf numFmtId="0" fontId="11" fillId="0" borderId="21" xfId="0" applyFont="1" applyBorder="1" applyAlignment="1">
      <alignment vertical="center"/>
    </xf>
    <xf numFmtId="16" fontId="9" fillId="3" borderId="26" xfId="0" applyNumberFormat="1" applyFont="1" applyFill="1" applyBorder="1" applyAlignment="1">
      <alignment horizontal="center" vertical="center"/>
    </xf>
    <xf numFmtId="16" fontId="9" fillId="3" borderId="0" xfId="0" applyNumberFormat="1" applyFont="1" applyFill="1" applyAlignment="1">
      <alignment horizontal="center" vertical="center"/>
    </xf>
    <xf numFmtId="16" fontId="9" fillId="3" borderId="26" xfId="0" applyNumberFormat="1" applyFont="1" applyFill="1" applyBorder="1" applyAlignment="1">
      <alignment horizontal="center" vertical="center"/>
    </xf>
    <xf numFmtId="16" fontId="9" fillId="3" borderId="0" xfId="0" applyNumberFormat="1" applyFont="1" applyFill="1" applyAlignment="1">
      <alignment horizontal="center" vertical="center"/>
    </xf>
    <xf numFmtId="16" fontId="14" fillId="0" borderId="46" xfId="0" applyNumberFormat="1" applyFont="1" applyBorder="1" applyAlignment="1">
      <alignment horizontal="center" vertical="center"/>
    </xf>
    <xf numFmtId="16" fontId="9" fillId="12" borderId="26" xfId="0" applyNumberFormat="1" applyFont="1" applyFill="1" applyBorder="1" applyAlignment="1">
      <alignment horizontal="center" vertical="center"/>
    </xf>
    <xf numFmtId="16" fontId="14" fillId="12" borderId="0" xfId="0" applyNumberFormat="1" applyFont="1" applyFill="1" applyAlignment="1">
      <alignment horizontal="center" vertical="center"/>
    </xf>
    <xf numFmtId="16" fontId="9" fillId="12" borderId="0" xfId="0" applyNumberFormat="1" applyFont="1" applyFill="1" applyAlignment="1">
      <alignment horizontal="center" vertical="center"/>
    </xf>
    <xf numFmtId="16" fontId="9" fillId="12" borderId="26" xfId="0" applyNumberFormat="1" applyFont="1" applyFill="1" applyBorder="1" applyAlignment="1">
      <alignment horizontal="center" vertical="center"/>
    </xf>
    <xf numFmtId="16" fontId="9" fillId="12" borderId="0" xfId="0" applyNumberFormat="1" applyFont="1" applyFill="1" applyAlignment="1">
      <alignment horizontal="center" vertical="center"/>
    </xf>
    <xf numFmtId="16" fontId="9" fillId="0" borderId="47" xfId="0" applyNumberFormat="1" applyFont="1" applyBorder="1" applyAlignment="1">
      <alignment horizontal="center" vertical="center"/>
    </xf>
    <xf numFmtId="0" fontId="8" fillId="17" borderId="21" xfId="0" applyFont="1" applyFill="1" applyBorder="1" applyAlignment="1">
      <alignment vertical="center"/>
    </xf>
    <xf numFmtId="16" fontId="12" fillId="17" borderId="0" xfId="0" applyNumberFormat="1" applyFont="1" applyFill="1" applyAlignment="1">
      <alignment horizontal="center" vertical="center"/>
    </xf>
    <xf numFmtId="16" fontId="12" fillId="17" borderId="48" xfId="0" applyNumberFormat="1" applyFont="1" applyFill="1" applyBorder="1" applyAlignment="1">
      <alignment horizontal="center" vertical="center"/>
    </xf>
    <xf numFmtId="16" fontId="12" fillId="17" borderId="49" xfId="0" applyNumberFormat="1" applyFont="1" applyFill="1" applyBorder="1" applyAlignment="1">
      <alignment horizontal="center" vertical="center"/>
    </xf>
    <xf numFmtId="0" fontId="11" fillId="17" borderId="21" xfId="0" applyFont="1" applyFill="1" applyBorder="1" applyAlignment="1">
      <alignment vertical="center"/>
    </xf>
    <xf numFmtId="0" fontId="9" fillId="18" borderId="21" xfId="0" applyFont="1" applyFill="1" applyBorder="1" applyAlignment="1">
      <alignment horizontal="left" vertical="center"/>
    </xf>
    <xf numFmtId="16" fontId="10" fillId="18" borderId="0" xfId="0" applyNumberFormat="1" applyFont="1" applyFill="1" applyAlignment="1">
      <alignment horizontal="center" vertical="center"/>
    </xf>
    <xf numFmtId="16" fontId="10" fillId="18" borderId="48" xfId="0" applyNumberFormat="1" applyFont="1" applyFill="1" applyBorder="1" applyAlignment="1">
      <alignment horizontal="center" vertical="center"/>
    </xf>
    <xf numFmtId="16" fontId="10" fillId="18" borderId="49" xfId="0" applyNumberFormat="1" applyFont="1" applyFill="1" applyBorder="1" applyAlignment="1">
      <alignment horizontal="center" vertical="center"/>
    </xf>
    <xf numFmtId="0" fontId="9" fillId="2" borderId="21" xfId="0" applyFont="1" applyFill="1" applyBorder="1" applyAlignment="1">
      <alignment horizontal="left" vertical="center"/>
    </xf>
    <xf numFmtId="16" fontId="10" fillId="2" borderId="0" xfId="0" applyNumberFormat="1" applyFont="1" applyFill="1" applyAlignment="1">
      <alignment horizontal="center" vertical="center"/>
    </xf>
    <xf numFmtId="16" fontId="10" fillId="2" borderId="48" xfId="0" applyNumberFormat="1" applyFont="1" applyFill="1" applyBorder="1" applyAlignment="1">
      <alignment horizontal="center" vertical="center"/>
    </xf>
    <xf numFmtId="16" fontId="10" fillId="2" borderId="49" xfId="0" applyNumberFormat="1" applyFont="1" applyFill="1" applyBorder="1" applyAlignment="1">
      <alignment horizontal="center" vertical="center"/>
    </xf>
    <xf numFmtId="0" fontId="8" fillId="0" borderId="21" xfId="0" applyFont="1" applyBorder="1" applyAlignment="1">
      <alignment horizontal="left" vertical="center"/>
    </xf>
    <xf numFmtId="16" fontId="12" fillId="0" borderId="0" xfId="0" applyNumberFormat="1" applyFont="1" applyAlignment="1">
      <alignment horizontal="center" vertical="center"/>
    </xf>
    <xf numFmtId="16" fontId="12" fillId="0" borderId="48" xfId="0" applyNumberFormat="1" applyFont="1" applyBorder="1" applyAlignment="1">
      <alignment horizontal="center" vertical="center"/>
    </xf>
    <xf numFmtId="16" fontId="12" fillId="0" borderId="49" xfId="0" applyNumberFormat="1" applyFont="1" applyBorder="1" applyAlignment="1">
      <alignment horizontal="center" vertical="center"/>
    </xf>
    <xf numFmtId="0" fontId="8" fillId="8" borderId="21" xfId="0" applyFont="1" applyFill="1" applyBorder="1" applyAlignment="1">
      <alignment horizontal="left" vertical="center"/>
    </xf>
    <xf numFmtId="16" fontId="12" fillId="8" borderId="0" xfId="0" applyNumberFormat="1" applyFont="1" applyFill="1" applyAlignment="1">
      <alignment horizontal="center" vertical="center"/>
    </xf>
    <xf numFmtId="16" fontId="12" fillId="8" borderId="48" xfId="0" applyNumberFormat="1" applyFont="1" applyFill="1" applyBorder="1" applyAlignment="1">
      <alignment horizontal="center" vertical="center"/>
    </xf>
    <xf numFmtId="16" fontId="12" fillId="8" borderId="49" xfId="0" applyNumberFormat="1" applyFont="1" applyFill="1" applyBorder="1" applyAlignment="1">
      <alignment horizontal="center" vertical="center"/>
    </xf>
    <xf numFmtId="0" fontId="11" fillId="0" borderId="21" xfId="0" applyFont="1" applyBorder="1" applyAlignment="1">
      <alignment horizontal="left" vertical="center"/>
    </xf>
    <xf numFmtId="16" fontId="11" fillId="10" borderId="0" xfId="0" applyNumberFormat="1" applyFont="1" applyFill="1" applyAlignment="1">
      <alignment horizontal="center"/>
    </xf>
    <xf numFmtId="16" fontId="11" fillId="10" borderId="48" xfId="0" applyNumberFormat="1" applyFont="1" applyFill="1" applyBorder="1" applyAlignment="1">
      <alignment horizontal="center"/>
    </xf>
    <xf numFmtId="16" fontId="11" fillId="19" borderId="48" xfId="0" applyNumberFormat="1" applyFont="1" applyFill="1" applyBorder="1" applyAlignment="1">
      <alignment horizontal="center"/>
    </xf>
    <xf numFmtId="16" fontId="11" fillId="10" borderId="49" xfId="0" applyNumberFormat="1" applyFont="1" applyFill="1" applyBorder="1" applyAlignment="1">
      <alignment horizontal="center"/>
    </xf>
    <xf numFmtId="16" fontId="9" fillId="16" borderId="26" xfId="0" applyNumberFormat="1" applyFont="1" applyFill="1" applyBorder="1" applyAlignment="1">
      <alignment horizontal="center" vertical="center"/>
    </xf>
    <xf numFmtId="16" fontId="14" fillId="7" borderId="0" xfId="0" applyNumberFormat="1" applyFont="1" applyFill="1" applyAlignment="1">
      <alignment horizontal="center" vertical="center"/>
    </xf>
    <xf numFmtId="16" fontId="9" fillId="16" borderId="0" xfId="0" applyNumberFormat="1" applyFont="1" applyFill="1" applyAlignment="1">
      <alignment horizontal="center" vertical="center"/>
    </xf>
    <xf numFmtId="16" fontId="9" fillId="16" borderId="50" xfId="0" applyNumberFormat="1" applyFont="1" applyFill="1" applyBorder="1" applyAlignment="1">
      <alignment horizontal="center" vertical="center"/>
    </xf>
    <xf numFmtId="16" fontId="14" fillId="7" borderId="34" xfId="0" applyNumberFormat="1" applyFont="1" applyFill="1" applyBorder="1" applyAlignment="1">
      <alignment horizontal="center" vertical="center"/>
    </xf>
    <xf numFmtId="16" fontId="9" fillId="16" borderId="51" xfId="0" applyNumberFormat="1" applyFont="1" applyFill="1" applyBorder="1" applyAlignment="1">
      <alignment horizontal="center" vertical="center"/>
    </xf>
    <xf numFmtId="16" fontId="9" fillId="16" borderId="34" xfId="0" applyNumberFormat="1" applyFont="1" applyFill="1" applyBorder="1" applyAlignment="1">
      <alignment horizontal="center" vertical="center"/>
    </xf>
    <xf numFmtId="16" fontId="14" fillId="7" borderId="50" xfId="0" applyNumberFormat="1" applyFont="1" applyFill="1" applyBorder="1" applyAlignment="1">
      <alignment horizontal="center" vertical="center"/>
    </xf>
    <xf numFmtId="16" fontId="14" fillId="7" borderId="52" xfId="0" applyNumberFormat="1" applyFont="1" applyFill="1" applyBorder="1" applyAlignment="1">
      <alignment horizontal="center" vertical="center"/>
    </xf>
    <xf numFmtId="0" fontId="14" fillId="0" borderId="0" xfId="0" applyFont="1" applyAlignment="1">
      <alignment horizontal="center"/>
    </xf>
    <xf numFmtId="16" fontId="10"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Prachi Pincha" id="{C788E3FB-A3F9-472B-969E-40B790C416E5}" userId="S::Prachi.Pincha@landmarkgroup.com::1d53ab54-2ca3-4a1b-bbcd-d8c36420d1f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6" dT="2024-08-07T12:25:47.78" personId="{C788E3FB-A3F9-472B-969E-40B790C416E5}" id="{BA3E1019-5759-4B4A-B34F-E6963C9BCC21}">
    <text xml:space="preserve">Because we have taken 10 days for GRN, the GRN date is actually following 2W prior to launch. Launch is now on Sundays and so 10D GRN date goes to 2W earlier - Discuss with Ramesh. </text>
  </threadedComment>
  <threadedComment ref="N7" dT="2024-08-07T12:25:47.78" personId="{C788E3FB-A3F9-472B-969E-40B790C416E5}" id="{3A11FA92-71FF-40F8-B66F-C819DD39B25D}">
    <text xml:space="preserve">Because we have taken 10 days for GRN, the GRN date is actually following 2W prior to launch. Launch is now on Sundays and so 10D GRN date goes to 2W earlier - Discuss with Ramesh. </text>
  </threadedComment>
</ThreadedComments>
</file>

<file path=xl/threadedComments/threadedComment2.xml><?xml version="1.0" encoding="utf-8"?>
<ThreadedComments xmlns="http://schemas.microsoft.com/office/spreadsheetml/2018/threadedcomments" xmlns:x="http://schemas.openxmlformats.org/spreadsheetml/2006/main">
  <threadedComment ref="M6" dT="2024-08-07T12:25:47.78" personId="{C788E3FB-A3F9-472B-969E-40B790C416E5}" id="{57FAFC3F-5929-45CD-92F7-6174749B3995}">
    <text xml:space="preserve">Because we have taken 10 days for GRN, the GRN date is actually following 2W prior to launch. Launch is now on Sundays and so 10D GRN date goes to 2W earlier - Discuss with Ramesh. </text>
  </threadedComment>
  <threadedComment ref="N7" dT="2024-08-07T12:25:47.78" personId="{C788E3FB-A3F9-472B-969E-40B790C416E5}" id="{AEE66883-2A51-4A4E-94DA-801F174DD869}">
    <text xml:space="preserve">Because we have taken 10 days for GRN, the GRN date is actually following 2W prior to launch. Launch is now on Sundays and so 10D GRN date goes to 2W earlier - Discuss with Ramesh. </text>
  </threadedComment>
</ThreadedComments>
</file>

<file path=xl/threadedComments/threadedComment3.xml><?xml version="1.0" encoding="utf-8"?>
<ThreadedComments xmlns="http://schemas.microsoft.com/office/spreadsheetml/2018/threadedcomments" xmlns:x="http://schemas.openxmlformats.org/spreadsheetml/2006/main">
  <threadedComment ref="M6" dT="2024-08-07T12:25:47.78" personId="{C788E3FB-A3F9-472B-969E-40B790C416E5}" id="{6E1B1742-434B-4840-9457-E7F995B537EC}">
    <text xml:space="preserve">Because we have taken 10 days for GRN, the GRN date is actually following 2W prior to launch. Launch is now on Sundays and so 10D GRN date goes to 2W earlier - Discuss with Ramesh. </text>
  </threadedComment>
  <threadedComment ref="N7" dT="2024-08-07T12:25:47.78" personId="{C788E3FB-A3F9-472B-969E-40B790C416E5}" id="{2CA384A8-6344-4B02-9163-F56E2C43E344}">
    <text xml:space="preserve">Because we have taken 10 days for GRN, the GRN date is actually following 2W prior to launch. Launch is now on Sundays and so 10D GRN date goes to 2W earlier - Discuss with Ramesh. </text>
  </threadedComment>
</ThreadedComments>
</file>

<file path=xl/threadedComments/threadedComment4.xml><?xml version="1.0" encoding="utf-8"?>
<ThreadedComments xmlns="http://schemas.microsoft.com/office/spreadsheetml/2018/threadedcomments" xmlns:x="http://schemas.openxmlformats.org/spreadsheetml/2006/main">
  <threadedComment ref="M6" dT="2024-08-07T12:25:47.78" personId="{C788E3FB-A3F9-472B-969E-40B790C416E5}" id="{51C3045A-6459-4B9B-95F3-451055FD5FDB}">
    <text xml:space="preserve">Because we have taken 10 days for GRN, the GRN date is actually following 2W prior to launch. Launch is now on Sundays and so 10D GRN date goes to 2W earlier - Discuss with Ramesh. </text>
  </threadedComment>
  <threadedComment ref="N7" dT="2024-08-07T12:25:47.78" personId="{C788E3FB-A3F9-472B-969E-40B790C416E5}" id="{3AA8A12F-EE45-4904-9F8E-F3F436F41D93}">
    <text xml:space="preserve">Because we have taken 10 days for GRN, the GRN date is actually following 2W prior to launch. Launch is now on Sundays and so 10D GRN date goes to 2W earlier - Discuss with Ramesh.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BA13F-D997-4394-AF0F-92A19ECF68E9}">
  <dimension ref="B2:S29"/>
  <sheetViews>
    <sheetView showGridLines="0" topLeftCell="G1" zoomScale="80" zoomScaleNormal="80" workbookViewId="0">
      <selection activeCell="R7" sqref="R7"/>
    </sheetView>
  </sheetViews>
  <sheetFormatPr defaultRowHeight="15.5" x14ac:dyDescent="0.65"/>
  <cols>
    <col min="1" max="1" width="3" style="4" customWidth="1"/>
    <col min="2" max="2" width="2.26953125" style="4" customWidth="1"/>
    <col min="3" max="3" width="23.7265625" style="4" bestFit="1" customWidth="1"/>
    <col min="4" max="4" width="8.7265625" style="23"/>
    <col min="5" max="5" width="4.81640625" style="4" customWidth="1"/>
    <col min="6" max="6" width="5.26953125" style="4" customWidth="1"/>
    <col min="7" max="7" width="5.453125" style="4" customWidth="1"/>
    <col min="8" max="8" width="25.26953125" style="4" customWidth="1"/>
    <col min="9" max="12" width="8.7265625" style="4"/>
    <col min="13" max="13" width="15.81640625" style="4" customWidth="1"/>
    <col min="14" max="14" width="8.7265625" style="4" customWidth="1"/>
    <col min="15" max="15" width="8.7265625" style="23"/>
    <col min="16" max="16" width="3" style="4" customWidth="1"/>
    <col min="17" max="17" width="8.7265625" style="4"/>
    <col min="18" max="18" width="9.08984375" style="4" bestFit="1" customWidth="1"/>
    <col min="19" max="16384" width="8.7265625" style="4"/>
  </cols>
  <sheetData>
    <row r="2" spans="2:19" x14ac:dyDescent="0.65">
      <c r="B2" s="1" t="s">
        <v>0</v>
      </c>
      <c r="C2" s="2"/>
      <c r="D2" s="2"/>
      <c r="E2" s="3"/>
      <c r="G2" s="1" t="s">
        <v>1</v>
      </c>
      <c r="H2" s="2"/>
      <c r="I2" s="2"/>
      <c r="J2" s="2"/>
      <c r="K2" s="2"/>
      <c r="L2" s="2"/>
      <c r="M2" s="2"/>
      <c r="N2" s="2"/>
      <c r="O2" s="2"/>
      <c r="P2" s="3"/>
    </row>
    <row r="3" spans="2:19" x14ac:dyDescent="0.65">
      <c r="B3" s="5"/>
      <c r="C3" s="6"/>
      <c r="D3" s="7"/>
      <c r="E3" s="8"/>
      <c r="G3" s="5"/>
      <c r="H3" s="6"/>
      <c r="I3" s="6"/>
      <c r="J3" s="6"/>
      <c r="K3" s="6"/>
      <c r="L3" s="6"/>
      <c r="M3" s="6"/>
      <c r="N3" s="6"/>
      <c r="O3" s="7"/>
      <c r="P3" s="8"/>
    </row>
    <row r="4" spans="2:19" ht="14.5" customHeight="1" x14ac:dyDescent="0.65">
      <c r="B4" s="9"/>
      <c r="C4" s="10" t="s">
        <v>2</v>
      </c>
      <c r="D4" s="11">
        <v>45686</v>
      </c>
      <c r="E4" s="12"/>
      <c r="G4" s="9"/>
      <c r="H4" s="13" t="s">
        <v>3</v>
      </c>
      <c r="I4" s="14" t="s">
        <v>4</v>
      </c>
      <c r="J4" s="15">
        <f>D4-10</f>
        <v>45676</v>
      </c>
      <c r="K4" s="16"/>
      <c r="M4" s="17" t="s">
        <v>5</v>
      </c>
      <c r="N4" s="17"/>
      <c r="O4" s="18">
        <f>J5-J4</f>
        <v>28</v>
      </c>
      <c r="P4" s="12"/>
      <c r="R4" s="19"/>
    </row>
    <row r="5" spans="2:19" x14ac:dyDescent="0.65">
      <c r="B5" s="9"/>
      <c r="C5" s="10"/>
      <c r="D5" s="11"/>
      <c r="E5" s="12"/>
      <c r="G5" s="9"/>
      <c r="H5" s="13"/>
      <c r="I5" s="14" t="s">
        <v>6</v>
      </c>
      <c r="J5" s="15">
        <f>D4+18</f>
        <v>45704</v>
      </c>
      <c r="K5" s="16"/>
      <c r="M5" s="20"/>
      <c r="N5" s="20"/>
      <c r="O5" s="21"/>
      <c r="P5" s="12"/>
      <c r="R5" s="19"/>
      <c r="S5" s="22"/>
    </row>
    <row r="6" spans="2:19" x14ac:dyDescent="0.65">
      <c r="B6" s="9"/>
      <c r="E6" s="12"/>
      <c r="G6" s="9"/>
      <c r="P6" s="12"/>
    </row>
    <row r="7" spans="2:19" x14ac:dyDescent="0.65">
      <c r="B7" s="9"/>
      <c r="C7" s="24" t="s">
        <v>7</v>
      </c>
      <c r="D7" s="25">
        <v>45715</v>
      </c>
      <c r="E7" s="12"/>
      <c r="G7" s="9"/>
      <c r="H7" s="26" t="s">
        <v>8</v>
      </c>
      <c r="I7" s="15">
        <f>D4-18</f>
        <v>45668</v>
      </c>
      <c r="J7" s="16" t="s">
        <v>9</v>
      </c>
      <c r="P7" s="12"/>
      <c r="R7" s="19"/>
    </row>
    <row r="8" spans="2:19" x14ac:dyDescent="0.65">
      <c r="B8" s="9"/>
      <c r="C8" s="27"/>
      <c r="D8" s="25">
        <v>45745</v>
      </c>
      <c r="E8" s="12"/>
      <c r="G8" s="9"/>
      <c r="H8" s="26" t="s">
        <v>10</v>
      </c>
      <c r="I8" s="15">
        <f>D4+18</f>
        <v>45704</v>
      </c>
      <c r="J8" s="16" t="s">
        <v>11</v>
      </c>
      <c r="P8" s="12"/>
    </row>
    <row r="9" spans="2:19" x14ac:dyDescent="0.65">
      <c r="B9" s="9"/>
      <c r="E9" s="12"/>
      <c r="G9" s="9"/>
      <c r="P9" s="12"/>
    </row>
    <row r="10" spans="2:19" x14ac:dyDescent="0.65">
      <c r="B10" s="9"/>
      <c r="E10" s="12"/>
      <c r="G10" s="9"/>
      <c r="H10" s="26" t="s">
        <v>12</v>
      </c>
      <c r="I10" s="28">
        <v>3</v>
      </c>
      <c r="P10" s="12"/>
    </row>
    <row r="11" spans="2:19" x14ac:dyDescent="0.65">
      <c r="B11" s="9"/>
      <c r="E11" s="12"/>
      <c r="G11" s="9"/>
      <c r="P11" s="12"/>
    </row>
    <row r="12" spans="2:19" x14ac:dyDescent="0.65">
      <c r="B12" s="9"/>
      <c r="C12" s="24" t="s">
        <v>13</v>
      </c>
      <c r="D12" s="25">
        <v>45671</v>
      </c>
      <c r="E12" s="12"/>
      <c r="G12" s="9"/>
      <c r="H12" s="13" t="s">
        <v>14</v>
      </c>
      <c r="I12" s="14" t="s">
        <v>4</v>
      </c>
      <c r="J12" s="15">
        <f>D12-5</f>
        <v>45666</v>
      </c>
      <c r="K12" s="29"/>
      <c r="M12" s="17" t="s">
        <v>5</v>
      </c>
      <c r="N12" s="17"/>
      <c r="O12" s="18">
        <f>J13-J12</f>
        <v>10</v>
      </c>
      <c r="P12" s="12"/>
    </row>
    <row r="13" spans="2:19" x14ac:dyDescent="0.65">
      <c r="B13" s="9"/>
      <c r="C13" s="27"/>
      <c r="D13" s="25">
        <v>45674</v>
      </c>
      <c r="E13" s="12"/>
      <c r="G13" s="9"/>
      <c r="H13" s="13"/>
      <c r="I13" s="14" t="s">
        <v>6</v>
      </c>
      <c r="J13" s="15">
        <f>D12+5</f>
        <v>45676</v>
      </c>
      <c r="K13" s="30"/>
      <c r="P13" s="12"/>
    </row>
    <row r="14" spans="2:19" x14ac:dyDescent="0.65">
      <c r="B14" s="9"/>
      <c r="E14" s="12"/>
      <c r="G14" s="9"/>
      <c r="I14" s="31"/>
      <c r="K14" s="30"/>
      <c r="P14" s="12"/>
    </row>
    <row r="15" spans="2:19" x14ac:dyDescent="0.65">
      <c r="B15" s="9"/>
      <c r="C15" s="24" t="s">
        <v>15</v>
      </c>
      <c r="D15" s="25">
        <v>45743</v>
      </c>
      <c r="E15" s="12"/>
      <c r="G15" s="9"/>
      <c r="H15" s="32" t="s">
        <v>16</v>
      </c>
      <c r="I15" s="14" t="s">
        <v>4</v>
      </c>
      <c r="J15" s="15">
        <f>D15-5</f>
        <v>45738</v>
      </c>
      <c r="K15" s="30"/>
      <c r="M15" s="17" t="s">
        <v>5</v>
      </c>
      <c r="N15" s="17"/>
      <c r="O15" s="18">
        <f>J16-J15</f>
        <v>19</v>
      </c>
      <c r="P15" s="12"/>
    </row>
    <row r="16" spans="2:19" x14ac:dyDescent="0.65">
      <c r="B16" s="9"/>
      <c r="C16" s="27"/>
      <c r="D16" s="25">
        <v>45752</v>
      </c>
      <c r="E16" s="12"/>
      <c r="G16" s="9"/>
      <c r="H16" s="32" t="s">
        <v>17</v>
      </c>
      <c r="I16" s="14" t="s">
        <v>6</v>
      </c>
      <c r="J16" s="15">
        <f>D16+5</f>
        <v>45757</v>
      </c>
      <c r="K16" s="30"/>
      <c r="P16" s="12"/>
    </row>
    <row r="17" spans="2:16" x14ac:dyDescent="0.65">
      <c r="B17" s="9"/>
      <c r="C17" s="21"/>
      <c r="D17" s="33"/>
      <c r="E17" s="12"/>
      <c r="G17" s="9"/>
      <c r="H17" s="34"/>
      <c r="I17" s="23"/>
      <c r="J17" s="31"/>
      <c r="K17" s="30"/>
      <c r="P17" s="12"/>
    </row>
    <row r="18" spans="2:16" x14ac:dyDescent="0.65">
      <c r="B18" s="9"/>
      <c r="C18" s="24" t="s">
        <v>18</v>
      </c>
      <c r="D18" s="25">
        <v>45950</v>
      </c>
      <c r="E18" s="12"/>
      <c r="G18" s="9"/>
      <c r="H18" s="32" t="s">
        <v>19</v>
      </c>
      <c r="I18" s="14" t="s">
        <v>4</v>
      </c>
      <c r="J18" s="15">
        <f>D18-5</f>
        <v>45945</v>
      </c>
      <c r="K18" s="30"/>
      <c r="M18" s="17" t="s">
        <v>5</v>
      </c>
      <c r="N18" s="17"/>
      <c r="O18" s="18">
        <f>J19-J18</f>
        <v>16</v>
      </c>
      <c r="P18" s="12"/>
    </row>
    <row r="19" spans="2:16" x14ac:dyDescent="0.65">
      <c r="B19" s="9"/>
      <c r="C19" s="27"/>
      <c r="D19" s="25">
        <f>D18+1</f>
        <v>45951</v>
      </c>
      <c r="E19" s="12"/>
      <c r="G19" s="9"/>
      <c r="H19" s="32" t="s">
        <v>20</v>
      </c>
      <c r="I19" s="14" t="s">
        <v>6</v>
      </c>
      <c r="J19" s="15">
        <f>D19+10</f>
        <v>45961</v>
      </c>
      <c r="K19" s="30"/>
      <c r="P19" s="12"/>
    </row>
    <row r="20" spans="2:16" x14ac:dyDescent="0.65">
      <c r="B20" s="35"/>
      <c r="C20" s="36"/>
      <c r="D20" s="37"/>
      <c r="E20" s="38"/>
      <c r="G20" s="35"/>
      <c r="H20" s="36"/>
      <c r="I20" s="39"/>
      <c r="J20" s="36"/>
      <c r="K20" s="40"/>
      <c r="L20" s="36"/>
      <c r="M20" s="36"/>
      <c r="N20" s="36"/>
      <c r="O20" s="37"/>
      <c r="P20" s="38"/>
    </row>
    <row r="21" spans="2:16" x14ac:dyDescent="0.65">
      <c r="I21" s="31"/>
      <c r="K21" s="30"/>
    </row>
    <row r="22" spans="2:16" ht="17" x14ac:dyDescent="0.7">
      <c r="C22" s="41" t="s">
        <v>21</v>
      </c>
      <c r="D22" s="41"/>
      <c r="E22" s="41"/>
      <c r="F22" s="41"/>
      <c r="G22" s="41"/>
      <c r="H22" s="41"/>
      <c r="I22" s="41"/>
      <c r="J22" s="41"/>
      <c r="K22" s="30"/>
    </row>
    <row r="23" spans="2:16" ht="17" x14ac:dyDescent="0.7">
      <c r="C23" s="42" t="s">
        <v>22</v>
      </c>
      <c r="D23" s="4"/>
      <c r="E23" s="23"/>
      <c r="K23" s="30"/>
    </row>
    <row r="24" spans="2:16" ht="17" x14ac:dyDescent="0.7">
      <c r="C24" s="42" t="s">
        <v>23</v>
      </c>
      <c r="D24" s="4"/>
      <c r="E24" s="23"/>
      <c r="K24" s="30"/>
    </row>
    <row r="25" spans="2:16" ht="17" x14ac:dyDescent="0.7">
      <c r="C25" s="42" t="s">
        <v>24</v>
      </c>
      <c r="D25" s="4"/>
      <c r="E25" s="23"/>
      <c r="K25" s="30"/>
    </row>
    <row r="26" spans="2:16" ht="17" x14ac:dyDescent="0.7">
      <c r="C26" s="42"/>
      <c r="D26" s="4"/>
      <c r="E26" s="23"/>
      <c r="K26" s="30"/>
    </row>
    <row r="27" spans="2:16" x14ac:dyDescent="0.65">
      <c r="D27" s="4"/>
      <c r="E27" s="23"/>
      <c r="K27" s="30"/>
    </row>
    <row r="28" spans="2:16" x14ac:dyDescent="0.65">
      <c r="D28" s="4"/>
      <c r="E28" s="23"/>
    </row>
    <row r="29" spans="2:16" x14ac:dyDescent="0.65">
      <c r="D29" s="4"/>
      <c r="E29" s="23"/>
    </row>
  </sheetData>
  <mergeCells count="15">
    <mergeCell ref="C18:C19"/>
    <mergeCell ref="M18:N18"/>
    <mergeCell ref="C22:J22"/>
    <mergeCell ref="C7:C8"/>
    <mergeCell ref="C12:C13"/>
    <mergeCell ref="H12:H13"/>
    <mergeCell ref="M12:N12"/>
    <mergeCell ref="C15:C16"/>
    <mergeCell ref="M15:N15"/>
    <mergeCell ref="B2:E2"/>
    <mergeCell ref="G2:P2"/>
    <mergeCell ref="C4:C5"/>
    <mergeCell ref="D4:D5"/>
    <mergeCell ref="H4:H5"/>
    <mergeCell ref="M4:N4"/>
  </mergeCells>
  <pageMargins left="0.7" right="0.7" top="0.75" bottom="0.75" header="0.3" footer="0.3"/>
  <pageSetup orientation="portrait" verticalDpi="0" r:id="rId1"/>
  <headerFooter>
    <oddFooter>&amp;L_x000D_&amp;1#&amp;"Calibri"&amp;10&amp;K000000 Public</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9931-2F1F-44A5-A0E0-14D4144301BC}">
  <sheetPr>
    <pageSetUpPr fitToPage="1"/>
  </sheetPr>
  <dimension ref="B1:BL59"/>
  <sheetViews>
    <sheetView showGridLines="0" topLeftCell="A3" zoomScale="70" zoomScaleNormal="70" zoomScaleSheetLayoutView="70" workbookViewId="0">
      <pane xSplit="4" topLeftCell="AM1" activePane="topRight" state="frozen"/>
      <selection activeCell="R7" sqref="R7"/>
      <selection pane="topRight" activeCell="R7" sqref="R7"/>
    </sheetView>
  </sheetViews>
  <sheetFormatPr defaultColWidth="9.26953125" defaultRowHeight="17" x14ac:dyDescent="0.7"/>
  <cols>
    <col min="1" max="1" width="6.54296875" style="47" customWidth="1"/>
    <col min="2" max="2" width="62.36328125" style="47" bestFit="1" customWidth="1"/>
    <col min="3" max="3" width="10.1796875" style="76" bestFit="1" customWidth="1"/>
    <col min="4" max="4" width="29.08984375" style="178" hidden="1" customWidth="1"/>
    <col min="5" max="5" width="13.36328125" style="324" hidden="1" customWidth="1"/>
    <col min="6" max="6" width="11.90625" style="324" hidden="1" customWidth="1"/>
    <col min="7" max="7" width="10.81640625" style="46" hidden="1" customWidth="1"/>
    <col min="8" max="8" width="12" style="46" hidden="1" customWidth="1"/>
    <col min="9" max="12" width="12" style="47" hidden="1" customWidth="1"/>
    <col min="13" max="13" width="11.7265625" style="47" hidden="1" customWidth="1"/>
    <col min="14" max="15" width="12.26953125" style="47" hidden="1" customWidth="1"/>
    <col min="16" max="16" width="11.7265625" style="47" hidden="1" customWidth="1"/>
    <col min="17" max="17" width="17.453125" style="47" hidden="1" customWidth="1"/>
    <col min="18" max="18" width="12.7265625" style="47" hidden="1" customWidth="1"/>
    <col min="19" max="19" width="13.26953125" style="47" hidden="1" customWidth="1"/>
    <col min="20" max="20" width="12.26953125" style="47" hidden="1" customWidth="1"/>
    <col min="21" max="21" width="13.26953125" style="47" hidden="1" customWidth="1"/>
    <col min="22" max="22" width="12.26953125" style="47" hidden="1" customWidth="1"/>
    <col min="23" max="23" width="13.54296875" style="47" hidden="1" customWidth="1"/>
    <col min="24" max="24" width="13" style="47" hidden="1" customWidth="1"/>
    <col min="25" max="25" width="12.26953125" style="47" hidden="1" customWidth="1"/>
    <col min="26" max="26" width="11.7265625" style="47" hidden="1" customWidth="1"/>
    <col min="27" max="27" width="14.26953125" style="47" hidden="1" customWidth="1"/>
    <col min="28" max="30" width="13" style="47" hidden="1" customWidth="1"/>
    <col min="31" max="31" width="11.26953125" style="47" hidden="1" customWidth="1"/>
    <col min="32" max="32" width="11.54296875" style="47" hidden="1" customWidth="1"/>
    <col min="33" max="38" width="12" style="47" hidden="1" customWidth="1"/>
    <col min="39" max="63" width="12" style="47" customWidth="1"/>
    <col min="64" max="64" width="14.36328125" style="47" customWidth="1"/>
    <col min="65" max="16384" width="9.26953125" style="47"/>
  </cols>
  <sheetData>
    <row r="1" spans="2:64" x14ac:dyDescent="0.7">
      <c r="B1" s="43" t="s">
        <v>25</v>
      </c>
      <c r="C1" s="44"/>
      <c r="D1" s="45"/>
      <c r="E1" s="196"/>
      <c r="F1" s="196"/>
      <c r="G1" s="196"/>
      <c r="H1" s="196"/>
      <c r="I1" s="197"/>
      <c r="J1" s="197"/>
      <c r="K1" s="197"/>
      <c r="L1" s="197"/>
      <c r="M1" s="46"/>
      <c r="N1" s="46"/>
      <c r="O1" s="46"/>
      <c r="P1" s="46"/>
      <c r="Q1" s="46"/>
      <c r="R1" s="46"/>
      <c r="S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row>
    <row r="2" spans="2:64" x14ac:dyDescent="0.7">
      <c r="C2" s="44"/>
      <c r="D2" s="45"/>
      <c r="E2" s="196"/>
      <c r="F2" s="196"/>
      <c r="G2" s="196"/>
      <c r="H2" s="196"/>
      <c r="I2" s="197"/>
      <c r="J2" s="197"/>
      <c r="K2" s="197"/>
      <c r="L2" s="197"/>
      <c r="M2" s="46"/>
      <c r="N2" s="46"/>
      <c r="O2" s="46"/>
      <c r="P2" s="198" t="s">
        <v>137</v>
      </c>
      <c r="Q2" s="198"/>
      <c r="R2" s="198"/>
      <c r="S2" s="198"/>
      <c r="T2" s="199" t="s">
        <v>138</v>
      </c>
      <c r="U2" s="199"/>
      <c r="V2" s="199"/>
      <c r="W2" s="199"/>
      <c r="X2" s="199"/>
      <c r="Y2" s="199"/>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row>
    <row r="3" spans="2:64" ht="18" customHeight="1" thickBot="1" x14ac:dyDescent="0.75">
      <c r="C3" s="49"/>
      <c r="D3" s="50"/>
      <c r="E3" s="46"/>
      <c r="F3" s="46"/>
      <c r="N3" s="200" t="s">
        <v>139</v>
      </c>
      <c r="O3" s="200"/>
      <c r="P3" s="200"/>
      <c r="Q3" s="201" t="s">
        <v>140</v>
      </c>
      <c r="R3" s="201"/>
      <c r="S3" s="201"/>
      <c r="T3" s="201"/>
      <c r="U3" s="201"/>
      <c r="V3" s="201"/>
      <c r="W3" s="201"/>
      <c r="X3" s="201"/>
      <c r="Y3" s="202"/>
      <c r="AF3" s="203" t="s">
        <v>141</v>
      </c>
      <c r="AG3" s="203"/>
      <c r="AH3" s="203"/>
      <c r="AI3" s="204"/>
    </row>
    <row r="4" spans="2:64" ht="15.75" customHeight="1" x14ac:dyDescent="0.7">
      <c r="B4" s="52" t="s">
        <v>28</v>
      </c>
      <c r="D4" s="77"/>
      <c r="E4" s="205" t="s">
        <v>142</v>
      </c>
      <c r="F4" s="205"/>
      <c r="G4" s="205"/>
      <c r="H4" s="206"/>
      <c r="I4" s="207" t="s">
        <v>143</v>
      </c>
      <c r="J4" s="208"/>
      <c r="K4" s="208"/>
      <c r="L4" s="209"/>
      <c r="M4" s="210" t="s">
        <v>144</v>
      </c>
      <c r="N4" s="211"/>
      <c r="O4" s="211"/>
      <c r="P4" s="211"/>
      <c r="Q4" s="212"/>
      <c r="R4" s="213" t="s">
        <v>145</v>
      </c>
      <c r="S4" s="214"/>
      <c r="T4" s="214"/>
      <c r="U4" s="215"/>
      <c r="V4" s="216" t="s">
        <v>146</v>
      </c>
      <c r="W4" s="217"/>
      <c r="X4" s="217"/>
      <c r="Y4" s="218"/>
      <c r="Z4" s="55" t="s">
        <v>147</v>
      </c>
      <c r="AA4" s="56"/>
      <c r="AB4" s="56"/>
      <c r="AC4" s="56"/>
      <c r="AD4" s="57"/>
      <c r="AE4" s="55" t="s">
        <v>148</v>
      </c>
      <c r="AF4" s="56"/>
      <c r="AG4" s="56"/>
      <c r="AH4" s="57"/>
      <c r="AI4" s="55" t="s">
        <v>149</v>
      </c>
      <c r="AJ4" s="56"/>
      <c r="AK4" s="56"/>
      <c r="AL4" s="57"/>
      <c r="AM4" s="55" t="s">
        <v>29</v>
      </c>
      <c r="AN4" s="56"/>
      <c r="AO4" s="56"/>
      <c r="AP4" s="56"/>
      <c r="AQ4" s="57"/>
      <c r="AR4" s="55" t="s">
        <v>30</v>
      </c>
      <c r="AS4" s="56"/>
      <c r="AT4" s="56"/>
      <c r="AU4" s="57"/>
      <c r="AV4" s="55" t="s">
        <v>31</v>
      </c>
      <c r="AW4" s="56"/>
      <c r="AX4" s="56"/>
      <c r="AY4" s="57"/>
      <c r="AZ4" s="55" t="s">
        <v>32</v>
      </c>
      <c r="BA4" s="56"/>
      <c r="BB4" s="56"/>
      <c r="BC4" s="56"/>
      <c r="BD4" s="57"/>
      <c r="BE4" s="55" t="s">
        <v>33</v>
      </c>
      <c r="BF4" s="56"/>
      <c r="BG4" s="56"/>
      <c r="BH4" s="57"/>
      <c r="BI4" s="55" t="s">
        <v>34</v>
      </c>
      <c r="BJ4" s="56"/>
      <c r="BK4" s="56"/>
      <c r="BL4" s="57"/>
    </row>
    <row r="5" spans="2:64" ht="15.75" customHeight="1" x14ac:dyDescent="0.7">
      <c r="B5" s="59" t="s">
        <v>35</v>
      </c>
      <c r="D5" s="77"/>
      <c r="E5" s="219" t="s">
        <v>150</v>
      </c>
      <c r="F5" s="219"/>
      <c r="G5" s="219"/>
      <c r="H5" s="220"/>
      <c r="I5" s="221" t="s">
        <v>151</v>
      </c>
      <c r="J5" s="222"/>
      <c r="K5" s="222"/>
      <c r="L5" s="223"/>
      <c r="M5" s="224" t="s">
        <v>152</v>
      </c>
      <c r="N5" s="225"/>
      <c r="O5" s="225"/>
      <c r="P5" s="225"/>
      <c r="Q5" s="226" t="s">
        <v>153</v>
      </c>
      <c r="R5" s="227" t="s">
        <v>154</v>
      </c>
      <c r="S5" s="228"/>
      <c r="T5" s="228"/>
      <c r="U5" s="229" t="s">
        <v>155</v>
      </c>
      <c r="V5" s="221" t="s">
        <v>156</v>
      </c>
      <c r="W5" s="222"/>
      <c r="X5" s="222"/>
      <c r="Y5" s="223"/>
      <c r="Z5" s="63" t="s">
        <v>157</v>
      </c>
      <c r="AA5" s="64"/>
      <c r="AB5" s="64"/>
      <c r="AC5" s="64"/>
      <c r="AD5" s="65"/>
      <c r="AE5" s="66" t="s">
        <v>158</v>
      </c>
      <c r="AF5" s="67"/>
      <c r="AG5" s="67"/>
      <c r="AH5" s="68"/>
      <c r="AI5" s="66" t="s">
        <v>159</v>
      </c>
      <c r="AJ5" s="67"/>
      <c r="AK5" s="67"/>
      <c r="AL5" s="68"/>
      <c r="AM5" s="60" t="s">
        <v>36</v>
      </c>
      <c r="AN5" s="61"/>
      <c r="AO5" s="61"/>
      <c r="AP5" s="61"/>
      <c r="AQ5" s="62"/>
      <c r="AR5" s="63" t="s">
        <v>37</v>
      </c>
      <c r="AS5" s="64"/>
      <c r="AT5" s="64"/>
      <c r="AU5" s="65"/>
      <c r="AV5" s="66" t="s">
        <v>38</v>
      </c>
      <c r="AW5" s="67"/>
      <c r="AX5" s="67"/>
      <c r="AY5" s="68"/>
      <c r="AZ5" s="69" t="s">
        <v>39</v>
      </c>
      <c r="BA5" s="70"/>
      <c r="BB5" s="70"/>
      <c r="BC5" s="70"/>
      <c r="BD5" s="71"/>
      <c r="BE5" s="72" t="s">
        <v>40</v>
      </c>
      <c r="BF5" s="73"/>
      <c r="BG5" s="73"/>
      <c r="BH5" s="74"/>
      <c r="BI5" s="69" t="s">
        <v>41</v>
      </c>
      <c r="BJ5" s="70"/>
      <c r="BK5" s="70"/>
      <c r="BL5" s="71"/>
    </row>
    <row r="6" spans="2:64" ht="15.75" customHeight="1" x14ac:dyDescent="0.7">
      <c r="B6" s="75" t="s">
        <v>160</v>
      </c>
      <c r="D6" s="77"/>
      <c r="E6" s="230"/>
      <c r="F6" s="230"/>
      <c r="G6" s="230"/>
      <c r="H6" s="231"/>
      <c r="I6" s="232" t="s">
        <v>65</v>
      </c>
      <c r="J6" s="233" t="s">
        <v>66</v>
      </c>
      <c r="K6" s="233" t="s">
        <v>67</v>
      </c>
      <c r="L6" s="234" t="s">
        <v>68</v>
      </c>
      <c r="M6" s="232" t="s">
        <v>75</v>
      </c>
      <c r="N6" s="233" t="s">
        <v>161</v>
      </c>
      <c r="O6" s="233" t="s">
        <v>162</v>
      </c>
      <c r="P6" s="233" t="s">
        <v>163</v>
      </c>
      <c r="Q6" s="234" t="s">
        <v>164</v>
      </c>
      <c r="R6" s="232" t="s">
        <v>165</v>
      </c>
      <c r="S6" s="233" t="s">
        <v>166</v>
      </c>
      <c r="T6" s="233" t="s">
        <v>167</v>
      </c>
      <c r="U6" s="234" t="s">
        <v>168</v>
      </c>
      <c r="V6" s="232" t="s">
        <v>169</v>
      </c>
      <c r="W6" s="233" t="s">
        <v>170</v>
      </c>
      <c r="X6" s="233" t="s">
        <v>171</v>
      </c>
      <c r="Y6" s="234" t="s">
        <v>172</v>
      </c>
      <c r="Z6" s="78" t="s">
        <v>173</v>
      </c>
      <c r="AA6" s="79" t="s">
        <v>174</v>
      </c>
      <c r="AB6" s="235" t="s">
        <v>175</v>
      </c>
      <c r="AC6" s="79" t="s">
        <v>176</v>
      </c>
      <c r="AD6" s="236" t="s">
        <v>177</v>
      </c>
      <c r="AE6" s="78" t="s">
        <v>178</v>
      </c>
      <c r="AF6" s="79" t="s">
        <v>179</v>
      </c>
      <c r="AG6" s="79" t="s">
        <v>180</v>
      </c>
      <c r="AH6" s="80" t="s">
        <v>181</v>
      </c>
      <c r="AI6" s="78" t="s">
        <v>182</v>
      </c>
      <c r="AJ6" s="79" t="s">
        <v>183</v>
      </c>
      <c r="AK6" s="79" t="s">
        <v>184</v>
      </c>
      <c r="AL6" s="80" t="s">
        <v>185</v>
      </c>
      <c r="AM6" s="78" t="s">
        <v>43</v>
      </c>
      <c r="AN6" s="79" t="s">
        <v>44</v>
      </c>
      <c r="AO6" s="79" t="s">
        <v>45</v>
      </c>
      <c r="AP6" s="79" t="s">
        <v>46</v>
      </c>
      <c r="AQ6" s="80" t="s">
        <v>47</v>
      </c>
      <c r="AR6" s="78" t="s">
        <v>48</v>
      </c>
      <c r="AS6" s="79" t="s">
        <v>49</v>
      </c>
      <c r="AT6" s="79" t="s">
        <v>50</v>
      </c>
      <c r="AU6" s="80" t="s">
        <v>51</v>
      </c>
      <c r="AV6" s="81" t="s">
        <v>52</v>
      </c>
      <c r="AW6" s="82" t="s">
        <v>53</v>
      </c>
      <c r="AX6" s="82" t="s">
        <v>54</v>
      </c>
      <c r="AY6" s="83" t="s">
        <v>55</v>
      </c>
      <c r="AZ6" s="84" t="s">
        <v>56</v>
      </c>
      <c r="BA6" s="85" t="s">
        <v>57</v>
      </c>
      <c r="BB6" s="85" t="s">
        <v>58</v>
      </c>
      <c r="BC6" s="85" t="s">
        <v>59</v>
      </c>
      <c r="BD6" s="86" t="s">
        <v>60</v>
      </c>
      <c r="BE6" s="87" t="s">
        <v>61</v>
      </c>
      <c r="BF6" s="88" t="s">
        <v>62</v>
      </c>
      <c r="BG6" s="88" t="s">
        <v>63</v>
      </c>
      <c r="BH6" s="89" t="s">
        <v>64</v>
      </c>
      <c r="BI6" s="84" t="s">
        <v>65</v>
      </c>
      <c r="BJ6" s="85" t="s">
        <v>66</v>
      </c>
      <c r="BK6" s="85" t="s">
        <v>67</v>
      </c>
      <c r="BL6" s="86" t="s">
        <v>68</v>
      </c>
    </row>
    <row r="7" spans="2:64" ht="15.75" hidden="1" customHeight="1" x14ac:dyDescent="0.7">
      <c r="B7" s="90" t="s">
        <v>69</v>
      </c>
      <c r="D7" s="77"/>
      <c r="E7" s="230"/>
      <c r="F7" s="230"/>
      <c r="G7" s="230"/>
      <c r="H7" s="231"/>
      <c r="I7" s="232"/>
      <c r="J7" s="233"/>
      <c r="K7" s="233"/>
      <c r="L7" s="234"/>
      <c r="M7" s="237" t="s">
        <v>68</v>
      </c>
      <c r="N7" s="238" t="s">
        <v>75</v>
      </c>
      <c r="O7" s="238" t="s">
        <v>161</v>
      </c>
      <c r="P7" s="238" t="s">
        <v>162</v>
      </c>
      <c r="Q7" s="239" t="s">
        <v>163</v>
      </c>
      <c r="R7" s="237" t="s">
        <v>164</v>
      </c>
      <c r="S7" s="238" t="s">
        <v>165</v>
      </c>
      <c r="T7" s="238" t="s">
        <v>166</v>
      </c>
      <c r="U7" s="239" t="s">
        <v>167</v>
      </c>
      <c r="V7" s="237" t="s">
        <v>168</v>
      </c>
      <c r="W7" s="238" t="s">
        <v>169</v>
      </c>
      <c r="X7" s="238" t="s">
        <v>170</v>
      </c>
      <c r="Y7" s="239" t="s">
        <v>171</v>
      </c>
      <c r="Z7" s="78"/>
      <c r="AA7" s="79"/>
      <c r="AB7" s="79"/>
      <c r="AC7" s="79"/>
      <c r="AD7" s="80"/>
      <c r="AE7" s="78"/>
      <c r="AF7" s="79"/>
      <c r="AG7" s="79"/>
      <c r="AH7" s="80"/>
      <c r="AI7" s="78"/>
      <c r="AJ7" s="79"/>
      <c r="AK7" s="79"/>
      <c r="AL7" s="80"/>
      <c r="AM7" s="78"/>
      <c r="AN7" s="79"/>
      <c r="AO7" s="79"/>
      <c r="AP7" s="79"/>
      <c r="AQ7" s="80"/>
      <c r="AR7" s="240"/>
      <c r="AS7" s="241"/>
      <c r="AT7" s="241"/>
      <c r="AU7" s="242"/>
      <c r="AV7" s="243"/>
      <c r="AW7" s="230"/>
      <c r="AX7" s="230"/>
      <c r="AY7" s="244"/>
      <c r="AZ7" s="245"/>
      <c r="BA7" s="246"/>
      <c r="BB7" s="246"/>
      <c r="BC7" s="246"/>
      <c r="BD7" s="247"/>
      <c r="BE7" s="248"/>
      <c r="BF7" s="249"/>
      <c r="BG7" s="249"/>
      <c r="BH7" s="250"/>
      <c r="BI7" s="248"/>
      <c r="BJ7" s="249"/>
      <c r="BK7" s="249"/>
      <c r="BL7" s="250"/>
    </row>
    <row r="8" spans="2:64" ht="15.75" customHeight="1" x14ac:dyDescent="0.7">
      <c r="B8" s="75" t="s">
        <v>70</v>
      </c>
      <c r="D8" s="77"/>
      <c r="E8" s="95">
        <f>E25</f>
        <v>45599</v>
      </c>
      <c r="F8" s="95">
        <f t="shared" ref="F8:BL8" si="0">F25</f>
        <v>45606</v>
      </c>
      <c r="G8" s="95">
        <f t="shared" si="0"/>
        <v>45613</v>
      </c>
      <c r="H8" s="251">
        <f t="shared" si="0"/>
        <v>45620</v>
      </c>
      <c r="I8" s="99">
        <f t="shared" si="0"/>
        <v>45627</v>
      </c>
      <c r="J8" s="95">
        <f t="shared" si="0"/>
        <v>45634</v>
      </c>
      <c r="K8" s="95">
        <f t="shared" si="0"/>
        <v>45641</v>
      </c>
      <c r="L8" s="97">
        <f t="shared" si="0"/>
        <v>45648</v>
      </c>
      <c r="M8" s="99">
        <f t="shared" si="0"/>
        <v>45652</v>
      </c>
      <c r="N8" s="252">
        <f t="shared" si="0"/>
        <v>45659</v>
      </c>
      <c r="O8" s="95">
        <f t="shared" si="0"/>
        <v>45666</v>
      </c>
      <c r="P8" s="95">
        <f t="shared" si="0"/>
        <v>45673</v>
      </c>
      <c r="Q8" s="253">
        <f t="shared" si="0"/>
        <v>45680</v>
      </c>
      <c r="R8" s="99">
        <f t="shared" si="0"/>
        <v>45687</v>
      </c>
      <c r="S8" s="96">
        <f t="shared" si="0"/>
        <v>45694</v>
      </c>
      <c r="T8" s="95">
        <f t="shared" si="0"/>
        <v>45701</v>
      </c>
      <c r="U8" s="254">
        <f t="shared" si="0"/>
        <v>45708</v>
      </c>
      <c r="V8" s="99">
        <f t="shared" si="0"/>
        <v>45715</v>
      </c>
      <c r="W8" s="96">
        <f t="shared" si="0"/>
        <v>45722</v>
      </c>
      <c r="X8" s="95">
        <f t="shared" si="0"/>
        <v>45729</v>
      </c>
      <c r="Y8" s="97">
        <f t="shared" si="0"/>
        <v>45736</v>
      </c>
      <c r="Z8" s="98">
        <f t="shared" si="0"/>
        <v>45746</v>
      </c>
      <c r="AA8" s="95">
        <f t="shared" si="0"/>
        <v>45753</v>
      </c>
      <c r="AB8" s="95">
        <f t="shared" si="0"/>
        <v>45760</v>
      </c>
      <c r="AC8" s="95">
        <f t="shared" si="0"/>
        <v>45767</v>
      </c>
      <c r="AD8" s="97">
        <f t="shared" si="0"/>
        <v>45774</v>
      </c>
      <c r="AE8" s="99">
        <f t="shared" si="0"/>
        <v>45781</v>
      </c>
      <c r="AF8" s="95">
        <f t="shared" si="0"/>
        <v>45788</v>
      </c>
      <c r="AG8" s="95">
        <f t="shared" si="0"/>
        <v>45795</v>
      </c>
      <c r="AH8" s="97">
        <f t="shared" si="0"/>
        <v>45802</v>
      </c>
      <c r="AI8" s="99">
        <f t="shared" si="0"/>
        <v>45809</v>
      </c>
      <c r="AJ8" s="95">
        <f t="shared" si="0"/>
        <v>45816</v>
      </c>
      <c r="AK8" s="95">
        <f t="shared" si="0"/>
        <v>45823</v>
      </c>
      <c r="AL8" s="97">
        <f t="shared" si="0"/>
        <v>45830</v>
      </c>
      <c r="AM8" s="94">
        <f t="shared" si="0"/>
        <v>45841</v>
      </c>
      <c r="AN8" s="95">
        <f t="shared" si="0"/>
        <v>45844</v>
      </c>
      <c r="AO8" s="96">
        <f t="shared" si="0"/>
        <v>45851</v>
      </c>
      <c r="AP8" s="95">
        <f t="shared" si="0"/>
        <v>45858</v>
      </c>
      <c r="AQ8" s="97">
        <f t="shared" si="0"/>
        <v>45865</v>
      </c>
      <c r="AR8" s="98">
        <f t="shared" si="0"/>
        <v>45872</v>
      </c>
      <c r="AS8" s="95">
        <f t="shared" si="0"/>
        <v>45879</v>
      </c>
      <c r="AT8" s="96">
        <f t="shared" si="0"/>
        <v>45886</v>
      </c>
      <c r="AU8" s="97">
        <f t="shared" si="0"/>
        <v>45893</v>
      </c>
      <c r="AV8" s="98">
        <f t="shared" si="0"/>
        <v>45900</v>
      </c>
      <c r="AW8" s="95">
        <f t="shared" si="0"/>
        <v>45907</v>
      </c>
      <c r="AX8" s="96">
        <f t="shared" si="0"/>
        <v>45914</v>
      </c>
      <c r="AY8" s="97">
        <f t="shared" si="0"/>
        <v>45921</v>
      </c>
      <c r="AZ8" s="98">
        <f t="shared" si="0"/>
        <v>45928</v>
      </c>
      <c r="BA8" s="95">
        <f t="shared" si="0"/>
        <v>45935</v>
      </c>
      <c r="BB8" s="96">
        <f t="shared" si="0"/>
        <v>45942</v>
      </c>
      <c r="BC8" s="95">
        <f t="shared" si="0"/>
        <v>45949</v>
      </c>
      <c r="BD8" s="97">
        <f t="shared" si="0"/>
        <v>45956</v>
      </c>
      <c r="BE8" s="98">
        <f t="shared" si="0"/>
        <v>45963</v>
      </c>
      <c r="BF8" s="95">
        <f t="shared" si="0"/>
        <v>45970</v>
      </c>
      <c r="BG8" s="96">
        <f t="shared" si="0"/>
        <v>45977</v>
      </c>
      <c r="BH8" s="97">
        <f t="shared" si="0"/>
        <v>45984</v>
      </c>
      <c r="BI8" s="99">
        <f t="shared" si="0"/>
        <v>45991</v>
      </c>
      <c r="BJ8" s="95">
        <f t="shared" si="0"/>
        <v>45998</v>
      </c>
      <c r="BK8" s="95">
        <f t="shared" si="0"/>
        <v>46005</v>
      </c>
      <c r="BL8" s="97">
        <f t="shared" si="0"/>
        <v>46012</v>
      </c>
    </row>
    <row r="9" spans="2:64" ht="15.75" customHeight="1" x14ac:dyDescent="0.7">
      <c r="B9" s="100" t="s">
        <v>71</v>
      </c>
      <c r="D9" s="77"/>
      <c r="E9" s="103" t="s">
        <v>72</v>
      </c>
      <c r="F9" s="255"/>
      <c r="G9" s="103" t="s">
        <v>73</v>
      </c>
      <c r="H9" s="256"/>
      <c r="I9" s="101" t="s">
        <v>72</v>
      </c>
      <c r="J9" s="255"/>
      <c r="K9" s="103" t="s">
        <v>73</v>
      </c>
      <c r="L9" s="93"/>
      <c r="M9" s="91"/>
      <c r="N9" s="257" t="s">
        <v>72</v>
      </c>
      <c r="O9" s="92"/>
      <c r="P9" s="256"/>
      <c r="Q9" s="258" t="s">
        <v>72</v>
      </c>
      <c r="R9" s="259"/>
      <c r="S9" s="103" t="s">
        <v>73</v>
      </c>
      <c r="T9" s="260"/>
      <c r="U9" s="261" t="s">
        <v>72</v>
      </c>
      <c r="V9" s="259"/>
      <c r="W9" s="103" t="s">
        <v>73</v>
      </c>
      <c r="Y9" s="104"/>
      <c r="Z9" s="101" t="s">
        <v>72</v>
      </c>
      <c r="AB9" s="103" t="s">
        <v>73</v>
      </c>
      <c r="AD9" s="104"/>
      <c r="AE9" s="101" t="s">
        <v>72</v>
      </c>
      <c r="AF9" s="102"/>
      <c r="AG9" s="103" t="s">
        <v>73</v>
      </c>
      <c r="AH9" s="93"/>
      <c r="AI9" s="101" t="s">
        <v>72</v>
      </c>
      <c r="AJ9" s="102"/>
      <c r="AK9" s="103" t="s">
        <v>73</v>
      </c>
      <c r="AL9" s="93"/>
      <c r="AM9" s="101" t="s">
        <v>72</v>
      </c>
      <c r="AN9" s="102"/>
      <c r="AO9" s="103" t="s">
        <v>73</v>
      </c>
      <c r="AP9" s="102"/>
      <c r="AQ9" s="93"/>
      <c r="AR9" s="101" t="s">
        <v>72</v>
      </c>
      <c r="AS9" s="102"/>
      <c r="AT9" s="103" t="s">
        <v>73</v>
      </c>
      <c r="AU9" s="93"/>
      <c r="AV9" s="101" t="s">
        <v>72</v>
      </c>
      <c r="AW9" s="102"/>
      <c r="AX9" s="103" t="s">
        <v>73</v>
      </c>
      <c r="AY9" s="93"/>
      <c r="AZ9" s="101" t="s">
        <v>72</v>
      </c>
      <c r="BA9" s="102"/>
      <c r="BB9" s="103" t="s">
        <v>73</v>
      </c>
      <c r="BC9" s="102"/>
      <c r="BD9" s="93"/>
      <c r="BE9" s="101" t="s">
        <v>72</v>
      </c>
      <c r="BF9" s="102"/>
      <c r="BG9" s="103" t="s">
        <v>73</v>
      </c>
      <c r="BH9" s="104"/>
      <c r="BI9" s="101" t="s">
        <v>72</v>
      </c>
      <c r="BJ9" s="102"/>
      <c r="BK9" s="103" t="s">
        <v>73</v>
      </c>
      <c r="BL9" s="104"/>
    </row>
    <row r="10" spans="2:64" ht="15.75" customHeight="1" x14ac:dyDescent="0.7">
      <c r="B10" s="105" t="s">
        <v>74</v>
      </c>
      <c r="D10" s="77"/>
      <c r="E10" s="79" t="s">
        <v>62</v>
      </c>
      <c r="F10" s="79" t="s">
        <v>63</v>
      </c>
      <c r="G10" s="79" t="s">
        <v>64</v>
      </c>
      <c r="H10" s="262" t="s">
        <v>65</v>
      </c>
      <c r="I10" s="78" t="s">
        <v>66</v>
      </c>
      <c r="J10" s="79" t="s">
        <v>67</v>
      </c>
      <c r="K10" s="79" t="s">
        <v>68</v>
      </c>
      <c r="L10" s="80" t="s">
        <v>75</v>
      </c>
      <c r="M10" s="78" t="s">
        <v>161</v>
      </c>
      <c r="N10" s="263" t="s">
        <v>162</v>
      </c>
      <c r="O10" s="79" t="s">
        <v>163</v>
      </c>
      <c r="P10" s="79" t="s">
        <v>164</v>
      </c>
      <c r="Q10" s="264" t="s">
        <v>165</v>
      </c>
      <c r="R10" s="78" t="s">
        <v>166</v>
      </c>
      <c r="S10" s="108" t="s">
        <v>167</v>
      </c>
      <c r="T10" s="79" t="s">
        <v>168</v>
      </c>
      <c r="U10" s="265" t="s">
        <v>169</v>
      </c>
      <c r="V10" s="78" t="s">
        <v>170</v>
      </c>
      <c r="W10" s="108" t="s">
        <v>171</v>
      </c>
      <c r="X10" s="79" t="s">
        <v>172</v>
      </c>
      <c r="Y10" s="80" t="s">
        <v>173</v>
      </c>
      <c r="Z10" s="107" t="s">
        <v>174</v>
      </c>
      <c r="AA10" s="79" t="s">
        <v>175</v>
      </c>
      <c r="AB10" s="79" t="s">
        <v>176</v>
      </c>
      <c r="AC10" s="79" t="s">
        <v>177</v>
      </c>
      <c r="AD10" s="80" t="s">
        <v>178</v>
      </c>
      <c r="AE10" s="78" t="s">
        <v>179</v>
      </c>
      <c r="AF10" s="79" t="s">
        <v>180</v>
      </c>
      <c r="AG10" s="79" t="s">
        <v>181</v>
      </c>
      <c r="AH10" s="80" t="s">
        <v>182</v>
      </c>
      <c r="AI10" s="78" t="s">
        <v>183</v>
      </c>
      <c r="AJ10" s="79" t="s">
        <v>184</v>
      </c>
      <c r="AK10" s="79" t="s">
        <v>185</v>
      </c>
      <c r="AL10" s="80" t="s">
        <v>43</v>
      </c>
      <c r="AM10" s="107" t="s">
        <v>44</v>
      </c>
      <c r="AN10" s="79" t="s">
        <v>45</v>
      </c>
      <c r="AO10" s="108" t="s">
        <v>46</v>
      </c>
      <c r="AP10" s="79" t="s">
        <v>47</v>
      </c>
      <c r="AQ10" s="80" t="s">
        <v>48</v>
      </c>
      <c r="AR10" s="107" t="s">
        <v>49</v>
      </c>
      <c r="AS10" s="79" t="s">
        <v>50</v>
      </c>
      <c r="AT10" s="108" t="s">
        <v>51</v>
      </c>
      <c r="AU10" s="80" t="s">
        <v>52</v>
      </c>
      <c r="AV10" s="107" t="s">
        <v>53</v>
      </c>
      <c r="AW10" s="79" t="s">
        <v>54</v>
      </c>
      <c r="AX10" s="108" t="s">
        <v>55</v>
      </c>
      <c r="AY10" s="80" t="s">
        <v>56</v>
      </c>
      <c r="AZ10" s="107" t="s">
        <v>57</v>
      </c>
      <c r="BA10" s="79" t="s">
        <v>58</v>
      </c>
      <c r="BB10" s="108" t="s">
        <v>59</v>
      </c>
      <c r="BC10" s="79" t="s">
        <v>60</v>
      </c>
      <c r="BD10" s="80" t="s">
        <v>61</v>
      </c>
      <c r="BE10" s="107" t="s">
        <v>62</v>
      </c>
      <c r="BF10" s="79" t="s">
        <v>63</v>
      </c>
      <c r="BG10" s="108" t="s">
        <v>64</v>
      </c>
      <c r="BH10" s="80" t="s">
        <v>65</v>
      </c>
      <c r="BI10" s="78" t="s">
        <v>66</v>
      </c>
      <c r="BJ10" s="79" t="s">
        <v>67</v>
      </c>
      <c r="BK10" s="79" t="s">
        <v>68</v>
      </c>
      <c r="BL10" s="80" t="s">
        <v>68</v>
      </c>
    </row>
    <row r="11" spans="2:64" ht="15.75" customHeight="1" thickBot="1" x14ac:dyDescent="0.75">
      <c r="B11" s="109" t="s">
        <v>76</v>
      </c>
      <c r="C11" s="44"/>
      <c r="D11" s="176"/>
      <c r="E11" s="266">
        <f>E26</f>
        <v>45606</v>
      </c>
      <c r="F11" s="267">
        <f>F26</f>
        <v>45613</v>
      </c>
      <c r="G11" s="266">
        <f>G26</f>
        <v>45620</v>
      </c>
      <c r="H11" s="268">
        <f>H26</f>
        <v>45627</v>
      </c>
      <c r="I11" s="114">
        <f t="shared" ref="I11:Z11" si="1">H11+7</f>
        <v>45634</v>
      </c>
      <c r="J11" s="111">
        <f t="shared" si="1"/>
        <v>45641</v>
      </c>
      <c r="K11" s="112">
        <f t="shared" si="1"/>
        <v>45648</v>
      </c>
      <c r="L11" s="113">
        <f>K11+7</f>
        <v>45655</v>
      </c>
      <c r="M11" s="269">
        <f t="shared" si="1"/>
        <v>45662</v>
      </c>
      <c r="N11" s="270">
        <f t="shared" si="1"/>
        <v>45669</v>
      </c>
      <c r="O11" s="271">
        <f t="shared" si="1"/>
        <v>45676</v>
      </c>
      <c r="P11" s="272">
        <f t="shared" si="1"/>
        <v>45683</v>
      </c>
      <c r="Q11" s="273">
        <f t="shared" si="1"/>
        <v>45690</v>
      </c>
      <c r="R11" s="274">
        <f t="shared" si="1"/>
        <v>45697</v>
      </c>
      <c r="S11" s="112">
        <f t="shared" si="1"/>
        <v>45704</v>
      </c>
      <c r="T11" s="272">
        <f t="shared" si="1"/>
        <v>45711</v>
      </c>
      <c r="U11" s="275">
        <f t="shared" si="1"/>
        <v>45718</v>
      </c>
      <c r="V11" s="274">
        <f t="shared" si="1"/>
        <v>45725</v>
      </c>
      <c r="W11" s="112">
        <f t="shared" si="1"/>
        <v>45732</v>
      </c>
      <c r="X11" s="272">
        <f t="shared" si="1"/>
        <v>45739</v>
      </c>
      <c r="Y11" s="276">
        <f t="shared" si="1"/>
        <v>45746</v>
      </c>
      <c r="Z11" s="114">
        <f t="shared" si="1"/>
        <v>45753</v>
      </c>
      <c r="AA11" s="111">
        <f>Z11+7</f>
        <v>45760</v>
      </c>
      <c r="AB11" s="112">
        <f>AA11+7</f>
        <v>45767</v>
      </c>
      <c r="AC11" s="111">
        <f>AB11+7</f>
        <v>45774</v>
      </c>
      <c r="AD11" s="113">
        <f t="shared" ref="AD11:AL11" si="2">AC11+7</f>
        <v>45781</v>
      </c>
      <c r="AE11" s="114">
        <f t="shared" si="2"/>
        <v>45788</v>
      </c>
      <c r="AF11" s="111">
        <f t="shared" si="2"/>
        <v>45795</v>
      </c>
      <c r="AG11" s="112">
        <f t="shared" si="2"/>
        <v>45802</v>
      </c>
      <c r="AH11" s="113">
        <f t="shared" si="2"/>
        <v>45809</v>
      </c>
      <c r="AI11" s="114">
        <f>AH11+7</f>
        <v>45816</v>
      </c>
      <c r="AJ11" s="111">
        <f>AI11+7</f>
        <v>45823</v>
      </c>
      <c r="AK11" s="112">
        <f>AJ11+7</f>
        <v>45830</v>
      </c>
      <c r="AL11" s="113">
        <f t="shared" si="2"/>
        <v>45837</v>
      </c>
      <c r="AM11" s="110">
        <f>AM26</f>
        <v>45848</v>
      </c>
      <c r="AN11" s="111">
        <v>45851</v>
      </c>
      <c r="AO11" s="112">
        <v>45858</v>
      </c>
      <c r="AP11" s="111">
        <v>45865</v>
      </c>
      <c r="AQ11" s="113">
        <v>45872</v>
      </c>
      <c r="AR11" s="114">
        <v>45879</v>
      </c>
      <c r="AS11" s="111">
        <v>45886</v>
      </c>
      <c r="AT11" s="112">
        <v>45893</v>
      </c>
      <c r="AU11" s="113">
        <v>45900</v>
      </c>
      <c r="AV11" s="114">
        <v>45907</v>
      </c>
      <c r="AW11" s="111">
        <v>45914</v>
      </c>
      <c r="AX11" s="112">
        <v>45921</v>
      </c>
      <c r="AY11" s="113">
        <v>45928</v>
      </c>
      <c r="AZ11" s="114">
        <v>45935</v>
      </c>
      <c r="BA11" s="111">
        <v>45942</v>
      </c>
      <c r="BB11" s="112">
        <v>45949</v>
      </c>
      <c r="BC11" s="111">
        <v>45956</v>
      </c>
      <c r="BD11" s="113">
        <v>45963</v>
      </c>
      <c r="BE11" s="114">
        <v>45970</v>
      </c>
      <c r="BF11" s="111">
        <v>45977</v>
      </c>
      <c r="BG11" s="112">
        <v>45984</v>
      </c>
      <c r="BH11" s="113">
        <v>45991</v>
      </c>
      <c r="BI11" s="114">
        <v>45998</v>
      </c>
      <c r="BJ11" s="111">
        <v>46005</v>
      </c>
      <c r="BK11" s="112">
        <v>46012</v>
      </c>
      <c r="BL11" s="111">
        <v>46019</v>
      </c>
    </row>
    <row r="12" spans="2:64" s="46" customFormat="1" ht="15.75" customHeight="1" x14ac:dyDescent="0.7">
      <c r="B12" s="116" t="s">
        <v>77</v>
      </c>
      <c r="C12" s="116" t="s">
        <v>78</v>
      </c>
      <c r="D12" s="116" t="s">
        <v>79</v>
      </c>
      <c r="E12" s="117"/>
      <c r="F12" s="118"/>
      <c r="G12" s="119"/>
      <c r="H12" s="118"/>
      <c r="I12" s="117"/>
      <c r="J12" s="118"/>
      <c r="K12" s="119"/>
      <c r="L12" s="118"/>
      <c r="M12" s="117"/>
      <c r="N12" s="118"/>
      <c r="O12" s="119"/>
      <c r="P12" s="119"/>
      <c r="Q12" s="120"/>
      <c r="R12" s="117"/>
      <c r="S12" s="118"/>
      <c r="T12" s="119"/>
      <c r="U12" s="120"/>
      <c r="V12" s="118"/>
      <c r="W12" s="118"/>
      <c r="X12" s="119"/>
      <c r="Y12" s="120"/>
      <c r="Z12" s="119"/>
      <c r="AA12" s="118"/>
      <c r="AB12" s="119"/>
      <c r="AC12" s="118"/>
      <c r="AD12" s="120"/>
      <c r="AE12" s="117"/>
      <c r="AF12" s="118"/>
      <c r="AG12" s="119"/>
      <c r="AH12" s="120"/>
      <c r="AI12" s="117"/>
      <c r="AJ12" s="118"/>
      <c r="AK12" s="119"/>
      <c r="AL12" s="120"/>
      <c r="AM12" s="117"/>
      <c r="AN12" s="118"/>
      <c r="AO12" s="119"/>
      <c r="AP12" s="118"/>
      <c r="AQ12" s="120"/>
      <c r="AR12" s="117"/>
      <c r="AS12" s="118"/>
      <c r="AT12" s="119"/>
      <c r="AU12" s="120"/>
      <c r="AV12" s="117"/>
      <c r="AW12" s="118"/>
      <c r="AX12" s="119"/>
      <c r="AY12" s="120"/>
      <c r="AZ12" s="117"/>
      <c r="BA12" s="118"/>
      <c r="BB12" s="119"/>
      <c r="BC12" s="118"/>
      <c r="BD12" s="120"/>
      <c r="BE12" s="117"/>
      <c r="BF12" s="118"/>
      <c r="BG12" s="119"/>
      <c r="BH12" s="118"/>
      <c r="BI12" s="117"/>
      <c r="BJ12" s="118"/>
      <c r="BK12" s="119"/>
      <c r="BL12" s="121"/>
    </row>
    <row r="13" spans="2:64" ht="15.75" customHeight="1" x14ac:dyDescent="0.7">
      <c r="B13" s="277" t="s">
        <v>80</v>
      </c>
      <c r="C13" s="123">
        <v>21</v>
      </c>
      <c r="D13" s="124" t="s">
        <v>81</v>
      </c>
      <c r="E13" s="117"/>
      <c r="F13" s="118"/>
      <c r="G13" s="119"/>
      <c r="H13" s="118"/>
      <c r="I13" s="278" t="s">
        <v>186</v>
      </c>
      <c r="J13" s="279"/>
      <c r="K13" s="119"/>
      <c r="L13" s="118"/>
      <c r="M13" s="117"/>
      <c r="N13" s="118"/>
      <c r="O13" s="119"/>
      <c r="P13" s="119"/>
      <c r="Q13" s="118"/>
      <c r="R13" s="117"/>
      <c r="S13" s="118"/>
      <c r="T13" s="119"/>
      <c r="U13" s="120"/>
      <c r="V13" s="118"/>
      <c r="W13" s="118"/>
      <c r="X13" s="119"/>
      <c r="Y13" s="120"/>
      <c r="Z13" s="119"/>
      <c r="AA13" s="118"/>
      <c r="AB13" s="119"/>
      <c r="AC13" s="118"/>
      <c r="AD13" s="118"/>
      <c r="AE13" s="117"/>
      <c r="AF13" s="118"/>
      <c r="AG13" s="119"/>
      <c r="AH13" s="118"/>
      <c r="AI13" s="117"/>
      <c r="AJ13" s="118"/>
      <c r="AK13" s="119"/>
      <c r="AL13" s="118"/>
      <c r="AM13" s="125" t="s">
        <v>82</v>
      </c>
      <c r="AN13" s="126"/>
      <c r="AO13" s="119"/>
      <c r="AP13" s="118"/>
      <c r="AQ13" s="120"/>
      <c r="AR13" s="117"/>
      <c r="AS13" s="118"/>
      <c r="AT13" s="119"/>
      <c r="AU13" s="120"/>
      <c r="AV13" s="117"/>
      <c r="AW13" s="118"/>
      <c r="AX13" s="119"/>
      <c r="AY13" s="120"/>
      <c r="AZ13" s="117"/>
      <c r="BA13" s="118"/>
      <c r="BB13" s="119"/>
      <c r="BC13" s="118"/>
      <c r="BD13" s="120"/>
      <c r="BE13" s="117"/>
      <c r="BF13" s="118"/>
      <c r="BG13" s="119"/>
      <c r="BH13" s="118"/>
      <c r="BI13" s="117"/>
      <c r="BJ13" s="118"/>
      <c r="BK13" s="119"/>
      <c r="BL13" s="121"/>
    </row>
    <row r="14" spans="2:64" ht="15.75" customHeight="1" x14ac:dyDescent="0.7">
      <c r="B14" s="277" t="s">
        <v>83</v>
      </c>
      <c r="C14" s="123">
        <v>28</v>
      </c>
      <c r="D14" s="124" t="s">
        <v>84</v>
      </c>
      <c r="E14" s="117"/>
      <c r="F14" s="118"/>
      <c r="G14" s="119"/>
      <c r="H14" s="118"/>
      <c r="I14" s="278" t="s">
        <v>187</v>
      </c>
      <c r="J14" s="279"/>
      <c r="K14" s="119"/>
      <c r="L14" s="118"/>
      <c r="M14" s="117"/>
      <c r="N14" s="118"/>
      <c r="O14" s="119"/>
      <c r="P14" s="119"/>
      <c r="Q14" s="118"/>
      <c r="R14" s="117"/>
      <c r="S14" s="118"/>
      <c r="T14" s="119"/>
      <c r="U14" s="120"/>
      <c r="V14" s="118"/>
      <c r="W14" s="118"/>
      <c r="X14" s="119"/>
      <c r="Y14" s="120"/>
      <c r="Z14" s="119"/>
      <c r="AA14" s="118"/>
      <c r="AB14" s="119"/>
      <c r="AC14" s="118"/>
      <c r="AD14" s="118"/>
      <c r="AE14" s="117"/>
      <c r="AF14" s="118"/>
      <c r="AG14" s="119"/>
      <c r="AH14" s="118"/>
      <c r="AI14" s="117"/>
      <c r="AJ14" s="118"/>
      <c r="AK14" s="119"/>
      <c r="AL14" s="118"/>
      <c r="AM14" s="127" t="s">
        <v>85</v>
      </c>
      <c r="AN14" s="128"/>
      <c r="AO14" s="119"/>
      <c r="AP14" s="118"/>
      <c r="AQ14" s="120"/>
      <c r="AR14" s="117"/>
      <c r="AS14" s="118"/>
      <c r="AT14" s="119"/>
      <c r="AU14" s="120"/>
      <c r="AV14" s="117"/>
      <c r="AW14" s="118"/>
      <c r="AX14" s="119"/>
      <c r="AY14" s="120"/>
      <c r="AZ14" s="117"/>
      <c r="BA14" s="118"/>
      <c r="BB14" s="119"/>
      <c r="BC14" s="118"/>
      <c r="BD14" s="120"/>
      <c r="BE14" s="117"/>
      <c r="BF14" s="118"/>
      <c r="BG14" s="119"/>
      <c r="BH14" s="120"/>
      <c r="BI14" s="117"/>
      <c r="BJ14" s="118"/>
      <c r="BK14" s="119"/>
      <c r="BL14" s="120"/>
    </row>
    <row r="15" spans="2:64" ht="15.75" customHeight="1" thickBot="1" x14ac:dyDescent="0.75">
      <c r="B15" s="129" t="s">
        <v>86</v>
      </c>
      <c r="C15" s="130"/>
      <c r="D15" s="124"/>
      <c r="E15" s="117"/>
      <c r="F15" s="118"/>
      <c r="G15" s="119"/>
      <c r="H15" s="118"/>
      <c r="I15" s="280"/>
      <c r="J15" s="281"/>
      <c r="K15" s="119"/>
      <c r="L15" s="118"/>
      <c r="M15" s="117"/>
      <c r="N15" s="118"/>
      <c r="O15" s="119"/>
      <c r="P15" s="119"/>
      <c r="Q15" s="118"/>
      <c r="R15" s="117"/>
      <c r="S15" s="118"/>
      <c r="T15" s="119"/>
      <c r="U15" s="120"/>
      <c r="V15" s="118"/>
      <c r="W15" s="118"/>
      <c r="X15" s="119"/>
      <c r="Y15" s="120"/>
      <c r="Z15" s="119"/>
      <c r="AA15" s="118"/>
      <c r="AB15" s="119"/>
      <c r="AC15" s="118"/>
      <c r="AD15" s="118"/>
      <c r="AE15" s="117"/>
      <c r="AF15" s="118"/>
      <c r="AG15" s="119"/>
      <c r="AH15" s="118"/>
      <c r="AI15" s="119"/>
      <c r="AJ15" s="118"/>
      <c r="AK15" s="119"/>
      <c r="AL15" s="282"/>
      <c r="AM15" s="119"/>
      <c r="AN15" s="119"/>
      <c r="AO15" s="119"/>
      <c r="AP15" s="118"/>
      <c r="AQ15" s="120"/>
      <c r="AR15" s="119"/>
      <c r="AS15" s="118"/>
      <c r="AT15" s="119"/>
      <c r="AU15" s="120"/>
      <c r="AV15" s="119"/>
      <c r="AW15" s="118"/>
      <c r="AX15" s="119"/>
      <c r="AY15" s="120"/>
      <c r="AZ15" s="119"/>
      <c r="BA15" s="118"/>
      <c r="BB15" s="119"/>
      <c r="BC15" s="118"/>
      <c r="BD15" s="120"/>
      <c r="BE15" s="119"/>
      <c r="BF15" s="118"/>
      <c r="BG15" s="119"/>
      <c r="BH15" s="120"/>
      <c r="BI15" s="119"/>
      <c r="BJ15" s="118"/>
      <c r="BK15" s="119"/>
      <c r="BL15" s="120"/>
    </row>
    <row r="16" spans="2:64" ht="15.75" customHeight="1" thickBot="1" x14ac:dyDescent="0.75">
      <c r="B16" s="122"/>
      <c r="C16" s="123"/>
      <c r="D16" s="131"/>
      <c r="E16" s="283"/>
      <c r="F16" s="284"/>
      <c r="G16" s="285"/>
      <c r="H16" s="284"/>
      <c r="I16" s="286" t="s">
        <v>188</v>
      </c>
      <c r="J16" s="287"/>
      <c r="K16" s="119"/>
      <c r="L16" s="118"/>
      <c r="M16" s="117"/>
      <c r="N16" s="118"/>
      <c r="O16" s="119"/>
      <c r="P16" s="119"/>
      <c r="Q16" s="118"/>
      <c r="R16" s="117"/>
      <c r="S16" s="118"/>
      <c r="T16" s="119"/>
      <c r="U16" s="120"/>
      <c r="V16" s="118"/>
      <c r="W16" s="118"/>
      <c r="X16" s="119"/>
      <c r="Y16" s="120"/>
      <c r="Z16" s="119"/>
      <c r="AA16" s="118"/>
      <c r="AB16" s="119"/>
      <c r="AC16" s="118"/>
      <c r="AD16" s="118"/>
      <c r="AE16" s="117"/>
      <c r="AF16" s="118"/>
      <c r="AG16" s="119"/>
      <c r="AH16" s="118"/>
      <c r="AI16" s="133" t="s">
        <v>189</v>
      </c>
      <c r="AJ16" s="134"/>
      <c r="AK16" s="134"/>
      <c r="AL16" s="135"/>
      <c r="AM16" s="133" t="s">
        <v>87</v>
      </c>
      <c r="AN16" s="134"/>
      <c r="AO16" s="134"/>
      <c r="AP16" s="134"/>
      <c r="AQ16" s="135"/>
      <c r="AR16" s="133" t="s">
        <v>88</v>
      </c>
      <c r="AS16" s="134"/>
      <c r="AT16" s="134"/>
      <c r="AU16" s="135"/>
      <c r="AV16" s="133" t="s">
        <v>89</v>
      </c>
      <c r="AW16" s="134"/>
      <c r="AX16" s="134"/>
      <c r="AY16" s="135"/>
      <c r="AZ16" s="133" t="s">
        <v>90</v>
      </c>
      <c r="BA16" s="134"/>
      <c r="BB16" s="134"/>
      <c r="BC16" s="134"/>
      <c r="BD16" s="135"/>
      <c r="BE16" s="133" t="s">
        <v>91</v>
      </c>
      <c r="BF16" s="134"/>
      <c r="BG16" s="134"/>
      <c r="BH16" s="135"/>
      <c r="BI16" s="133" t="s">
        <v>87</v>
      </c>
      <c r="BJ16" s="134"/>
      <c r="BK16" s="134"/>
      <c r="BL16" s="288"/>
    </row>
    <row r="17" spans="2:64" x14ac:dyDescent="0.7">
      <c r="B17" s="289" t="s">
        <v>93</v>
      </c>
      <c r="C17" s="143">
        <v>2</v>
      </c>
      <c r="D17" s="144" t="s">
        <v>190</v>
      </c>
      <c r="E17" s="145" t="e">
        <f t="shared" ref="E17:BL17" si="3">E18-$C$17</f>
        <v>#REF!</v>
      </c>
      <c r="F17" s="290" t="e">
        <f t="shared" si="3"/>
        <v>#REF!</v>
      </c>
      <c r="G17" s="290" t="e">
        <f t="shared" si="3"/>
        <v>#REF!</v>
      </c>
      <c r="H17" s="290" t="e">
        <f t="shared" si="3"/>
        <v>#REF!</v>
      </c>
      <c r="I17" s="145">
        <f t="shared" si="3"/>
        <v>45548</v>
      </c>
      <c r="J17" s="145">
        <f t="shared" si="3"/>
        <v>45555</v>
      </c>
      <c r="K17" s="145">
        <f t="shared" si="3"/>
        <v>45562</v>
      </c>
      <c r="L17" s="145">
        <f t="shared" si="3"/>
        <v>45569</v>
      </c>
      <c r="M17" s="145">
        <f t="shared" si="3"/>
        <v>45573</v>
      </c>
      <c r="N17" s="145">
        <f t="shared" si="3"/>
        <v>45580</v>
      </c>
      <c r="O17" s="145">
        <f t="shared" si="3"/>
        <v>45587</v>
      </c>
      <c r="P17" s="291">
        <f t="shared" si="3"/>
        <v>45594</v>
      </c>
      <c r="Q17" s="145">
        <f t="shared" si="3"/>
        <v>45596</v>
      </c>
      <c r="R17" s="145">
        <f t="shared" si="3"/>
        <v>45596</v>
      </c>
      <c r="S17" s="145">
        <f t="shared" si="3"/>
        <v>45596</v>
      </c>
      <c r="T17" s="291">
        <f t="shared" si="3"/>
        <v>45596</v>
      </c>
      <c r="U17" s="145">
        <f t="shared" si="3"/>
        <v>45596</v>
      </c>
      <c r="V17" s="145">
        <f t="shared" si="3"/>
        <v>45608</v>
      </c>
      <c r="W17" s="145">
        <f t="shared" si="3"/>
        <v>45615</v>
      </c>
      <c r="X17" s="145">
        <f t="shared" si="3"/>
        <v>45622</v>
      </c>
      <c r="Y17" s="291">
        <f t="shared" si="3"/>
        <v>45629</v>
      </c>
      <c r="Z17" s="290">
        <f t="shared" si="3"/>
        <v>45639</v>
      </c>
      <c r="AA17" s="145">
        <f t="shared" si="3"/>
        <v>45646</v>
      </c>
      <c r="AB17" s="145">
        <f t="shared" si="3"/>
        <v>45653</v>
      </c>
      <c r="AC17" s="145">
        <f t="shared" si="3"/>
        <v>45660</v>
      </c>
      <c r="AD17" s="145">
        <f t="shared" si="3"/>
        <v>45667</v>
      </c>
      <c r="AE17" s="145">
        <f t="shared" si="3"/>
        <v>45702</v>
      </c>
      <c r="AF17" s="145">
        <f t="shared" si="3"/>
        <v>45709</v>
      </c>
      <c r="AG17" s="145">
        <f t="shared" si="3"/>
        <v>45716</v>
      </c>
      <c r="AH17" s="145">
        <f t="shared" si="3"/>
        <v>45723</v>
      </c>
      <c r="AI17" s="145">
        <f t="shared" si="3"/>
        <v>45730</v>
      </c>
      <c r="AJ17" s="145">
        <f t="shared" si="3"/>
        <v>45737</v>
      </c>
      <c r="AK17" s="145">
        <f t="shared" si="3"/>
        <v>45744</v>
      </c>
      <c r="AL17" s="145">
        <f t="shared" si="3"/>
        <v>45751</v>
      </c>
      <c r="AM17" s="145">
        <f t="shared" si="3"/>
        <v>45762</v>
      </c>
      <c r="AN17" s="145">
        <f t="shared" si="3"/>
        <v>45765</v>
      </c>
      <c r="AO17" s="145">
        <f t="shared" si="3"/>
        <v>45772</v>
      </c>
      <c r="AP17" s="145">
        <f t="shared" si="3"/>
        <v>45779</v>
      </c>
      <c r="AQ17" s="145">
        <f t="shared" si="3"/>
        <v>45786</v>
      </c>
      <c r="AR17" s="145">
        <f t="shared" si="3"/>
        <v>45793</v>
      </c>
      <c r="AS17" s="145">
        <f t="shared" si="3"/>
        <v>45800</v>
      </c>
      <c r="AT17" s="145">
        <f t="shared" si="3"/>
        <v>45807</v>
      </c>
      <c r="AU17" s="145">
        <f t="shared" si="3"/>
        <v>45814</v>
      </c>
      <c r="AV17" s="145">
        <f t="shared" si="3"/>
        <v>45821</v>
      </c>
      <c r="AW17" s="145">
        <f t="shared" si="3"/>
        <v>45828</v>
      </c>
      <c r="AX17" s="145">
        <f t="shared" si="3"/>
        <v>45835</v>
      </c>
      <c r="AY17" s="145">
        <f t="shared" si="3"/>
        <v>45842</v>
      </c>
      <c r="AZ17" s="145">
        <f t="shared" si="3"/>
        <v>45849</v>
      </c>
      <c r="BA17" s="145">
        <f t="shared" si="3"/>
        <v>45856</v>
      </c>
      <c r="BB17" s="145">
        <f t="shared" si="3"/>
        <v>45863</v>
      </c>
      <c r="BC17" s="145">
        <f t="shared" si="3"/>
        <v>45870</v>
      </c>
      <c r="BD17" s="145">
        <f t="shared" si="3"/>
        <v>45877</v>
      </c>
      <c r="BE17" s="145">
        <f t="shared" si="3"/>
        <v>45884</v>
      </c>
      <c r="BF17" s="145">
        <f t="shared" si="3"/>
        <v>45891</v>
      </c>
      <c r="BG17" s="145">
        <f t="shared" si="3"/>
        <v>45898</v>
      </c>
      <c r="BH17" s="145">
        <f t="shared" si="3"/>
        <v>45905</v>
      </c>
      <c r="BI17" s="145">
        <f t="shared" si="3"/>
        <v>45912</v>
      </c>
      <c r="BJ17" s="145">
        <f t="shared" si="3"/>
        <v>45919</v>
      </c>
      <c r="BK17" s="145">
        <f t="shared" si="3"/>
        <v>45926</v>
      </c>
      <c r="BL17" s="292">
        <f t="shared" si="3"/>
        <v>45933</v>
      </c>
    </row>
    <row r="18" spans="2:64" x14ac:dyDescent="0.7">
      <c r="B18" s="293" t="s">
        <v>95</v>
      </c>
      <c r="C18" s="143">
        <v>8</v>
      </c>
      <c r="D18" s="144" t="s">
        <v>191</v>
      </c>
      <c r="E18" s="145" t="e">
        <f>#REF!-$C$18</f>
        <v>#REF!</v>
      </c>
      <c r="F18" s="290" t="e">
        <f>#REF!-$C$18</f>
        <v>#REF!</v>
      </c>
      <c r="G18" s="290" t="e">
        <f>#REF!-$C$18</f>
        <v>#REF!</v>
      </c>
      <c r="H18" s="290" t="e">
        <f>#REF!-$C$18</f>
        <v>#REF!</v>
      </c>
      <c r="I18" s="145">
        <f t="shared" ref="I18:BL18" si="4">I19-$C$18</f>
        <v>45550</v>
      </c>
      <c r="J18" s="145">
        <f t="shared" si="4"/>
        <v>45557</v>
      </c>
      <c r="K18" s="145">
        <f t="shared" si="4"/>
        <v>45564</v>
      </c>
      <c r="L18" s="145">
        <f t="shared" si="4"/>
        <v>45571</v>
      </c>
      <c r="M18" s="145">
        <f t="shared" si="4"/>
        <v>45575</v>
      </c>
      <c r="N18" s="145">
        <f t="shared" si="4"/>
        <v>45582</v>
      </c>
      <c r="O18" s="145">
        <f t="shared" si="4"/>
        <v>45589</v>
      </c>
      <c r="P18" s="291">
        <f t="shared" si="4"/>
        <v>45596</v>
      </c>
      <c r="Q18" s="145">
        <f t="shared" si="4"/>
        <v>45598</v>
      </c>
      <c r="R18" s="145">
        <f t="shared" si="4"/>
        <v>45598</v>
      </c>
      <c r="S18" s="145">
        <f t="shared" si="4"/>
        <v>45598</v>
      </c>
      <c r="T18" s="291">
        <f t="shared" si="4"/>
        <v>45598</v>
      </c>
      <c r="U18" s="145">
        <f t="shared" si="4"/>
        <v>45598</v>
      </c>
      <c r="V18" s="145">
        <f t="shared" si="4"/>
        <v>45610</v>
      </c>
      <c r="W18" s="145">
        <f t="shared" si="4"/>
        <v>45617</v>
      </c>
      <c r="X18" s="145">
        <f t="shared" si="4"/>
        <v>45624</v>
      </c>
      <c r="Y18" s="291">
        <f t="shared" si="4"/>
        <v>45631</v>
      </c>
      <c r="Z18" s="290">
        <f t="shared" si="4"/>
        <v>45641</v>
      </c>
      <c r="AA18" s="145">
        <f t="shared" si="4"/>
        <v>45648</v>
      </c>
      <c r="AB18" s="145">
        <f t="shared" si="4"/>
        <v>45655</v>
      </c>
      <c r="AC18" s="145">
        <f t="shared" si="4"/>
        <v>45662</v>
      </c>
      <c r="AD18" s="145">
        <f t="shared" si="4"/>
        <v>45669</v>
      </c>
      <c r="AE18" s="145">
        <f t="shared" si="4"/>
        <v>45704</v>
      </c>
      <c r="AF18" s="145">
        <f t="shared" si="4"/>
        <v>45711</v>
      </c>
      <c r="AG18" s="145">
        <f t="shared" si="4"/>
        <v>45718</v>
      </c>
      <c r="AH18" s="145">
        <f t="shared" si="4"/>
        <v>45725</v>
      </c>
      <c r="AI18" s="145">
        <f t="shared" si="4"/>
        <v>45732</v>
      </c>
      <c r="AJ18" s="145">
        <f t="shared" si="4"/>
        <v>45739</v>
      </c>
      <c r="AK18" s="145">
        <f t="shared" si="4"/>
        <v>45746</v>
      </c>
      <c r="AL18" s="145">
        <f t="shared" si="4"/>
        <v>45753</v>
      </c>
      <c r="AM18" s="145">
        <f t="shared" si="4"/>
        <v>45764</v>
      </c>
      <c r="AN18" s="145">
        <f t="shared" si="4"/>
        <v>45767</v>
      </c>
      <c r="AO18" s="145">
        <f t="shared" si="4"/>
        <v>45774</v>
      </c>
      <c r="AP18" s="145">
        <f t="shared" si="4"/>
        <v>45781</v>
      </c>
      <c r="AQ18" s="145">
        <f t="shared" si="4"/>
        <v>45788</v>
      </c>
      <c r="AR18" s="145">
        <f t="shared" si="4"/>
        <v>45795</v>
      </c>
      <c r="AS18" s="145">
        <f t="shared" si="4"/>
        <v>45802</v>
      </c>
      <c r="AT18" s="145">
        <f t="shared" si="4"/>
        <v>45809</v>
      </c>
      <c r="AU18" s="145">
        <f t="shared" si="4"/>
        <v>45816</v>
      </c>
      <c r="AV18" s="145">
        <f t="shared" si="4"/>
        <v>45823</v>
      </c>
      <c r="AW18" s="145">
        <f t="shared" si="4"/>
        <v>45830</v>
      </c>
      <c r="AX18" s="145">
        <f t="shared" si="4"/>
        <v>45837</v>
      </c>
      <c r="AY18" s="145">
        <f t="shared" si="4"/>
        <v>45844</v>
      </c>
      <c r="AZ18" s="145">
        <f t="shared" si="4"/>
        <v>45851</v>
      </c>
      <c r="BA18" s="145">
        <f t="shared" si="4"/>
        <v>45858</v>
      </c>
      <c r="BB18" s="145">
        <f t="shared" si="4"/>
        <v>45865</v>
      </c>
      <c r="BC18" s="145">
        <f t="shared" si="4"/>
        <v>45872</v>
      </c>
      <c r="BD18" s="145">
        <f t="shared" si="4"/>
        <v>45879</v>
      </c>
      <c r="BE18" s="145">
        <f t="shared" si="4"/>
        <v>45886</v>
      </c>
      <c r="BF18" s="145">
        <f t="shared" si="4"/>
        <v>45893</v>
      </c>
      <c r="BG18" s="145">
        <f t="shared" si="4"/>
        <v>45900</v>
      </c>
      <c r="BH18" s="145">
        <f t="shared" si="4"/>
        <v>45907</v>
      </c>
      <c r="BI18" s="145">
        <f t="shared" si="4"/>
        <v>45914</v>
      </c>
      <c r="BJ18" s="145">
        <f t="shared" si="4"/>
        <v>45921</v>
      </c>
      <c r="BK18" s="145">
        <f t="shared" si="4"/>
        <v>45928</v>
      </c>
      <c r="BL18" s="292">
        <f t="shared" si="4"/>
        <v>45935</v>
      </c>
    </row>
    <row r="19" spans="2:64" collapsed="1" x14ac:dyDescent="0.7">
      <c r="B19" s="294" t="s">
        <v>101</v>
      </c>
      <c r="C19" s="151">
        <v>2</v>
      </c>
      <c r="D19" s="152" t="s">
        <v>192</v>
      </c>
      <c r="E19" s="153" t="e">
        <f>E20-C19</f>
        <v>#REF!</v>
      </c>
      <c r="F19" s="295">
        <f>F22-$C$19</f>
        <v>45588</v>
      </c>
      <c r="G19" s="295">
        <f>G22-$C$19</f>
        <v>45595</v>
      </c>
      <c r="H19" s="295">
        <f>H22-$C$19</f>
        <v>45602</v>
      </c>
      <c r="I19" s="153">
        <f t="shared" ref="I19:BL19" si="5">I20-$C$19</f>
        <v>45558</v>
      </c>
      <c r="J19" s="153">
        <f t="shared" si="5"/>
        <v>45565</v>
      </c>
      <c r="K19" s="153">
        <f t="shared" si="5"/>
        <v>45572</v>
      </c>
      <c r="L19" s="153">
        <f t="shared" si="5"/>
        <v>45579</v>
      </c>
      <c r="M19" s="153">
        <f t="shared" si="5"/>
        <v>45583</v>
      </c>
      <c r="N19" s="153">
        <f t="shared" si="5"/>
        <v>45590</v>
      </c>
      <c r="O19" s="153">
        <f t="shared" si="5"/>
        <v>45597</v>
      </c>
      <c r="P19" s="296">
        <f t="shared" si="5"/>
        <v>45604</v>
      </c>
      <c r="Q19" s="153">
        <f t="shared" si="5"/>
        <v>45606</v>
      </c>
      <c r="R19" s="153">
        <f t="shared" si="5"/>
        <v>45606</v>
      </c>
      <c r="S19" s="153">
        <f t="shared" si="5"/>
        <v>45606</v>
      </c>
      <c r="T19" s="296">
        <f t="shared" si="5"/>
        <v>45606</v>
      </c>
      <c r="U19" s="153">
        <f t="shared" si="5"/>
        <v>45606</v>
      </c>
      <c r="V19" s="153">
        <f t="shared" si="5"/>
        <v>45618</v>
      </c>
      <c r="W19" s="153">
        <f t="shared" si="5"/>
        <v>45625</v>
      </c>
      <c r="X19" s="153">
        <f t="shared" si="5"/>
        <v>45632</v>
      </c>
      <c r="Y19" s="296">
        <f t="shared" si="5"/>
        <v>45639</v>
      </c>
      <c r="Z19" s="295">
        <f t="shared" si="5"/>
        <v>45649</v>
      </c>
      <c r="AA19" s="153">
        <f t="shared" si="5"/>
        <v>45656</v>
      </c>
      <c r="AB19" s="153">
        <f t="shared" si="5"/>
        <v>45663</v>
      </c>
      <c r="AC19" s="153">
        <f t="shared" si="5"/>
        <v>45670</v>
      </c>
      <c r="AD19" s="153">
        <f t="shared" si="5"/>
        <v>45677</v>
      </c>
      <c r="AE19" s="153">
        <f t="shared" si="5"/>
        <v>45712</v>
      </c>
      <c r="AF19" s="153">
        <f t="shared" si="5"/>
        <v>45719</v>
      </c>
      <c r="AG19" s="153">
        <f t="shared" si="5"/>
        <v>45726</v>
      </c>
      <c r="AH19" s="153">
        <f t="shared" si="5"/>
        <v>45733</v>
      </c>
      <c r="AI19" s="153">
        <f t="shared" si="5"/>
        <v>45740</v>
      </c>
      <c r="AJ19" s="153">
        <f t="shared" si="5"/>
        <v>45747</v>
      </c>
      <c r="AK19" s="153">
        <f t="shared" si="5"/>
        <v>45754</v>
      </c>
      <c r="AL19" s="153">
        <f t="shared" si="5"/>
        <v>45761</v>
      </c>
      <c r="AM19" s="153">
        <f t="shared" si="5"/>
        <v>45772</v>
      </c>
      <c r="AN19" s="153">
        <f t="shared" si="5"/>
        <v>45775</v>
      </c>
      <c r="AO19" s="153">
        <f t="shared" si="5"/>
        <v>45782</v>
      </c>
      <c r="AP19" s="153">
        <f t="shared" si="5"/>
        <v>45789</v>
      </c>
      <c r="AQ19" s="153">
        <f t="shared" si="5"/>
        <v>45796</v>
      </c>
      <c r="AR19" s="153">
        <f t="shared" si="5"/>
        <v>45803</v>
      </c>
      <c r="AS19" s="153">
        <f t="shared" si="5"/>
        <v>45810</v>
      </c>
      <c r="AT19" s="153">
        <f t="shared" si="5"/>
        <v>45817</v>
      </c>
      <c r="AU19" s="153">
        <f t="shared" si="5"/>
        <v>45824</v>
      </c>
      <c r="AV19" s="153">
        <f t="shared" si="5"/>
        <v>45831</v>
      </c>
      <c r="AW19" s="153">
        <f t="shared" si="5"/>
        <v>45838</v>
      </c>
      <c r="AX19" s="153">
        <f t="shared" si="5"/>
        <v>45845</v>
      </c>
      <c r="AY19" s="153">
        <f t="shared" si="5"/>
        <v>45852</v>
      </c>
      <c r="AZ19" s="153">
        <f t="shared" si="5"/>
        <v>45859</v>
      </c>
      <c r="BA19" s="153">
        <f t="shared" si="5"/>
        <v>45866</v>
      </c>
      <c r="BB19" s="153">
        <f t="shared" si="5"/>
        <v>45873</v>
      </c>
      <c r="BC19" s="153">
        <f t="shared" si="5"/>
        <v>45880</v>
      </c>
      <c r="BD19" s="153">
        <f t="shared" si="5"/>
        <v>45887</v>
      </c>
      <c r="BE19" s="153">
        <f t="shared" si="5"/>
        <v>45894</v>
      </c>
      <c r="BF19" s="153">
        <f t="shared" si="5"/>
        <v>45901</v>
      </c>
      <c r="BG19" s="153">
        <f t="shared" si="5"/>
        <v>45908</v>
      </c>
      <c r="BH19" s="153">
        <f t="shared" si="5"/>
        <v>45915</v>
      </c>
      <c r="BI19" s="153">
        <f t="shared" si="5"/>
        <v>45922</v>
      </c>
      <c r="BJ19" s="153">
        <f t="shared" si="5"/>
        <v>45929</v>
      </c>
      <c r="BK19" s="153">
        <f t="shared" si="5"/>
        <v>45936</v>
      </c>
      <c r="BL19" s="297">
        <f t="shared" si="5"/>
        <v>45943</v>
      </c>
    </row>
    <row r="20" spans="2:64" x14ac:dyDescent="0.7">
      <c r="B20" s="298" t="s">
        <v>103</v>
      </c>
      <c r="C20" s="155">
        <v>60</v>
      </c>
      <c r="D20" s="156" t="s">
        <v>193</v>
      </c>
      <c r="E20" s="157" t="e">
        <f>E21-C20</f>
        <v>#REF!</v>
      </c>
      <c r="F20" s="299"/>
      <c r="G20" s="299"/>
      <c r="H20" s="299"/>
      <c r="I20" s="157">
        <f>IF(I24&gt;'Calendar Events + Assumptions'!$J$4,I24-$C$20-'Calendar Events + Assumptions'!$O$4,I24-$C$20)</f>
        <v>45560</v>
      </c>
      <c r="J20" s="157">
        <f>IF(J24&gt;'Calendar Events + Assumptions'!$J$4,J24-$C$20-'Calendar Events + Assumptions'!$O$4,J24-$C$20)</f>
        <v>45567</v>
      </c>
      <c r="K20" s="157">
        <f>IF(K24&gt;'Calendar Events + Assumptions'!$J$4,K24-$C$20-'Calendar Events + Assumptions'!$O$4,K24-$C$20)</f>
        <v>45574</v>
      </c>
      <c r="L20" s="157">
        <f>IF(L24&gt;'Calendar Events + Assumptions'!$J$4,L24-$C$20-'Calendar Events + Assumptions'!$O$4,L24-$C$20)</f>
        <v>45581</v>
      </c>
      <c r="M20" s="157">
        <f>IF(M24&gt;'Calendar Events + Assumptions'!$J$4,M24-$C$20-'Calendar Events + Assumptions'!$O$4,M24-$C$20)</f>
        <v>45585</v>
      </c>
      <c r="N20" s="157">
        <f>IF(N24&gt;'Calendar Events + Assumptions'!$J$4,N24-$C$20-'Calendar Events + Assumptions'!$O$4,N24-$C$20)</f>
        <v>45592</v>
      </c>
      <c r="O20" s="157">
        <f>IF(O24&gt;'Calendar Events + Assumptions'!$J$4,O24-$C$20-'Calendar Events + Assumptions'!$O$4,O24-$C$20)</f>
        <v>45599</v>
      </c>
      <c r="P20" s="300">
        <f>IF(P24&gt;'Calendar Events + Assumptions'!$J$4,P24-$C$20-'Calendar Events + Assumptions'!$O$4,P24-$C$20)</f>
        <v>45606</v>
      </c>
      <c r="Q20" s="157">
        <f>IF(Q24&gt;'Calendar Events + Assumptions'!$J$4,Q24-$C$20-'Calendar Events + Assumptions'!$O$4,Q24-$C$20)</f>
        <v>45608</v>
      </c>
      <c r="R20" s="157">
        <f>IF(R24&gt;'Calendar Events + Assumptions'!$J$4,R24-$C$20-'Calendar Events + Assumptions'!$O$4,R24-$C$20)</f>
        <v>45608</v>
      </c>
      <c r="S20" s="157">
        <f>IF(S24&gt;'Calendar Events + Assumptions'!$J$4,S24-$C$20-'Calendar Events + Assumptions'!$O$4,S24-$C$20)</f>
        <v>45608</v>
      </c>
      <c r="T20" s="300">
        <f>IF(T24&gt;'Calendar Events + Assumptions'!$J$4,T24-$C$20-'Calendar Events + Assumptions'!$O$4,T24-$C$20)</f>
        <v>45608</v>
      </c>
      <c r="U20" s="157">
        <f>IF(U24&gt;'Calendar Events + Assumptions'!$J$4,U24-$C$20-'Calendar Events + Assumptions'!$O$4,U24-$C$20)</f>
        <v>45608</v>
      </c>
      <c r="V20" s="157">
        <f>IF(V24&gt;'Calendar Events + Assumptions'!$J$4,V24-$C$20-'Calendar Events + Assumptions'!$O$4,V24-$C$20)</f>
        <v>45620</v>
      </c>
      <c r="W20" s="157">
        <f>IF(W24&gt;'Calendar Events + Assumptions'!$J$4,W24-$C$20-'Calendar Events + Assumptions'!$O$4,W24-$C$20)</f>
        <v>45627</v>
      </c>
      <c r="X20" s="157">
        <f>IF(X24&gt;'Calendar Events + Assumptions'!$J$4,X24-$C$20-'Calendar Events + Assumptions'!$O$4,X24-$C$20)</f>
        <v>45634</v>
      </c>
      <c r="Y20" s="300">
        <f>IF(Y24&gt;'Calendar Events + Assumptions'!$J$4,Y24-$C$20-'Calendar Events + Assumptions'!$O$4,Y24-$C$20)</f>
        <v>45641</v>
      </c>
      <c r="Z20" s="299">
        <f>IF(Z24&gt;'Calendar Events + Assumptions'!$J$4,Z24-$C$20-'Calendar Events + Assumptions'!$O$4,Z24-$C$20)</f>
        <v>45651</v>
      </c>
      <c r="AA20" s="157">
        <f>IF(AA24&gt;'Calendar Events + Assumptions'!$J$4,AA24-$C$20-'Calendar Events + Assumptions'!$O$4,AA24-$C$20)</f>
        <v>45658</v>
      </c>
      <c r="AB20" s="157">
        <f>IF(AB24&gt;'Calendar Events + Assumptions'!$J$4,AB24-$C$20-'Calendar Events + Assumptions'!$O$4,AB24-$C$20)</f>
        <v>45665</v>
      </c>
      <c r="AC20" s="157">
        <f>IF(AC24&gt;'Calendar Events + Assumptions'!$J$4,AC24-$C$20-'Calendar Events + Assumptions'!$O$4,AC24-$C$20)</f>
        <v>45672</v>
      </c>
      <c r="AD20" s="157">
        <f>IF(AD24&gt;'Calendar Events + Assumptions'!$J$4,AD24-$C$20-'Calendar Events + Assumptions'!$O$4,AD24-$C$20)</f>
        <v>45679</v>
      </c>
      <c r="AE20" s="157">
        <f>IF(AND('Calendar Events + Assumptions'!$J$4&lt;QR_60D!AE24,AE24&lt;'Calendar Events + Assumptions'!$J$5+$C$20),QR_60D!AE24-$C$20-'Calendar Events + Assumptions'!$O$4,QR_60D!AE24-QR_60D!$C$20)</f>
        <v>45714</v>
      </c>
      <c r="AF20" s="157">
        <f>IF(AND('Calendar Events + Assumptions'!$J$4&lt;QR_60D!AF24,AF24&lt;'Calendar Events + Assumptions'!$J$5+$C$20),QR_60D!AF24-$C$20-'Calendar Events + Assumptions'!$O$4,QR_60D!AF24-QR_60D!$C$20)</f>
        <v>45721</v>
      </c>
      <c r="AG20" s="157">
        <f>IF(AND('Calendar Events + Assumptions'!$J$4&lt;QR_60D!AG24,AG24&lt;'Calendar Events + Assumptions'!$J$5+$C$20),QR_60D!AG24-$C$20-'Calendar Events + Assumptions'!$O$4,QR_60D!AG24-QR_60D!$C$20)</f>
        <v>45728</v>
      </c>
      <c r="AH20" s="157">
        <f>IF(AND('Calendar Events + Assumptions'!$J$4&lt;QR_60D!AH24,AH24&lt;'Calendar Events + Assumptions'!$J$5+$C$20),QR_60D!AH24-$C$20-'Calendar Events + Assumptions'!$O$4,QR_60D!AH24-QR_60D!$C$20)</f>
        <v>45735</v>
      </c>
      <c r="AI20" s="157">
        <f>IF(AND('Calendar Events + Assumptions'!$J$4&lt;QR_60D!AI24,AI24&lt;'Calendar Events + Assumptions'!$J$5+$C$20),QR_60D!AI24-$C$20-'Calendar Events + Assumptions'!$O$4,QR_60D!AI24-QR_60D!$C$20)</f>
        <v>45742</v>
      </c>
      <c r="AJ20" s="157">
        <f>IF(AND('Calendar Events + Assumptions'!$J$4&lt;QR_60D!AJ24,AJ24&lt;'Calendar Events + Assumptions'!$J$5+$C$20),QR_60D!AJ24-$C$20-'Calendar Events + Assumptions'!$O$4,QR_60D!AJ24-QR_60D!$C$20)</f>
        <v>45749</v>
      </c>
      <c r="AK20" s="157">
        <f>IF(AND('Calendar Events + Assumptions'!$J$4&lt;QR_60D!AK24,AK24&lt;'Calendar Events + Assumptions'!$J$5+$C$20),QR_60D!AK24-$C$20-'Calendar Events + Assumptions'!$O$4,QR_60D!AK24-QR_60D!$C$20)</f>
        <v>45756</v>
      </c>
      <c r="AL20" s="157">
        <f>IF(AND('Calendar Events + Assumptions'!$J$4&lt;QR_60D!AL24,AL24&lt;'Calendar Events + Assumptions'!$J$5+$C$20),QR_60D!AL24-$C$20-'Calendar Events + Assumptions'!$O$4,QR_60D!AL24-QR_60D!$C$20)</f>
        <v>45763</v>
      </c>
      <c r="AM20" s="157">
        <f>IF(AND('Calendar Events + Assumptions'!$J$4&lt;QR_60D!AM24,AM24&lt;'Calendar Events + Assumptions'!$J$5+$C$20),QR_60D!AM24-$C$20-'Calendar Events + Assumptions'!$O$4,QR_60D!AM24-QR_60D!$C$20)</f>
        <v>45774</v>
      </c>
      <c r="AN20" s="157">
        <f>IF(AND('Calendar Events + Assumptions'!$J$4&lt;QR_60D!AN24,AN24&lt;'Calendar Events + Assumptions'!$J$5+$C$20),QR_60D!AN24-$C$20-'Calendar Events + Assumptions'!$O$4,QR_60D!AN24-QR_60D!$C$20)</f>
        <v>45777</v>
      </c>
      <c r="AO20" s="157">
        <f>IF(AND('Calendar Events + Assumptions'!$J$4&lt;QR_60D!AO24,AO24&lt;'Calendar Events + Assumptions'!$J$5+$C$20),QR_60D!AO24-$C$20-'Calendar Events + Assumptions'!$O$4,QR_60D!AO24-QR_60D!$C$20)</f>
        <v>45784</v>
      </c>
      <c r="AP20" s="157">
        <f>IF(AND('Calendar Events + Assumptions'!$J$4&lt;QR_60D!AP24,AP24&lt;'Calendar Events + Assumptions'!$J$5+$C$20),QR_60D!AP24-$C$20-'Calendar Events + Assumptions'!$O$4,QR_60D!AP24-QR_60D!$C$20)</f>
        <v>45791</v>
      </c>
      <c r="AQ20" s="157">
        <f>IF(AND('Calendar Events + Assumptions'!$J$4&lt;QR_60D!AQ24,AQ24&lt;'Calendar Events + Assumptions'!$J$5+$C$20),QR_60D!AQ24-$C$20-'Calendar Events + Assumptions'!$O$4,QR_60D!AQ24-QR_60D!$C$20)</f>
        <v>45798</v>
      </c>
      <c r="AR20" s="157">
        <f>IF(AND('Calendar Events + Assumptions'!$J$4&lt;QR_60D!AR24,AR24&lt;'Calendar Events + Assumptions'!$J$5+$C$20),QR_60D!AR24-$C$20-'Calendar Events + Assumptions'!$O$4,QR_60D!AR24-QR_60D!$C$20)</f>
        <v>45805</v>
      </c>
      <c r="AS20" s="157">
        <f>IF(AND('Calendar Events + Assumptions'!$J$4&lt;QR_60D!AS24,AS24&lt;'Calendar Events + Assumptions'!$J$5+$C$20),QR_60D!AS24-$C$20-'Calendar Events + Assumptions'!$O$4,QR_60D!AS24-QR_60D!$C$20)</f>
        <v>45812</v>
      </c>
      <c r="AT20" s="157">
        <f>IF(AND('Calendar Events + Assumptions'!$J$4&lt;QR_60D!AT24,AT24&lt;'Calendar Events + Assumptions'!$J$5+$C$20),QR_60D!AT24-$C$20-'Calendar Events + Assumptions'!$O$4,QR_60D!AT24-QR_60D!$C$20)</f>
        <v>45819</v>
      </c>
      <c r="AU20" s="157">
        <f>IF(AND('Calendar Events + Assumptions'!$J$4&lt;QR_60D!AU24,AU24&lt;'Calendar Events + Assumptions'!$J$5+$C$20),QR_60D!AU24-$C$20-'Calendar Events + Assumptions'!$O$4,QR_60D!AU24-QR_60D!$C$20)</f>
        <v>45826</v>
      </c>
      <c r="AV20" s="157">
        <f>IF(AND('Calendar Events + Assumptions'!$J$4&lt;QR_60D!AV24,AV24&lt;'Calendar Events + Assumptions'!$J$5+$C$20),QR_60D!AV24-$C$20-'Calendar Events + Assumptions'!$O$4,QR_60D!AV24-QR_60D!$C$20)</f>
        <v>45833</v>
      </c>
      <c r="AW20" s="157">
        <f>IF(AND('Calendar Events + Assumptions'!$J$4&lt;QR_60D!AW24,AW24&lt;'Calendar Events + Assumptions'!$J$5+$C$20),QR_60D!AW24-$C$20-'Calendar Events + Assumptions'!$O$4,QR_60D!AW24-QR_60D!$C$20)</f>
        <v>45840</v>
      </c>
      <c r="AX20" s="157">
        <f>IF(AND('Calendar Events + Assumptions'!$J$4&lt;QR_60D!AX24,AX24&lt;'Calendar Events + Assumptions'!$J$5+$C$20),QR_60D!AX24-$C$20-'Calendar Events + Assumptions'!$O$4,QR_60D!AX24-QR_60D!$C$20)</f>
        <v>45847</v>
      </c>
      <c r="AY20" s="157">
        <f>IF(AND('Calendar Events + Assumptions'!$J$4&lt;QR_60D!AY24,AY24&lt;'Calendar Events + Assumptions'!$J$5+$C$20),QR_60D!AY24-$C$20-'Calendar Events + Assumptions'!$O$4,QR_60D!AY24-QR_60D!$C$20)</f>
        <v>45854</v>
      </c>
      <c r="AZ20" s="157">
        <f>IF(AND('Calendar Events + Assumptions'!$J$4&lt;QR_60D!AZ24,AZ24&lt;'Calendar Events + Assumptions'!$J$5+$C$20),QR_60D!AZ24-$C$20-'Calendar Events + Assumptions'!$O$4,QR_60D!AZ24-QR_60D!$C$20)</f>
        <v>45861</v>
      </c>
      <c r="BA20" s="157">
        <f>IF(AND('Calendar Events + Assumptions'!$J$4&lt;QR_60D!BA24,BA24&lt;'Calendar Events + Assumptions'!$J$5+$C$20),QR_60D!BA24-$C$20-'Calendar Events + Assumptions'!$O$4,QR_60D!BA24-QR_60D!$C$20)</f>
        <v>45868</v>
      </c>
      <c r="BB20" s="157">
        <f>IF(AND('Calendar Events + Assumptions'!$J$4&lt;QR_60D!BB24,BB24&lt;'Calendar Events + Assumptions'!$J$5+$C$20),QR_60D!BB24-$C$20-'Calendar Events + Assumptions'!$O$4,QR_60D!BB24-QR_60D!$C$20)</f>
        <v>45875</v>
      </c>
      <c r="BC20" s="157">
        <f>IF(AND('Calendar Events + Assumptions'!$J$4&lt;QR_60D!BC24,BC24&lt;'Calendar Events + Assumptions'!$J$5+$C$20),QR_60D!BC24-$C$20-'Calendar Events + Assumptions'!$O$4,QR_60D!BC24-QR_60D!$C$20)</f>
        <v>45882</v>
      </c>
      <c r="BD20" s="157">
        <f>IF(AND('Calendar Events + Assumptions'!$J$4&lt;QR_60D!BD24,BD24&lt;'Calendar Events + Assumptions'!$J$5+$C$20),QR_60D!BD24-$C$20-'Calendar Events + Assumptions'!$O$4,QR_60D!BD24-QR_60D!$C$20)</f>
        <v>45889</v>
      </c>
      <c r="BE20" s="157">
        <f>IF(AND('Calendar Events + Assumptions'!$J$4&lt;QR_60D!BE24,BE24&lt;'Calendar Events + Assumptions'!$J$5+$C$20),QR_60D!BE24-$C$20-'Calendar Events + Assumptions'!$O$4,QR_60D!BE24-QR_60D!$C$20)</f>
        <v>45896</v>
      </c>
      <c r="BF20" s="157">
        <f>IF(AND('Calendar Events + Assumptions'!$J$4&lt;QR_60D!BF24,BF24&lt;'Calendar Events + Assumptions'!$J$5+$C$20),QR_60D!BF24-$C$20-'Calendar Events + Assumptions'!$O$4,QR_60D!BF24-QR_60D!$C$20)</f>
        <v>45903</v>
      </c>
      <c r="BG20" s="157">
        <f>IF(AND('Calendar Events + Assumptions'!$J$4&lt;QR_60D!BG24,BG24&lt;'Calendar Events + Assumptions'!$J$5+$C$20),QR_60D!BG24-$C$20-'Calendar Events + Assumptions'!$O$4,QR_60D!BG24-QR_60D!$C$20)</f>
        <v>45910</v>
      </c>
      <c r="BH20" s="157">
        <f>IF(AND('Calendar Events + Assumptions'!$J$4&lt;QR_60D!BH24,BH24&lt;'Calendar Events + Assumptions'!$J$5+$C$20),QR_60D!BH24-$C$20-'Calendar Events + Assumptions'!$O$4,QR_60D!BH24-QR_60D!$C$20)</f>
        <v>45917</v>
      </c>
      <c r="BI20" s="157">
        <f>IF(AND('Calendar Events + Assumptions'!$J$4&lt;QR_60D!BI24,BI24&lt;'Calendar Events + Assumptions'!$J$5+$C$20),QR_60D!BI24-$C$20-'Calendar Events + Assumptions'!$O$4,QR_60D!BI24-QR_60D!$C$20)</f>
        <v>45924</v>
      </c>
      <c r="BJ20" s="157">
        <f>IF(AND('Calendar Events + Assumptions'!$J$4&lt;QR_60D!BJ24,BJ24&lt;'Calendar Events + Assumptions'!$J$5+$C$20),QR_60D!BJ24-$C$20-'Calendar Events + Assumptions'!$O$4,QR_60D!BJ24-QR_60D!$C$20)</f>
        <v>45931</v>
      </c>
      <c r="BK20" s="157">
        <f>IF(AND('Calendar Events + Assumptions'!$J$4&lt;QR_60D!BK24,BK24&lt;'Calendar Events + Assumptions'!$J$5+$C$20),QR_60D!BK24-$C$20-'Calendar Events + Assumptions'!$O$4,QR_60D!BK24-QR_60D!$C$20)</f>
        <v>45938</v>
      </c>
      <c r="BL20" s="301">
        <f>IF(AND('Calendar Events + Assumptions'!$J$4&lt;QR_60D!BL24,BL24&lt;'Calendar Events + Assumptions'!$J$5+$C$20),QR_60D!BL24-$C$20-'Calendar Events + Assumptions'!$O$4,QR_60D!BL24-QR_60D!$C$20)</f>
        <v>45945</v>
      </c>
    </row>
    <row r="21" spans="2:64" x14ac:dyDescent="0.7">
      <c r="B21" s="302" t="s">
        <v>105</v>
      </c>
      <c r="C21" s="123">
        <v>2</v>
      </c>
      <c r="D21" s="124" t="s">
        <v>193</v>
      </c>
      <c r="E21" s="149" t="e">
        <f>#REF!-C21</f>
        <v>#REF!</v>
      </c>
      <c r="F21" s="303"/>
      <c r="G21" s="303"/>
      <c r="H21" s="303"/>
      <c r="I21" s="149">
        <f>I19+$C$21</f>
        <v>45560</v>
      </c>
      <c r="J21" s="149">
        <f t="shared" ref="J21:BL21" si="6">J19+$C$21</f>
        <v>45567</v>
      </c>
      <c r="K21" s="149">
        <f t="shared" si="6"/>
        <v>45574</v>
      </c>
      <c r="L21" s="149">
        <f t="shared" si="6"/>
        <v>45581</v>
      </c>
      <c r="M21" s="149">
        <f t="shared" si="6"/>
        <v>45585</v>
      </c>
      <c r="N21" s="149">
        <f t="shared" si="6"/>
        <v>45592</v>
      </c>
      <c r="O21" s="149">
        <f t="shared" si="6"/>
        <v>45599</v>
      </c>
      <c r="P21" s="304">
        <f t="shared" si="6"/>
        <v>45606</v>
      </c>
      <c r="Q21" s="149">
        <f t="shared" si="6"/>
        <v>45608</v>
      </c>
      <c r="R21" s="149">
        <f t="shared" si="6"/>
        <v>45608</v>
      </c>
      <c r="S21" s="149">
        <f t="shared" si="6"/>
        <v>45608</v>
      </c>
      <c r="T21" s="304">
        <f t="shared" si="6"/>
        <v>45608</v>
      </c>
      <c r="U21" s="149">
        <f t="shared" si="6"/>
        <v>45608</v>
      </c>
      <c r="V21" s="149">
        <f t="shared" si="6"/>
        <v>45620</v>
      </c>
      <c r="W21" s="149">
        <f t="shared" si="6"/>
        <v>45627</v>
      </c>
      <c r="X21" s="149">
        <f t="shared" si="6"/>
        <v>45634</v>
      </c>
      <c r="Y21" s="304">
        <f t="shared" si="6"/>
        <v>45641</v>
      </c>
      <c r="Z21" s="303">
        <f t="shared" si="6"/>
        <v>45651</v>
      </c>
      <c r="AA21" s="149">
        <f t="shared" si="6"/>
        <v>45658</v>
      </c>
      <c r="AB21" s="149">
        <f t="shared" si="6"/>
        <v>45665</v>
      </c>
      <c r="AC21" s="149">
        <f t="shared" si="6"/>
        <v>45672</v>
      </c>
      <c r="AD21" s="149">
        <f t="shared" si="6"/>
        <v>45679</v>
      </c>
      <c r="AE21" s="149">
        <f t="shared" si="6"/>
        <v>45714</v>
      </c>
      <c r="AF21" s="149">
        <f t="shared" si="6"/>
        <v>45721</v>
      </c>
      <c r="AG21" s="149">
        <f t="shared" si="6"/>
        <v>45728</v>
      </c>
      <c r="AH21" s="149">
        <f t="shared" si="6"/>
        <v>45735</v>
      </c>
      <c r="AI21" s="149">
        <f t="shared" si="6"/>
        <v>45742</v>
      </c>
      <c r="AJ21" s="149">
        <f t="shared" si="6"/>
        <v>45749</v>
      </c>
      <c r="AK21" s="149">
        <f t="shared" si="6"/>
        <v>45756</v>
      </c>
      <c r="AL21" s="149">
        <f t="shared" si="6"/>
        <v>45763</v>
      </c>
      <c r="AM21" s="149">
        <f t="shared" si="6"/>
        <v>45774</v>
      </c>
      <c r="AN21" s="149">
        <f t="shared" si="6"/>
        <v>45777</v>
      </c>
      <c r="AO21" s="149">
        <f t="shared" si="6"/>
        <v>45784</v>
      </c>
      <c r="AP21" s="149">
        <f t="shared" si="6"/>
        <v>45791</v>
      </c>
      <c r="AQ21" s="149">
        <f t="shared" si="6"/>
        <v>45798</v>
      </c>
      <c r="AR21" s="149">
        <f t="shared" si="6"/>
        <v>45805</v>
      </c>
      <c r="AS21" s="149">
        <f t="shared" si="6"/>
        <v>45812</v>
      </c>
      <c r="AT21" s="149">
        <f t="shared" si="6"/>
        <v>45819</v>
      </c>
      <c r="AU21" s="149">
        <f t="shared" si="6"/>
        <v>45826</v>
      </c>
      <c r="AV21" s="149">
        <f t="shared" si="6"/>
        <v>45833</v>
      </c>
      <c r="AW21" s="149">
        <f t="shared" si="6"/>
        <v>45840</v>
      </c>
      <c r="AX21" s="149">
        <f t="shared" si="6"/>
        <v>45847</v>
      </c>
      <c r="AY21" s="149">
        <f t="shared" si="6"/>
        <v>45854</v>
      </c>
      <c r="AZ21" s="149">
        <f t="shared" si="6"/>
        <v>45861</v>
      </c>
      <c r="BA21" s="149">
        <f t="shared" si="6"/>
        <v>45868</v>
      </c>
      <c r="BB21" s="149">
        <f t="shared" si="6"/>
        <v>45875</v>
      </c>
      <c r="BC21" s="149">
        <f t="shared" si="6"/>
        <v>45882</v>
      </c>
      <c r="BD21" s="149">
        <f t="shared" si="6"/>
        <v>45889</v>
      </c>
      <c r="BE21" s="149">
        <f t="shared" si="6"/>
        <v>45896</v>
      </c>
      <c r="BF21" s="149">
        <f t="shared" si="6"/>
        <v>45903</v>
      </c>
      <c r="BG21" s="149">
        <f t="shared" si="6"/>
        <v>45910</v>
      </c>
      <c r="BH21" s="149">
        <f t="shared" si="6"/>
        <v>45917</v>
      </c>
      <c r="BI21" s="149">
        <f t="shared" si="6"/>
        <v>45924</v>
      </c>
      <c r="BJ21" s="149">
        <f t="shared" si="6"/>
        <v>45931</v>
      </c>
      <c r="BK21" s="149">
        <f t="shared" si="6"/>
        <v>45938</v>
      </c>
      <c r="BL21" s="305">
        <f t="shared" si="6"/>
        <v>45945</v>
      </c>
    </row>
    <row r="22" spans="2:64" x14ac:dyDescent="0.7">
      <c r="B22" s="306" t="s">
        <v>107</v>
      </c>
      <c r="C22" s="160">
        <v>2</v>
      </c>
      <c r="D22" s="161" t="s">
        <v>108</v>
      </c>
      <c r="E22" s="162">
        <f>IF(E23&gt;'Calendar Events + Assumptions'!$J$4,E23-$C$22-'Calendar Events + Assumptions'!$O$4,E23-$C$22)</f>
        <v>45583</v>
      </c>
      <c r="F22" s="307">
        <f>IF(F23&gt;'Calendar Events + Assumptions'!$J$4,F23-$C$22-'Calendar Events + Assumptions'!$O$4,F23-$C$22)</f>
        <v>45590</v>
      </c>
      <c r="G22" s="307">
        <f>IF(G23&gt;'Calendar Events + Assumptions'!$J$4,G23-$C$22-'Calendar Events + Assumptions'!$O$4,G23-$C$22)</f>
        <v>45597</v>
      </c>
      <c r="H22" s="307">
        <f>IF(H23&gt;'Calendar Events + Assumptions'!$J$4,H23-$C$22-'Calendar Events + Assumptions'!$O$4,H23-$C$22)</f>
        <v>45604</v>
      </c>
      <c r="I22" s="162">
        <f>I21+$C$22</f>
        <v>45562</v>
      </c>
      <c r="J22" s="162">
        <f t="shared" ref="J22:BL22" si="7">J21+$C$22</f>
        <v>45569</v>
      </c>
      <c r="K22" s="162">
        <f t="shared" si="7"/>
        <v>45576</v>
      </c>
      <c r="L22" s="162">
        <f t="shared" si="7"/>
        <v>45583</v>
      </c>
      <c r="M22" s="162">
        <f t="shared" si="7"/>
        <v>45587</v>
      </c>
      <c r="N22" s="162">
        <f t="shared" si="7"/>
        <v>45594</v>
      </c>
      <c r="O22" s="162">
        <f t="shared" si="7"/>
        <v>45601</v>
      </c>
      <c r="P22" s="308">
        <f t="shared" si="7"/>
        <v>45608</v>
      </c>
      <c r="Q22" s="162">
        <f t="shared" si="7"/>
        <v>45610</v>
      </c>
      <c r="R22" s="162">
        <f t="shared" si="7"/>
        <v>45610</v>
      </c>
      <c r="S22" s="162">
        <f t="shared" si="7"/>
        <v>45610</v>
      </c>
      <c r="T22" s="308">
        <f t="shared" si="7"/>
        <v>45610</v>
      </c>
      <c r="U22" s="162">
        <f t="shared" si="7"/>
        <v>45610</v>
      </c>
      <c r="V22" s="162">
        <f t="shared" si="7"/>
        <v>45622</v>
      </c>
      <c r="W22" s="162">
        <f t="shared" si="7"/>
        <v>45629</v>
      </c>
      <c r="X22" s="162">
        <f t="shared" si="7"/>
        <v>45636</v>
      </c>
      <c r="Y22" s="308">
        <f t="shared" si="7"/>
        <v>45643</v>
      </c>
      <c r="Z22" s="307">
        <f t="shared" si="7"/>
        <v>45653</v>
      </c>
      <c r="AA22" s="162">
        <f t="shared" si="7"/>
        <v>45660</v>
      </c>
      <c r="AB22" s="162">
        <f t="shared" si="7"/>
        <v>45667</v>
      </c>
      <c r="AC22" s="162">
        <f t="shared" si="7"/>
        <v>45674</v>
      </c>
      <c r="AD22" s="162">
        <f t="shared" si="7"/>
        <v>45681</v>
      </c>
      <c r="AE22" s="162">
        <f t="shared" si="7"/>
        <v>45716</v>
      </c>
      <c r="AF22" s="162">
        <f t="shared" si="7"/>
        <v>45723</v>
      </c>
      <c r="AG22" s="162">
        <f t="shared" si="7"/>
        <v>45730</v>
      </c>
      <c r="AH22" s="162">
        <f t="shared" si="7"/>
        <v>45737</v>
      </c>
      <c r="AI22" s="162">
        <f t="shared" si="7"/>
        <v>45744</v>
      </c>
      <c r="AJ22" s="162">
        <f t="shared" si="7"/>
        <v>45751</v>
      </c>
      <c r="AK22" s="162">
        <f t="shared" si="7"/>
        <v>45758</v>
      </c>
      <c r="AL22" s="162">
        <f t="shared" si="7"/>
        <v>45765</v>
      </c>
      <c r="AM22" s="162">
        <f t="shared" si="7"/>
        <v>45776</v>
      </c>
      <c r="AN22" s="162">
        <f t="shared" si="7"/>
        <v>45779</v>
      </c>
      <c r="AO22" s="162">
        <f t="shared" si="7"/>
        <v>45786</v>
      </c>
      <c r="AP22" s="162">
        <f t="shared" si="7"/>
        <v>45793</v>
      </c>
      <c r="AQ22" s="162">
        <f t="shared" si="7"/>
        <v>45800</v>
      </c>
      <c r="AR22" s="162">
        <f t="shared" si="7"/>
        <v>45807</v>
      </c>
      <c r="AS22" s="162">
        <f t="shared" si="7"/>
        <v>45814</v>
      </c>
      <c r="AT22" s="162">
        <f t="shared" si="7"/>
        <v>45821</v>
      </c>
      <c r="AU22" s="162">
        <f t="shared" si="7"/>
        <v>45828</v>
      </c>
      <c r="AV22" s="162">
        <f t="shared" si="7"/>
        <v>45835</v>
      </c>
      <c r="AW22" s="162">
        <f t="shared" si="7"/>
        <v>45842</v>
      </c>
      <c r="AX22" s="162">
        <f t="shared" si="7"/>
        <v>45849</v>
      </c>
      <c r="AY22" s="162">
        <f t="shared" si="7"/>
        <v>45856</v>
      </c>
      <c r="AZ22" s="162">
        <f t="shared" si="7"/>
        <v>45863</v>
      </c>
      <c r="BA22" s="162">
        <f t="shared" si="7"/>
        <v>45870</v>
      </c>
      <c r="BB22" s="162">
        <f t="shared" si="7"/>
        <v>45877</v>
      </c>
      <c r="BC22" s="162">
        <f t="shared" si="7"/>
        <v>45884</v>
      </c>
      <c r="BD22" s="162">
        <f t="shared" si="7"/>
        <v>45891</v>
      </c>
      <c r="BE22" s="162">
        <f t="shared" si="7"/>
        <v>45898</v>
      </c>
      <c r="BF22" s="162">
        <f t="shared" si="7"/>
        <v>45905</v>
      </c>
      <c r="BG22" s="162">
        <f t="shared" si="7"/>
        <v>45912</v>
      </c>
      <c r="BH22" s="162">
        <f t="shared" si="7"/>
        <v>45919</v>
      </c>
      <c r="BI22" s="162">
        <f t="shared" si="7"/>
        <v>45926</v>
      </c>
      <c r="BJ22" s="162">
        <f t="shared" si="7"/>
        <v>45933</v>
      </c>
      <c r="BK22" s="162">
        <f t="shared" si="7"/>
        <v>45940</v>
      </c>
      <c r="BL22" s="309">
        <f t="shared" si="7"/>
        <v>45947</v>
      </c>
    </row>
    <row r="23" spans="2:64" x14ac:dyDescent="0.7">
      <c r="B23" s="310" t="s">
        <v>194</v>
      </c>
      <c r="C23" s="123">
        <v>7</v>
      </c>
      <c r="D23" s="124" t="s">
        <v>117</v>
      </c>
      <c r="E23" s="149">
        <f>IF(AND((E25-$C23-$C$24)&gt;'Calendar Events + Assumptions'!$I$7,(E25-$C$23-$C$24)&lt;'Calendar Events + Assumptions'!$I$8),'Calendar Events + Assumptions'!$I$7,(E25-$C$23-$C$24))</f>
        <v>45585</v>
      </c>
      <c r="F23" s="303">
        <f>IF(AND((F25-$C23-$C$24)&gt;'Calendar Events + Assumptions'!$I$7,(F25-$C$23-$C$24)&lt;'Calendar Events + Assumptions'!$I$8),'Calendar Events + Assumptions'!$I$7,(F25-$C$23-$C$24))</f>
        <v>45592</v>
      </c>
      <c r="G23" s="303">
        <f>IF(AND((G25-$C23-$C$24)&gt;'Calendar Events + Assumptions'!$I$7,(G25-$C$23-$C$24)&lt;'Calendar Events + Assumptions'!$I$8),'Calendar Events + Assumptions'!$I$7,(G25-$C$23-$C$24))</f>
        <v>45599</v>
      </c>
      <c r="H23" s="303">
        <f>IF(AND((H25-$C23-$C$24)&gt;'Calendar Events + Assumptions'!$I$7,(H25-$C$23-$C$24)&lt;'Calendar Events + Assumptions'!$I$8),'Calendar Events + Assumptions'!$I$7,(H25-$C$23-$C$24))</f>
        <v>45606</v>
      </c>
      <c r="I23" s="149">
        <f t="shared" ref="I23:BL23" si="8">I24-$C$23</f>
        <v>45613</v>
      </c>
      <c r="J23" s="149">
        <f t="shared" si="8"/>
        <v>45620</v>
      </c>
      <c r="K23" s="149">
        <f t="shared" si="8"/>
        <v>45627</v>
      </c>
      <c r="L23" s="149">
        <f t="shared" si="8"/>
        <v>45634</v>
      </c>
      <c r="M23" s="149">
        <f t="shared" si="8"/>
        <v>45638</v>
      </c>
      <c r="N23" s="149">
        <f t="shared" si="8"/>
        <v>45645</v>
      </c>
      <c r="O23" s="149">
        <f t="shared" si="8"/>
        <v>45652</v>
      </c>
      <c r="P23" s="304">
        <f t="shared" si="8"/>
        <v>45659</v>
      </c>
      <c r="Q23" s="149">
        <f t="shared" si="8"/>
        <v>45661</v>
      </c>
      <c r="R23" s="149">
        <f t="shared" si="8"/>
        <v>45661</v>
      </c>
      <c r="S23" s="149">
        <f t="shared" si="8"/>
        <v>45661</v>
      </c>
      <c r="T23" s="304">
        <f t="shared" si="8"/>
        <v>45661</v>
      </c>
      <c r="U23" s="149">
        <f t="shared" si="8"/>
        <v>45661</v>
      </c>
      <c r="V23" s="149">
        <f t="shared" si="8"/>
        <v>45701</v>
      </c>
      <c r="W23" s="149">
        <f t="shared" si="8"/>
        <v>45708</v>
      </c>
      <c r="X23" s="149">
        <f t="shared" si="8"/>
        <v>45715</v>
      </c>
      <c r="Y23" s="304">
        <f t="shared" si="8"/>
        <v>45722</v>
      </c>
      <c r="Z23" s="303">
        <f t="shared" si="8"/>
        <v>45732</v>
      </c>
      <c r="AA23" s="149">
        <f t="shared" si="8"/>
        <v>45739</v>
      </c>
      <c r="AB23" s="149">
        <f t="shared" si="8"/>
        <v>45746</v>
      </c>
      <c r="AC23" s="149">
        <f t="shared" si="8"/>
        <v>45753</v>
      </c>
      <c r="AD23" s="149">
        <f t="shared" si="8"/>
        <v>45760</v>
      </c>
      <c r="AE23" s="149">
        <f t="shared" si="8"/>
        <v>45767</v>
      </c>
      <c r="AF23" s="149">
        <f t="shared" si="8"/>
        <v>45774</v>
      </c>
      <c r="AG23" s="149">
        <f t="shared" si="8"/>
        <v>45781</v>
      </c>
      <c r="AH23" s="149">
        <f t="shared" si="8"/>
        <v>45788</v>
      </c>
      <c r="AI23" s="149">
        <f t="shared" si="8"/>
        <v>45795</v>
      </c>
      <c r="AJ23" s="149">
        <f t="shared" si="8"/>
        <v>45802</v>
      </c>
      <c r="AK23" s="149">
        <f t="shared" si="8"/>
        <v>45809</v>
      </c>
      <c r="AL23" s="149">
        <f t="shared" si="8"/>
        <v>45816</v>
      </c>
      <c r="AM23" s="149">
        <f t="shared" si="8"/>
        <v>45827</v>
      </c>
      <c r="AN23" s="149">
        <f t="shared" si="8"/>
        <v>45830</v>
      </c>
      <c r="AO23" s="149">
        <f t="shared" si="8"/>
        <v>45837</v>
      </c>
      <c r="AP23" s="149">
        <f t="shared" si="8"/>
        <v>45844</v>
      </c>
      <c r="AQ23" s="149">
        <f t="shared" si="8"/>
        <v>45851</v>
      </c>
      <c r="AR23" s="149">
        <f t="shared" si="8"/>
        <v>45858</v>
      </c>
      <c r="AS23" s="149">
        <f t="shared" si="8"/>
        <v>45865</v>
      </c>
      <c r="AT23" s="149">
        <f t="shared" si="8"/>
        <v>45872</v>
      </c>
      <c r="AU23" s="149">
        <f t="shared" si="8"/>
        <v>45879</v>
      </c>
      <c r="AV23" s="149">
        <f t="shared" si="8"/>
        <v>45886</v>
      </c>
      <c r="AW23" s="149">
        <f t="shared" si="8"/>
        <v>45893</v>
      </c>
      <c r="AX23" s="149">
        <f t="shared" si="8"/>
        <v>45900</v>
      </c>
      <c r="AY23" s="149">
        <f t="shared" si="8"/>
        <v>45907</v>
      </c>
      <c r="AZ23" s="149">
        <f t="shared" si="8"/>
        <v>45914</v>
      </c>
      <c r="BA23" s="149">
        <f t="shared" si="8"/>
        <v>45921</v>
      </c>
      <c r="BB23" s="149">
        <f t="shared" si="8"/>
        <v>45928</v>
      </c>
      <c r="BC23" s="149">
        <f t="shared" si="8"/>
        <v>45935</v>
      </c>
      <c r="BD23" s="149">
        <f t="shared" si="8"/>
        <v>45942</v>
      </c>
      <c r="BE23" s="149">
        <f t="shared" si="8"/>
        <v>45949</v>
      </c>
      <c r="BF23" s="149">
        <f t="shared" si="8"/>
        <v>45956</v>
      </c>
      <c r="BG23" s="149">
        <f t="shared" si="8"/>
        <v>45963</v>
      </c>
      <c r="BH23" s="149">
        <f t="shared" si="8"/>
        <v>45970</v>
      </c>
      <c r="BI23" s="149">
        <f t="shared" si="8"/>
        <v>45977</v>
      </c>
      <c r="BJ23" s="149">
        <f t="shared" si="8"/>
        <v>45984</v>
      </c>
      <c r="BK23" s="149">
        <f t="shared" si="8"/>
        <v>45991</v>
      </c>
      <c r="BL23" s="305">
        <f t="shared" si="8"/>
        <v>45998</v>
      </c>
    </row>
    <row r="24" spans="2:64" x14ac:dyDescent="0.7">
      <c r="B24" s="167" t="s">
        <v>195</v>
      </c>
      <c r="C24" s="166">
        <v>7</v>
      </c>
      <c r="D24" s="167" t="s">
        <v>119</v>
      </c>
      <c r="E24" s="169">
        <f>E23+$C$23</f>
        <v>45592</v>
      </c>
      <c r="F24" s="311">
        <f>F23+$C$23</f>
        <v>45599</v>
      </c>
      <c r="G24" s="311">
        <f>G23+$C$23</f>
        <v>45606</v>
      </c>
      <c r="H24" s="311">
        <f>H23+$C$23</f>
        <v>45613</v>
      </c>
      <c r="I24" s="169">
        <f>IF(AND((I25-$C24)&gt;'Calendar Events + Assumptions'!$I$7,(I25-$C$24)&lt;'Calendar Events + Assumptions'!$I$8),'Calendar Events + Assumptions'!$I$7,(I25-$C$24))</f>
        <v>45620</v>
      </c>
      <c r="J24" s="169">
        <f>IF(AND((J25-$C24)&gt;'Calendar Events + Assumptions'!$I$7,(J25-$C$24)&lt;'Calendar Events + Assumptions'!$I$8),'Calendar Events + Assumptions'!$I$7,(J25-$C$24))</f>
        <v>45627</v>
      </c>
      <c r="K24" s="169">
        <f>IF(AND((K25-$C24)&gt;'Calendar Events + Assumptions'!$I$7,(K25-$C$24)&lt;'Calendar Events + Assumptions'!$I$8),'Calendar Events + Assumptions'!$I$7,(K25-$C$24))</f>
        <v>45634</v>
      </c>
      <c r="L24" s="169">
        <f>IF(AND((L25-$C24)&gt;'Calendar Events + Assumptions'!$I$7,(L25-$C$24)&lt;'Calendar Events + Assumptions'!$I$8),'Calendar Events + Assumptions'!$I$7,(L25-$C$24))</f>
        <v>45641</v>
      </c>
      <c r="M24" s="169">
        <f>IF(AND((M25-$C24)&gt;'Calendar Events + Assumptions'!$I$7,(M25-$C$24)&lt;'Calendar Events + Assumptions'!$I$8),'Calendar Events + Assumptions'!$I$7,(M25-$C$24))</f>
        <v>45645</v>
      </c>
      <c r="N24" s="169">
        <f>IF(AND((N25-$C24)&gt;'Calendar Events + Assumptions'!$I$7,(N25-$C$24)&lt;'Calendar Events + Assumptions'!$I$8),'Calendar Events + Assumptions'!$I$7,(N25-$C$24))</f>
        <v>45652</v>
      </c>
      <c r="O24" s="169">
        <f>IF(AND((O25-$C24)&gt;'Calendar Events + Assumptions'!$I$7,(O25-$C$24)&lt;'Calendar Events + Assumptions'!$I$8),'Calendar Events + Assumptions'!$I$7,(O25-$C$24))</f>
        <v>45659</v>
      </c>
      <c r="P24" s="312">
        <f>IF(AND((P25-$C24)&gt;'Calendar Events + Assumptions'!$I$7,(P25-$C$24)&lt;'Calendar Events + Assumptions'!$I$8),'Calendar Events + Assumptions'!$I$7,(P25-$C$24))</f>
        <v>45666</v>
      </c>
      <c r="Q24" s="171">
        <f>IF(AND((Q25-$C24)&gt;'Calendar Events + Assumptions'!$I$7,(Q25-$C$24)&lt;'Calendar Events + Assumptions'!$I$8),'Calendar Events + Assumptions'!$I$7,(Q25-$C$24))</f>
        <v>45668</v>
      </c>
      <c r="R24" s="171">
        <f>IF(AND((R25-$C24)&gt;'Calendar Events + Assumptions'!$I$7,(R25-$C$24)&lt;'Calendar Events + Assumptions'!$I$8),'Calendar Events + Assumptions'!$I$7,(R25-$C$24))</f>
        <v>45668</v>
      </c>
      <c r="S24" s="171">
        <f>IF(AND((S25-$C24)&gt;'Calendar Events + Assumptions'!$I$7,(S25-$C$24)&lt;'Calendar Events + Assumptions'!$I$8),'Calendar Events + Assumptions'!$I$7,(S25-$C$24))</f>
        <v>45668</v>
      </c>
      <c r="T24" s="313">
        <f>IF(AND((T25-$C24)&gt;'Calendar Events + Assumptions'!$I$7,(T25-$C$24)&lt;'Calendar Events + Assumptions'!$I$8),'Calendar Events + Assumptions'!$I$7,(T25-$C$24))</f>
        <v>45668</v>
      </c>
      <c r="U24" s="171">
        <f>IF(AND((U25-$C24)&gt;'Calendar Events + Assumptions'!$I$7,(U25-$C$24)&lt;'Calendar Events + Assumptions'!$I$8),'Calendar Events + Assumptions'!$I$7,(U25-$C$24))</f>
        <v>45668</v>
      </c>
      <c r="V24" s="169">
        <f>IF(AND((V25-$C24)&gt;'Calendar Events + Assumptions'!$I$7,(V25-$C$24)&lt;'Calendar Events + Assumptions'!$I$8),'Calendar Events + Assumptions'!$I$7,(V25-$C$24))</f>
        <v>45708</v>
      </c>
      <c r="W24" s="169">
        <f>IF(AND((W25-$C24)&gt;'Calendar Events + Assumptions'!$I$7,(W25-$C$24)&lt;'Calendar Events + Assumptions'!$I$8),'Calendar Events + Assumptions'!$I$7,(W25-$C$24))</f>
        <v>45715</v>
      </c>
      <c r="X24" s="169">
        <f>IF(AND((X25-$C24)&gt;'Calendar Events + Assumptions'!$I$7,(X25-$C$24)&lt;'Calendar Events + Assumptions'!$I$8),'Calendar Events + Assumptions'!$I$7,(X25-$C$24))</f>
        <v>45722</v>
      </c>
      <c r="Y24" s="312">
        <f>IF(AND((Y25-$C24)&gt;'Calendar Events + Assumptions'!$I$7,(Y25-$C$24)&lt;'Calendar Events + Assumptions'!$I$8),'Calendar Events + Assumptions'!$I$7,(Y25-$C$24))</f>
        <v>45729</v>
      </c>
      <c r="Z24" s="311">
        <f>IF(AND((Z25-$C24)&gt;'Calendar Events + Assumptions'!$I$7,(Z25-$C$24)&lt;'Calendar Events + Assumptions'!$I$8),'Calendar Events + Assumptions'!$I$7,(Z25-$C$24))</f>
        <v>45739</v>
      </c>
      <c r="AA24" s="169">
        <f>IF(AND((AA25-$C24)&gt;'Calendar Events + Assumptions'!$I$7,(AA25-$C$24)&lt;'Calendar Events + Assumptions'!$I$8),'Calendar Events + Assumptions'!$I$7,(AA25-$C$24))</f>
        <v>45746</v>
      </c>
      <c r="AB24" s="169">
        <f>IF(AND((AB25-$C24)&gt;'Calendar Events + Assumptions'!$I$7,(AB25-$C$24)&lt;'Calendar Events + Assumptions'!$I$8),'Calendar Events + Assumptions'!$I$7,(AB25-$C$24))</f>
        <v>45753</v>
      </c>
      <c r="AC24" s="169">
        <f>IF(AND((AC25-$C24)&gt;'Calendar Events + Assumptions'!$I$7,(AC25-$C$24)&lt;'Calendar Events + Assumptions'!$I$8),'Calendar Events + Assumptions'!$I$7,(AC25-$C$24))</f>
        <v>45760</v>
      </c>
      <c r="AD24" s="169">
        <f>IF(AND((AD25-$C24)&gt;'Calendar Events + Assumptions'!$I$7,(AD25-$C$24)&lt;'Calendar Events + Assumptions'!$I$8),'Calendar Events + Assumptions'!$I$7,(AD25-$C$24))</f>
        <v>45767</v>
      </c>
      <c r="AE24" s="169">
        <f>IF(AND((AE25-$C24)&gt;'Calendar Events + Assumptions'!$I$7,(AE25-$C$24)&lt;'Calendar Events + Assumptions'!$I$8),'Calendar Events + Assumptions'!$I$7,(AE25-$C$24))</f>
        <v>45774</v>
      </c>
      <c r="AF24" s="169">
        <f>IF(AND((AF25-$C24)&gt;'Calendar Events + Assumptions'!$I$7,(AF25-$C$24)&lt;'Calendar Events + Assumptions'!$I$8),'Calendar Events + Assumptions'!$I$7,(AF25-$C$24))</f>
        <v>45781</v>
      </c>
      <c r="AG24" s="169">
        <f>IF(AND((AG25-$C24)&gt;'Calendar Events + Assumptions'!$I$7,(AG25-$C$24)&lt;'Calendar Events + Assumptions'!$I$8),'Calendar Events + Assumptions'!$I$7,(AG25-$C$24))</f>
        <v>45788</v>
      </c>
      <c r="AH24" s="169">
        <f>IF(AND((AH25-$C24)&gt;'Calendar Events + Assumptions'!$I$7,(AH25-$C$24)&lt;'Calendar Events + Assumptions'!$I$8),'Calendar Events + Assumptions'!$I$7,(AH25-$C$24))</f>
        <v>45795</v>
      </c>
      <c r="AI24" s="169">
        <f>IF(AND((AI25-$C24)&gt;'Calendar Events + Assumptions'!$I$7,(AI25-$C$24)&lt;'Calendar Events + Assumptions'!$I$8),'Calendar Events + Assumptions'!$I$7,(AI25-$C$24))</f>
        <v>45802</v>
      </c>
      <c r="AJ24" s="169">
        <f>IF(AND((AJ25-$C24)&gt;'Calendar Events + Assumptions'!$I$7,(AJ25-$C$24)&lt;'Calendar Events + Assumptions'!$I$8),'Calendar Events + Assumptions'!$I$7,(AJ25-$C$24))</f>
        <v>45809</v>
      </c>
      <c r="AK24" s="169">
        <f>IF(AND((AK25-$C24)&gt;'Calendar Events + Assumptions'!$I$7,(AK25-$C$24)&lt;'Calendar Events + Assumptions'!$I$8),'Calendar Events + Assumptions'!$I$7,(AK25-$C$24))</f>
        <v>45816</v>
      </c>
      <c r="AL24" s="169">
        <f>IF(AND((AL25-$C24)&gt;'Calendar Events + Assumptions'!$I$7,(AL25-$C$24)&lt;'Calendar Events + Assumptions'!$I$8),'Calendar Events + Assumptions'!$I$7,(AL25-$C$24))</f>
        <v>45823</v>
      </c>
      <c r="AM24" s="169">
        <f>IF(AND((AM25-$C24)&gt;'Calendar Events + Assumptions'!$I$7,(AM25-$C$24)&lt;'Calendar Events + Assumptions'!$I$8),'Calendar Events + Assumptions'!$I$7,(AM25-$C$24))</f>
        <v>45834</v>
      </c>
      <c r="AN24" s="169">
        <f>IF(AND((AN25-$C24)&gt;'Calendar Events + Assumptions'!$I$7,(AN25-$C$24)&lt;'Calendar Events + Assumptions'!$I$8),'Calendar Events + Assumptions'!$I$7,(AN25-$C$24))</f>
        <v>45837</v>
      </c>
      <c r="AO24" s="169">
        <f>IF(AND((AO25-$C24)&gt;'Calendar Events + Assumptions'!$I$7,(AO25-$C$24)&lt;'Calendar Events + Assumptions'!$I$8),'Calendar Events + Assumptions'!$I$7,(AO25-$C$24))</f>
        <v>45844</v>
      </c>
      <c r="AP24" s="169">
        <f>IF(AND((AP25-$C24)&gt;'Calendar Events + Assumptions'!$I$7,(AP25-$C$24)&lt;'Calendar Events + Assumptions'!$I$8),'Calendar Events + Assumptions'!$I$7,(AP25-$C$24))</f>
        <v>45851</v>
      </c>
      <c r="AQ24" s="169">
        <f>IF(AND((AQ25-$C24)&gt;'Calendar Events + Assumptions'!$I$7,(AQ25-$C$24)&lt;'Calendar Events + Assumptions'!$I$8),'Calendar Events + Assumptions'!$I$7,(AQ25-$C$24))</f>
        <v>45858</v>
      </c>
      <c r="AR24" s="169">
        <f>IF(AND((AR25-$C24)&gt;'Calendar Events + Assumptions'!$I$7,(AR25-$C$24)&lt;'Calendar Events + Assumptions'!$I$8),'Calendar Events + Assumptions'!$I$7,(AR25-$C$24))</f>
        <v>45865</v>
      </c>
      <c r="AS24" s="169">
        <f>IF(AND((AS25-$C24)&gt;'Calendar Events + Assumptions'!$I$7,(AS25-$C$24)&lt;'Calendar Events + Assumptions'!$I$8),'Calendar Events + Assumptions'!$I$7,(AS25-$C$24))</f>
        <v>45872</v>
      </c>
      <c r="AT24" s="169">
        <f>IF(AND((AT25-$C24)&gt;'Calendar Events + Assumptions'!$I$7,(AT25-$C$24)&lt;'Calendar Events + Assumptions'!$I$8),'Calendar Events + Assumptions'!$I$7,(AT25-$C$24))</f>
        <v>45879</v>
      </c>
      <c r="AU24" s="169">
        <f>IF(AND((AU25-$C24)&gt;'Calendar Events + Assumptions'!$I$7,(AU25-$C$24)&lt;'Calendar Events + Assumptions'!$I$8),'Calendar Events + Assumptions'!$I$7,(AU25-$C$24))</f>
        <v>45886</v>
      </c>
      <c r="AV24" s="169">
        <f>IF(AND((AV25-$C24)&gt;'Calendar Events + Assumptions'!$I$7,(AV25-$C$24)&lt;'Calendar Events + Assumptions'!$I$8),'Calendar Events + Assumptions'!$I$7,(AV25-$C$24))</f>
        <v>45893</v>
      </c>
      <c r="AW24" s="169">
        <f>IF(AND((AW25-$C24)&gt;'Calendar Events + Assumptions'!$I$7,(AW25-$C$24)&lt;'Calendar Events + Assumptions'!$I$8),'Calendar Events + Assumptions'!$I$7,(AW25-$C$24))</f>
        <v>45900</v>
      </c>
      <c r="AX24" s="169">
        <f>IF(AND((AX25-$C24)&gt;'Calendar Events + Assumptions'!$I$7,(AX25-$C$24)&lt;'Calendar Events + Assumptions'!$I$8),'Calendar Events + Assumptions'!$I$7,(AX25-$C$24))</f>
        <v>45907</v>
      </c>
      <c r="AY24" s="169">
        <f>IF(AND((AY25-$C24)&gt;'Calendar Events + Assumptions'!$I$7,(AY25-$C$24)&lt;'Calendar Events + Assumptions'!$I$8),'Calendar Events + Assumptions'!$I$7,(AY25-$C$24))</f>
        <v>45914</v>
      </c>
      <c r="AZ24" s="169">
        <f>IF(AND((AZ25-$C24)&gt;'Calendar Events + Assumptions'!$I$7,(AZ25-$C$24)&lt;'Calendar Events + Assumptions'!$I$8),'Calendar Events + Assumptions'!$I$7,(AZ25-$C$24))</f>
        <v>45921</v>
      </c>
      <c r="BA24" s="169">
        <f>IF(AND((BA25-$C24)&gt;'Calendar Events + Assumptions'!$I$7,(BA25-$C$24)&lt;'Calendar Events + Assumptions'!$I$8),'Calendar Events + Assumptions'!$I$7,(BA25-$C$24))</f>
        <v>45928</v>
      </c>
      <c r="BB24" s="169">
        <f>IF(AND((BB25-$C24)&gt;'Calendar Events + Assumptions'!$I$7,(BB25-$C$24)&lt;'Calendar Events + Assumptions'!$I$8),'Calendar Events + Assumptions'!$I$7,(BB25-$C$24))</f>
        <v>45935</v>
      </c>
      <c r="BC24" s="169">
        <f>IF(AND((BC25-$C24)&gt;'Calendar Events + Assumptions'!$I$7,(BC25-$C$24)&lt;'Calendar Events + Assumptions'!$I$8),'Calendar Events + Assumptions'!$I$7,(BC25-$C$24))</f>
        <v>45942</v>
      </c>
      <c r="BD24" s="169">
        <f>IF(AND((BD25-$C24)&gt;'Calendar Events + Assumptions'!$I$7,(BD25-$C$24)&lt;'Calendar Events + Assumptions'!$I$8),'Calendar Events + Assumptions'!$I$7,(BD25-$C$24))</f>
        <v>45949</v>
      </c>
      <c r="BE24" s="169">
        <f>IF(AND((BE25-$C24)&gt;'Calendar Events + Assumptions'!$I$7,(BE25-$C$24)&lt;'Calendar Events + Assumptions'!$I$8),'Calendar Events + Assumptions'!$I$7,(BE25-$C$24))</f>
        <v>45956</v>
      </c>
      <c r="BF24" s="169">
        <f>IF(AND((BF25-$C24)&gt;'Calendar Events + Assumptions'!$I$7,(BF25-$C$24)&lt;'Calendar Events + Assumptions'!$I$8),'Calendar Events + Assumptions'!$I$7,(BF25-$C$24))</f>
        <v>45963</v>
      </c>
      <c r="BG24" s="169">
        <f>IF(AND((BG25-$C24)&gt;'Calendar Events + Assumptions'!$I$7,(BG25-$C$24)&lt;'Calendar Events + Assumptions'!$I$8),'Calendar Events + Assumptions'!$I$7,(BG25-$C$24))</f>
        <v>45970</v>
      </c>
      <c r="BH24" s="169">
        <f>IF(AND((BH25-$C24)&gt;'Calendar Events + Assumptions'!$I$7,(BH25-$C$24)&lt;'Calendar Events + Assumptions'!$I$8),'Calendar Events + Assumptions'!$I$7,(BH25-$C$24))</f>
        <v>45977</v>
      </c>
      <c r="BI24" s="169">
        <f>IF(AND((BI25-$C24)&gt;'Calendar Events + Assumptions'!$I$7,(BI25-$C$24)&lt;'Calendar Events + Assumptions'!$I$8),'Calendar Events + Assumptions'!$I$7,(BI25-$C$24))</f>
        <v>45984</v>
      </c>
      <c r="BJ24" s="169">
        <f>IF(AND((BJ25-$C24)&gt;'Calendar Events + Assumptions'!$I$7,(BJ25-$C$24)&lt;'Calendar Events + Assumptions'!$I$8),'Calendar Events + Assumptions'!$I$7,(BJ25-$C$24))</f>
        <v>45991</v>
      </c>
      <c r="BK24" s="169">
        <f>IF(AND((BK25-$C24)&gt;'Calendar Events + Assumptions'!$I$7,(BK25-$C$24)&lt;'Calendar Events + Assumptions'!$I$8),'Calendar Events + Assumptions'!$I$7,(BK25-$C$24))</f>
        <v>45998</v>
      </c>
      <c r="BL24" s="314">
        <f>IF(AND((BL25-$C24)&gt;'Calendar Events + Assumptions'!$I$7,(BL25-$C$24)&lt;'Calendar Events + Assumptions'!$I$8),'Calendar Events + Assumptions'!$I$7,(BL25-$C$24))</f>
        <v>46005</v>
      </c>
    </row>
    <row r="25" spans="2:64" x14ac:dyDescent="0.7">
      <c r="B25" s="173" t="s">
        <v>128</v>
      </c>
      <c r="C25" s="123">
        <v>7</v>
      </c>
      <c r="D25" s="173"/>
      <c r="E25" s="315">
        <f>E26-$C$25</f>
        <v>45599</v>
      </c>
      <c r="F25" s="316">
        <f>F26-$C$25</f>
        <v>45606</v>
      </c>
      <c r="G25" s="317">
        <f>G26-$C$25</f>
        <v>45613</v>
      </c>
      <c r="H25" s="316">
        <f>H26-$C$25</f>
        <v>45620</v>
      </c>
      <c r="I25" s="318">
        <f>IF(OR(MONTH(I26)=1,MONTH(I26)=2,MONTH(I26)=3),I26-$C$25-'Calendar Events + Assumptions'!$I$10,I26-$C$25)</f>
        <v>45627</v>
      </c>
      <c r="J25" s="175">
        <f>IF(OR(MONTH(J26)=1,MONTH(J26)=2,MONTH(J26)=3),J26-$C$25-'Calendar Events + Assumptions'!$I$10,J26-$C$25)</f>
        <v>45634</v>
      </c>
      <c r="K25" s="174">
        <f>IF(OR(MONTH(K26)=1,MONTH(K26)=2,MONTH(K26)=3),K26-$C$25-'Calendar Events + Assumptions'!$I$10,K26-$C$25)</f>
        <v>45641</v>
      </c>
      <c r="L25" s="175">
        <f>IF(OR(MONTH(L26)=1,MONTH(L26)=2,MONTH(L26)=3),L26-$C$25-'Calendar Events + Assumptions'!$I$10,L26-$C$25)</f>
        <v>45648</v>
      </c>
      <c r="M25" s="318">
        <f>IF(OR(MONTH(M26)=1,MONTH(M26)=2,MONTH(M26)=3),M26-$C$25-'Calendar Events + Assumptions'!$I$10,M26-$C$25)</f>
        <v>45652</v>
      </c>
      <c r="N25" s="175">
        <f>IF(OR(MONTH(N26)=1,MONTH(N26)=2,MONTH(N26)=3),N26-$C$25-'Calendar Events + Assumptions'!$I$10,N26-$C$25)</f>
        <v>45659</v>
      </c>
      <c r="O25" s="174">
        <f>IF(OR(MONTH(O26)=1,MONTH(O26)=2,MONTH(O26)=3),O26-$C$25-'Calendar Events + Assumptions'!$I$10,O26-$C$25)</f>
        <v>45666</v>
      </c>
      <c r="P25" s="319">
        <f>IF(OR(MONTH(P26)=1,MONTH(P26)=2,MONTH(P26)=3),P26-$C$25-'Calendar Events + Assumptions'!$I$10,P26-$C$25)</f>
        <v>45673</v>
      </c>
      <c r="Q25" s="320">
        <f>IF(OR(MONTH(Q26)=1,MONTH(Q26)=2,MONTH(Q26)=3),Q26-$C$25-'Calendar Events + Assumptions'!$I$10,Q26-$C$25)</f>
        <v>45680</v>
      </c>
      <c r="R25" s="318">
        <f>IF(OR(MONTH(R26)=1,MONTH(R26)=2,MONTH(R26)=3),R26-$C$25-'Calendar Events + Assumptions'!$I$10,R26-$C$25)</f>
        <v>45687</v>
      </c>
      <c r="S25" s="175">
        <f>IF(OR(MONTH(S26)=1,MONTH(S26)=2,MONTH(S26)=3),S26-$C$25-'Calendar Events + Assumptions'!$I$10,S26-$C$25)</f>
        <v>45694</v>
      </c>
      <c r="T25" s="321">
        <f>IF(OR(MONTH(T26)=1,MONTH(T26)=2,MONTH(T26)=3),T26-$C$25-'Calendar Events + Assumptions'!$I$10,T26-$C$25)</f>
        <v>45701</v>
      </c>
      <c r="U25" s="322">
        <f>IF(OR(MONTH(U26)=1,MONTH(U26)=2,MONTH(U26)=3),U26-$C$25-'Calendar Events + Assumptions'!$I$10,U26-$C$25)</f>
        <v>45708</v>
      </c>
      <c r="V25" s="318">
        <f>IF(OR(MONTH(V26)=1,MONTH(V26)=2,MONTH(V26)=3),V26-$C$25-'Calendar Events + Assumptions'!$I$10,V26-$C$25)</f>
        <v>45715</v>
      </c>
      <c r="W25" s="175">
        <f>IF(OR(MONTH(W26)=1,MONTH(W26)=2,MONTH(W26)=3),W26-$C$25-'Calendar Events + Assumptions'!$I$10,W26-$C$25)</f>
        <v>45722</v>
      </c>
      <c r="X25" s="174">
        <f>IF(OR(MONTH(X26)=1,MONTH(X26)=2,MONTH(X26)=3),X26-$C$25-'Calendar Events + Assumptions'!$I$10,X26-$C$25)</f>
        <v>45729</v>
      </c>
      <c r="Y25" s="319">
        <f>IF(OR(MONTH(Y26)=1,MONTH(Y26)=2,MONTH(Y26)=3),Y26-$C$25-'Calendar Events + Assumptions'!$I$10,Y26-$C$25)</f>
        <v>45736</v>
      </c>
      <c r="Z25" s="174">
        <f>IF(OR(MONTH(Z26)=1,MONTH(Z26)=2,MONTH(Z26)=3),Z26-$C$25-'Calendar Events + Assumptions'!$I$10,Z26-$C$25)</f>
        <v>45746</v>
      </c>
      <c r="AA25" s="175">
        <f>IF(OR(MONTH(AA26)=1,MONTH(AA26)=2,MONTH(AA26)=3),AA26-$C$25-'Calendar Events + Assumptions'!$I$10,AA26-$C$25)</f>
        <v>45753</v>
      </c>
      <c r="AB25" s="174">
        <f>IF(OR(MONTH(AB26)=1,MONTH(AB26)=2,MONTH(AB26)=3),AB26-$C$25-'Calendar Events + Assumptions'!$I$10,AB26-$C$25)</f>
        <v>45760</v>
      </c>
      <c r="AC25" s="175">
        <f>IF(OR(MONTH(AC26)=1,MONTH(AC26)=2,MONTH(AC26)=3),AC26-$C$25-'Calendar Events + Assumptions'!$I$10,AC26-$C$25)</f>
        <v>45767</v>
      </c>
      <c r="AD25" s="319">
        <f>IF(OR(MONTH(AD26)=1,MONTH(AD26)=2,MONTH(AD26)=3),AD26-$C$25-'Calendar Events + Assumptions'!$I$10,AD26-$C$25)</f>
        <v>45774</v>
      </c>
      <c r="AE25" s="318">
        <f>IF(OR(MONTH(AE26)=1,MONTH(AE26)=2,MONTH(AE26)=3),AE26-$C$25-'Calendar Events + Assumptions'!$I$10,AE26-$C$25)</f>
        <v>45781</v>
      </c>
      <c r="AF25" s="175">
        <f>IF(OR(MONTH(AF26)=1,MONTH(AF26)=2,MONTH(AF26)=3),AF26-$C$25-'Calendar Events + Assumptions'!$I$10,AF26-$C$25)</f>
        <v>45788</v>
      </c>
      <c r="AG25" s="174">
        <f>IF(OR(MONTH(AG26)=1,MONTH(AG26)=2,MONTH(AG26)=3),AG26-$C$25-'Calendar Events + Assumptions'!$I$10,AG26-$C$25)</f>
        <v>45795</v>
      </c>
      <c r="AH25" s="319">
        <f>IF(OR(MONTH(AH26)=1,MONTH(AH26)=2,MONTH(AH26)=3),AH26-$C$25-'Calendar Events + Assumptions'!$I$10,AH26-$C$25)</f>
        <v>45802</v>
      </c>
      <c r="AI25" s="318">
        <f>IF(OR(MONTH(AI26)=1,MONTH(AI26)=2,MONTH(AI26)=3),AI26-$C$25-'Calendar Events + Assumptions'!$I$10,AI26-$C$25)</f>
        <v>45809</v>
      </c>
      <c r="AJ25" s="175">
        <f>IF(OR(MONTH(AJ26)=1,MONTH(AJ26)=2,MONTH(AJ26)=3),AJ26-$C$25-'Calendar Events + Assumptions'!$I$10,AJ26-$C$25)</f>
        <v>45816</v>
      </c>
      <c r="AK25" s="174">
        <f>IF(OR(MONTH(AK26)=1,MONTH(AK26)=2,MONTH(AK26)=3),AK26-$C$25-'Calendar Events + Assumptions'!$I$10,AK26-$C$25)</f>
        <v>45823</v>
      </c>
      <c r="AL25" s="175">
        <f>IF(OR(MONTH(AL26)=1,MONTH(AL26)=2,MONTH(AL26)=3),AL26-$C$25-'Calendar Events + Assumptions'!$I$10,AL26-$C$25)</f>
        <v>45830</v>
      </c>
      <c r="AM25" s="318">
        <f t="shared" ref="AM25:BL25" si="9">IF(OR(MONTH(AM26)=1,MONTH(AM26)=2),AM26-$C$25-$C$27,AM26-$C$25)</f>
        <v>45841</v>
      </c>
      <c r="AN25" s="175">
        <f t="shared" si="9"/>
        <v>45844</v>
      </c>
      <c r="AO25" s="174">
        <f t="shared" si="9"/>
        <v>45851</v>
      </c>
      <c r="AP25" s="175">
        <f t="shared" si="9"/>
        <v>45858</v>
      </c>
      <c r="AQ25" s="319">
        <f t="shared" si="9"/>
        <v>45865</v>
      </c>
      <c r="AR25" s="318">
        <f t="shared" si="9"/>
        <v>45872</v>
      </c>
      <c r="AS25" s="175">
        <f t="shared" si="9"/>
        <v>45879</v>
      </c>
      <c r="AT25" s="174">
        <f t="shared" si="9"/>
        <v>45886</v>
      </c>
      <c r="AU25" s="319">
        <f t="shared" si="9"/>
        <v>45893</v>
      </c>
      <c r="AV25" s="318">
        <f t="shared" si="9"/>
        <v>45900</v>
      </c>
      <c r="AW25" s="175">
        <f t="shared" si="9"/>
        <v>45907</v>
      </c>
      <c r="AX25" s="174">
        <f t="shared" si="9"/>
        <v>45914</v>
      </c>
      <c r="AY25" s="319">
        <f t="shared" si="9"/>
        <v>45921</v>
      </c>
      <c r="AZ25" s="318">
        <f t="shared" si="9"/>
        <v>45928</v>
      </c>
      <c r="BA25" s="175">
        <f t="shared" si="9"/>
        <v>45935</v>
      </c>
      <c r="BB25" s="174">
        <f t="shared" si="9"/>
        <v>45942</v>
      </c>
      <c r="BC25" s="175">
        <f t="shared" si="9"/>
        <v>45949</v>
      </c>
      <c r="BD25" s="319">
        <f t="shared" si="9"/>
        <v>45956</v>
      </c>
      <c r="BE25" s="318">
        <f t="shared" si="9"/>
        <v>45963</v>
      </c>
      <c r="BF25" s="175">
        <f t="shared" si="9"/>
        <v>45970</v>
      </c>
      <c r="BG25" s="174">
        <f t="shared" si="9"/>
        <v>45977</v>
      </c>
      <c r="BH25" s="175">
        <f t="shared" si="9"/>
        <v>45984</v>
      </c>
      <c r="BI25" s="318">
        <f t="shared" si="9"/>
        <v>45991</v>
      </c>
      <c r="BJ25" s="175">
        <f t="shared" si="9"/>
        <v>45998</v>
      </c>
      <c r="BK25" s="174">
        <f t="shared" si="9"/>
        <v>46005</v>
      </c>
      <c r="BL25" s="323">
        <f t="shared" si="9"/>
        <v>46012</v>
      </c>
    </row>
    <row r="26" spans="2:64" x14ac:dyDescent="0.7">
      <c r="B26" s="173" t="s">
        <v>129</v>
      </c>
      <c r="C26" s="123">
        <v>0</v>
      </c>
      <c r="D26" s="173"/>
      <c r="E26" s="318">
        <v>45606</v>
      </c>
      <c r="F26" s="175">
        <f>E26+7</f>
        <v>45613</v>
      </c>
      <c r="G26" s="174">
        <f>F26+7</f>
        <v>45620</v>
      </c>
      <c r="H26" s="175">
        <f>G26+7</f>
        <v>45627</v>
      </c>
      <c r="I26" s="318">
        <f>H26+7</f>
        <v>45634</v>
      </c>
      <c r="J26" s="175">
        <f>I26+7</f>
        <v>45641</v>
      </c>
      <c r="K26" s="174">
        <f t="shared" ref="K26:BL26" si="10">J26+7</f>
        <v>45648</v>
      </c>
      <c r="L26" s="175">
        <f t="shared" si="10"/>
        <v>45655</v>
      </c>
      <c r="M26" s="318">
        <f t="shared" si="10"/>
        <v>45662</v>
      </c>
      <c r="N26" s="175">
        <f t="shared" si="10"/>
        <v>45669</v>
      </c>
      <c r="O26" s="174">
        <f t="shared" si="10"/>
        <v>45676</v>
      </c>
      <c r="P26" s="319">
        <f t="shared" si="10"/>
        <v>45683</v>
      </c>
      <c r="Q26" s="320">
        <f t="shared" si="10"/>
        <v>45690</v>
      </c>
      <c r="R26" s="318">
        <f t="shared" si="10"/>
        <v>45697</v>
      </c>
      <c r="S26" s="175">
        <f t="shared" si="10"/>
        <v>45704</v>
      </c>
      <c r="T26" s="321">
        <f t="shared" si="10"/>
        <v>45711</v>
      </c>
      <c r="U26" s="322">
        <f t="shared" si="10"/>
        <v>45718</v>
      </c>
      <c r="V26" s="318">
        <f t="shared" si="10"/>
        <v>45725</v>
      </c>
      <c r="W26" s="175">
        <f t="shared" si="10"/>
        <v>45732</v>
      </c>
      <c r="X26" s="174">
        <f t="shared" si="10"/>
        <v>45739</v>
      </c>
      <c r="Y26" s="319">
        <f t="shared" si="10"/>
        <v>45746</v>
      </c>
      <c r="Z26" s="174">
        <f t="shared" si="10"/>
        <v>45753</v>
      </c>
      <c r="AA26" s="175">
        <f t="shared" si="10"/>
        <v>45760</v>
      </c>
      <c r="AB26" s="174">
        <f t="shared" si="10"/>
        <v>45767</v>
      </c>
      <c r="AC26" s="175">
        <f t="shared" si="10"/>
        <v>45774</v>
      </c>
      <c r="AD26" s="319">
        <f t="shared" si="10"/>
        <v>45781</v>
      </c>
      <c r="AE26" s="318">
        <f t="shared" si="10"/>
        <v>45788</v>
      </c>
      <c r="AF26" s="175">
        <f t="shared" si="10"/>
        <v>45795</v>
      </c>
      <c r="AG26" s="174">
        <f t="shared" si="10"/>
        <v>45802</v>
      </c>
      <c r="AH26" s="319">
        <f t="shared" si="10"/>
        <v>45809</v>
      </c>
      <c r="AI26" s="318">
        <f t="shared" si="10"/>
        <v>45816</v>
      </c>
      <c r="AJ26" s="175">
        <f t="shared" si="10"/>
        <v>45823</v>
      </c>
      <c r="AK26" s="174">
        <f t="shared" si="10"/>
        <v>45830</v>
      </c>
      <c r="AL26" s="175">
        <f t="shared" si="10"/>
        <v>45837</v>
      </c>
      <c r="AM26" s="318">
        <v>45848</v>
      </c>
      <c r="AN26" s="175">
        <v>45851</v>
      </c>
      <c r="AO26" s="174">
        <f t="shared" si="10"/>
        <v>45858</v>
      </c>
      <c r="AP26" s="175">
        <f t="shared" si="10"/>
        <v>45865</v>
      </c>
      <c r="AQ26" s="319">
        <f t="shared" si="10"/>
        <v>45872</v>
      </c>
      <c r="AR26" s="318">
        <f t="shared" si="10"/>
        <v>45879</v>
      </c>
      <c r="AS26" s="175">
        <f t="shared" si="10"/>
        <v>45886</v>
      </c>
      <c r="AT26" s="174">
        <f t="shared" si="10"/>
        <v>45893</v>
      </c>
      <c r="AU26" s="319">
        <f t="shared" si="10"/>
        <v>45900</v>
      </c>
      <c r="AV26" s="318">
        <f t="shared" si="10"/>
        <v>45907</v>
      </c>
      <c r="AW26" s="175">
        <f t="shared" si="10"/>
        <v>45914</v>
      </c>
      <c r="AX26" s="174">
        <f t="shared" si="10"/>
        <v>45921</v>
      </c>
      <c r="AY26" s="319">
        <f t="shared" si="10"/>
        <v>45928</v>
      </c>
      <c r="AZ26" s="318">
        <f t="shared" si="10"/>
        <v>45935</v>
      </c>
      <c r="BA26" s="175">
        <f t="shared" si="10"/>
        <v>45942</v>
      </c>
      <c r="BB26" s="174">
        <f t="shared" si="10"/>
        <v>45949</v>
      </c>
      <c r="BC26" s="175">
        <f t="shared" si="10"/>
        <v>45956</v>
      </c>
      <c r="BD26" s="319">
        <f t="shared" si="10"/>
        <v>45963</v>
      </c>
      <c r="BE26" s="318">
        <f t="shared" si="10"/>
        <v>45970</v>
      </c>
      <c r="BF26" s="175">
        <f t="shared" si="10"/>
        <v>45977</v>
      </c>
      <c r="BG26" s="174">
        <f t="shared" si="10"/>
        <v>45984</v>
      </c>
      <c r="BH26" s="175">
        <f t="shared" si="10"/>
        <v>45991</v>
      </c>
      <c r="BI26" s="318">
        <f t="shared" si="10"/>
        <v>45998</v>
      </c>
      <c r="BJ26" s="175">
        <f t="shared" si="10"/>
        <v>46005</v>
      </c>
      <c r="BK26" s="174">
        <f t="shared" si="10"/>
        <v>46012</v>
      </c>
      <c r="BL26" s="323">
        <f t="shared" si="10"/>
        <v>46019</v>
      </c>
    </row>
    <row r="27" spans="2:64" x14ac:dyDescent="0.7">
      <c r="B27" s="302" t="s">
        <v>130</v>
      </c>
      <c r="C27" s="123">
        <v>3</v>
      </c>
      <c r="D27" s="176"/>
      <c r="E27" s="119"/>
      <c r="F27" s="118"/>
      <c r="G27" s="119"/>
      <c r="H27" s="118"/>
      <c r="I27" s="119"/>
      <c r="J27" s="118"/>
      <c r="K27" s="119"/>
      <c r="L27" s="118"/>
      <c r="M27" s="119"/>
      <c r="N27" s="118"/>
      <c r="O27" s="119"/>
      <c r="P27" s="118"/>
      <c r="Q27" s="119"/>
      <c r="R27" s="119"/>
      <c r="S27" s="118"/>
      <c r="T27" s="119"/>
      <c r="U27" s="118"/>
      <c r="V27" s="119"/>
      <c r="W27" s="118"/>
      <c r="X27" s="119"/>
      <c r="Y27" s="118"/>
      <c r="Z27" s="119"/>
      <c r="AA27" s="118"/>
      <c r="AB27" s="119"/>
      <c r="AC27" s="118"/>
      <c r="AD27" s="118"/>
      <c r="AE27" s="119"/>
      <c r="AF27" s="118"/>
      <c r="AG27" s="119"/>
      <c r="AH27" s="118"/>
      <c r="AI27" s="119"/>
      <c r="AJ27" s="118"/>
      <c r="AK27" s="119"/>
      <c r="AL27" s="118"/>
      <c r="AM27" s="119"/>
      <c r="AN27" s="118"/>
      <c r="AO27" s="119"/>
      <c r="AP27" s="118"/>
      <c r="AQ27" s="118"/>
      <c r="AR27" s="119"/>
      <c r="AS27" s="118"/>
      <c r="AT27" s="119"/>
      <c r="AU27" s="118"/>
      <c r="AV27" s="119"/>
      <c r="AW27" s="118"/>
      <c r="AX27" s="119"/>
      <c r="AY27" s="118"/>
      <c r="AZ27" s="119"/>
      <c r="BA27" s="118"/>
      <c r="BB27" s="119"/>
      <c r="BC27" s="118"/>
      <c r="BD27" s="118"/>
      <c r="BE27" s="119"/>
      <c r="BF27" s="118"/>
      <c r="BG27" s="119"/>
      <c r="BH27" s="118"/>
      <c r="BI27" s="119"/>
      <c r="BJ27" s="118"/>
      <c r="BK27" s="119"/>
      <c r="BL27" s="118"/>
    </row>
    <row r="28" spans="2:64" x14ac:dyDescent="0.7">
      <c r="C28" s="76">
        <f>C25+C24+C19+C18+C17+C20</f>
        <v>86</v>
      </c>
      <c r="D28" s="77"/>
      <c r="E28" s="46" t="e">
        <f>E26-E17</f>
        <v>#REF!</v>
      </c>
      <c r="F28" s="46" t="e">
        <f>F26-F17</f>
        <v>#REF!</v>
      </c>
      <c r="G28" s="46" t="e">
        <f>G26-G17</f>
        <v>#REF!</v>
      </c>
      <c r="H28" s="46" t="e">
        <f>H26-H17</f>
        <v>#REF!</v>
      </c>
      <c r="I28" s="46">
        <f>I26-I17</f>
        <v>86</v>
      </c>
      <c r="J28" s="46"/>
      <c r="K28" s="46">
        <f>K26-K17</f>
        <v>86</v>
      </c>
      <c r="L28" s="46"/>
      <c r="M28" s="46">
        <f>M26-M17</f>
        <v>89</v>
      </c>
      <c r="N28" s="46"/>
      <c r="O28" s="46">
        <f>O26-O17</f>
        <v>89</v>
      </c>
      <c r="P28" s="46"/>
      <c r="Q28" s="46">
        <f>Q26-Q17</f>
        <v>94</v>
      </c>
      <c r="R28" s="46">
        <f>R26-R17</f>
        <v>101</v>
      </c>
      <c r="S28" s="46"/>
      <c r="T28" s="46">
        <f>T26-T17</f>
        <v>115</v>
      </c>
      <c r="U28" s="46"/>
      <c r="V28" s="46">
        <f>V26-V17</f>
        <v>117</v>
      </c>
      <c r="W28" s="46"/>
      <c r="X28" s="46">
        <f>X26-X17</f>
        <v>117</v>
      </c>
      <c r="Y28" s="46"/>
      <c r="Z28" s="46">
        <f>Z26-Z17</f>
        <v>114</v>
      </c>
      <c r="AA28" s="46"/>
      <c r="AB28" s="46">
        <f>AB26-AB17</f>
        <v>114</v>
      </c>
      <c r="AC28" s="46"/>
      <c r="AD28" s="46"/>
      <c r="AE28" s="46">
        <f>AE26-AE17</f>
        <v>86</v>
      </c>
      <c r="AF28" s="46"/>
      <c r="AG28" s="46">
        <f>AG26-AG17</f>
        <v>86</v>
      </c>
      <c r="AH28" s="46"/>
      <c r="AI28" s="46">
        <f>AI26-AI17</f>
        <v>86</v>
      </c>
      <c r="AJ28" s="46"/>
      <c r="AK28" s="46">
        <f>AK26-AK17</f>
        <v>86</v>
      </c>
      <c r="AL28" s="46"/>
      <c r="AM28" s="46">
        <f t="shared" ref="AM28:BK28" si="11">AM26-AM17</f>
        <v>86</v>
      </c>
      <c r="AN28" s="46"/>
      <c r="AO28" s="46">
        <f t="shared" si="11"/>
        <v>86</v>
      </c>
      <c r="AP28" s="46"/>
      <c r="AQ28" s="46"/>
      <c r="AR28" s="46">
        <f t="shared" si="11"/>
        <v>86</v>
      </c>
      <c r="AS28" s="46"/>
      <c r="AT28" s="46">
        <f t="shared" si="11"/>
        <v>86</v>
      </c>
      <c r="AU28" s="46"/>
      <c r="AV28" s="46">
        <f t="shared" si="11"/>
        <v>86</v>
      </c>
      <c r="AW28" s="46"/>
      <c r="AX28" s="46">
        <f t="shared" si="11"/>
        <v>86</v>
      </c>
      <c r="AY28" s="46"/>
      <c r="AZ28" s="46">
        <f t="shared" si="11"/>
        <v>86</v>
      </c>
      <c r="BA28" s="46"/>
      <c r="BB28" s="46">
        <f t="shared" si="11"/>
        <v>86</v>
      </c>
      <c r="BC28" s="46"/>
      <c r="BD28" s="46"/>
      <c r="BE28" s="46">
        <f t="shared" si="11"/>
        <v>86</v>
      </c>
      <c r="BF28" s="46"/>
      <c r="BG28" s="46">
        <f t="shared" si="11"/>
        <v>86</v>
      </c>
      <c r="BH28" s="46"/>
      <c r="BI28" s="46">
        <f t="shared" si="11"/>
        <v>86</v>
      </c>
      <c r="BJ28" s="46"/>
      <c r="BK28" s="46">
        <f t="shared" si="11"/>
        <v>86</v>
      </c>
      <c r="BL28" s="46"/>
    </row>
    <row r="29" spans="2:64" x14ac:dyDescent="0.7">
      <c r="C29" s="170"/>
      <c r="D29" s="77"/>
      <c r="I29" s="46"/>
      <c r="J29" s="46"/>
      <c r="K29" s="46"/>
      <c r="L29" s="46"/>
      <c r="M29" s="46"/>
      <c r="N29" s="46"/>
      <c r="O29" s="46"/>
      <c r="P29" s="170"/>
      <c r="Q29" s="170"/>
      <c r="R29" s="170"/>
      <c r="S29" s="170"/>
      <c r="T29" s="170"/>
      <c r="U29" s="170"/>
      <c r="V29" s="170"/>
      <c r="W29" s="170"/>
      <c r="X29" s="170"/>
      <c r="Y29" s="170"/>
      <c r="Z29" s="170"/>
      <c r="AA29" s="170"/>
      <c r="AB29" s="170"/>
      <c r="AC29" s="170"/>
      <c r="AD29" s="170"/>
      <c r="AE29" s="170"/>
      <c r="AF29" s="170"/>
      <c r="AG29" s="170"/>
      <c r="AH29" s="170"/>
      <c r="AI29" s="170"/>
      <c r="AJ29" s="170"/>
      <c r="AK29" s="170"/>
      <c r="AL29" s="170"/>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2:64" x14ac:dyDescent="0.7">
      <c r="C30" s="170"/>
      <c r="I30" s="46"/>
      <c r="J30" s="46"/>
      <c r="K30" s="46"/>
      <c r="L30" s="46"/>
      <c r="M30" s="46"/>
      <c r="N30" s="46"/>
      <c r="O30" s="46"/>
      <c r="P30" s="170"/>
      <c r="Q30" s="170"/>
      <c r="R30" s="170"/>
      <c r="S30" s="170"/>
      <c r="T30" s="170"/>
      <c r="U30" s="170"/>
      <c r="V30" s="170"/>
      <c r="W30" s="170"/>
      <c r="X30" s="170"/>
      <c r="Y30" s="170"/>
      <c r="Z30" s="170"/>
      <c r="AA30" s="170"/>
      <c r="AB30" s="170"/>
      <c r="AC30" s="170"/>
      <c r="AD30" s="170"/>
      <c r="AE30" s="170"/>
      <c r="AF30" s="170"/>
      <c r="AG30" s="170"/>
      <c r="AH30" s="170"/>
      <c r="AI30" s="170"/>
      <c r="AJ30" s="170"/>
      <c r="AK30" s="170"/>
      <c r="AL30" s="170"/>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2:64" x14ac:dyDescent="0.7">
      <c r="I31" s="46"/>
      <c r="J31" s="46"/>
      <c r="K31" s="46"/>
      <c r="L31" s="46"/>
      <c r="M31" s="46"/>
      <c r="N31" s="46"/>
      <c r="O31" s="46"/>
      <c r="P31" s="46"/>
      <c r="Q31" s="170"/>
      <c r="R31" s="170"/>
      <c r="S31" s="170"/>
      <c r="T31" s="170"/>
      <c r="U31" s="170"/>
      <c r="V31" s="170"/>
      <c r="W31" s="170"/>
      <c r="X31" s="170"/>
      <c r="Y31" s="170"/>
      <c r="Z31" s="170"/>
      <c r="AA31" s="170"/>
      <c r="AB31" s="170"/>
      <c r="AC31" s="170"/>
      <c r="AD31" s="170"/>
      <c r="AE31" s="170"/>
      <c r="AF31" s="170"/>
      <c r="AG31" s="170"/>
      <c r="AH31" s="170"/>
      <c r="AI31" s="170"/>
      <c r="AJ31" s="170"/>
      <c r="AK31" s="170"/>
      <c r="AL31" s="170"/>
    </row>
    <row r="32" spans="2:64" x14ac:dyDescent="0.7">
      <c r="E32" s="303"/>
      <c r="F32" s="76"/>
      <c r="I32" s="46"/>
      <c r="J32" s="46"/>
      <c r="K32" s="46"/>
      <c r="L32" s="46"/>
      <c r="M32" s="46"/>
      <c r="N32" s="46"/>
      <c r="O32" s="46"/>
      <c r="P32" s="46"/>
      <c r="Q32" s="170"/>
      <c r="R32" s="170"/>
      <c r="S32" s="170"/>
      <c r="T32" s="170"/>
      <c r="U32" s="170"/>
      <c r="V32" s="170"/>
      <c r="W32" s="170"/>
      <c r="X32" s="170"/>
      <c r="Y32" s="170"/>
      <c r="Z32" s="170"/>
      <c r="AA32" s="170"/>
      <c r="AB32" s="170"/>
      <c r="AC32" s="170"/>
      <c r="AD32" s="170"/>
      <c r="AE32" s="170"/>
      <c r="AF32" s="170"/>
      <c r="AG32" s="170"/>
      <c r="AH32" s="170"/>
      <c r="AI32" s="170"/>
      <c r="AJ32" s="170"/>
      <c r="AK32" s="170"/>
      <c r="AL32" s="170"/>
    </row>
    <row r="33" spans="2:38" x14ac:dyDescent="0.7">
      <c r="E33" s="303"/>
      <c r="F33" s="76"/>
      <c r="I33" s="46"/>
      <c r="J33" s="46"/>
      <c r="K33" s="46"/>
      <c r="L33" s="46"/>
      <c r="M33" s="46"/>
      <c r="N33" s="46"/>
      <c r="O33" s="46"/>
      <c r="P33" s="46"/>
      <c r="Q33" s="170"/>
      <c r="R33" s="170"/>
      <c r="S33" s="170"/>
      <c r="T33" s="170"/>
      <c r="U33" s="170"/>
      <c r="V33" s="170"/>
      <c r="W33" s="170"/>
      <c r="X33" s="170"/>
      <c r="Y33" s="170"/>
      <c r="Z33" s="170"/>
      <c r="AA33" s="170"/>
      <c r="AB33" s="170"/>
      <c r="AC33" s="170"/>
      <c r="AD33" s="170"/>
      <c r="AE33" s="170"/>
      <c r="AF33" s="170"/>
      <c r="AG33" s="170"/>
      <c r="AH33" s="170"/>
      <c r="AI33" s="170"/>
      <c r="AJ33" s="170"/>
      <c r="AK33" s="170"/>
      <c r="AL33" s="170"/>
    </row>
    <row r="34" spans="2:38" x14ac:dyDescent="0.7">
      <c r="E34" s="303"/>
      <c r="F34" s="7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row>
    <row r="35" spans="2:38" x14ac:dyDescent="0.7">
      <c r="E35" s="303"/>
      <c r="F35" s="7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row>
    <row r="36" spans="2:38" x14ac:dyDescent="0.7">
      <c r="E36" s="303"/>
      <c r="F36" s="76"/>
    </row>
    <row r="37" spans="2:38" x14ac:dyDescent="0.7">
      <c r="B37" s="141"/>
      <c r="E37" s="325"/>
      <c r="F37" s="76"/>
    </row>
    <row r="38" spans="2:38" x14ac:dyDescent="0.7">
      <c r="E38" s="303"/>
      <c r="F38" s="76"/>
    </row>
    <row r="39" spans="2:38" x14ac:dyDescent="0.7">
      <c r="E39" s="303"/>
      <c r="F39" s="76"/>
      <c r="H39" s="50"/>
    </row>
    <row r="40" spans="2:38" x14ac:dyDescent="0.7">
      <c r="E40" s="303"/>
      <c r="F40" s="76"/>
    </row>
    <row r="41" spans="2:38" x14ac:dyDescent="0.7">
      <c r="E41" s="303"/>
      <c r="F41" s="76"/>
    </row>
    <row r="42" spans="2:38" x14ac:dyDescent="0.7">
      <c r="E42" s="303"/>
      <c r="F42" s="76"/>
    </row>
    <row r="43" spans="2:38" x14ac:dyDescent="0.7">
      <c r="E43" s="303"/>
      <c r="F43" s="76"/>
    </row>
    <row r="44" spans="2:38" x14ac:dyDescent="0.7">
      <c r="E44" s="303"/>
    </row>
    <row r="47" spans="2:38" x14ac:dyDescent="0.7">
      <c r="E47" s="303"/>
      <c r="F47" s="76"/>
      <c r="H47" s="50"/>
    </row>
    <row r="48" spans="2:38" x14ac:dyDescent="0.7">
      <c r="E48" s="303"/>
      <c r="F48" s="76"/>
    </row>
    <row r="49" spans="2:64" x14ac:dyDescent="0.7">
      <c r="E49" s="303"/>
      <c r="F49" s="76"/>
    </row>
    <row r="50" spans="2:64" x14ac:dyDescent="0.7">
      <c r="E50" s="303"/>
      <c r="F50" s="76"/>
    </row>
    <row r="51" spans="2:64" x14ac:dyDescent="0.7">
      <c r="B51" s="141"/>
      <c r="E51" s="325"/>
      <c r="F51" s="76"/>
    </row>
    <row r="52" spans="2:64" x14ac:dyDescent="0.7">
      <c r="E52" s="303"/>
      <c r="F52" s="76"/>
    </row>
    <row r="53" spans="2:64" x14ac:dyDescent="0.7">
      <c r="E53" s="303"/>
      <c r="F53" s="76"/>
    </row>
    <row r="54" spans="2:64" x14ac:dyDescent="0.7">
      <c r="E54" s="303"/>
      <c r="F54" s="76"/>
      <c r="H54" s="50"/>
    </row>
    <row r="55" spans="2:64" x14ac:dyDescent="0.7">
      <c r="E55" s="303"/>
      <c r="F55" s="76"/>
    </row>
    <row r="56" spans="2:64" x14ac:dyDescent="0.7">
      <c r="E56" s="303"/>
      <c r="F56" s="76"/>
    </row>
    <row r="57" spans="2:64" s="46" customFormat="1" x14ac:dyDescent="0.7">
      <c r="B57" s="47"/>
      <c r="C57" s="76"/>
      <c r="D57" s="178"/>
      <c r="E57" s="303"/>
      <c r="F57" s="76"/>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row>
    <row r="58" spans="2:64" s="46" customFormat="1" x14ac:dyDescent="0.7">
      <c r="B58" s="47"/>
      <c r="C58" s="76"/>
      <c r="D58" s="178"/>
      <c r="E58" s="303"/>
      <c r="F58" s="76"/>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row>
    <row r="59" spans="2:64" s="46" customFormat="1" x14ac:dyDescent="0.7">
      <c r="B59" s="141"/>
      <c r="C59" s="76"/>
      <c r="D59" s="178"/>
      <c r="E59" s="325"/>
      <c r="F59" s="324"/>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row>
  </sheetData>
  <sheetProtection selectLockedCells="1" selectUnlockedCells="1"/>
  <mergeCells count="45">
    <mergeCell ref="AZ16:BD16"/>
    <mergeCell ref="BE16:BH16"/>
    <mergeCell ref="BI16:BL16"/>
    <mergeCell ref="BI5:BL5"/>
    <mergeCell ref="I13:J13"/>
    <mergeCell ref="AM13:AN13"/>
    <mergeCell ref="I14:J14"/>
    <mergeCell ref="AM14:AN14"/>
    <mergeCell ref="I16:J16"/>
    <mergeCell ref="AI16:AL16"/>
    <mergeCell ref="AM16:AQ16"/>
    <mergeCell ref="AR16:AU16"/>
    <mergeCell ref="AV16:AY16"/>
    <mergeCell ref="AI5:AL5"/>
    <mergeCell ref="AM5:AQ5"/>
    <mergeCell ref="AR5:AU5"/>
    <mergeCell ref="AV5:AY5"/>
    <mergeCell ref="AZ5:BD5"/>
    <mergeCell ref="BE5:BH5"/>
    <mergeCell ref="AZ4:BD4"/>
    <mergeCell ref="BE4:BH4"/>
    <mergeCell ref="BI4:BL4"/>
    <mergeCell ref="E5:H5"/>
    <mergeCell ref="I5:L5"/>
    <mergeCell ref="M5:P5"/>
    <mergeCell ref="R5:T5"/>
    <mergeCell ref="V5:Y5"/>
    <mergeCell ref="Z5:AD5"/>
    <mergeCell ref="AE5:AH5"/>
    <mergeCell ref="Z4:AD4"/>
    <mergeCell ref="AE4:AH4"/>
    <mergeCell ref="AI4:AL4"/>
    <mergeCell ref="AM4:AQ4"/>
    <mergeCell ref="AR4:AU4"/>
    <mergeCell ref="AV4:AY4"/>
    <mergeCell ref="P2:S2"/>
    <mergeCell ref="T2:Y2"/>
    <mergeCell ref="N3:P3"/>
    <mergeCell ref="Q3:Y3"/>
    <mergeCell ref="AF3:AI3"/>
    <mergeCell ref="E4:H4"/>
    <mergeCell ref="I4:L4"/>
    <mergeCell ref="M4:Q4"/>
    <mergeCell ref="R4:U4"/>
    <mergeCell ref="V4:Y4"/>
  </mergeCells>
  <printOptions horizontalCentered="1" verticalCentered="1"/>
  <pageMargins left="0.25" right="0.25" top="0.75" bottom="0.75" header="0.3" footer="0.3"/>
  <pageSetup paperSize="8" scale="22" fitToHeight="0" orientation="landscape" r:id="rId1"/>
  <headerFooter>
    <oddFooter>&amp;L_x000D_&amp;1#&amp;"Calibri"&amp;10&amp;K000000 Public&amp;R&amp;D&amp;T&amp;Z&amp;F&amp;F&amp;A</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3A3D3-A28B-415E-BB4F-01917A17E5A5}">
  <sheetPr>
    <pageSetUpPr fitToPage="1"/>
  </sheetPr>
  <dimension ref="B1:BL59"/>
  <sheetViews>
    <sheetView showGridLines="0" zoomScale="70" zoomScaleNormal="70" zoomScaleSheetLayoutView="70" workbookViewId="0">
      <pane xSplit="4" topLeftCell="AM1" activePane="topRight" state="frozen"/>
      <selection activeCell="R7" sqref="R7"/>
      <selection pane="topRight" activeCell="R7" sqref="R7"/>
    </sheetView>
  </sheetViews>
  <sheetFormatPr defaultColWidth="9.26953125" defaultRowHeight="17" x14ac:dyDescent="0.7"/>
  <cols>
    <col min="1" max="1" width="6.54296875" style="47" customWidth="1"/>
    <col min="2" max="2" width="62.36328125" style="47" bestFit="1" customWidth="1"/>
    <col min="3" max="3" width="10.1796875" style="76" bestFit="1" customWidth="1"/>
    <col min="4" max="4" width="29.08984375" style="178" hidden="1" customWidth="1"/>
    <col min="5" max="5" width="13.36328125" style="324" hidden="1" customWidth="1"/>
    <col min="6" max="6" width="11.90625" style="324" hidden="1" customWidth="1"/>
    <col min="7" max="7" width="10.81640625" style="46" hidden="1" customWidth="1"/>
    <col min="8" max="8" width="12" style="46" hidden="1" customWidth="1"/>
    <col min="9" max="12" width="12" style="47" hidden="1" customWidth="1"/>
    <col min="13" max="13" width="11.7265625" style="47" hidden="1" customWidth="1"/>
    <col min="14" max="15" width="12.26953125" style="47" hidden="1" customWidth="1"/>
    <col min="16" max="16" width="11.7265625" style="47" hidden="1" customWidth="1"/>
    <col min="17" max="17" width="17.453125" style="47" hidden="1" customWidth="1"/>
    <col min="18" max="18" width="12.7265625" style="47" hidden="1" customWidth="1"/>
    <col min="19" max="19" width="13.26953125" style="47" hidden="1" customWidth="1"/>
    <col min="20" max="20" width="12.26953125" style="47" hidden="1" customWidth="1"/>
    <col min="21" max="21" width="13.26953125" style="47" hidden="1" customWidth="1"/>
    <col min="22" max="22" width="12.26953125" style="47" hidden="1" customWidth="1"/>
    <col min="23" max="23" width="13.54296875" style="47" hidden="1" customWidth="1"/>
    <col min="24" max="24" width="13" style="47" hidden="1" customWidth="1"/>
    <col min="25" max="25" width="12.26953125" style="47" hidden="1" customWidth="1"/>
    <col min="26" max="26" width="11.7265625" style="47" hidden="1" customWidth="1"/>
    <col min="27" max="27" width="14.26953125" style="47" hidden="1" customWidth="1"/>
    <col min="28" max="30" width="13" style="47" hidden="1" customWidth="1"/>
    <col min="31" max="31" width="11.26953125" style="47" hidden="1" customWidth="1"/>
    <col min="32" max="32" width="11.54296875" style="47" hidden="1" customWidth="1"/>
    <col min="33" max="38" width="12" style="47" hidden="1" customWidth="1"/>
    <col min="39" max="63" width="12" style="47" customWidth="1"/>
    <col min="64" max="64" width="14.36328125" style="47" customWidth="1"/>
    <col min="65" max="16384" width="9.26953125" style="47"/>
  </cols>
  <sheetData>
    <row r="1" spans="2:64" x14ac:dyDescent="0.7">
      <c r="B1" s="43" t="s">
        <v>25</v>
      </c>
      <c r="C1" s="44"/>
      <c r="D1" s="45"/>
      <c r="E1" s="196"/>
      <c r="F1" s="196"/>
      <c r="G1" s="196"/>
      <c r="H1" s="196"/>
      <c r="I1" s="197"/>
      <c r="J1" s="197"/>
      <c r="K1" s="197"/>
      <c r="L1" s="197"/>
      <c r="M1" s="46"/>
      <c r="N1" s="46"/>
      <c r="O1" s="46"/>
      <c r="P1" s="46"/>
      <c r="Q1" s="46"/>
      <c r="R1" s="46"/>
      <c r="S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row>
    <row r="2" spans="2:64" x14ac:dyDescent="0.7">
      <c r="C2" s="44"/>
      <c r="D2" s="45"/>
      <c r="E2" s="196"/>
      <c r="F2" s="196"/>
      <c r="G2" s="196"/>
      <c r="H2" s="196"/>
      <c r="I2" s="197"/>
      <c r="J2" s="197"/>
      <c r="K2" s="197"/>
      <c r="L2" s="197"/>
      <c r="M2" s="46"/>
      <c r="N2" s="46"/>
      <c r="O2" s="46"/>
      <c r="P2" s="198" t="s">
        <v>137</v>
      </c>
      <c r="Q2" s="198"/>
      <c r="R2" s="198"/>
      <c r="S2" s="198"/>
      <c r="T2" s="199" t="s">
        <v>138</v>
      </c>
      <c r="U2" s="199"/>
      <c r="V2" s="199"/>
      <c r="W2" s="199"/>
      <c r="X2" s="199"/>
      <c r="Y2" s="199"/>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row>
    <row r="3" spans="2:64" ht="18" customHeight="1" thickBot="1" x14ac:dyDescent="0.75">
      <c r="C3" s="49"/>
      <c r="D3" s="50"/>
      <c r="E3" s="46"/>
      <c r="F3" s="46"/>
      <c r="N3" s="200" t="s">
        <v>139</v>
      </c>
      <c r="O3" s="200"/>
      <c r="P3" s="200"/>
      <c r="Q3" s="201" t="s">
        <v>140</v>
      </c>
      <c r="R3" s="201"/>
      <c r="S3" s="201"/>
      <c r="T3" s="201"/>
      <c r="U3" s="201"/>
      <c r="V3" s="201"/>
      <c r="W3" s="201"/>
      <c r="X3" s="201"/>
      <c r="Y3" s="202"/>
      <c r="AF3" s="203" t="s">
        <v>141</v>
      </c>
      <c r="AG3" s="203"/>
      <c r="AH3" s="203"/>
      <c r="AI3" s="204"/>
    </row>
    <row r="4" spans="2:64" ht="15.75" customHeight="1" x14ac:dyDescent="0.7">
      <c r="B4" s="52" t="s">
        <v>28</v>
      </c>
      <c r="D4" s="77"/>
      <c r="E4" s="205" t="s">
        <v>142</v>
      </c>
      <c r="F4" s="205"/>
      <c r="G4" s="205"/>
      <c r="H4" s="206"/>
      <c r="I4" s="207" t="s">
        <v>143</v>
      </c>
      <c r="J4" s="208"/>
      <c r="K4" s="208"/>
      <c r="L4" s="209"/>
      <c r="M4" s="210" t="s">
        <v>144</v>
      </c>
      <c r="N4" s="211"/>
      <c r="O4" s="211"/>
      <c r="P4" s="211"/>
      <c r="Q4" s="212"/>
      <c r="R4" s="213" t="s">
        <v>145</v>
      </c>
      <c r="S4" s="214"/>
      <c r="T4" s="214"/>
      <c r="U4" s="215"/>
      <c r="V4" s="216" t="s">
        <v>146</v>
      </c>
      <c r="W4" s="217"/>
      <c r="X4" s="217"/>
      <c r="Y4" s="218"/>
      <c r="Z4" s="55" t="s">
        <v>147</v>
      </c>
      <c r="AA4" s="56"/>
      <c r="AB4" s="56"/>
      <c r="AC4" s="56"/>
      <c r="AD4" s="57"/>
      <c r="AE4" s="55" t="s">
        <v>148</v>
      </c>
      <c r="AF4" s="56"/>
      <c r="AG4" s="56"/>
      <c r="AH4" s="57"/>
      <c r="AI4" s="55" t="s">
        <v>149</v>
      </c>
      <c r="AJ4" s="56"/>
      <c r="AK4" s="56"/>
      <c r="AL4" s="57"/>
      <c r="AM4" s="55" t="s">
        <v>29</v>
      </c>
      <c r="AN4" s="56"/>
      <c r="AO4" s="56"/>
      <c r="AP4" s="56"/>
      <c r="AQ4" s="57"/>
      <c r="AR4" s="55" t="s">
        <v>30</v>
      </c>
      <c r="AS4" s="56"/>
      <c r="AT4" s="56"/>
      <c r="AU4" s="57"/>
      <c r="AV4" s="55" t="s">
        <v>31</v>
      </c>
      <c r="AW4" s="56"/>
      <c r="AX4" s="56"/>
      <c r="AY4" s="57"/>
      <c r="AZ4" s="55" t="s">
        <v>32</v>
      </c>
      <c r="BA4" s="56"/>
      <c r="BB4" s="56"/>
      <c r="BC4" s="56"/>
      <c r="BD4" s="57"/>
      <c r="BE4" s="55" t="s">
        <v>33</v>
      </c>
      <c r="BF4" s="56"/>
      <c r="BG4" s="56"/>
      <c r="BH4" s="57"/>
      <c r="BI4" s="55" t="s">
        <v>34</v>
      </c>
      <c r="BJ4" s="56"/>
      <c r="BK4" s="56"/>
      <c r="BL4" s="57"/>
    </row>
    <row r="5" spans="2:64" ht="15.75" customHeight="1" x14ac:dyDescent="0.7">
      <c r="B5" s="59" t="s">
        <v>35</v>
      </c>
      <c r="D5" s="77"/>
      <c r="E5" s="219" t="s">
        <v>150</v>
      </c>
      <c r="F5" s="219"/>
      <c r="G5" s="219"/>
      <c r="H5" s="220"/>
      <c r="I5" s="221" t="s">
        <v>151</v>
      </c>
      <c r="J5" s="222"/>
      <c r="K5" s="222"/>
      <c r="L5" s="223"/>
      <c r="M5" s="224" t="s">
        <v>152</v>
      </c>
      <c r="N5" s="225"/>
      <c r="O5" s="225"/>
      <c r="P5" s="225"/>
      <c r="Q5" s="226" t="s">
        <v>153</v>
      </c>
      <c r="R5" s="227" t="s">
        <v>154</v>
      </c>
      <c r="S5" s="228"/>
      <c r="T5" s="228"/>
      <c r="U5" s="229" t="s">
        <v>155</v>
      </c>
      <c r="V5" s="221" t="s">
        <v>156</v>
      </c>
      <c r="W5" s="222"/>
      <c r="X5" s="222"/>
      <c r="Y5" s="223"/>
      <c r="Z5" s="63" t="s">
        <v>157</v>
      </c>
      <c r="AA5" s="64"/>
      <c r="AB5" s="64"/>
      <c r="AC5" s="64"/>
      <c r="AD5" s="65"/>
      <c r="AE5" s="66" t="s">
        <v>158</v>
      </c>
      <c r="AF5" s="67"/>
      <c r="AG5" s="67"/>
      <c r="AH5" s="68"/>
      <c r="AI5" s="66" t="s">
        <v>159</v>
      </c>
      <c r="AJ5" s="67"/>
      <c r="AK5" s="67"/>
      <c r="AL5" s="68"/>
      <c r="AM5" s="60" t="s">
        <v>36</v>
      </c>
      <c r="AN5" s="61"/>
      <c r="AO5" s="61"/>
      <c r="AP5" s="61"/>
      <c r="AQ5" s="62"/>
      <c r="AR5" s="63" t="s">
        <v>37</v>
      </c>
      <c r="AS5" s="64"/>
      <c r="AT5" s="64"/>
      <c r="AU5" s="65"/>
      <c r="AV5" s="66" t="s">
        <v>38</v>
      </c>
      <c r="AW5" s="67"/>
      <c r="AX5" s="67"/>
      <c r="AY5" s="68"/>
      <c r="AZ5" s="69" t="s">
        <v>39</v>
      </c>
      <c r="BA5" s="70"/>
      <c r="BB5" s="70"/>
      <c r="BC5" s="70"/>
      <c r="BD5" s="71"/>
      <c r="BE5" s="72" t="s">
        <v>40</v>
      </c>
      <c r="BF5" s="73"/>
      <c r="BG5" s="73"/>
      <c r="BH5" s="74"/>
      <c r="BI5" s="69" t="s">
        <v>41</v>
      </c>
      <c r="BJ5" s="70"/>
      <c r="BK5" s="70"/>
      <c r="BL5" s="71"/>
    </row>
    <row r="6" spans="2:64" ht="15.75" customHeight="1" x14ac:dyDescent="0.7">
      <c r="B6" s="75" t="s">
        <v>160</v>
      </c>
      <c r="D6" s="77"/>
      <c r="E6" s="230"/>
      <c r="F6" s="230"/>
      <c r="G6" s="230"/>
      <c r="H6" s="231"/>
      <c r="I6" s="232" t="s">
        <v>65</v>
      </c>
      <c r="J6" s="233" t="s">
        <v>66</v>
      </c>
      <c r="K6" s="233" t="s">
        <v>67</v>
      </c>
      <c r="L6" s="234" t="s">
        <v>68</v>
      </c>
      <c r="M6" s="232" t="s">
        <v>75</v>
      </c>
      <c r="N6" s="233" t="s">
        <v>161</v>
      </c>
      <c r="O6" s="233" t="s">
        <v>162</v>
      </c>
      <c r="P6" s="233" t="s">
        <v>163</v>
      </c>
      <c r="Q6" s="234" t="s">
        <v>164</v>
      </c>
      <c r="R6" s="232" t="s">
        <v>165</v>
      </c>
      <c r="S6" s="233" t="s">
        <v>166</v>
      </c>
      <c r="T6" s="233" t="s">
        <v>167</v>
      </c>
      <c r="U6" s="234" t="s">
        <v>168</v>
      </c>
      <c r="V6" s="232" t="s">
        <v>169</v>
      </c>
      <c r="W6" s="233" t="s">
        <v>170</v>
      </c>
      <c r="X6" s="233" t="s">
        <v>171</v>
      </c>
      <c r="Y6" s="234" t="s">
        <v>172</v>
      </c>
      <c r="Z6" s="78" t="s">
        <v>173</v>
      </c>
      <c r="AA6" s="79" t="s">
        <v>174</v>
      </c>
      <c r="AB6" s="235" t="s">
        <v>175</v>
      </c>
      <c r="AC6" s="79" t="s">
        <v>176</v>
      </c>
      <c r="AD6" s="236" t="s">
        <v>177</v>
      </c>
      <c r="AE6" s="78" t="s">
        <v>178</v>
      </c>
      <c r="AF6" s="79" t="s">
        <v>179</v>
      </c>
      <c r="AG6" s="79" t="s">
        <v>180</v>
      </c>
      <c r="AH6" s="80" t="s">
        <v>181</v>
      </c>
      <c r="AI6" s="78" t="s">
        <v>182</v>
      </c>
      <c r="AJ6" s="79" t="s">
        <v>183</v>
      </c>
      <c r="AK6" s="79" t="s">
        <v>184</v>
      </c>
      <c r="AL6" s="80" t="s">
        <v>185</v>
      </c>
      <c r="AM6" s="78" t="s">
        <v>43</v>
      </c>
      <c r="AN6" s="79" t="s">
        <v>44</v>
      </c>
      <c r="AO6" s="79" t="s">
        <v>45</v>
      </c>
      <c r="AP6" s="79" t="s">
        <v>46</v>
      </c>
      <c r="AQ6" s="80" t="s">
        <v>47</v>
      </c>
      <c r="AR6" s="78" t="s">
        <v>48</v>
      </c>
      <c r="AS6" s="79" t="s">
        <v>49</v>
      </c>
      <c r="AT6" s="79" t="s">
        <v>50</v>
      </c>
      <c r="AU6" s="80" t="s">
        <v>51</v>
      </c>
      <c r="AV6" s="81" t="s">
        <v>52</v>
      </c>
      <c r="AW6" s="82" t="s">
        <v>53</v>
      </c>
      <c r="AX6" s="82" t="s">
        <v>54</v>
      </c>
      <c r="AY6" s="83" t="s">
        <v>55</v>
      </c>
      <c r="AZ6" s="84" t="s">
        <v>56</v>
      </c>
      <c r="BA6" s="85" t="s">
        <v>57</v>
      </c>
      <c r="BB6" s="85" t="s">
        <v>58</v>
      </c>
      <c r="BC6" s="85" t="s">
        <v>59</v>
      </c>
      <c r="BD6" s="86" t="s">
        <v>60</v>
      </c>
      <c r="BE6" s="87" t="s">
        <v>61</v>
      </c>
      <c r="BF6" s="88" t="s">
        <v>62</v>
      </c>
      <c r="BG6" s="88" t="s">
        <v>63</v>
      </c>
      <c r="BH6" s="89" t="s">
        <v>64</v>
      </c>
      <c r="BI6" s="84" t="s">
        <v>65</v>
      </c>
      <c r="BJ6" s="85" t="s">
        <v>66</v>
      </c>
      <c r="BK6" s="85" t="s">
        <v>67</v>
      </c>
      <c r="BL6" s="86" t="s">
        <v>68</v>
      </c>
    </row>
    <row r="7" spans="2:64" ht="15.75" hidden="1" customHeight="1" x14ac:dyDescent="0.7">
      <c r="B7" s="90" t="s">
        <v>69</v>
      </c>
      <c r="D7" s="77"/>
      <c r="E7" s="230"/>
      <c r="F7" s="230"/>
      <c r="G7" s="230"/>
      <c r="H7" s="231"/>
      <c r="I7" s="232"/>
      <c r="J7" s="233"/>
      <c r="K7" s="233"/>
      <c r="L7" s="234"/>
      <c r="M7" s="237" t="s">
        <v>68</v>
      </c>
      <c r="N7" s="238" t="s">
        <v>75</v>
      </c>
      <c r="O7" s="238" t="s">
        <v>161</v>
      </c>
      <c r="P7" s="238" t="s">
        <v>162</v>
      </c>
      <c r="Q7" s="239" t="s">
        <v>163</v>
      </c>
      <c r="R7" s="237" t="s">
        <v>164</v>
      </c>
      <c r="S7" s="238" t="s">
        <v>165</v>
      </c>
      <c r="T7" s="238" t="s">
        <v>166</v>
      </c>
      <c r="U7" s="239" t="s">
        <v>167</v>
      </c>
      <c r="V7" s="237" t="s">
        <v>168</v>
      </c>
      <c r="W7" s="238" t="s">
        <v>169</v>
      </c>
      <c r="X7" s="238" t="s">
        <v>170</v>
      </c>
      <c r="Y7" s="239" t="s">
        <v>171</v>
      </c>
      <c r="Z7" s="78"/>
      <c r="AA7" s="79"/>
      <c r="AB7" s="79"/>
      <c r="AC7" s="79"/>
      <c r="AD7" s="80"/>
      <c r="AE7" s="78"/>
      <c r="AF7" s="79"/>
      <c r="AG7" s="79"/>
      <c r="AH7" s="80"/>
      <c r="AI7" s="78"/>
      <c r="AJ7" s="79"/>
      <c r="AK7" s="79"/>
      <c r="AL7" s="80"/>
      <c r="AM7" s="78"/>
      <c r="AN7" s="79"/>
      <c r="AO7" s="79"/>
      <c r="AP7" s="79"/>
      <c r="AQ7" s="80"/>
      <c r="AR7" s="240"/>
      <c r="AS7" s="241"/>
      <c r="AT7" s="241"/>
      <c r="AU7" s="242"/>
      <c r="AV7" s="243"/>
      <c r="AW7" s="230"/>
      <c r="AX7" s="230"/>
      <c r="AY7" s="244"/>
      <c r="AZ7" s="245"/>
      <c r="BA7" s="246"/>
      <c r="BB7" s="246"/>
      <c r="BC7" s="246"/>
      <c r="BD7" s="247"/>
      <c r="BE7" s="248"/>
      <c r="BF7" s="249"/>
      <c r="BG7" s="249"/>
      <c r="BH7" s="250"/>
      <c r="BI7" s="248"/>
      <c r="BJ7" s="249"/>
      <c r="BK7" s="249"/>
      <c r="BL7" s="250"/>
    </row>
    <row r="8" spans="2:64" ht="15.75" customHeight="1" x14ac:dyDescent="0.7">
      <c r="B8" s="75" t="s">
        <v>70</v>
      </c>
      <c r="D8" s="77"/>
      <c r="E8" s="95">
        <f>E25</f>
        <v>45599</v>
      </c>
      <c r="F8" s="95">
        <f t="shared" ref="F8:BL8" si="0">F25</f>
        <v>45606</v>
      </c>
      <c r="G8" s="95">
        <f t="shared" si="0"/>
        <v>45613</v>
      </c>
      <c r="H8" s="251">
        <f t="shared" si="0"/>
        <v>45620</v>
      </c>
      <c r="I8" s="99">
        <f t="shared" si="0"/>
        <v>45627</v>
      </c>
      <c r="J8" s="95">
        <f t="shared" si="0"/>
        <v>45634</v>
      </c>
      <c r="K8" s="95">
        <f t="shared" si="0"/>
        <v>45641</v>
      </c>
      <c r="L8" s="97">
        <f t="shared" si="0"/>
        <v>45648</v>
      </c>
      <c r="M8" s="99">
        <f t="shared" si="0"/>
        <v>45652</v>
      </c>
      <c r="N8" s="252">
        <f t="shared" si="0"/>
        <v>45659</v>
      </c>
      <c r="O8" s="95">
        <f t="shared" si="0"/>
        <v>45666</v>
      </c>
      <c r="P8" s="95">
        <f t="shared" si="0"/>
        <v>45673</v>
      </c>
      <c r="Q8" s="253">
        <f t="shared" si="0"/>
        <v>45680</v>
      </c>
      <c r="R8" s="99">
        <f t="shared" si="0"/>
        <v>45687</v>
      </c>
      <c r="S8" s="96">
        <f t="shared" si="0"/>
        <v>45694</v>
      </c>
      <c r="T8" s="95">
        <f t="shared" si="0"/>
        <v>45701</v>
      </c>
      <c r="U8" s="254">
        <f t="shared" si="0"/>
        <v>45708</v>
      </c>
      <c r="V8" s="99">
        <f t="shared" si="0"/>
        <v>45715</v>
      </c>
      <c r="W8" s="96">
        <f t="shared" si="0"/>
        <v>45722</v>
      </c>
      <c r="X8" s="95">
        <f t="shared" si="0"/>
        <v>45729</v>
      </c>
      <c r="Y8" s="97">
        <f t="shared" si="0"/>
        <v>45736</v>
      </c>
      <c r="Z8" s="98">
        <f t="shared" si="0"/>
        <v>45746</v>
      </c>
      <c r="AA8" s="95">
        <f t="shared" si="0"/>
        <v>45753</v>
      </c>
      <c r="AB8" s="95">
        <f t="shared" si="0"/>
        <v>45760</v>
      </c>
      <c r="AC8" s="95">
        <f t="shared" si="0"/>
        <v>45767</v>
      </c>
      <c r="AD8" s="97">
        <f t="shared" si="0"/>
        <v>45774</v>
      </c>
      <c r="AE8" s="99">
        <f t="shared" si="0"/>
        <v>45781</v>
      </c>
      <c r="AF8" s="95">
        <f t="shared" si="0"/>
        <v>45788</v>
      </c>
      <c r="AG8" s="95">
        <f t="shared" si="0"/>
        <v>45795</v>
      </c>
      <c r="AH8" s="97">
        <f t="shared" si="0"/>
        <v>45802</v>
      </c>
      <c r="AI8" s="99">
        <f t="shared" si="0"/>
        <v>45809</v>
      </c>
      <c r="AJ8" s="95">
        <f t="shared" si="0"/>
        <v>45816</v>
      </c>
      <c r="AK8" s="95">
        <f t="shared" si="0"/>
        <v>45823</v>
      </c>
      <c r="AL8" s="97">
        <f t="shared" si="0"/>
        <v>45830</v>
      </c>
      <c r="AM8" s="94">
        <f t="shared" si="0"/>
        <v>45841</v>
      </c>
      <c r="AN8" s="95">
        <f t="shared" si="0"/>
        <v>45844</v>
      </c>
      <c r="AO8" s="96">
        <f t="shared" si="0"/>
        <v>45851</v>
      </c>
      <c r="AP8" s="95">
        <f t="shared" si="0"/>
        <v>45858</v>
      </c>
      <c r="AQ8" s="97">
        <f t="shared" si="0"/>
        <v>45865</v>
      </c>
      <c r="AR8" s="98">
        <f t="shared" si="0"/>
        <v>45872</v>
      </c>
      <c r="AS8" s="95">
        <f t="shared" si="0"/>
        <v>45879</v>
      </c>
      <c r="AT8" s="96">
        <f t="shared" si="0"/>
        <v>45886</v>
      </c>
      <c r="AU8" s="97">
        <f t="shared" si="0"/>
        <v>45893</v>
      </c>
      <c r="AV8" s="98">
        <f t="shared" si="0"/>
        <v>45900</v>
      </c>
      <c r="AW8" s="95">
        <f t="shared" si="0"/>
        <v>45907</v>
      </c>
      <c r="AX8" s="96">
        <f t="shared" si="0"/>
        <v>45914</v>
      </c>
      <c r="AY8" s="97">
        <f t="shared" si="0"/>
        <v>45921</v>
      </c>
      <c r="AZ8" s="98">
        <f t="shared" si="0"/>
        <v>45928</v>
      </c>
      <c r="BA8" s="95">
        <f t="shared" si="0"/>
        <v>45935</v>
      </c>
      <c r="BB8" s="96">
        <f t="shared" si="0"/>
        <v>45942</v>
      </c>
      <c r="BC8" s="95">
        <f t="shared" si="0"/>
        <v>45949</v>
      </c>
      <c r="BD8" s="97">
        <f t="shared" si="0"/>
        <v>45956</v>
      </c>
      <c r="BE8" s="98">
        <f t="shared" si="0"/>
        <v>45963</v>
      </c>
      <c r="BF8" s="95">
        <f t="shared" si="0"/>
        <v>45970</v>
      </c>
      <c r="BG8" s="96">
        <f t="shared" si="0"/>
        <v>45977</v>
      </c>
      <c r="BH8" s="97">
        <f t="shared" si="0"/>
        <v>45984</v>
      </c>
      <c r="BI8" s="99">
        <f t="shared" si="0"/>
        <v>45991</v>
      </c>
      <c r="BJ8" s="95">
        <f t="shared" si="0"/>
        <v>45998</v>
      </c>
      <c r="BK8" s="95">
        <f t="shared" si="0"/>
        <v>46005</v>
      </c>
      <c r="BL8" s="97">
        <f t="shared" si="0"/>
        <v>46012</v>
      </c>
    </row>
    <row r="9" spans="2:64" ht="15.75" customHeight="1" x14ac:dyDescent="0.7">
      <c r="B9" s="100" t="s">
        <v>71</v>
      </c>
      <c r="D9" s="77"/>
      <c r="E9" s="103" t="s">
        <v>72</v>
      </c>
      <c r="F9" s="255"/>
      <c r="G9" s="103" t="s">
        <v>73</v>
      </c>
      <c r="H9" s="256"/>
      <c r="I9" s="101" t="s">
        <v>72</v>
      </c>
      <c r="J9" s="255"/>
      <c r="K9" s="103" t="s">
        <v>73</v>
      </c>
      <c r="L9" s="93"/>
      <c r="M9" s="91"/>
      <c r="N9" s="257" t="s">
        <v>72</v>
      </c>
      <c r="O9" s="92"/>
      <c r="P9" s="256"/>
      <c r="Q9" s="258" t="s">
        <v>72</v>
      </c>
      <c r="R9" s="259"/>
      <c r="S9" s="103" t="s">
        <v>73</v>
      </c>
      <c r="T9" s="260"/>
      <c r="U9" s="261" t="s">
        <v>72</v>
      </c>
      <c r="V9" s="259"/>
      <c r="W9" s="103" t="s">
        <v>73</v>
      </c>
      <c r="Y9" s="104"/>
      <c r="Z9" s="101" t="s">
        <v>72</v>
      </c>
      <c r="AB9" s="103" t="s">
        <v>73</v>
      </c>
      <c r="AD9" s="104"/>
      <c r="AE9" s="101" t="s">
        <v>72</v>
      </c>
      <c r="AF9" s="102"/>
      <c r="AG9" s="103" t="s">
        <v>73</v>
      </c>
      <c r="AH9" s="93"/>
      <c r="AI9" s="101" t="s">
        <v>72</v>
      </c>
      <c r="AJ9" s="102"/>
      <c r="AK9" s="103" t="s">
        <v>73</v>
      </c>
      <c r="AL9" s="93"/>
      <c r="AM9" s="101" t="s">
        <v>72</v>
      </c>
      <c r="AN9" s="102"/>
      <c r="AO9" s="103" t="s">
        <v>73</v>
      </c>
      <c r="AP9" s="102"/>
      <c r="AQ9" s="93"/>
      <c r="AR9" s="101" t="s">
        <v>72</v>
      </c>
      <c r="AS9" s="102"/>
      <c r="AT9" s="103" t="s">
        <v>73</v>
      </c>
      <c r="AU9" s="93"/>
      <c r="AV9" s="101" t="s">
        <v>72</v>
      </c>
      <c r="AW9" s="102"/>
      <c r="AX9" s="103" t="s">
        <v>73</v>
      </c>
      <c r="AY9" s="93"/>
      <c r="AZ9" s="101" t="s">
        <v>72</v>
      </c>
      <c r="BA9" s="102"/>
      <c r="BB9" s="103" t="s">
        <v>73</v>
      </c>
      <c r="BC9" s="102"/>
      <c r="BD9" s="93"/>
      <c r="BE9" s="101" t="s">
        <v>72</v>
      </c>
      <c r="BF9" s="102"/>
      <c r="BG9" s="103" t="s">
        <v>73</v>
      </c>
      <c r="BH9" s="104"/>
      <c r="BI9" s="101" t="s">
        <v>72</v>
      </c>
      <c r="BJ9" s="102"/>
      <c r="BK9" s="103" t="s">
        <v>73</v>
      </c>
      <c r="BL9" s="104"/>
    </row>
    <row r="10" spans="2:64" ht="15.75" customHeight="1" x14ac:dyDescent="0.7">
      <c r="B10" s="105" t="s">
        <v>74</v>
      </c>
      <c r="D10" s="77"/>
      <c r="E10" s="79" t="s">
        <v>62</v>
      </c>
      <c r="F10" s="79" t="s">
        <v>63</v>
      </c>
      <c r="G10" s="79" t="s">
        <v>64</v>
      </c>
      <c r="H10" s="262" t="s">
        <v>65</v>
      </c>
      <c r="I10" s="78" t="s">
        <v>66</v>
      </c>
      <c r="J10" s="79" t="s">
        <v>67</v>
      </c>
      <c r="K10" s="79" t="s">
        <v>68</v>
      </c>
      <c r="L10" s="80" t="s">
        <v>75</v>
      </c>
      <c r="M10" s="78" t="s">
        <v>161</v>
      </c>
      <c r="N10" s="263" t="s">
        <v>162</v>
      </c>
      <c r="O10" s="79" t="s">
        <v>163</v>
      </c>
      <c r="P10" s="79" t="s">
        <v>164</v>
      </c>
      <c r="Q10" s="264" t="s">
        <v>165</v>
      </c>
      <c r="R10" s="78" t="s">
        <v>166</v>
      </c>
      <c r="S10" s="108" t="s">
        <v>167</v>
      </c>
      <c r="T10" s="79" t="s">
        <v>168</v>
      </c>
      <c r="U10" s="265" t="s">
        <v>169</v>
      </c>
      <c r="V10" s="78" t="s">
        <v>170</v>
      </c>
      <c r="W10" s="108" t="s">
        <v>171</v>
      </c>
      <c r="X10" s="79" t="s">
        <v>172</v>
      </c>
      <c r="Y10" s="80" t="s">
        <v>173</v>
      </c>
      <c r="Z10" s="107" t="s">
        <v>174</v>
      </c>
      <c r="AA10" s="79" t="s">
        <v>175</v>
      </c>
      <c r="AB10" s="79" t="s">
        <v>176</v>
      </c>
      <c r="AC10" s="79" t="s">
        <v>177</v>
      </c>
      <c r="AD10" s="80" t="s">
        <v>178</v>
      </c>
      <c r="AE10" s="78" t="s">
        <v>179</v>
      </c>
      <c r="AF10" s="79" t="s">
        <v>180</v>
      </c>
      <c r="AG10" s="79" t="s">
        <v>181</v>
      </c>
      <c r="AH10" s="80" t="s">
        <v>182</v>
      </c>
      <c r="AI10" s="78" t="s">
        <v>183</v>
      </c>
      <c r="AJ10" s="79" t="s">
        <v>184</v>
      </c>
      <c r="AK10" s="79" t="s">
        <v>185</v>
      </c>
      <c r="AL10" s="80" t="s">
        <v>43</v>
      </c>
      <c r="AM10" s="107" t="s">
        <v>44</v>
      </c>
      <c r="AN10" s="79" t="s">
        <v>45</v>
      </c>
      <c r="AO10" s="108" t="s">
        <v>46</v>
      </c>
      <c r="AP10" s="79" t="s">
        <v>47</v>
      </c>
      <c r="AQ10" s="80" t="s">
        <v>48</v>
      </c>
      <c r="AR10" s="107" t="s">
        <v>49</v>
      </c>
      <c r="AS10" s="79" t="s">
        <v>50</v>
      </c>
      <c r="AT10" s="108" t="s">
        <v>51</v>
      </c>
      <c r="AU10" s="80" t="s">
        <v>52</v>
      </c>
      <c r="AV10" s="107" t="s">
        <v>53</v>
      </c>
      <c r="AW10" s="79" t="s">
        <v>54</v>
      </c>
      <c r="AX10" s="108" t="s">
        <v>55</v>
      </c>
      <c r="AY10" s="80" t="s">
        <v>56</v>
      </c>
      <c r="AZ10" s="107" t="s">
        <v>57</v>
      </c>
      <c r="BA10" s="79" t="s">
        <v>58</v>
      </c>
      <c r="BB10" s="108" t="s">
        <v>59</v>
      </c>
      <c r="BC10" s="79" t="s">
        <v>60</v>
      </c>
      <c r="BD10" s="80" t="s">
        <v>61</v>
      </c>
      <c r="BE10" s="107" t="s">
        <v>62</v>
      </c>
      <c r="BF10" s="79" t="s">
        <v>63</v>
      </c>
      <c r="BG10" s="108" t="s">
        <v>64</v>
      </c>
      <c r="BH10" s="80" t="s">
        <v>65</v>
      </c>
      <c r="BI10" s="78" t="s">
        <v>66</v>
      </c>
      <c r="BJ10" s="79" t="s">
        <v>67</v>
      </c>
      <c r="BK10" s="79" t="s">
        <v>68</v>
      </c>
      <c r="BL10" s="80" t="s">
        <v>68</v>
      </c>
    </row>
    <row r="11" spans="2:64" ht="15.75" customHeight="1" thickBot="1" x14ac:dyDescent="0.75">
      <c r="B11" s="109" t="s">
        <v>76</v>
      </c>
      <c r="C11" s="44"/>
      <c r="D11" s="176"/>
      <c r="E11" s="266">
        <f>E26</f>
        <v>45606</v>
      </c>
      <c r="F11" s="267">
        <f>F26</f>
        <v>45613</v>
      </c>
      <c r="G11" s="266">
        <f>G26</f>
        <v>45620</v>
      </c>
      <c r="H11" s="268">
        <f>H26</f>
        <v>45627</v>
      </c>
      <c r="I11" s="114">
        <f t="shared" ref="I11:Z11" si="1">H11+7</f>
        <v>45634</v>
      </c>
      <c r="J11" s="111">
        <f t="shared" si="1"/>
        <v>45641</v>
      </c>
      <c r="K11" s="112">
        <f t="shared" si="1"/>
        <v>45648</v>
      </c>
      <c r="L11" s="113">
        <f>K11+7</f>
        <v>45655</v>
      </c>
      <c r="M11" s="269">
        <f t="shared" si="1"/>
        <v>45662</v>
      </c>
      <c r="N11" s="270">
        <f t="shared" si="1"/>
        <v>45669</v>
      </c>
      <c r="O11" s="271">
        <f t="shared" si="1"/>
        <v>45676</v>
      </c>
      <c r="P11" s="272">
        <f t="shared" si="1"/>
        <v>45683</v>
      </c>
      <c r="Q11" s="273">
        <f t="shared" si="1"/>
        <v>45690</v>
      </c>
      <c r="R11" s="274">
        <f t="shared" si="1"/>
        <v>45697</v>
      </c>
      <c r="S11" s="112">
        <f t="shared" si="1"/>
        <v>45704</v>
      </c>
      <c r="T11" s="272">
        <f t="shared" si="1"/>
        <v>45711</v>
      </c>
      <c r="U11" s="275">
        <f t="shared" si="1"/>
        <v>45718</v>
      </c>
      <c r="V11" s="274">
        <f t="shared" si="1"/>
        <v>45725</v>
      </c>
      <c r="W11" s="112">
        <f t="shared" si="1"/>
        <v>45732</v>
      </c>
      <c r="X11" s="272">
        <f t="shared" si="1"/>
        <v>45739</v>
      </c>
      <c r="Y11" s="276">
        <f t="shared" si="1"/>
        <v>45746</v>
      </c>
      <c r="Z11" s="114">
        <f t="shared" si="1"/>
        <v>45753</v>
      </c>
      <c r="AA11" s="111">
        <f>Z11+7</f>
        <v>45760</v>
      </c>
      <c r="AB11" s="112">
        <f>AA11+7</f>
        <v>45767</v>
      </c>
      <c r="AC11" s="111">
        <f>AB11+7</f>
        <v>45774</v>
      </c>
      <c r="AD11" s="113">
        <f t="shared" ref="AD11:AL11" si="2">AC11+7</f>
        <v>45781</v>
      </c>
      <c r="AE11" s="114">
        <f t="shared" si="2"/>
        <v>45788</v>
      </c>
      <c r="AF11" s="111">
        <f t="shared" si="2"/>
        <v>45795</v>
      </c>
      <c r="AG11" s="112">
        <f t="shared" si="2"/>
        <v>45802</v>
      </c>
      <c r="AH11" s="113">
        <f t="shared" si="2"/>
        <v>45809</v>
      </c>
      <c r="AI11" s="114">
        <f>AH11+7</f>
        <v>45816</v>
      </c>
      <c r="AJ11" s="111">
        <f>AI11+7</f>
        <v>45823</v>
      </c>
      <c r="AK11" s="112">
        <f>AJ11+7</f>
        <v>45830</v>
      </c>
      <c r="AL11" s="113">
        <f t="shared" si="2"/>
        <v>45837</v>
      </c>
      <c r="AM11" s="110">
        <f>AM26</f>
        <v>45848</v>
      </c>
      <c r="AN11" s="111">
        <v>45851</v>
      </c>
      <c r="AO11" s="112">
        <v>45858</v>
      </c>
      <c r="AP11" s="111">
        <v>45865</v>
      </c>
      <c r="AQ11" s="113">
        <v>45872</v>
      </c>
      <c r="AR11" s="114">
        <v>45879</v>
      </c>
      <c r="AS11" s="111">
        <v>45886</v>
      </c>
      <c r="AT11" s="112">
        <v>45893</v>
      </c>
      <c r="AU11" s="113">
        <v>45900</v>
      </c>
      <c r="AV11" s="114">
        <v>45907</v>
      </c>
      <c r="AW11" s="111">
        <v>45914</v>
      </c>
      <c r="AX11" s="112">
        <v>45921</v>
      </c>
      <c r="AY11" s="113">
        <v>45928</v>
      </c>
      <c r="AZ11" s="114">
        <v>45935</v>
      </c>
      <c r="BA11" s="111">
        <v>45942</v>
      </c>
      <c r="BB11" s="112">
        <v>45949</v>
      </c>
      <c r="BC11" s="111">
        <v>45956</v>
      </c>
      <c r="BD11" s="113">
        <v>45963</v>
      </c>
      <c r="BE11" s="114">
        <v>45970</v>
      </c>
      <c r="BF11" s="111">
        <v>45977</v>
      </c>
      <c r="BG11" s="112">
        <v>45984</v>
      </c>
      <c r="BH11" s="113">
        <v>45991</v>
      </c>
      <c r="BI11" s="114">
        <v>45998</v>
      </c>
      <c r="BJ11" s="111">
        <v>46005</v>
      </c>
      <c r="BK11" s="112">
        <v>46012</v>
      </c>
      <c r="BL11" s="111">
        <v>46019</v>
      </c>
    </row>
    <row r="12" spans="2:64" s="46" customFormat="1" ht="15.75" customHeight="1" x14ac:dyDescent="0.7">
      <c r="B12" s="116" t="s">
        <v>77</v>
      </c>
      <c r="C12" s="116" t="s">
        <v>78</v>
      </c>
      <c r="D12" s="116" t="s">
        <v>79</v>
      </c>
      <c r="E12" s="117"/>
      <c r="F12" s="118"/>
      <c r="G12" s="119"/>
      <c r="H12" s="118"/>
      <c r="I12" s="117"/>
      <c r="J12" s="118"/>
      <c r="K12" s="119"/>
      <c r="L12" s="118"/>
      <c r="M12" s="117"/>
      <c r="N12" s="118"/>
      <c r="O12" s="119"/>
      <c r="P12" s="119"/>
      <c r="Q12" s="120"/>
      <c r="R12" s="117"/>
      <c r="S12" s="118"/>
      <c r="T12" s="119"/>
      <c r="U12" s="120"/>
      <c r="V12" s="118"/>
      <c r="W12" s="118"/>
      <c r="X12" s="119"/>
      <c r="Y12" s="120"/>
      <c r="Z12" s="119"/>
      <c r="AA12" s="118"/>
      <c r="AB12" s="119"/>
      <c r="AC12" s="118"/>
      <c r="AD12" s="120"/>
      <c r="AE12" s="117"/>
      <c r="AF12" s="118"/>
      <c r="AG12" s="119"/>
      <c r="AH12" s="120"/>
      <c r="AI12" s="117"/>
      <c r="AJ12" s="118"/>
      <c r="AK12" s="119"/>
      <c r="AL12" s="120"/>
      <c r="AM12" s="117"/>
      <c r="AN12" s="118"/>
      <c r="AO12" s="119"/>
      <c r="AP12" s="118"/>
      <c r="AQ12" s="120"/>
      <c r="AR12" s="117"/>
      <c r="AS12" s="118"/>
      <c r="AT12" s="119"/>
      <c r="AU12" s="120"/>
      <c r="AV12" s="117"/>
      <c r="AW12" s="118"/>
      <c r="AX12" s="119"/>
      <c r="AY12" s="120"/>
      <c r="AZ12" s="117"/>
      <c r="BA12" s="118"/>
      <c r="BB12" s="119"/>
      <c r="BC12" s="118"/>
      <c r="BD12" s="120"/>
      <c r="BE12" s="117"/>
      <c r="BF12" s="118"/>
      <c r="BG12" s="119"/>
      <c r="BH12" s="118"/>
      <c r="BI12" s="117"/>
      <c r="BJ12" s="118"/>
      <c r="BK12" s="119"/>
      <c r="BL12" s="121"/>
    </row>
    <row r="13" spans="2:64" ht="15.75" customHeight="1" x14ac:dyDescent="0.7">
      <c r="B13" s="277" t="s">
        <v>80</v>
      </c>
      <c r="C13" s="123">
        <v>21</v>
      </c>
      <c r="D13" s="124" t="s">
        <v>81</v>
      </c>
      <c r="E13" s="117"/>
      <c r="F13" s="118"/>
      <c r="G13" s="119"/>
      <c r="H13" s="118"/>
      <c r="I13" s="278" t="s">
        <v>186</v>
      </c>
      <c r="J13" s="279"/>
      <c r="K13" s="119"/>
      <c r="L13" s="118"/>
      <c r="M13" s="117"/>
      <c r="N13" s="118"/>
      <c r="O13" s="119"/>
      <c r="P13" s="119"/>
      <c r="Q13" s="118"/>
      <c r="R13" s="117"/>
      <c r="S13" s="118"/>
      <c r="T13" s="119"/>
      <c r="U13" s="120"/>
      <c r="V13" s="118"/>
      <c r="W13" s="118"/>
      <c r="X13" s="119"/>
      <c r="Y13" s="120"/>
      <c r="Z13" s="119"/>
      <c r="AA13" s="118"/>
      <c r="AB13" s="119"/>
      <c r="AC13" s="118"/>
      <c r="AD13" s="118"/>
      <c r="AE13" s="117"/>
      <c r="AF13" s="118"/>
      <c r="AG13" s="119"/>
      <c r="AH13" s="118"/>
      <c r="AI13" s="117"/>
      <c r="AJ13" s="118"/>
      <c r="AK13" s="119"/>
      <c r="AL13" s="118"/>
      <c r="AM13" s="125" t="s">
        <v>82</v>
      </c>
      <c r="AN13" s="126"/>
      <c r="AO13" s="119"/>
      <c r="AP13" s="118"/>
      <c r="AQ13" s="120"/>
      <c r="AR13" s="117"/>
      <c r="AS13" s="118"/>
      <c r="AT13" s="119"/>
      <c r="AU13" s="120"/>
      <c r="AV13" s="117"/>
      <c r="AW13" s="118"/>
      <c r="AX13" s="119"/>
      <c r="AY13" s="120"/>
      <c r="AZ13" s="117"/>
      <c r="BA13" s="118"/>
      <c r="BB13" s="119"/>
      <c r="BC13" s="118"/>
      <c r="BD13" s="120"/>
      <c r="BE13" s="117"/>
      <c r="BF13" s="118"/>
      <c r="BG13" s="119"/>
      <c r="BH13" s="118"/>
      <c r="BI13" s="117"/>
      <c r="BJ13" s="118"/>
      <c r="BK13" s="119"/>
      <c r="BL13" s="121"/>
    </row>
    <row r="14" spans="2:64" ht="15.75" customHeight="1" x14ac:dyDescent="0.7">
      <c r="B14" s="277" t="s">
        <v>83</v>
      </c>
      <c r="C14" s="123">
        <v>28</v>
      </c>
      <c r="D14" s="124" t="s">
        <v>84</v>
      </c>
      <c r="E14" s="117"/>
      <c r="F14" s="118"/>
      <c r="G14" s="119"/>
      <c r="H14" s="118"/>
      <c r="I14" s="278" t="s">
        <v>187</v>
      </c>
      <c r="J14" s="279"/>
      <c r="K14" s="119"/>
      <c r="L14" s="118"/>
      <c r="M14" s="117"/>
      <c r="N14" s="118"/>
      <c r="O14" s="119"/>
      <c r="P14" s="119"/>
      <c r="Q14" s="118"/>
      <c r="R14" s="117"/>
      <c r="S14" s="118"/>
      <c r="T14" s="119"/>
      <c r="U14" s="120"/>
      <c r="V14" s="118"/>
      <c r="W14" s="118"/>
      <c r="X14" s="119"/>
      <c r="Y14" s="120"/>
      <c r="Z14" s="119"/>
      <c r="AA14" s="118"/>
      <c r="AB14" s="119"/>
      <c r="AC14" s="118"/>
      <c r="AD14" s="118"/>
      <c r="AE14" s="117"/>
      <c r="AF14" s="118"/>
      <c r="AG14" s="119"/>
      <c r="AH14" s="118"/>
      <c r="AI14" s="117"/>
      <c r="AJ14" s="118"/>
      <c r="AK14" s="119"/>
      <c r="AL14" s="118"/>
      <c r="AM14" s="127" t="s">
        <v>85</v>
      </c>
      <c r="AN14" s="128"/>
      <c r="AO14" s="119"/>
      <c r="AP14" s="118"/>
      <c r="AQ14" s="120"/>
      <c r="AR14" s="117"/>
      <c r="AS14" s="118"/>
      <c r="AT14" s="119"/>
      <c r="AU14" s="120"/>
      <c r="AV14" s="117"/>
      <c r="AW14" s="118"/>
      <c r="AX14" s="119"/>
      <c r="AY14" s="120"/>
      <c r="AZ14" s="117"/>
      <c r="BA14" s="118"/>
      <c r="BB14" s="119"/>
      <c r="BC14" s="118"/>
      <c r="BD14" s="120"/>
      <c r="BE14" s="117"/>
      <c r="BF14" s="118"/>
      <c r="BG14" s="119"/>
      <c r="BH14" s="120"/>
      <c r="BI14" s="117"/>
      <c r="BJ14" s="118"/>
      <c r="BK14" s="119"/>
      <c r="BL14" s="120"/>
    </row>
    <row r="15" spans="2:64" ht="15.75" customHeight="1" thickBot="1" x14ac:dyDescent="0.75">
      <c r="B15" s="129" t="s">
        <v>86</v>
      </c>
      <c r="C15" s="130"/>
      <c r="D15" s="124"/>
      <c r="E15" s="117"/>
      <c r="F15" s="118"/>
      <c r="G15" s="119"/>
      <c r="H15" s="118"/>
      <c r="I15" s="280"/>
      <c r="J15" s="281"/>
      <c r="K15" s="119"/>
      <c r="L15" s="118"/>
      <c r="M15" s="117"/>
      <c r="N15" s="118"/>
      <c r="O15" s="119"/>
      <c r="P15" s="119"/>
      <c r="Q15" s="118"/>
      <c r="R15" s="117"/>
      <c r="S15" s="118"/>
      <c r="T15" s="119"/>
      <c r="U15" s="120"/>
      <c r="V15" s="118"/>
      <c r="W15" s="118"/>
      <c r="X15" s="119"/>
      <c r="Y15" s="120"/>
      <c r="Z15" s="119"/>
      <c r="AA15" s="118"/>
      <c r="AB15" s="119"/>
      <c r="AC15" s="118"/>
      <c r="AD15" s="118"/>
      <c r="AE15" s="117"/>
      <c r="AF15" s="118"/>
      <c r="AG15" s="119"/>
      <c r="AH15" s="118"/>
      <c r="AI15" s="119"/>
      <c r="AJ15" s="118"/>
      <c r="AK15" s="119"/>
      <c r="AL15" s="282"/>
      <c r="AM15" s="119"/>
      <c r="AN15" s="119"/>
      <c r="AO15" s="119"/>
      <c r="AP15" s="118"/>
      <c r="AQ15" s="120"/>
      <c r="AR15" s="119"/>
      <c r="AS15" s="118"/>
      <c r="AT15" s="119"/>
      <c r="AU15" s="120"/>
      <c r="AV15" s="119"/>
      <c r="AW15" s="118"/>
      <c r="AX15" s="119"/>
      <c r="AY15" s="120"/>
      <c r="AZ15" s="119"/>
      <c r="BA15" s="118"/>
      <c r="BB15" s="119"/>
      <c r="BC15" s="118"/>
      <c r="BD15" s="120"/>
      <c r="BE15" s="119"/>
      <c r="BF15" s="118"/>
      <c r="BG15" s="119"/>
      <c r="BH15" s="120"/>
      <c r="BI15" s="119"/>
      <c r="BJ15" s="118"/>
      <c r="BK15" s="119"/>
      <c r="BL15" s="120"/>
    </row>
    <row r="16" spans="2:64" ht="15.75" customHeight="1" thickBot="1" x14ac:dyDescent="0.75">
      <c r="B16" s="122"/>
      <c r="C16" s="123"/>
      <c r="D16" s="131"/>
      <c r="E16" s="283"/>
      <c r="F16" s="284"/>
      <c r="G16" s="285"/>
      <c r="H16" s="284"/>
      <c r="I16" s="286" t="s">
        <v>188</v>
      </c>
      <c r="J16" s="287"/>
      <c r="K16" s="119"/>
      <c r="L16" s="118"/>
      <c r="M16" s="117"/>
      <c r="N16" s="118"/>
      <c r="O16" s="119"/>
      <c r="P16" s="119"/>
      <c r="Q16" s="118"/>
      <c r="R16" s="117"/>
      <c r="S16" s="118"/>
      <c r="T16" s="119"/>
      <c r="U16" s="120"/>
      <c r="V16" s="118"/>
      <c r="W16" s="118"/>
      <c r="X16" s="119"/>
      <c r="Y16" s="120"/>
      <c r="Z16" s="119"/>
      <c r="AA16" s="118"/>
      <c r="AB16" s="119"/>
      <c r="AC16" s="118"/>
      <c r="AD16" s="118"/>
      <c r="AE16" s="117"/>
      <c r="AF16" s="118"/>
      <c r="AG16" s="119"/>
      <c r="AH16" s="118"/>
      <c r="AI16" s="133" t="s">
        <v>189</v>
      </c>
      <c r="AJ16" s="134"/>
      <c r="AK16" s="134"/>
      <c r="AL16" s="135"/>
      <c r="AM16" s="133" t="s">
        <v>87</v>
      </c>
      <c r="AN16" s="134"/>
      <c r="AO16" s="134"/>
      <c r="AP16" s="134"/>
      <c r="AQ16" s="135"/>
      <c r="AR16" s="133" t="s">
        <v>88</v>
      </c>
      <c r="AS16" s="134"/>
      <c r="AT16" s="134"/>
      <c r="AU16" s="135"/>
      <c r="AV16" s="133" t="s">
        <v>89</v>
      </c>
      <c r="AW16" s="134"/>
      <c r="AX16" s="134"/>
      <c r="AY16" s="135"/>
      <c r="AZ16" s="133" t="s">
        <v>90</v>
      </c>
      <c r="BA16" s="134"/>
      <c r="BB16" s="134"/>
      <c r="BC16" s="134"/>
      <c r="BD16" s="135"/>
      <c r="BE16" s="133" t="s">
        <v>91</v>
      </c>
      <c r="BF16" s="134"/>
      <c r="BG16" s="134"/>
      <c r="BH16" s="135"/>
      <c r="BI16" s="133" t="s">
        <v>87</v>
      </c>
      <c r="BJ16" s="134"/>
      <c r="BK16" s="134"/>
      <c r="BL16" s="288"/>
    </row>
    <row r="17" spans="2:64" x14ac:dyDescent="0.7">
      <c r="B17" s="289" t="s">
        <v>93</v>
      </c>
      <c r="C17" s="143">
        <v>2</v>
      </c>
      <c r="D17" s="144" t="s">
        <v>190</v>
      </c>
      <c r="E17" s="145" t="e">
        <f t="shared" ref="E17:BL17" si="3">E18-$C$17</f>
        <v>#REF!</v>
      </c>
      <c r="F17" s="290" t="e">
        <f t="shared" si="3"/>
        <v>#REF!</v>
      </c>
      <c r="G17" s="290" t="e">
        <f t="shared" si="3"/>
        <v>#REF!</v>
      </c>
      <c r="H17" s="290" t="e">
        <f t="shared" si="3"/>
        <v>#REF!</v>
      </c>
      <c r="I17" s="145">
        <f t="shared" si="3"/>
        <v>45563</v>
      </c>
      <c r="J17" s="145">
        <f t="shared" si="3"/>
        <v>45570</v>
      </c>
      <c r="K17" s="145">
        <f t="shared" si="3"/>
        <v>45577</v>
      </c>
      <c r="L17" s="145">
        <f t="shared" si="3"/>
        <v>45584</v>
      </c>
      <c r="M17" s="145">
        <f t="shared" si="3"/>
        <v>45588</v>
      </c>
      <c r="N17" s="145">
        <f t="shared" si="3"/>
        <v>45595</v>
      </c>
      <c r="O17" s="145">
        <f t="shared" si="3"/>
        <v>45602</v>
      </c>
      <c r="P17" s="291">
        <f t="shared" si="3"/>
        <v>45609</v>
      </c>
      <c r="Q17" s="145">
        <f t="shared" si="3"/>
        <v>45611</v>
      </c>
      <c r="R17" s="145">
        <f t="shared" si="3"/>
        <v>45611</v>
      </c>
      <c r="S17" s="145">
        <f t="shared" si="3"/>
        <v>45611</v>
      </c>
      <c r="T17" s="291">
        <f t="shared" si="3"/>
        <v>45611</v>
      </c>
      <c r="U17" s="145">
        <f t="shared" si="3"/>
        <v>45611</v>
      </c>
      <c r="V17" s="145">
        <f t="shared" si="3"/>
        <v>45623</v>
      </c>
      <c r="W17" s="145">
        <f t="shared" si="3"/>
        <v>45630</v>
      </c>
      <c r="X17" s="145">
        <f t="shared" si="3"/>
        <v>45637</v>
      </c>
      <c r="Y17" s="291">
        <f t="shared" si="3"/>
        <v>45644</v>
      </c>
      <c r="Z17" s="290">
        <f t="shared" si="3"/>
        <v>45654</v>
      </c>
      <c r="AA17" s="145">
        <f t="shared" si="3"/>
        <v>45661</v>
      </c>
      <c r="AB17" s="145">
        <f t="shared" si="3"/>
        <v>45668</v>
      </c>
      <c r="AC17" s="145">
        <f t="shared" si="3"/>
        <v>45675</v>
      </c>
      <c r="AD17" s="145">
        <f t="shared" si="3"/>
        <v>45682</v>
      </c>
      <c r="AE17" s="145">
        <f t="shared" si="3"/>
        <v>45717</v>
      </c>
      <c r="AF17" s="145">
        <f t="shared" si="3"/>
        <v>45724</v>
      </c>
      <c r="AG17" s="145">
        <f t="shared" si="3"/>
        <v>45731</v>
      </c>
      <c r="AH17" s="145">
        <f t="shared" si="3"/>
        <v>45738</v>
      </c>
      <c r="AI17" s="145">
        <f t="shared" si="3"/>
        <v>45745</v>
      </c>
      <c r="AJ17" s="145">
        <f t="shared" si="3"/>
        <v>45752</v>
      </c>
      <c r="AK17" s="145">
        <f t="shared" si="3"/>
        <v>45759</v>
      </c>
      <c r="AL17" s="145">
        <f t="shared" si="3"/>
        <v>45766</v>
      </c>
      <c r="AM17" s="145">
        <f t="shared" si="3"/>
        <v>45777</v>
      </c>
      <c r="AN17" s="145">
        <f t="shared" si="3"/>
        <v>45780</v>
      </c>
      <c r="AO17" s="145">
        <f t="shared" si="3"/>
        <v>45787</v>
      </c>
      <c r="AP17" s="145">
        <f t="shared" si="3"/>
        <v>45794</v>
      </c>
      <c r="AQ17" s="145">
        <f t="shared" si="3"/>
        <v>45801</v>
      </c>
      <c r="AR17" s="145">
        <f t="shared" si="3"/>
        <v>45808</v>
      </c>
      <c r="AS17" s="145">
        <f t="shared" si="3"/>
        <v>45815</v>
      </c>
      <c r="AT17" s="145">
        <f t="shared" si="3"/>
        <v>45822</v>
      </c>
      <c r="AU17" s="145">
        <f t="shared" si="3"/>
        <v>45829</v>
      </c>
      <c r="AV17" s="145">
        <f t="shared" si="3"/>
        <v>45836</v>
      </c>
      <c r="AW17" s="145">
        <f t="shared" si="3"/>
        <v>45843</v>
      </c>
      <c r="AX17" s="145">
        <f t="shared" si="3"/>
        <v>45850</v>
      </c>
      <c r="AY17" s="145">
        <f t="shared" si="3"/>
        <v>45857</v>
      </c>
      <c r="AZ17" s="145">
        <f t="shared" si="3"/>
        <v>45864</v>
      </c>
      <c r="BA17" s="145">
        <f t="shared" si="3"/>
        <v>45871</v>
      </c>
      <c r="BB17" s="145">
        <f t="shared" si="3"/>
        <v>45878</v>
      </c>
      <c r="BC17" s="145">
        <f t="shared" si="3"/>
        <v>45885</v>
      </c>
      <c r="BD17" s="145">
        <f t="shared" si="3"/>
        <v>45892</v>
      </c>
      <c r="BE17" s="145">
        <f t="shared" si="3"/>
        <v>45899</v>
      </c>
      <c r="BF17" s="145">
        <f t="shared" si="3"/>
        <v>45906</v>
      </c>
      <c r="BG17" s="145">
        <f t="shared" si="3"/>
        <v>45913</v>
      </c>
      <c r="BH17" s="145">
        <f t="shared" si="3"/>
        <v>45920</v>
      </c>
      <c r="BI17" s="145">
        <f t="shared" si="3"/>
        <v>45927</v>
      </c>
      <c r="BJ17" s="145">
        <f t="shared" si="3"/>
        <v>45934</v>
      </c>
      <c r="BK17" s="145">
        <f t="shared" si="3"/>
        <v>45941</v>
      </c>
      <c r="BL17" s="292">
        <f t="shared" si="3"/>
        <v>45948</v>
      </c>
    </row>
    <row r="18" spans="2:64" x14ac:dyDescent="0.7">
      <c r="B18" s="293" t="s">
        <v>95</v>
      </c>
      <c r="C18" s="143">
        <v>8</v>
      </c>
      <c r="D18" s="144" t="s">
        <v>191</v>
      </c>
      <c r="E18" s="145" t="e">
        <f>#REF!-$C$18</f>
        <v>#REF!</v>
      </c>
      <c r="F18" s="290" t="e">
        <f>#REF!-$C$18</f>
        <v>#REF!</v>
      </c>
      <c r="G18" s="290" t="e">
        <f>#REF!-$C$18</f>
        <v>#REF!</v>
      </c>
      <c r="H18" s="290" t="e">
        <f>#REF!-$C$18</f>
        <v>#REF!</v>
      </c>
      <c r="I18" s="145">
        <f t="shared" ref="I18:BL18" si="4">I19-$C$18</f>
        <v>45565</v>
      </c>
      <c r="J18" s="145">
        <f t="shared" si="4"/>
        <v>45572</v>
      </c>
      <c r="K18" s="145">
        <f t="shared" si="4"/>
        <v>45579</v>
      </c>
      <c r="L18" s="145">
        <f t="shared" si="4"/>
        <v>45586</v>
      </c>
      <c r="M18" s="145">
        <f t="shared" si="4"/>
        <v>45590</v>
      </c>
      <c r="N18" s="145">
        <f t="shared" si="4"/>
        <v>45597</v>
      </c>
      <c r="O18" s="145">
        <f t="shared" si="4"/>
        <v>45604</v>
      </c>
      <c r="P18" s="291">
        <f t="shared" si="4"/>
        <v>45611</v>
      </c>
      <c r="Q18" s="145">
        <f t="shared" si="4"/>
        <v>45613</v>
      </c>
      <c r="R18" s="145">
        <f t="shared" si="4"/>
        <v>45613</v>
      </c>
      <c r="S18" s="145">
        <f t="shared" si="4"/>
        <v>45613</v>
      </c>
      <c r="T18" s="291">
        <f t="shared" si="4"/>
        <v>45613</v>
      </c>
      <c r="U18" s="145">
        <f t="shared" si="4"/>
        <v>45613</v>
      </c>
      <c r="V18" s="145">
        <f t="shared" si="4"/>
        <v>45625</v>
      </c>
      <c r="W18" s="145">
        <f t="shared" si="4"/>
        <v>45632</v>
      </c>
      <c r="X18" s="145">
        <f t="shared" si="4"/>
        <v>45639</v>
      </c>
      <c r="Y18" s="291">
        <f t="shared" si="4"/>
        <v>45646</v>
      </c>
      <c r="Z18" s="290">
        <f t="shared" si="4"/>
        <v>45656</v>
      </c>
      <c r="AA18" s="145">
        <f t="shared" si="4"/>
        <v>45663</v>
      </c>
      <c r="AB18" s="145">
        <f t="shared" si="4"/>
        <v>45670</v>
      </c>
      <c r="AC18" s="145">
        <f t="shared" si="4"/>
        <v>45677</v>
      </c>
      <c r="AD18" s="145">
        <f t="shared" si="4"/>
        <v>45684</v>
      </c>
      <c r="AE18" s="145">
        <f t="shared" si="4"/>
        <v>45719</v>
      </c>
      <c r="AF18" s="145">
        <f t="shared" si="4"/>
        <v>45726</v>
      </c>
      <c r="AG18" s="145">
        <f t="shared" si="4"/>
        <v>45733</v>
      </c>
      <c r="AH18" s="145">
        <f t="shared" si="4"/>
        <v>45740</v>
      </c>
      <c r="AI18" s="145">
        <f t="shared" si="4"/>
        <v>45747</v>
      </c>
      <c r="AJ18" s="145">
        <f t="shared" si="4"/>
        <v>45754</v>
      </c>
      <c r="AK18" s="145">
        <f t="shared" si="4"/>
        <v>45761</v>
      </c>
      <c r="AL18" s="145">
        <f t="shared" si="4"/>
        <v>45768</v>
      </c>
      <c r="AM18" s="145">
        <f t="shared" si="4"/>
        <v>45779</v>
      </c>
      <c r="AN18" s="145">
        <f t="shared" si="4"/>
        <v>45782</v>
      </c>
      <c r="AO18" s="145">
        <f t="shared" si="4"/>
        <v>45789</v>
      </c>
      <c r="AP18" s="145">
        <f t="shared" si="4"/>
        <v>45796</v>
      </c>
      <c r="AQ18" s="145">
        <f t="shared" si="4"/>
        <v>45803</v>
      </c>
      <c r="AR18" s="145">
        <f t="shared" si="4"/>
        <v>45810</v>
      </c>
      <c r="AS18" s="145">
        <f t="shared" si="4"/>
        <v>45817</v>
      </c>
      <c r="AT18" s="145">
        <f t="shared" si="4"/>
        <v>45824</v>
      </c>
      <c r="AU18" s="145">
        <f t="shared" si="4"/>
        <v>45831</v>
      </c>
      <c r="AV18" s="145">
        <f t="shared" si="4"/>
        <v>45838</v>
      </c>
      <c r="AW18" s="145">
        <f t="shared" si="4"/>
        <v>45845</v>
      </c>
      <c r="AX18" s="145">
        <f t="shared" si="4"/>
        <v>45852</v>
      </c>
      <c r="AY18" s="145">
        <f t="shared" si="4"/>
        <v>45859</v>
      </c>
      <c r="AZ18" s="145">
        <f t="shared" si="4"/>
        <v>45866</v>
      </c>
      <c r="BA18" s="145">
        <f t="shared" si="4"/>
        <v>45873</v>
      </c>
      <c r="BB18" s="145">
        <f t="shared" si="4"/>
        <v>45880</v>
      </c>
      <c r="BC18" s="145">
        <f t="shared" si="4"/>
        <v>45887</v>
      </c>
      <c r="BD18" s="145">
        <f t="shared" si="4"/>
        <v>45894</v>
      </c>
      <c r="BE18" s="145">
        <f t="shared" si="4"/>
        <v>45901</v>
      </c>
      <c r="BF18" s="145">
        <f t="shared" si="4"/>
        <v>45908</v>
      </c>
      <c r="BG18" s="145">
        <f t="shared" si="4"/>
        <v>45915</v>
      </c>
      <c r="BH18" s="145">
        <f t="shared" si="4"/>
        <v>45922</v>
      </c>
      <c r="BI18" s="145">
        <f t="shared" si="4"/>
        <v>45929</v>
      </c>
      <c r="BJ18" s="145">
        <f t="shared" si="4"/>
        <v>45936</v>
      </c>
      <c r="BK18" s="145">
        <f t="shared" si="4"/>
        <v>45943</v>
      </c>
      <c r="BL18" s="292">
        <f t="shared" si="4"/>
        <v>45950</v>
      </c>
    </row>
    <row r="19" spans="2:64" collapsed="1" x14ac:dyDescent="0.7">
      <c r="B19" s="294" t="s">
        <v>101</v>
      </c>
      <c r="C19" s="151">
        <v>2</v>
      </c>
      <c r="D19" s="152" t="s">
        <v>192</v>
      </c>
      <c r="E19" s="153" t="e">
        <f>E20-C19</f>
        <v>#REF!</v>
      </c>
      <c r="F19" s="295">
        <f>F22-$C$19</f>
        <v>45588</v>
      </c>
      <c r="G19" s="295">
        <f>G22-$C$19</f>
        <v>45595</v>
      </c>
      <c r="H19" s="295">
        <f>H22-$C$19</f>
        <v>45602</v>
      </c>
      <c r="I19" s="153">
        <f t="shared" ref="I19:BL19" si="5">I20-$C$19</f>
        <v>45573</v>
      </c>
      <c r="J19" s="153">
        <f t="shared" si="5"/>
        <v>45580</v>
      </c>
      <c r="K19" s="153">
        <f t="shared" si="5"/>
        <v>45587</v>
      </c>
      <c r="L19" s="153">
        <f t="shared" si="5"/>
        <v>45594</v>
      </c>
      <c r="M19" s="153">
        <f t="shared" si="5"/>
        <v>45598</v>
      </c>
      <c r="N19" s="153">
        <f t="shared" si="5"/>
        <v>45605</v>
      </c>
      <c r="O19" s="153">
        <f t="shared" si="5"/>
        <v>45612</v>
      </c>
      <c r="P19" s="296">
        <f t="shared" si="5"/>
        <v>45619</v>
      </c>
      <c r="Q19" s="153">
        <f t="shared" si="5"/>
        <v>45621</v>
      </c>
      <c r="R19" s="153">
        <f t="shared" si="5"/>
        <v>45621</v>
      </c>
      <c r="S19" s="153">
        <f t="shared" si="5"/>
        <v>45621</v>
      </c>
      <c r="T19" s="296">
        <f t="shared" si="5"/>
        <v>45621</v>
      </c>
      <c r="U19" s="153">
        <f t="shared" si="5"/>
        <v>45621</v>
      </c>
      <c r="V19" s="153">
        <f t="shared" si="5"/>
        <v>45633</v>
      </c>
      <c r="W19" s="153">
        <f t="shared" si="5"/>
        <v>45640</v>
      </c>
      <c r="X19" s="153">
        <f t="shared" si="5"/>
        <v>45647</v>
      </c>
      <c r="Y19" s="296">
        <f t="shared" si="5"/>
        <v>45654</v>
      </c>
      <c r="Z19" s="295">
        <f t="shared" si="5"/>
        <v>45664</v>
      </c>
      <c r="AA19" s="153">
        <f t="shared" si="5"/>
        <v>45671</v>
      </c>
      <c r="AB19" s="153">
        <f t="shared" si="5"/>
        <v>45678</v>
      </c>
      <c r="AC19" s="153">
        <f t="shared" si="5"/>
        <v>45685</v>
      </c>
      <c r="AD19" s="153">
        <f t="shared" si="5"/>
        <v>45692</v>
      </c>
      <c r="AE19" s="153">
        <f t="shared" si="5"/>
        <v>45727</v>
      </c>
      <c r="AF19" s="153">
        <f t="shared" si="5"/>
        <v>45734</v>
      </c>
      <c r="AG19" s="153">
        <f t="shared" si="5"/>
        <v>45741</v>
      </c>
      <c r="AH19" s="153">
        <f t="shared" si="5"/>
        <v>45748</v>
      </c>
      <c r="AI19" s="153">
        <f t="shared" si="5"/>
        <v>45755</v>
      </c>
      <c r="AJ19" s="153">
        <f t="shared" si="5"/>
        <v>45762</v>
      </c>
      <c r="AK19" s="153">
        <f t="shared" si="5"/>
        <v>45769</v>
      </c>
      <c r="AL19" s="153">
        <f t="shared" si="5"/>
        <v>45776</v>
      </c>
      <c r="AM19" s="153">
        <f t="shared" si="5"/>
        <v>45787</v>
      </c>
      <c r="AN19" s="153">
        <f t="shared" si="5"/>
        <v>45790</v>
      </c>
      <c r="AO19" s="153">
        <f t="shared" si="5"/>
        <v>45797</v>
      </c>
      <c r="AP19" s="153">
        <f t="shared" si="5"/>
        <v>45804</v>
      </c>
      <c r="AQ19" s="153">
        <f t="shared" si="5"/>
        <v>45811</v>
      </c>
      <c r="AR19" s="153">
        <f t="shared" si="5"/>
        <v>45818</v>
      </c>
      <c r="AS19" s="153">
        <f t="shared" si="5"/>
        <v>45825</v>
      </c>
      <c r="AT19" s="153">
        <f t="shared" si="5"/>
        <v>45832</v>
      </c>
      <c r="AU19" s="153">
        <f t="shared" si="5"/>
        <v>45839</v>
      </c>
      <c r="AV19" s="153">
        <f t="shared" si="5"/>
        <v>45846</v>
      </c>
      <c r="AW19" s="153">
        <f t="shared" si="5"/>
        <v>45853</v>
      </c>
      <c r="AX19" s="153">
        <f t="shared" si="5"/>
        <v>45860</v>
      </c>
      <c r="AY19" s="153">
        <f t="shared" si="5"/>
        <v>45867</v>
      </c>
      <c r="AZ19" s="153">
        <f t="shared" si="5"/>
        <v>45874</v>
      </c>
      <c r="BA19" s="153">
        <f t="shared" si="5"/>
        <v>45881</v>
      </c>
      <c r="BB19" s="153">
        <f t="shared" si="5"/>
        <v>45888</v>
      </c>
      <c r="BC19" s="153">
        <f t="shared" si="5"/>
        <v>45895</v>
      </c>
      <c r="BD19" s="153">
        <f t="shared" si="5"/>
        <v>45902</v>
      </c>
      <c r="BE19" s="153">
        <f t="shared" si="5"/>
        <v>45909</v>
      </c>
      <c r="BF19" s="153">
        <f t="shared" si="5"/>
        <v>45916</v>
      </c>
      <c r="BG19" s="153">
        <f t="shared" si="5"/>
        <v>45923</v>
      </c>
      <c r="BH19" s="153">
        <f t="shared" si="5"/>
        <v>45930</v>
      </c>
      <c r="BI19" s="153">
        <f t="shared" si="5"/>
        <v>45937</v>
      </c>
      <c r="BJ19" s="153">
        <f t="shared" si="5"/>
        <v>45944</v>
      </c>
      <c r="BK19" s="153">
        <f t="shared" si="5"/>
        <v>45951</v>
      </c>
      <c r="BL19" s="297">
        <f t="shared" si="5"/>
        <v>45958</v>
      </c>
    </row>
    <row r="20" spans="2:64" x14ac:dyDescent="0.7">
      <c r="B20" s="298" t="s">
        <v>103</v>
      </c>
      <c r="C20" s="155">
        <v>45</v>
      </c>
      <c r="D20" s="156" t="s">
        <v>193</v>
      </c>
      <c r="E20" s="157" t="e">
        <f>E21-C20</f>
        <v>#REF!</v>
      </c>
      <c r="F20" s="299"/>
      <c r="G20" s="299"/>
      <c r="H20" s="299"/>
      <c r="I20" s="157">
        <f>IF(I24&gt;'Calendar Events + Assumptions'!$J$4,I24-$C$20-'Calendar Events + Assumptions'!$O$4,I24-$C$20)</f>
        <v>45575</v>
      </c>
      <c r="J20" s="157">
        <f>IF(J24&gt;'Calendar Events + Assumptions'!$J$4,J24-$C$20-'Calendar Events + Assumptions'!$O$4,J24-$C$20)</f>
        <v>45582</v>
      </c>
      <c r="K20" s="157">
        <f>IF(K24&gt;'Calendar Events + Assumptions'!$J$4,K24-$C$20-'Calendar Events + Assumptions'!$O$4,K24-$C$20)</f>
        <v>45589</v>
      </c>
      <c r="L20" s="157">
        <f>IF(L24&gt;'Calendar Events + Assumptions'!$J$4,L24-$C$20-'Calendar Events + Assumptions'!$O$4,L24-$C$20)</f>
        <v>45596</v>
      </c>
      <c r="M20" s="157">
        <f>IF(M24&gt;'Calendar Events + Assumptions'!$J$4,M24-$C$20-'Calendar Events + Assumptions'!$O$4,M24-$C$20)</f>
        <v>45600</v>
      </c>
      <c r="N20" s="157">
        <f>IF(N24&gt;'Calendar Events + Assumptions'!$J$4,N24-$C$20-'Calendar Events + Assumptions'!$O$4,N24-$C$20)</f>
        <v>45607</v>
      </c>
      <c r="O20" s="157">
        <f>IF(O24&gt;'Calendar Events + Assumptions'!$J$4,O24-$C$20-'Calendar Events + Assumptions'!$O$4,O24-$C$20)</f>
        <v>45614</v>
      </c>
      <c r="P20" s="300">
        <f>IF(P24&gt;'Calendar Events + Assumptions'!$J$4,P24-$C$20-'Calendar Events + Assumptions'!$O$4,P24-$C$20)</f>
        <v>45621</v>
      </c>
      <c r="Q20" s="157">
        <f>IF(Q24&gt;'Calendar Events + Assumptions'!$J$4,Q24-$C$20-'Calendar Events + Assumptions'!$O$4,Q24-$C$20)</f>
        <v>45623</v>
      </c>
      <c r="R20" s="157">
        <f>IF(R24&gt;'Calendar Events + Assumptions'!$J$4,R24-$C$20-'Calendar Events + Assumptions'!$O$4,R24-$C$20)</f>
        <v>45623</v>
      </c>
      <c r="S20" s="157">
        <f>IF(S24&gt;'Calendar Events + Assumptions'!$J$4,S24-$C$20-'Calendar Events + Assumptions'!$O$4,S24-$C$20)</f>
        <v>45623</v>
      </c>
      <c r="T20" s="300">
        <f>IF(T24&gt;'Calendar Events + Assumptions'!$J$4,T24-$C$20-'Calendar Events + Assumptions'!$O$4,T24-$C$20)</f>
        <v>45623</v>
      </c>
      <c r="U20" s="157">
        <f>IF(U24&gt;'Calendar Events + Assumptions'!$J$4,U24-$C$20-'Calendar Events + Assumptions'!$O$4,U24-$C$20)</f>
        <v>45623</v>
      </c>
      <c r="V20" s="157">
        <f>IF(V24&gt;'Calendar Events + Assumptions'!$J$4,V24-$C$20-'Calendar Events + Assumptions'!$O$4,V24-$C$20)</f>
        <v>45635</v>
      </c>
      <c r="W20" s="157">
        <f>IF(W24&gt;'Calendar Events + Assumptions'!$J$4,W24-$C$20-'Calendar Events + Assumptions'!$O$4,W24-$C$20)</f>
        <v>45642</v>
      </c>
      <c r="X20" s="157">
        <f>IF(X24&gt;'Calendar Events + Assumptions'!$J$4,X24-$C$20-'Calendar Events + Assumptions'!$O$4,X24-$C$20)</f>
        <v>45649</v>
      </c>
      <c r="Y20" s="300">
        <f>IF(Y24&gt;'Calendar Events + Assumptions'!$J$4,Y24-$C$20-'Calendar Events + Assumptions'!$O$4,Y24-$C$20)</f>
        <v>45656</v>
      </c>
      <c r="Z20" s="299">
        <f>IF(Z24&gt;'Calendar Events + Assumptions'!$J$4,Z24-$C$20-'Calendar Events + Assumptions'!$O$4,Z24-$C$20)</f>
        <v>45666</v>
      </c>
      <c r="AA20" s="157">
        <f>IF(AA24&gt;'Calendar Events + Assumptions'!$J$4,AA24-$C$20-'Calendar Events + Assumptions'!$O$4,AA24-$C$20)</f>
        <v>45673</v>
      </c>
      <c r="AB20" s="157">
        <f>IF(AB24&gt;'Calendar Events + Assumptions'!$J$4,AB24-$C$20-'Calendar Events + Assumptions'!$O$4,AB24-$C$20)</f>
        <v>45680</v>
      </c>
      <c r="AC20" s="157">
        <f>IF(AC24&gt;'Calendar Events + Assumptions'!$J$4,AC24-$C$20-'Calendar Events + Assumptions'!$O$4,AC24-$C$20)</f>
        <v>45687</v>
      </c>
      <c r="AD20" s="157">
        <f>IF(AD24&gt;'Calendar Events + Assumptions'!$J$4,AD24-$C$20-'Calendar Events + Assumptions'!$O$4,AD24-$C$20)</f>
        <v>45694</v>
      </c>
      <c r="AE20" s="157">
        <f>IF(AND('Calendar Events + Assumptions'!$J$4&lt;QR_45D!AE24,AE24&lt;'Calendar Events + Assumptions'!$J$5+$C$20),QR_45D!AE24-$C$20-'Calendar Events + Assumptions'!$O$4,QR_45D!AE24-QR_45D!$C$20)</f>
        <v>45729</v>
      </c>
      <c r="AF20" s="157">
        <f>IF(AND('Calendar Events + Assumptions'!$J$4&lt;QR_45D!AF24,AF24&lt;'Calendar Events + Assumptions'!$J$5+$C$20),QR_45D!AF24-$C$20-'Calendar Events + Assumptions'!$O$4,QR_45D!AF24-QR_45D!$C$20)</f>
        <v>45736</v>
      </c>
      <c r="AG20" s="157">
        <f>IF(AND('Calendar Events + Assumptions'!$J$4&lt;QR_45D!AG24,AG24&lt;'Calendar Events + Assumptions'!$J$5+$C$20),QR_45D!AG24-$C$20-'Calendar Events + Assumptions'!$O$4,QR_45D!AG24-QR_45D!$C$20)</f>
        <v>45743</v>
      </c>
      <c r="AH20" s="157">
        <f>IF(AND('Calendar Events + Assumptions'!$J$4&lt;QR_45D!AH24,AH24&lt;'Calendar Events + Assumptions'!$J$5+$C$20),QR_45D!AH24-$C$20-'Calendar Events + Assumptions'!$O$4,QR_45D!AH24-QR_45D!$C$20)</f>
        <v>45750</v>
      </c>
      <c r="AI20" s="157">
        <f>IF(AND('Calendar Events + Assumptions'!$J$4&lt;QR_45D!AI24,AI24&lt;'Calendar Events + Assumptions'!$J$5+$C$20),QR_45D!AI24-$C$20-'Calendar Events + Assumptions'!$O$4,QR_45D!AI24-QR_45D!$C$20)</f>
        <v>45757</v>
      </c>
      <c r="AJ20" s="157">
        <f>IF(AND('Calendar Events + Assumptions'!$J$4&lt;QR_45D!AJ24,AJ24&lt;'Calendar Events + Assumptions'!$J$5+$C$20),QR_45D!AJ24-$C$20-'Calendar Events + Assumptions'!$O$4,QR_45D!AJ24-QR_45D!$C$20)</f>
        <v>45764</v>
      </c>
      <c r="AK20" s="157">
        <f>IF(AND('Calendar Events + Assumptions'!$J$4&lt;QR_45D!AK24,AK24&lt;'Calendar Events + Assumptions'!$J$5+$C$20),QR_45D!AK24-$C$20-'Calendar Events + Assumptions'!$O$4,QR_45D!AK24-QR_45D!$C$20)</f>
        <v>45771</v>
      </c>
      <c r="AL20" s="157">
        <f>IF(AND('Calendar Events + Assumptions'!$J$4&lt;QR_45D!AL24,AL24&lt;'Calendar Events + Assumptions'!$J$5+$C$20),QR_45D!AL24-$C$20-'Calendar Events + Assumptions'!$O$4,QR_45D!AL24-QR_45D!$C$20)</f>
        <v>45778</v>
      </c>
      <c r="AM20" s="157">
        <f>IF(AND('Calendar Events + Assumptions'!$J$4&lt;QR_45D!AM24,AM24&lt;'Calendar Events + Assumptions'!$J$5+$C$20),QR_45D!AM24-$C$20-'Calendar Events + Assumptions'!$O$4,QR_45D!AM24-QR_45D!$C$20)</f>
        <v>45789</v>
      </c>
      <c r="AN20" s="157">
        <f>IF(AND('Calendar Events + Assumptions'!$J$4&lt;QR_45D!AN24,AN24&lt;'Calendar Events + Assumptions'!$J$5+$C$20),QR_45D!AN24-$C$20-'Calendar Events + Assumptions'!$O$4,QR_45D!AN24-QR_45D!$C$20)</f>
        <v>45792</v>
      </c>
      <c r="AO20" s="157">
        <f>IF(AND('Calendar Events + Assumptions'!$J$4&lt;QR_45D!AO24,AO24&lt;'Calendar Events + Assumptions'!$J$5+$C$20),QR_45D!AO24-$C$20-'Calendar Events + Assumptions'!$O$4,QR_45D!AO24-QR_45D!$C$20)</f>
        <v>45799</v>
      </c>
      <c r="AP20" s="157">
        <f>IF(AND('Calendar Events + Assumptions'!$J$4&lt;QR_45D!AP24,AP24&lt;'Calendar Events + Assumptions'!$J$5+$C$20),QR_45D!AP24-$C$20-'Calendar Events + Assumptions'!$O$4,QR_45D!AP24-QR_45D!$C$20)</f>
        <v>45806</v>
      </c>
      <c r="AQ20" s="157">
        <f>IF(AND('Calendar Events + Assumptions'!$J$4&lt;QR_45D!AQ24,AQ24&lt;'Calendar Events + Assumptions'!$J$5+$C$20),QR_45D!AQ24-$C$20-'Calendar Events + Assumptions'!$O$4,QR_45D!AQ24-QR_45D!$C$20)</f>
        <v>45813</v>
      </c>
      <c r="AR20" s="157">
        <f>IF(AND('Calendar Events + Assumptions'!$J$4&lt;QR_45D!AR24,AR24&lt;'Calendar Events + Assumptions'!$J$5+$C$20),QR_45D!AR24-$C$20-'Calendar Events + Assumptions'!$O$4,QR_45D!AR24-QR_45D!$C$20)</f>
        <v>45820</v>
      </c>
      <c r="AS20" s="157">
        <f>IF(AND('Calendar Events + Assumptions'!$J$4&lt;QR_45D!AS24,AS24&lt;'Calendar Events + Assumptions'!$J$5+$C$20),QR_45D!AS24-$C$20-'Calendar Events + Assumptions'!$O$4,QR_45D!AS24-QR_45D!$C$20)</f>
        <v>45827</v>
      </c>
      <c r="AT20" s="157">
        <f>IF(AND('Calendar Events + Assumptions'!$J$4&lt;QR_45D!AT24,AT24&lt;'Calendar Events + Assumptions'!$J$5+$C$20),QR_45D!AT24-$C$20-'Calendar Events + Assumptions'!$O$4,QR_45D!AT24-QR_45D!$C$20)</f>
        <v>45834</v>
      </c>
      <c r="AU20" s="157">
        <f>IF(AND('Calendar Events + Assumptions'!$J$4&lt;QR_45D!AU24,AU24&lt;'Calendar Events + Assumptions'!$J$5+$C$20),QR_45D!AU24-$C$20-'Calendar Events + Assumptions'!$O$4,QR_45D!AU24-QR_45D!$C$20)</f>
        <v>45841</v>
      </c>
      <c r="AV20" s="157">
        <f>IF(AND('Calendar Events + Assumptions'!$J$4&lt;QR_45D!AV24,AV24&lt;'Calendar Events + Assumptions'!$J$5+$C$20),QR_45D!AV24-$C$20-'Calendar Events + Assumptions'!$O$4,QR_45D!AV24-QR_45D!$C$20)</f>
        <v>45848</v>
      </c>
      <c r="AW20" s="157">
        <f>IF(AND('Calendar Events + Assumptions'!$J$4&lt;QR_45D!AW24,AW24&lt;'Calendar Events + Assumptions'!$J$5+$C$20),QR_45D!AW24-$C$20-'Calendar Events + Assumptions'!$O$4,QR_45D!AW24-QR_45D!$C$20)</f>
        <v>45855</v>
      </c>
      <c r="AX20" s="157">
        <f>IF(AND('Calendar Events + Assumptions'!$J$4&lt;QR_45D!AX24,AX24&lt;'Calendar Events + Assumptions'!$J$5+$C$20),QR_45D!AX24-$C$20-'Calendar Events + Assumptions'!$O$4,QR_45D!AX24-QR_45D!$C$20)</f>
        <v>45862</v>
      </c>
      <c r="AY20" s="157">
        <f>IF(AND('Calendar Events + Assumptions'!$J$4&lt;QR_45D!AY24,AY24&lt;'Calendar Events + Assumptions'!$J$5+$C$20),QR_45D!AY24-$C$20-'Calendar Events + Assumptions'!$O$4,QR_45D!AY24-QR_45D!$C$20)</f>
        <v>45869</v>
      </c>
      <c r="AZ20" s="157">
        <f>IF(AND('Calendar Events + Assumptions'!$J$4&lt;QR_45D!AZ24,AZ24&lt;'Calendar Events + Assumptions'!$J$5+$C$20),QR_45D!AZ24-$C$20-'Calendar Events + Assumptions'!$O$4,QR_45D!AZ24-QR_45D!$C$20)</f>
        <v>45876</v>
      </c>
      <c r="BA20" s="157">
        <f>IF(AND('Calendar Events + Assumptions'!$J$4&lt;QR_45D!BA24,BA24&lt;'Calendar Events + Assumptions'!$J$5+$C$20),QR_45D!BA24-$C$20-'Calendar Events + Assumptions'!$O$4,QR_45D!BA24-QR_45D!$C$20)</f>
        <v>45883</v>
      </c>
      <c r="BB20" s="157">
        <f>IF(AND('Calendar Events + Assumptions'!$J$4&lt;QR_45D!BB24,BB24&lt;'Calendar Events + Assumptions'!$J$5+$C$20),QR_45D!BB24-$C$20-'Calendar Events + Assumptions'!$O$4,QR_45D!BB24-QR_45D!$C$20)</f>
        <v>45890</v>
      </c>
      <c r="BC20" s="157">
        <f>IF(AND('Calendar Events + Assumptions'!$J$4&lt;QR_45D!BC24,BC24&lt;'Calendar Events + Assumptions'!$J$5+$C$20),QR_45D!BC24-$C$20-'Calendar Events + Assumptions'!$O$4,QR_45D!BC24-QR_45D!$C$20)</f>
        <v>45897</v>
      </c>
      <c r="BD20" s="157">
        <f>IF(AND('Calendar Events + Assumptions'!$J$4&lt;QR_45D!BD24,BD24&lt;'Calendar Events + Assumptions'!$J$5+$C$20),QR_45D!BD24-$C$20-'Calendar Events + Assumptions'!$O$4,QR_45D!BD24-QR_45D!$C$20)</f>
        <v>45904</v>
      </c>
      <c r="BE20" s="157">
        <f>IF(AND('Calendar Events + Assumptions'!$J$4&lt;QR_45D!BE24,BE24&lt;'Calendar Events + Assumptions'!$J$5+$C$20),QR_45D!BE24-$C$20-'Calendar Events + Assumptions'!$O$4,QR_45D!BE24-QR_45D!$C$20)</f>
        <v>45911</v>
      </c>
      <c r="BF20" s="157">
        <f>IF(AND('Calendar Events + Assumptions'!$J$4&lt;QR_45D!BF24,BF24&lt;'Calendar Events + Assumptions'!$J$5+$C$20),QR_45D!BF24-$C$20-'Calendar Events + Assumptions'!$O$4,QR_45D!BF24-QR_45D!$C$20)</f>
        <v>45918</v>
      </c>
      <c r="BG20" s="157">
        <f>IF(AND('Calendar Events + Assumptions'!$J$4&lt;QR_45D!BG24,BG24&lt;'Calendar Events + Assumptions'!$J$5+$C$20),QR_45D!BG24-$C$20-'Calendar Events + Assumptions'!$O$4,QR_45D!BG24-QR_45D!$C$20)</f>
        <v>45925</v>
      </c>
      <c r="BH20" s="157">
        <f>IF(AND('Calendar Events + Assumptions'!$J$4&lt;QR_45D!BH24,BH24&lt;'Calendar Events + Assumptions'!$J$5+$C$20),QR_45D!BH24-$C$20-'Calendar Events + Assumptions'!$O$4,QR_45D!BH24-QR_45D!$C$20)</f>
        <v>45932</v>
      </c>
      <c r="BI20" s="157">
        <f>IF(AND('Calendar Events + Assumptions'!$J$4&lt;QR_45D!BI24,BI24&lt;'Calendar Events + Assumptions'!$J$5+$C$20),QR_45D!BI24-$C$20-'Calendar Events + Assumptions'!$O$4,QR_45D!BI24-QR_45D!$C$20)</f>
        <v>45939</v>
      </c>
      <c r="BJ20" s="157">
        <f>IF(AND('Calendar Events + Assumptions'!$J$4&lt;QR_45D!BJ24,BJ24&lt;'Calendar Events + Assumptions'!$J$5+$C$20),QR_45D!BJ24-$C$20-'Calendar Events + Assumptions'!$O$4,QR_45D!BJ24-QR_45D!$C$20)</f>
        <v>45946</v>
      </c>
      <c r="BK20" s="157">
        <f>IF(AND('Calendar Events + Assumptions'!$J$4&lt;QR_45D!BK24,BK24&lt;'Calendar Events + Assumptions'!$J$5+$C$20),QR_45D!BK24-$C$20-'Calendar Events + Assumptions'!$O$4,QR_45D!BK24-QR_45D!$C$20)</f>
        <v>45953</v>
      </c>
      <c r="BL20" s="301">
        <f>IF(AND('Calendar Events + Assumptions'!$J$4&lt;QR_45D!BL24,BL24&lt;'Calendar Events + Assumptions'!$J$5+$C$20),QR_45D!BL24-$C$20-'Calendar Events + Assumptions'!$O$4,QR_45D!BL24-QR_45D!$C$20)</f>
        <v>45960</v>
      </c>
    </row>
    <row r="21" spans="2:64" x14ac:dyDescent="0.7">
      <c r="B21" s="302" t="s">
        <v>105</v>
      </c>
      <c r="C21" s="123">
        <v>2</v>
      </c>
      <c r="D21" s="124" t="s">
        <v>193</v>
      </c>
      <c r="E21" s="149" t="e">
        <f>#REF!-C21</f>
        <v>#REF!</v>
      </c>
      <c r="F21" s="303"/>
      <c r="G21" s="303"/>
      <c r="H21" s="303"/>
      <c r="I21" s="149">
        <f>I19+$C$21</f>
        <v>45575</v>
      </c>
      <c r="J21" s="149">
        <f t="shared" ref="J21:BL21" si="6">J19+$C$21</f>
        <v>45582</v>
      </c>
      <c r="K21" s="149">
        <f t="shared" si="6"/>
        <v>45589</v>
      </c>
      <c r="L21" s="149">
        <f t="shared" si="6"/>
        <v>45596</v>
      </c>
      <c r="M21" s="149">
        <f t="shared" si="6"/>
        <v>45600</v>
      </c>
      <c r="N21" s="149">
        <f t="shared" si="6"/>
        <v>45607</v>
      </c>
      <c r="O21" s="149">
        <f t="shared" si="6"/>
        <v>45614</v>
      </c>
      <c r="P21" s="304">
        <f t="shared" si="6"/>
        <v>45621</v>
      </c>
      <c r="Q21" s="149">
        <f t="shared" si="6"/>
        <v>45623</v>
      </c>
      <c r="R21" s="149">
        <f t="shared" si="6"/>
        <v>45623</v>
      </c>
      <c r="S21" s="149">
        <f t="shared" si="6"/>
        <v>45623</v>
      </c>
      <c r="T21" s="304">
        <f t="shared" si="6"/>
        <v>45623</v>
      </c>
      <c r="U21" s="149">
        <f t="shared" si="6"/>
        <v>45623</v>
      </c>
      <c r="V21" s="149">
        <f t="shared" si="6"/>
        <v>45635</v>
      </c>
      <c r="W21" s="149">
        <f t="shared" si="6"/>
        <v>45642</v>
      </c>
      <c r="X21" s="149">
        <f t="shared" si="6"/>
        <v>45649</v>
      </c>
      <c r="Y21" s="304">
        <f t="shared" si="6"/>
        <v>45656</v>
      </c>
      <c r="Z21" s="303">
        <f t="shared" si="6"/>
        <v>45666</v>
      </c>
      <c r="AA21" s="149">
        <f t="shared" si="6"/>
        <v>45673</v>
      </c>
      <c r="AB21" s="149">
        <f t="shared" si="6"/>
        <v>45680</v>
      </c>
      <c r="AC21" s="149">
        <f t="shared" si="6"/>
        <v>45687</v>
      </c>
      <c r="AD21" s="149">
        <f t="shared" si="6"/>
        <v>45694</v>
      </c>
      <c r="AE21" s="149">
        <f t="shared" si="6"/>
        <v>45729</v>
      </c>
      <c r="AF21" s="149">
        <f t="shared" si="6"/>
        <v>45736</v>
      </c>
      <c r="AG21" s="149">
        <f t="shared" si="6"/>
        <v>45743</v>
      </c>
      <c r="AH21" s="149">
        <f t="shared" si="6"/>
        <v>45750</v>
      </c>
      <c r="AI21" s="149">
        <f t="shared" si="6"/>
        <v>45757</v>
      </c>
      <c r="AJ21" s="149">
        <f t="shared" si="6"/>
        <v>45764</v>
      </c>
      <c r="AK21" s="149">
        <f t="shared" si="6"/>
        <v>45771</v>
      </c>
      <c r="AL21" s="149">
        <f t="shared" si="6"/>
        <v>45778</v>
      </c>
      <c r="AM21" s="149">
        <f t="shared" si="6"/>
        <v>45789</v>
      </c>
      <c r="AN21" s="149">
        <f t="shared" si="6"/>
        <v>45792</v>
      </c>
      <c r="AO21" s="149">
        <f t="shared" si="6"/>
        <v>45799</v>
      </c>
      <c r="AP21" s="149">
        <f t="shared" si="6"/>
        <v>45806</v>
      </c>
      <c r="AQ21" s="149">
        <f t="shared" si="6"/>
        <v>45813</v>
      </c>
      <c r="AR21" s="149">
        <f t="shared" si="6"/>
        <v>45820</v>
      </c>
      <c r="AS21" s="149">
        <f t="shared" si="6"/>
        <v>45827</v>
      </c>
      <c r="AT21" s="149">
        <f t="shared" si="6"/>
        <v>45834</v>
      </c>
      <c r="AU21" s="149">
        <f t="shared" si="6"/>
        <v>45841</v>
      </c>
      <c r="AV21" s="149">
        <f t="shared" si="6"/>
        <v>45848</v>
      </c>
      <c r="AW21" s="149">
        <f t="shared" si="6"/>
        <v>45855</v>
      </c>
      <c r="AX21" s="149">
        <f t="shared" si="6"/>
        <v>45862</v>
      </c>
      <c r="AY21" s="149">
        <f t="shared" si="6"/>
        <v>45869</v>
      </c>
      <c r="AZ21" s="149">
        <f t="shared" si="6"/>
        <v>45876</v>
      </c>
      <c r="BA21" s="149">
        <f t="shared" si="6"/>
        <v>45883</v>
      </c>
      <c r="BB21" s="149">
        <f t="shared" si="6"/>
        <v>45890</v>
      </c>
      <c r="BC21" s="149">
        <f t="shared" si="6"/>
        <v>45897</v>
      </c>
      <c r="BD21" s="149">
        <f t="shared" si="6"/>
        <v>45904</v>
      </c>
      <c r="BE21" s="149">
        <f t="shared" si="6"/>
        <v>45911</v>
      </c>
      <c r="BF21" s="149">
        <f t="shared" si="6"/>
        <v>45918</v>
      </c>
      <c r="BG21" s="149">
        <f t="shared" si="6"/>
        <v>45925</v>
      </c>
      <c r="BH21" s="149">
        <f t="shared" si="6"/>
        <v>45932</v>
      </c>
      <c r="BI21" s="149">
        <f t="shared" si="6"/>
        <v>45939</v>
      </c>
      <c r="BJ21" s="149">
        <f t="shared" si="6"/>
        <v>45946</v>
      </c>
      <c r="BK21" s="149">
        <f t="shared" si="6"/>
        <v>45953</v>
      </c>
      <c r="BL21" s="305">
        <f t="shared" si="6"/>
        <v>45960</v>
      </c>
    </row>
    <row r="22" spans="2:64" x14ac:dyDescent="0.7">
      <c r="B22" s="306" t="s">
        <v>107</v>
      </c>
      <c r="C22" s="160">
        <v>2</v>
      </c>
      <c r="D22" s="161" t="s">
        <v>108</v>
      </c>
      <c r="E22" s="162">
        <f>IF(E23&gt;'Calendar Events + Assumptions'!$J$4,E23-$C$22-'Calendar Events + Assumptions'!$O$4,E23-$C$22)</f>
        <v>45583</v>
      </c>
      <c r="F22" s="307">
        <f>IF(F23&gt;'Calendar Events + Assumptions'!$J$4,F23-$C$22-'Calendar Events + Assumptions'!$O$4,F23-$C$22)</f>
        <v>45590</v>
      </c>
      <c r="G22" s="307">
        <f>IF(G23&gt;'Calendar Events + Assumptions'!$J$4,G23-$C$22-'Calendar Events + Assumptions'!$O$4,G23-$C$22)</f>
        <v>45597</v>
      </c>
      <c r="H22" s="307">
        <f>IF(H23&gt;'Calendar Events + Assumptions'!$J$4,H23-$C$22-'Calendar Events + Assumptions'!$O$4,H23-$C$22)</f>
        <v>45604</v>
      </c>
      <c r="I22" s="162">
        <f>I21+$C$22</f>
        <v>45577</v>
      </c>
      <c r="J22" s="162">
        <f t="shared" ref="J22:BL22" si="7">J21+$C$22</f>
        <v>45584</v>
      </c>
      <c r="K22" s="162">
        <f t="shared" si="7"/>
        <v>45591</v>
      </c>
      <c r="L22" s="162">
        <f t="shared" si="7"/>
        <v>45598</v>
      </c>
      <c r="M22" s="162">
        <f t="shared" si="7"/>
        <v>45602</v>
      </c>
      <c r="N22" s="162">
        <f t="shared" si="7"/>
        <v>45609</v>
      </c>
      <c r="O22" s="162">
        <f t="shared" si="7"/>
        <v>45616</v>
      </c>
      <c r="P22" s="308">
        <f t="shared" si="7"/>
        <v>45623</v>
      </c>
      <c r="Q22" s="162">
        <f t="shared" si="7"/>
        <v>45625</v>
      </c>
      <c r="R22" s="162">
        <f t="shared" si="7"/>
        <v>45625</v>
      </c>
      <c r="S22" s="162">
        <f t="shared" si="7"/>
        <v>45625</v>
      </c>
      <c r="T22" s="308">
        <f t="shared" si="7"/>
        <v>45625</v>
      </c>
      <c r="U22" s="162">
        <f t="shared" si="7"/>
        <v>45625</v>
      </c>
      <c r="V22" s="162">
        <f t="shared" si="7"/>
        <v>45637</v>
      </c>
      <c r="W22" s="162">
        <f t="shared" si="7"/>
        <v>45644</v>
      </c>
      <c r="X22" s="162">
        <f t="shared" si="7"/>
        <v>45651</v>
      </c>
      <c r="Y22" s="308">
        <f t="shared" si="7"/>
        <v>45658</v>
      </c>
      <c r="Z22" s="307">
        <f t="shared" si="7"/>
        <v>45668</v>
      </c>
      <c r="AA22" s="162">
        <f t="shared" si="7"/>
        <v>45675</v>
      </c>
      <c r="AB22" s="162">
        <f t="shared" si="7"/>
        <v>45682</v>
      </c>
      <c r="AC22" s="162">
        <f t="shared" si="7"/>
        <v>45689</v>
      </c>
      <c r="AD22" s="162">
        <f t="shared" si="7"/>
        <v>45696</v>
      </c>
      <c r="AE22" s="162">
        <f t="shared" si="7"/>
        <v>45731</v>
      </c>
      <c r="AF22" s="162">
        <f t="shared" si="7"/>
        <v>45738</v>
      </c>
      <c r="AG22" s="162">
        <f t="shared" si="7"/>
        <v>45745</v>
      </c>
      <c r="AH22" s="162">
        <f t="shared" si="7"/>
        <v>45752</v>
      </c>
      <c r="AI22" s="162">
        <f t="shared" si="7"/>
        <v>45759</v>
      </c>
      <c r="AJ22" s="162">
        <f t="shared" si="7"/>
        <v>45766</v>
      </c>
      <c r="AK22" s="162">
        <f t="shared" si="7"/>
        <v>45773</v>
      </c>
      <c r="AL22" s="162">
        <f t="shared" si="7"/>
        <v>45780</v>
      </c>
      <c r="AM22" s="162">
        <f t="shared" si="7"/>
        <v>45791</v>
      </c>
      <c r="AN22" s="162">
        <f t="shared" si="7"/>
        <v>45794</v>
      </c>
      <c r="AO22" s="162">
        <f t="shared" si="7"/>
        <v>45801</v>
      </c>
      <c r="AP22" s="162">
        <f t="shared" si="7"/>
        <v>45808</v>
      </c>
      <c r="AQ22" s="162">
        <f t="shared" si="7"/>
        <v>45815</v>
      </c>
      <c r="AR22" s="162">
        <f t="shared" si="7"/>
        <v>45822</v>
      </c>
      <c r="AS22" s="162">
        <f t="shared" si="7"/>
        <v>45829</v>
      </c>
      <c r="AT22" s="162">
        <f t="shared" si="7"/>
        <v>45836</v>
      </c>
      <c r="AU22" s="162">
        <f t="shared" si="7"/>
        <v>45843</v>
      </c>
      <c r="AV22" s="162">
        <f t="shared" si="7"/>
        <v>45850</v>
      </c>
      <c r="AW22" s="162">
        <f t="shared" si="7"/>
        <v>45857</v>
      </c>
      <c r="AX22" s="162">
        <f t="shared" si="7"/>
        <v>45864</v>
      </c>
      <c r="AY22" s="162">
        <f t="shared" si="7"/>
        <v>45871</v>
      </c>
      <c r="AZ22" s="162">
        <f t="shared" si="7"/>
        <v>45878</v>
      </c>
      <c r="BA22" s="162">
        <f t="shared" si="7"/>
        <v>45885</v>
      </c>
      <c r="BB22" s="162">
        <f t="shared" si="7"/>
        <v>45892</v>
      </c>
      <c r="BC22" s="162">
        <f t="shared" si="7"/>
        <v>45899</v>
      </c>
      <c r="BD22" s="162">
        <f t="shared" si="7"/>
        <v>45906</v>
      </c>
      <c r="BE22" s="162">
        <f t="shared" si="7"/>
        <v>45913</v>
      </c>
      <c r="BF22" s="162">
        <f t="shared" si="7"/>
        <v>45920</v>
      </c>
      <c r="BG22" s="162">
        <f t="shared" si="7"/>
        <v>45927</v>
      </c>
      <c r="BH22" s="162">
        <f t="shared" si="7"/>
        <v>45934</v>
      </c>
      <c r="BI22" s="162">
        <f t="shared" si="7"/>
        <v>45941</v>
      </c>
      <c r="BJ22" s="162">
        <f t="shared" si="7"/>
        <v>45948</v>
      </c>
      <c r="BK22" s="162">
        <f t="shared" si="7"/>
        <v>45955</v>
      </c>
      <c r="BL22" s="309">
        <f t="shared" si="7"/>
        <v>45962</v>
      </c>
    </row>
    <row r="23" spans="2:64" x14ac:dyDescent="0.7">
      <c r="B23" s="310" t="s">
        <v>194</v>
      </c>
      <c r="C23" s="123">
        <v>7</v>
      </c>
      <c r="D23" s="124" t="s">
        <v>117</v>
      </c>
      <c r="E23" s="149">
        <f>IF(AND((E25-$C23-$C$24)&gt;'Calendar Events + Assumptions'!$I$7,(E25-$C$23-$C$24)&lt;'Calendar Events + Assumptions'!$I$8),'Calendar Events + Assumptions'!$I$7,(E25-$C$23-$C$24))</f>
        <v>45585</v>
      </c>
      <c r="F23" s="303">
        <f>IF(AND((F25-$C23-$C$24)&gt;'Calendar Events + Assumptions'!$I$7,(F25-$C$23-$C$24)&lt;'Calendar Events + Assumptions'!$I$8),'Calendar Events + Assumptions'!$I$7,(F25-$C$23-$C$24))</f>
        <v>45592</v>
      </c>
      <c r="G23" s="303">
        <f>IF(AND((G25-$C23-$C$24)&gt;'Calendar Events + Assumptions'!$I$7,(G25-$C$23-$C$24)&lt;'Calendar Events + Assumptions'!$I$8),'Calendar Events + Assumptions'!$I$7,(G25-$C$23-$C$24))</f>
        <v>45599</v>
      </c>
      <c r="H23" s="303">
        <f>IF(AND((H25-$C23-$C$24)&gt;'Calendar Events + Assumptions'!$I$7,(H25-$C$23-$C$24)&lt;'Calendar Events + Assumptions'!$I$8),'Calendar Events + Assumptions'!$I$7,(H25-$C$23-$C$24))</f>
        <v>45606</v>
      </c>
      <c r="I23" s="149">
        <f t="shared" ref="I23:BL23" si="8">I24-$C$23</f>
        <v>45613</v>
      </c>
      <c r="J23" s="149">
        <f t="shared" si="8"/>
        <v>45620</v>
      </c>
      <c r="K23" s="149">
        <f t="shared" si="8"/>
        <v>45627</v>
      </c>
      <c r="L23" s="149">
        <f t="shared" si="8"/>
        <v>45634</v>
      </c>
      <c r="M23" s="149">
        <f t="shared" si="8"/>
        <v>45638</v>
      </c>
      <c r="N23" s="149">
        <f t="shared" si="8"/>
        <v>45645</v>
      </c>
      <c r="O23" s="149">
        <f t="shared" si="8"/>
        <v>45652</v>
      </c>
      <c r="P23" s="304">
        <f t="shared" si="8"/>
        <v>45659</v>
      </c>
      <c r="Q23" s="149">
        <f t="shared" si="8"/>
        <v>45661</v>
      </c>
      <c r="R23" s="149">
        <f t="shared" si="8"/>
        <v>45661</v>
      </c>
      <c r="S23" s="149">
        <f t="shared" si="8"/>
        <v>45661</v>
      </c>
      <c r="T23" s="304">
        <f t="shared" si="8"/>
        <v>45661</v>
      </c>
      <c r="U23" s="149">
        <f t="shared" si="8"/>
        <v>45661</v>
      </c>
      <c r="V23" s="149">
        <f t="shared" si="8"/>
        <v>45701</v>
      </c>
      <c r="W23" s="149">
        <f t="shared" si="8"/>
        <v>45708</v>
      </c>
      <c r="X23" s="149">
        <f t="shared" si="8"/>
        <v>45715</v>
      </c>
      <c r="Y23" s="304">
        <f t="shared" si="8"/>
        <v>45722</v>
      </c>
      <c r="Z23" s="303">
        <f t="shared" si="8"/>
        <v>45732</v>
      </c>
      <c r="AA23" s="149">
        <f t="shared" si="8"/>
        <v>45739</v>
      </c>
      <c r="AB23" s="149">
        <f t="shared" si="8"/>
        <v>45746</v>
      </c>
      <c r="AC23" s="149">
        <f t="shared" si="8"/>
        <v>45753</v>
      </c>
      <c r="AD23" s="149">
        <f t="shared" si="8"/>
        <v>45760</v>
      </c>
      <c r="AE23" s="149">
        <f t="shared" si="8"/>
        <v>45767</v>
      </c>
      <c r="AF23" s="149">
        <f t="shared" si="8"/>
        <v>45774</v>
      </c>
      <c r="AG23" s="149">
        <f t="shared" si="8"/>
        <v>45781</v>
      </c>
      <c r="AH23" s="149">
        <f t="shared" si="8"/>
        <v>45788</v>
      </c>
      <c r="AI23" s="149">
        <f t="shared" si="8"/>
        <v>45795</v>
      </c>
      <c r="AJ23" s="149">
        <f t="shared" si="8"/>
        <v>45802</v>
      </c>
      <c r="AK23" s="149">
        <f t="shared" si="8"/>
        <v>45809</v>
      </c>
      <c r="AL23" s="149">
        <f t="shared" si="8"/>
        <v>45816</v>
      </c>
      <c r="AM23" s="149">
        <f t="shared" si="8"/>
        <v>45827</v>
      </c>
      <c r="AN23" s="149">
        <f t="shared" si="8"/>
        <v>45830</v>
      </c>
      <c r="AO23" s="149">
        <f t="shared" si="8"/>
        <v>45837</v>
      </c>
      <c r="AP23" s="149">
        <f t="shared" si="8"/>
        <v>45844</v>
      </c>
      <c r="AQ23" s="149">
        <f t="shared" si="8"/>
        <v>45851</v>
      </c>
      <c r="AR23" s="149">
        <f t="shared" si="8"/>
        <v>45858</v>
      </c>
      <c r="AS23" s="149">
        <f t="shared" si="8"/>
        <v>45865</v>
      </c>
      <c r="AT23" s="149">
        <f t="shared" si="8"/>
        <v>45872</v>
      </c>
      <c r="AU23" s="149">
        <f t="shared" si="8"/>
        <v>45879</v>
      </c>
      <c r="AV23" s="149">
        <f t="shared" si="8"/>
        <v>45886</v>
      </c>
      <c r="AW23" s="149">
        <f t="shared" si="8"/>
        <v>45893</v>
      </c>
      <c r="AX23" s="149">
        <f t="shared" si="8"/>
        <v>45900</v>
      </c>
      <c r="AY23" s="149">
        <f t="shared" si="8"/>
        <v>45907</v>
      </c>
      <c r="AZ23" s="149">
        <f t="shared" si="8"/>
        <v>45914</v>
      </c>
      <c r="BA23" s="149">
        <f t="shared" si="8"/>
        <v>45921</v>
      </c>
      <c r="BB23" s="149">
        <f t="shared" si="8"/>
        <v>45928</v>
      </c>
      <c r="BC23" s="149">
        <f t="shared" si="8"/>
        <v>45935</v>
      </c>
      <c r="BD23" s="149">
        <f t="shared" si="8"/>
        <v>45942</v>
      </c>
      <c r="BE23" s="149">
        <f t="shared" si="8"/>
        <v>45949</v>
      </c>
      <c r="BF23" s="149">
        <f t="shared" si="8"/>
        <v>45956</v>
      </c>
      <c r="BG23" s="149">
        <f t="shared" si="8"/>
        <v>45963</v>
      </c>
      <c r="BH23" s="149">
        <f t="shared" si="8"/>
        <v>45970</v>
      </c>
      <c r="BI23" s="149">
        <f t="shared" si="8"/>
        <v>45977</v>
      </c>
      <c r="BJ23" s="149">
        <f t="shared" si="8"/>
        <v>45984</v>
      </c>
      <c r="BK23" s="149">
        <f t="shared" si="8"/>
        <v>45991</v>
      </c>
      <c r="BL23" s="305">
        <f t="shared" si="8"/>
        <v>45998</v>
      </c>
    </row>
    <row r="24" spans="2:64" x14ac:dyDescent="0.7">
      <c r="B24" s="167" t="s">
        <v>195</v>
      </c>
      <c r="C24" s="166">
        <v>7</v>
      </c>
      <c r="D24" s="167" t="s">
        <v>119</v>
      </c>
      <c r="E24" s="169">
        <f>E23+$C$23</f>
        <v>45592</v>
      </c>
      <c r="F24" s="311">
        <f>F23+$C$23</f>
        <v>45599</v>
      </c>
      <c r="G24" s="311">
        <f>G23+$C$23</f>
        <v>45606</v>
      </c>
      <c r="H24" s="311">
        <f>H23+$C$23</f>
        <v>45613</v>
      </c>
      <c r="I24" s="169">
        <f>IF(AND((I25-$C24)&gt;'Calendar Events + Assumptions'!$I$7,(I25-$C$24)&lt;'Calendar Events + Assumptions'!$I$8),'Calendar Events + Assumptions'!$I$7,(I25-$C$24))</f>
        <v>45620</v>
      </c>
      <c r="J24" s="169">
        <f>IF(AND((J25-$C24)&gt;'Calendar Events + Assumptions'!$I$7,(J25-$C$24)&lt;'Calendar Events + Assumptions'!$I$8),'Calendar Events + Assumptions'!$I$7,(J25-$C$24))</f>
        <v>45627</v>
      </c>
      <c r="K24" s="169">
        <f>IF(AND((K25-$C24)&gt;'Calendar Events + Assumptions'!$I$7,(K25-$C$24)&lt;'Calendar Events + Assumptions'!$I$8),'Calendar Events + Assumptions'!$I$7,(K25-$C$24))</f>
        <v>45634</v>
      </c>
      <c r="L24" s="169">
        <f>IF(AND((L25-$C24)&gt;'Calendar Events + Assumptions'!$I$7,(L25-$C$24)&lt;'Calendar Events + Assumptions'!$I$8),'Calendar Events + Assumptions'!$I$7,(L25-$C$24))</f>
        <v>45641</v>
      </c>
      <c r="M24" s="169">
        <f>IF(AND((M25-$C24)&gt;'Calendar Events + Assumptions'!$I$7,(M25-$C$24)&lt;'Calendar Events + Assumptions'!$I$8),'Calendar Events + Assumptions'!$I$7,(M25-$C$24))</f>
        <v>45645</v>
      </c>
      <c r="N24" s="169">
        <f>IF(AND((N25-$C24)&gt;'Calendar Events + Assumptions'!$I$7,(N25-$C$24)&lt;'Calendar Events + Assumptions'!$I$8),'Calendar Events + Assumptions'!$I$7,(N25-$C$24))</f>
        <v>45652</v>
      </c>
      <c r="O24" s="169">
        <f>IF(AND((O25-$C24)&gt;'Calendar Events + Assumptions'!$I$7,(O25-$C$24)&lt;'Calendar Events + Assumptions'!$I$8),'Calendar Events + Assumptions'!$I$7,(O25-$C$24))</f>
        <v>45659</v>
      </c>
      <c r="P24" s="312">
        <f>IF(AND((P25-$C24)&gt;'Calendar Events + Assumptions'!$I$7,(P25-$C$24)&lt;'Calendar Events + Assumptions'!$I$8),'Calendar Events + Assumptions'!$I$7,(P25-$C$24))</f>
        <v>45666</v>
      </c>
      <c r="Q24" s="171">
        <f>IF(AND((Q25-$C24)&gt;'Calendar Events + Assumptions'!$I$7,(Q25-$C$24)&lt;'Calendar Events + Assumptions'!$I$8),'Calendar Events + Assumptions'!$I$7,(Q25-$C$24))</f>
        <v>45668</v>
      </c>
      <c r="R24" s="171">
        <f>IF(AND((R25-$C24)&gt;'Calendar Events + Assumptions'!$I$7,(R25-$C$24)&lt;'Calendar Events + Assumptions'!$I$8),'Calendar Events + Assumptions'!$I$7,(R25-$C$24))</f>
        <v>45668</v>
      </c>
      <c r="S24" s="171">
        <f>IF(AND((S25-$C24)&gt;'Calendar Events + Assumptions'!$I$7,(S25-$C$24)&lt;'Calendar Events + Assumptions'!$I$8),'Calendar Events + Assumptions'!$I$7,(S25-$C$24))</f>
        <v>45668</v>
      </c>
      <c r="T24" s="313">
        <f>IF(AND((T25-$C24)&gt;'Calendar Events + Assumptions'!$I$7,(T25-$C$24)&lt;'Calendar Events + Assumptions'!$I$8),'Calendar Events + Assumptions'!$I$7,(T25-$C$24))</f>
        <v>45668</v>
      </c>
      <c r="U24" s="171">
        <f>IF(AND((U25-$C24)&gt;'Calendar Events + Assumptions'!$I$7,(U25-$C$24)&lt;'Calendar Events + Assumptions'!$I$8),'Calendar Events + Assumptions'!$I$7,(U25-$C$24))</f>
        <v>45668</v>
      </c>
      <c r="V24" s="169">
        <f>IF(AND((V25-$C24)&gt;'Calendar Events + Assumptions'!$I$7,(V25-$C$24)&lt;'Calendar Events + Assumptions'!$I$8),'Calendar Events + Assumptions'!$I$7,(V25-$C$24))</f>
        <v>45708</v>
      </c>
      <c r="W24" s="169">
        <f>IF(AND((W25-$C24)&gt;'Calendar Events + Assumptions'!$I$7,(W25-$C$24)&lt;'Calendar Events + Assumptions'!$I$8),'Calendar Events + Assumptions'!$I$7,(W25-$C$24))</f>
        <v>45715</v>
      </c>
      <c r="X24" s="169">
        <f>IF(AND((X25-$C24)&gt;'Calendar Events + Assumptions'!$I$7,(X25-$C$24)&lt;'Calendar Events + Assumptions'!$I$8),'Calendar Events + Assumptions'!$I$7,(X25-$C$24))</f>
        <v>45722</v>
      </c>
      <c r="Y24" s="312">
        <f>IF(AND((Y25-$C24)&gt;'Calendar Events + Assumptions'!$I$7,(Y25-$C$24)&lt;'Calendar Events + Assumptions'!$I$8),'Calendar Events + Assumptions'!$I$7,(Y25-$C$24))</f>
        <v>45729</v>
      </c>
      <c r="Z24" s="311">
        <f>IF(AND((Z25-$C24)&gt;'Calendar Events + Assumptions'!$I$7,(Z25-$C$24)&lt;'Calendar Events + Assumptions'!$I$8),'Calendar Events + Assumptions'!$I$7,(Z25-$C$24))</f>
        <v>45739</v>
      </c>
      <c r="AA24" s="169">
        <f>IF(AND((AA25-$C24)&gt;'Calendar Events + Assumptions'!$I$7,(AA25-$C$24)&lt;'Calendar Events + Assumptions'!$I$8),'Calendar Events + Assumptions'!$I$7,(AA25-$C$24))</f>
        <v>45746</v>
      </c>
      <c r="AB24" s="169">
        <f>IF(AND((AB25-$C24)&gt;'Calendar Events + Assumptions'!$I$7,(AB25-$C$24)&lt;'Calendar Events + Assumptions'!$I$8),'Calendar Events + Assumptions'!$I$7,(AB25-$C$24))</f>
        <v>45753</v>
      </c>
      <c r="AC24" s="169">
        <f>IF(AND((AC25-$C24)&gt;'Calendar Events + Assumptions'!$I$7,(AC25-$C$24)&lt;'Calendar Events + Assumptions'!$I$8),'Calendar Events + Assumptions'!$I$7,(AC25-$C$24))</f>
        <v>45760</v>
      </c>
      <c r="AD24" s="169">
        <f>IF(AND((AD25-$C24)&gt;'Calendar Events + Assumptions'!$I$7,(AD25-$C$24)&lt;'Calendar Events + Assumptions'!$I$8),'Calendar Events + Assumptions'!$I$7,(AD25-$C$24))</f>
        <v>45767</v>
      </c>
      <c r="AE24" s="169">
        <f>IF(AND((AE25-$C24)&gt;'Calendar Events + Assumptions'!$I$7,(AE25-$C$24)&lt;'Calendar Events + Assumptions'!$I$8),'Calendar Events + Assumptions'!$I$7,(AE25-$C$24))</f>
        <v>45774</v>
      </c>
      <c r="AF24" s="169">
        <f>IF(AND((AF25-$C24)&gt;'Calendar Events + Assumptions'!$I$7,(AF25-$C$24)&lt;'Calendar Events + Assumptions'!$I$8),'Calendar Events + Assumptions'!$I$7,(AF25-$C$24))</f>
        <v>45781</v>
      </c>
      <c r="AG24" s="169">
        <f>IF(AND((AG25-$C24)&gt;'Calendar Events + Assumptions'!$I$7,(AG25-$C$24)&lt;'Calendar Events + Assumptions'!$I$8),'Calendar Events + Assumptions'!$I$7,(AG25-$C$24))</f>
        <v>45788</v>
      </c>
      <c r="AH24" s="169">
        <f>IF(AND((AH25-$C24)&gt;'Calendar Events + Assumptions'!$I$7,(AH25-$C$24)&lt;'Calendar Events + Assumptions'!$I$8),'Calendar Events + Assumptions'!$I$7,(AH25-$C$24))</f>
        <v>45795</v>
      </c>
      <c r="AI24" s="169">
        <f>IF(AND((AI25-$C24)&gt;'Calendar Events + Assumptions'!$I$7,(AI25-$C$24)&lt;'Calendar Events + Assumptions'!$I$8),'Calendar Events + Assumptions'!$I$7,(AI25-$C$24))</f>
        <v>45802</v>
      </c>
      <c r="AJ24" s="169">
        <f>IF(AND((AJ25-$C24)&gt;'Calendar Events + Assumptions'!$I$7,(AJ25-$C$24)&lt;'Calendar Events + Assumptions'!$I$8),'Calendar Events + Assumptions'!$I$7,(AJ25-$C$24))</f>
        <v>45809</v>
      </c>
      <c r="AK24" s="169">
        <f>IF(AND((AK25-$C24)&gt;'Calendar Events + Assumptions'!$I$7,(AK25-$C$24)&lt;'Calendar Events + Assumptions'!$I$8),'Calendar Events + Assumptions'!$I$7,(AK25-$C$24))</f>
        <v>45816</v>
      </c>
      <c r="AL24" s="169">
        <f>IF(AND((AL25-$C24)&gt;'Calendar Events + Assumptions'!$I$7,(AL25-$C$24)&lt;'Calendar Events + Assumptions'!$I$8),'Calendar Events + Assumptions'!$I$7,(AL25-$C$24))</f>
        <v>45823</v>
      </c>
      <c r="AM24" s="169">
        <f>IF(AND((AM25-$C24)&gt;'Calendar Events + Assumptions'!$I$7,(AM25-$C$24)&lt;'Calendar Events + Assumptions'!$I$8),'Calendar Events + Assumptions'!$I$7,(AM25-$C$24))</f>
        <v>45834</v>
      </c>
      <c r="AN24" s="169">
        <f>IF(AND((AN25-$C24)&gt;'Calendar Events + Assumptions'!$I$7,(AN25-$C$24)&lt;'Calendar Events + Assumptions'!$I$8),'Calendar Events + Assumptions'!$I$7,(AN25-$C$24))</f>
        <v>45837</v>
      </c>
      <c r="AO24" s="169">
        <f>IF(AND((AO25-$C24)&gt;'Calendar Events + Assumptions'!$I$7,(AO25-$C$24)&lt;'Calendar Events + Assumptions'!$I$8),'Calendar Events + Assumptions'!$I$7,(AO25-$C$24))</f>
        <v>45844</v>
      </c>
      <c r="AP24" s="169">
        <f>IF(AND((AP25-$C24)&gt;'Calendar Events + Assumptions'!$I$7,(AP25-$C$24)&lt;'Calendar Events + Assumptions'!$I$8),'Calendar Events + Assumptions'!$I$7,(AP25-$C$24))</f>
        <v>45851</v>
      </c>
      <c r="AQ24" s="169">
        <f>IF(AND((AQ25-$C24)&gt;'Calendar Events + Assumptions'!$I$7,(AQ25-$C$24)&lt;'Calendar Events + Assumptions'!$I$8),'Calendar Events + Assumptions'!$I$7,(AQ25-$C$24))</f>
        <v>45858</v>
      </c>
      <c r="AR24" s="169">
        <f>IF(AND((AR25-$C24)&gt;'Calendar Events + Assumptions'!$I$7,(AR25-$C$24)&lt;'Calendar Events + Assumptions'!$I$8),'Calendar Events + Assumptions'!$I$7,(AR25-$C$24))</f>
        <v>45865</v>
      </c>
      <c r="AS24" s="169">
        <f>IF(AND((AS25-$C24)&gt;'Calendar Events + Assumptions'!$I$7,(AS25-$C$24)&lt;'Calendar Events + Assumptions'!$I$8),'Calendar Events + Assumptions'!$I$7,(AS25-$C$24))</f>
        <v>45872</v>
      </c>
      <c r="AT24" s="169">
        <f>IF(AND((AT25-$C24)&gt;'Calendar Events + Assumptions'!$I$7,(AT25-$C$24)&lt;'Calendar Events + Assumptions'!$I$8),'Calendar Events + Assumptions'!$I$7,(AT25-$C$24))</f>
        <v>45879</v>
      </c>
      <c r="AU24" s="169">
        <f>IF(AND((AU25-$C24)&gt;'Calendar Events + Assumptions'!$I$7,(AU25-$C$24)&lt;'Calendar Events + Assumptions'!$I$8),'Calendar Events + Assumptions'!$I$7,(AU25-$C$24))</f>
        <v>45886</v>
      </c>
      <c r="AV24" s="169">
        <f>IF(AND((AV25-$C24)&gt;'Calendar Events + Assumptions'!$I$7,(AV25-$C$24)&lt;'Calendar Events + Assumptions'!$I$8),'Calendar Events + Assumptions'!$I$7,(AV25-$C$24))</f>
        <v>45893</v>
      </c>
      <c r="AW24" s="169">
        <f>IF(AND((AW25-$C24)&gt;'Calendar Events + Assumptions'!$I$7,(AW25-$C$24)&lt;'Calendar Events + Assumptions'!$I$8),'Calendar Events + Assumptions'!$I$7,(AW25-$C$24))</f>
        <v>45900</v>
      </c>
      <c r="AX24" s="169">
        <f>IF(AND((AX25-$C24)&gt;'Calendar Events + Assumptions'!$I$7,(AX25-$C$24)&lt;'Calendar Events + Assumptions'!$I$8),'Calendar Events + Assumptions'!$I$7,(AX25-$C$24))</f>
        <v>45907</v>
      </c>
      <c r="AY24" s="169">
        <f>IF(AND((AY25-$C24)&gt;'Calendar Events + Assumptions'!$I$7,(AY25-$C$24)&lt;'Calendar Events + Assumptions'!$I$8),'Calendar Events + Assumptions'!$I$7,(AY25-$C$24))</f>
        <v>45914</v>
      </c>
      <c r="AZ24" s="169">
        <f>IF(AND((AZ25-$C24)&gt;'Calendar Events + Assumptions'!$I$7,(AZ25-$C$24)&lt;'Calendar Events + Assumptions'!$I$8),'Calendar Events + Assumptions'!$I$7,(AZ25-$C$24))</f>
        <v>45921</v>
      </c>
      <c r="BA24" s="169">
        <f>IF(AND((BA25-$C24)&gt;'Calendar Events + Assumptions'!$I$7,(BA25-$C$24)&lt;'Calendar Events + Assumptions'!$I$8),'Calendar Events + Assumptions'!$I$7,(BA25-$C$24))</f>
        <v>45928</v>
      </c>
      <c r="BB24" s="169">
        <f>IF(AND((BB25-$C24)&gt;'Calendar Events + Assumptions'!$I$7,(BB25-$C$24)&lt;'Calendar Events + Assumptions'!$I$8),'Calendar Events + Assumptions'!$I$7,(BB25-$C$24))</f>
        <v>45935</v>
      </c>
      <c r="BC24" s="169">
        <f>IF(AND((BC25-$C24)&gt;'Calendar Events + Assumptions'!$I$7,(BC25-$C$24)&lt;'Calendar Events + Assumptions'!$I$8),'Calendar Events + Assumptions'!$I$7,(BC25-$C$24))</f>
        <v>45942</v>
      </c>
      <c r="BD24" s="169">
        <f>IF(AND((BD25-$C24)&gt;'Calendar Events + Assumptions'!$I$7,(BD25-$C$24)&lt;'Calendar Events + Assumptions'!$I$8),'Calendar Events + Assumptions'!$I$7,(BD25-$C$24))</f>
        <v>45949</v>
      </c>
      <c r="BE24" s="169">
        <f>IF(AND((BE25-$C24)&gt;'Calendar Events + Assumptions'!$I$7,(BE25-$C$24)&lt;'Calendar Events + Assumptions'!$I$8),'Calendar Events + Assumptions'!$I$7,(BE25-$C$24))</f>
        <v>45956</v>
      </c>
      <c r="BF24" s="169">
        <f>IF(AND((BF25-$C24)&gt;'Calendar Events + Assumptions'!$I$7,(BF25-$C$24)&lt;'Calendar Events + Assumptions'!$I$8),'Calendar Events + Assumptions'!$I$7,(BF25-$C$24))</f>
        <v>45963</v>
      </c>
      <c r="BG24" s="169">
        <f>IF(AND((BG25-$C24)&gt;'Calendar Events + Assumptions'!$I$7,(BG25-$C$24)&lt;'Calendar Events + Assumptions'!$I$8),'Calendar Events + Assumptions'!$I$7,(BG25-$C$24))</f>
        <v>45970</v>
      </c>
      <c r="BH24" s="169">
        <f>IF(AND((BH25-$C24)&gt;'Calendar Events + Assumptions'!$I$7,(BH25-$C$24)&lt;'Calendar Events + Assumptions'!$I$8),'Calendar Events + Assumptions'!$I$7,(BH25-$C$24))</f>
        <v>45977</v>
      </c>
      <c r="BI24" s="169">
        <f>IF(AND((BI25-$C24)&gt;'Calendar Events + Assumptions'!$I$7,(BI25-$C$24)&lt;'Calendar Events + Assumptions'!$I$8),'Calendar Events + Assumptions'!$I$7,(BI25-$C$24))</f>
        <v>45984</v>
      </c>
      <c r="BJ24" s="169">
        <f>IF(AND((BJ25-$C24)&gt;'Calendar Events + Assumptions'!$I$7,(BJ25-$C$24)&lt;'Calendar Events + Assumptions'!$I$8),'Calendar Events + Assumptions'!$I$7,(BJ25-$C$24))</f>
        <v>45991</v>
      </c>
      <c r="BK24" s="169">
        <f>IF(AND((BK25-$C24)&gt;'Calendar Events + Assumptions'!$I$7,(BK25-$C$24)&lt;'Calendar Events + Assumptions'!$I$8),'Calendar Events + Assumptions'!$I$7,(BK25-$C$24))</f>
        <v>45998</v>
      </c>
      <c r="BL24" s="314">
        <f>IF(AND((BL25-$C24)&gt;'Calendar Events + Assumptions'!$I$7,(BL25-$C$24)&lt;'Calendar Events + Assumptions'!$I$8),'Calendar Events + Assumptions'!$I$7,(BL25-$C$24))</f>
        <v>46005</v>
      </c>
    </row>
    <row r="25" spans="2:64" x14ac:dyDescent="0.7">
      <c r="B25" s="173" t="s">
        <v>128</v>
      </c>
      <c r="C25" s="123">
        <v>7</v>
      </c>
      <c r="D25" s="173"/>
      <c r="E25" s="315">
        <f>E26-$C$25</f>
        <v>45599</v>
      </c>
      <c r="F25" s="316">
        <f>F26-$C$25</f>
        <v>45606</v>
      </c>
      <c r="G25" s="317">
        <f>G26-$C$25</f>
        <v>45613</v>
      </c>
      <c r="H25" s="316">
        <f>H26-$C$25</f>
        <v>45620</v>
      </c>
      <c r="I25" s="318">
        <f>IF(OR(MONTH(I26)=1,MONTH(I26)=2,MONTH(I26)=3),I26-$C$25-'Calendar Events + Assumptions'!$I$10,I26-$C$25)</f>
        <v>45627</v>
      </c>
      <c r="J25" s="175">
        <f>IF(OR(MONTH(J26)=1,MONTH(J26)=2,MONTH(J26)=3),J26-$C$25-'Calendar Events + Assumptions'!$I$10,J26-$C$25)</f>
        <v>45634</v>
      </c>
      <c r="K25" s="174">
        <f>IF(OR(MONTH(K26)=1,MONTH(K26)=2,MONTH(K26)=3),K26-$C$25-'Calendar Events + Assumptions'!$I$10,K26-$C$25)</f>
        <v>45641</v>
      </c>
      <c r="L25" s="175">
        <f>IF(OR(MONTH(L26)=1,MONTH(L26)=2,MONTH(L26)=3),L26-$C$25-'Calendar Events + Assumptions'!$I$10,L26-$C$25)</f>
        <v>45648</v>
      </c>
      <c r="M25" s="318">
        <f>IF(OR(MONTH(M26)=1,MONTH(M26)=2,MONTH(M26)=3),M26-$C$25-'Calendar Events + Assumptions'!$I$10,M26-$C$25)</f>
        <v>45652</v>
      </c>
      <c r="N25" s="175">
        <f>IF(OR(MONTH(N26)=1,MONTH(N26)=2,MONTH(N26)=3),N26-$C$25-'Calendar Events + Assumptions'!$I$10,N26-$C$25)</f>
        <v>45659</v>
      </c>
      <c r="O25" s="174">
        <f>IF(OR(MONTH(O26)=1,MONTH(O26)=2,MONTH(O26)=3),O26-$C$25-'Calendar Events + Assumptions'!$I$10,O26-$C$25)</f>
        <v>45666</v>
      </c>
      <c r="P25" s="319">
        <f>IF(OR(MONTH(P26)=1,MONTH(P26)=2,MONTH(P26)=3),P26-$C$25-'Calendar Events + Assumptions'!$I$10,P26-$C$25)</f>
        <v>45673</v>
      </c>
      <c r="Q25" s="320">
        <f>IF(OR(MONTH(Q26)=1,MONTH(Q26)=2,MONTH(Q26)=3),Q26-$C$25-'Calendar Events + Assumptions'!$I$10,Q26-$C$25)</f>
        <v>45680</v>
      </c>
      <c r="R25" s="318">
        <f>IF(OR(MONTH(R26)=1,MONTH(R26)=2,MONTH(R26)=3),R26-$C$25-'Calendar Events + Assumptions'!$I$10,R26-$C$25)</f>
        <v>45687</v>
      </c>
      <c r="S25" s="175">
        <f>IF(OR(MONTH(S26)=1,MONTH(S26)=2,MONTH(S26)=3),S26-$C$25-'Calendar Events + Assumptions'!$I$10,S26-$C$25)</f>
        <v>45694</v>
      </c>
      <c r="T25" s="321">
        <f>IF(OR(MONTH(T26)=1,MONTH(T26)=2,MONTH(T26)=3),T26-$C$25-'Calendar Events + Assumptions'!$I$10,T26-$C$25)</f>
        <v>45701</v>
      </c>
      <c r="U25" s="322">
        <f>IF(OR(MONTH(U26)=1,MONTH(U26)=2,MONTH(U26)=3),U26-$C$25-'Calendar Events + Assumptions'!$I$10,U26-$C$25)</f>
        <v>45708</v>
      </c>
      <c r="V25" s="318">
        <f>IF(OR(MONTH(V26)=1,MONTH(V26)=2,MONTH(V26)=3),V26-$C$25-'Calendar Events + Assumptions'!$I$10,V26-$C$25)</f>
        <v>45715</v>
      </c>
      <c r="W25" s="175">
        <f>IF(OR(MONTH(W26)=1,MONTH(W26)=2,MONTH(W26)=3),W26-$C$25-'Calendar Events + Assumptions'!$I$10,W26-$C$25)</f>
        <v>45722</v>
      </c>
      <c r="X25" s="174">
        <f>IF(OR(MONTH(X26)=1,MONTH(X26)=2,MONTH(X26)=3),X26-$C$25-'Calendar Events + Assumptions'!$I$10,X26-$C$25)</f>
        <v>45729</v>
      </c>
      <c r="Y25" s="319">
        <f>IF(OR(MONTH(Y26)=1,MONTH(Y26)=2,MONTH(Y26)=3),Y26-$C$25-'Calendar Events + Assumptions'!$I$10,Y26-$C$25)</f>
        <v>45736</v>
      </c>
      <c r="Z25" s="174">
        <f>IF(OR(MONTH(Z26)=1,MONTH(Z26)=2,MONTH(Z26)=3),Z26-$C$25-'Calendar Events + Assumptions'!$I$10,Z26-$C$25)</f>
        <v>45746</v>
      </c>
      <c r="AA25" s="175">
        <f>IF(OR(MONTH(AA26)=1,MONTH(AA26)=2,MONTH(AA26)=3),AA26-$C$25-'Calendar Events + Assumptions'!$I$10,AA26-$C$25)</f>
        <v>45753</v>
      </c>
      <c r="AB25" s="174">
        <f>IF(OR(MONTH(AB26)=1,MONTH(AB26)=2,MONTH(AB26)=3),AB26-$C$25-'Calendar Events + Assumptions'!$I$10,AB26-$C$25)</f>
        <v>45760</v>
      </c>
      <c r="AC25" s="175">
        <f>IF(OR(MONTH(AC26)=1,MONTH(AC26)=2,MONTH(AC26)=3),AC26-$C$25-'Calendar Events + Assumptions'!$I$10,AC26-$C$25)</f>
        <v>45767</v>
      </c>
      <c r="AD25" s="319">
        <f>IF(OR(MONTH(AD26)=1,MONTH(AD26)=2,MONTH(AD26)=3),AD26-$C$25-'Calendar Events + Assumptions'!$I$10,AD26-$C$25)</f>
        <v>45774</v>
      </c>
      <c r="AE25" s="318">
        <f>IF(OR(MONTH(AE26)=1,MONTH(AE26)=2,MONTH(AE26)=3),AE26-$C$25-'Calendar Events + Assumptions'!$I$10,AE26-$C$25)</f>
        <v>45781</v>
      </c>
      <c r="AF25" s="175">
        <f>IF(OR(MONTH(AF26)=1,MONTH(AF26)=2,MONTH(AF26)=3),AF26-$C$25-'Calendar Events + Assumptions'!$I$10,AF26-$C$25)</f>
        <v>45788</v>
      </c>
      <c r="AG25" s="174">
        <f>IF(OR(MONTH(AG26)=1,MONTH(AG26)=2,MONTH(AG26)=3),AG26-$C$25-'Calendar Events + Assumptions'!$I$10,AG26-$C$25)</f>
        <v>45795</v>
      </c>
      <c r="AH25" s="319">
        <f>IF(OR(MONTH(AH26)=1,MONTH(AH26)=2,MONTH(AH26)=3),AH26-$C$25-'Calendar Events + Assumptions'!$I$10,AH26-$C$25)</f>
        <v>45802</v>
      </c>
      <c r="AI25" s="318">
        <f>IF(OR(MONTH(AI26)=1,MONTH(AI26)=2,MONTH(AI26)=3),AI26-$C$25-'Calendar Events + Assumptions'!$I$10,AI26-$C$25)</f>
        <v>45809</v>
      </c>
      <c r="AJ25" s="175">
        <f>IF(OR(MONTH(AJ26)=1,MONTH(AJ26)=2,MONTH(AJ26)=3),AJ26-$C$25-'Calendar Events + Assumptions'!$I$10,AJ26-$C$25)</f>
        <v>45816</v>
      </c>
      <c r="AK25" s="174">
        <f>IF(OR(MONTH(AK26)=1,MONTH(AK26)=2,MONTH(AK26)=3),AK26-$C$25-'Calendar Events + Assumptions'!$I$10,AK26-$C$25)</f>
        <v>45823</v>
      </c>
      <c r="AL25" s="175">
        <f>IF(OR(MONTH(AL26)=1,MONTH(AL26)=2,MONTH(AL26)=3),AL26-$C$25-'Calendar Events + Assumptions'!$I$10,AL26-$C$25)</f>
        <v>45830</v>
      </c>
      <c r="AM25" s="318">
        <f t="shared" ref="AM25:BL25" si="9">IF(OR(MONTH(AM26)=1,MONTH(AM26)=2),AM26-$C$25-$C$27,AM26-$C$25)</f>
        <v>45841</v>
      </c>
      <c r="AN25" s="175">
        <f t="shared" si="9"/>
        <v>45844</v>
      </c>
      <c r="AO25" s="174">
        <f t="shared" si="9"/>
        <v>45851</v>
      </c>
      <c r="AP25" s="175">
        <f t="shared" si="9"/>
        <v>45858</v>
      </c>
      <c r="AQ25" s="319">
        <f t="shared" si="9"/>
        <v>45865</v>
      </c>
      <c r="AR25" s="318">
        <f t="shared" si="9"/>
        <v>45872</v>
      </c>
      <c r="AS25" s="175">
        <f t="shared" si="9"/>
        <v>45879</v>
      </c>
      <c r="AT25" s="174">
        <f t="shared" si="9"/>
        <v>45886</v>
      </c>
      <c r="AU25" s="319">
        <f t="shared" si="9"/>
        <v>45893</v>
      </c>
      <c r="AV25" s="318">
        <f t="shared" si="9"/>
        <v>45900</v>
      </c>
      <c r="AW25" s="175">
        <f t="shared" si="9"/>
        <v>45907</v>
      </c>
      <c r="AX25" s="174">
        <f t="shared" si="9"/>
        <v>45914</v>
      </c>
      <c r="AY25" s="319">
        <f t="shared" si="9"/>
        <v>45921</v>
      </c>
      <c r="AZ25" s="318">
        <f t="shared" si="9"/>
        <v>45928</v>
      </c>
      <c r="BA25" s="175">
        <f t="shared" si="9"/>
        <v>45935</v>
      </c>
      <c r="BB25" s="174">
        <f t="shared" si="9"/>
        <v>45942</v>
      </c>
      <c r="BC25" s="175">
        <f t="shared" si="9"/>
        <v>45949</v>
      </c>
      <c r="BD25" s="319">
        <f t="shared" si="9"/>
        <v>45956</v>
      </c>
      <c r="BE25" s="318">
        <f t="shared" si="9"/>
        <v>45963</v>
      </c>
      <c r="BF25" s="175">
        <f t="shared" si="9"/>
        <v>45970</v>
      </c>
      <c r="BG25" s="174">
        <f t="shared" si="9"/>
        <v>45977</v>
      </c>
      <c r="BH25" s="175">
        <f t="shared" si="9"/>
        <v>45984</v>
      </c>
      <c r="BI25" s="318">
        <f t="shared" si="9"/>
        <v>45991</v>
      </c>
      <c r="BJ25" s="175">
        <f t="shared" si="9"/>
        <v>45998</v>
      </c>
      <c r="BK25" s="174">
        <f t="shared" si="9"/>
        <v>46005</v>
      </c>
      <c r="BL25" s="323">
        <f t="shared" si="9"/>
        <v>46012</v>
      </c>
    </row>
    <row r="26" spans="2:64" x14ac:dyDescent="0.7">
      <c r="B26" s="173" t="s">
        <v>129</v>
      </c>
      <c r="C26" s="123">
        <v>0</v>
      </c>
      <c r="D26" s="173"/>
      <c r="E26" s="318">
        <v>45606</v>
      </c>
      <c r="F26" s="175">
        <f>E26+7</f>
        <v>45613</v>
      </c>
      <c r="G26" s="174">
        <f>F26+7</f>
        <v>45620</v>
      </c>
      <c r="H26" s="175">
        <f>G26+7</f>
        <v>45627</v>
      </c>
      <c r="I26" s="318">
        <f>H26+7</f>
        <v>45634</v>
      </c>
      <c r="J26" s="175">
        <f>I26+7</f>
        <v>45641</v>
      </c>
      <c r="K26" s="174">
        <f t="shared" ref="K26:BL26" si="10">J26+7</f>
        <v>45648</v>
      </c>
      <c r="L26" s="175">
        <f t="shared" si="10"/>
        <v>45655</v>
      </c>
      <c r="M26" s="318">
        <f t="shared" si="10"/>
        <v>45662</v>
      </c>
      <c r="N26" s="175">
        <f t="shared" si="10"/>
        <v>45669</v>
      </c>
      <c r="O26" s="174">
        <f t="shared" si="10"/>
        <v>45676</v>
      </c>
      <c r="P26" s="319">
        <f t="shared" si="10"/>
        <v>45683</v>
      </c>
      <c r="Q26" s="320">
        <f t="shared" si="10"/>
        <v>45690</v>
      </c>
      <c r="R26" s="318">
        <f t="shared" si="10"/>
        <v>45697</v>
      </c>
      <c r="S26" s="175">
        <f t="shared" si="10"/>
        <v>45704</v>
      </c>
      <c r="T26" s="321">
        <f t="shared" si="10"/>
        <v>45711</v>
      </c>
      <c r="U26" s="322">
        <f t="shared" si="10"/>
        <v>45718</v>
      </c>
      <c r="V26" s="318">
        <f t="shared" si="10"/>
        <v>45725</v>
      </c>
      <c r="W26" s="175">
        <f t="shared" si="10"/>
        <v>45732</v>
      </c>
      <c r="X26" s="174">
        <f t="shared" si="10"/>
        <v>45739</v>
      </c>
      <c r="Y26" s="319">
        <f t="shared" si="10"/>
        <v>45746</v>
      </c>
      <c r="Z26" s="174">
        <f t="shared" si="10"/>
        <v>45753</v>
      </c>
      <c r="AA26" s="175">
        <f t="shared" si="10"/>
        <v>45760</v>
      </c>
      <c r="AB26" s="174">
        <f t="shared" si="10"/>
        <v>45767</v>
      </c>
      <c r="AC26" s="175">
        <f t="shared" si="10"/>
        <v>45774</v>
      </c>
      <c r="AD26" s="319">
        <f t="shared" si="10"/>
        <v>45781</v>
      </c>
      <c r="AE26" s="318">
        <f t="shared" si="10"/>
        <v>45788</v>
      </c>
      <c r="AF26" s="175">
        <f t="shared" si="10"/>
        <v>45795</v>
      </c>
      <c r="AG26" s="174">
        <f t="shared" si="10"/>
        <v>45802</v>
      </c>
      <c r="AH26" s="319">
        <f t="shared" si="10"/>
        <v>45809</v>
      </c>
      <c r="AI26" s="318">
        <f t="shared" si="10"/>
        <v>45816</v>
      </c>
      <c r="AJ26" s="175">
        <f t="shared" si="10"/>
        <v>45823</v>
      </c>
      <c r="AK26" s="174">
        <f t="shared" si="10"/>
        <v>45830</v>
      </c>
      <c r="AL26" s="175">
        <f t="shared" si="10"/>
        <v>45837</v>
      </c>
      <c r="AM26" s="318">
        <v>45848</v>
      </c>
      <c r="AN26" s="175">
        <v>45851</v>
      </c>
      <c r="AO26" s="174">
        <f t="shared" si="10"/>
        <v>45858</v>
      </c>
      <c r="AP26" s="175">
        <f t="shared" si="10"/>
        <v>45865</v>
      </c>
      <c r="AQ26" s="319">
        <f t="shared" si="10"/>
        <v>45872</v>
      </c>
      <c r="AR26" s="318">
        <f t="shared" si="10"/>
        <v>45879</v>
      </c>
      <c r="AS26" s="175">
        <f t="shared" si="10"/>
        <v>45886</v>
      </c>
      <c r="AT26" s="174">
        <f t="shared" si="10"/>
        <v>45893</v>
      </c>
      <c r="AU26" s="319">
        <f t="shared" si="10"/>
        <v>45900</v>
      </c>
      <c r="AV26" s="318">
        <f t="shared" si="10"/>
        <v>45907</v>
      </c>
      <c r="AW26" s="175">
        <f t="shared" si="10"/>
        <v>45914</v>
      </c>
      <c r="AX26" s="174">
        <f t="shared" si="10"/>
        <v>45921</v>
      </c>
      <c r="AY26" s="319">
        <f t="shared" si="10"/>
        <v>45928</v>
      </c>
      <c r="AZ26" s="318">
        <f t="shared" si="10"/>
        <v>45935</v>
      </c>
      <c r="BA26" s="175">
        <f t="shared" si="10"/>
        <v>45942</v>
      </c>
      <c r="BB26" s="174">
        <f t="shared" si="10"/>
        <v>45949</v>
      </c>
      <c r="BC26" s="175">
        <f t="shared" si="10"/>
        <v>45956</v>
      </c>
      <c r="BD26" s="319">
        <f t="shared" si="10"/>
        <v>45963</v>
      </c>
      <c r="BE26" s="318">
        <f t="shared" si="10"/>
        <v>45970</v>
      </c>
      <c r="BF26" s="175">
        <f t="shared" si="10"/>
        <v>45977</v>
      </c>
      <c r="BG26" s="174">
        <f t="shared" si="10"/>
        <v>45984</v>
      </c>
      <c r="BH26" s="175">
        <f t="shared" si="10"/>
        <v>45991</v>
      </c>
      <c r="BI26" s="318">
        <f t="shared" si="10"/>
        <v>45998</v>
      </c>
      <c r="BJ26" s="175">
        <f t="shared" si="10"/>
        <v>46005</v>
      </c>
      <c r="BK26" s="174">
        <f t="shared" si="10"/>
        <v>46012</v>
      </c>
      <c r="BL26" s="323">
        <f t="shared" si="10"/>
        <v>46019</v>
      </c>
    </row>
    <row r="27" spans="2:64" x14ac:dyDescent="0.7">
      <c r="B27" s="302" t="s">
        <v>130</v>
      </c>
      <c r="C27" s="123">
        <v>3</v>
      </c>
      <c r="D27" s="176"/>
      <c r="E27" s="119"/>
      <c r="F27" s="118"/>
      <c r="G27" s="119"/>
      <c r="H27" s="118"/>
      <c r="I27" s="119"/>
      <c r="J27" s="118"/>
      <c r="K27" s="119"/>
      <c r="L27" s="118"/>
      <c r="M27" s="119"/>
      <c r="N27" s="118"/>
      <c r="O27" s="119"/>
      <c r="P27" s="118"/>
      <c r="Q27" s="119"/>
      <c r="R27" s="119"/>
      <c r="S27" s="118"/>
      <c r="T27" s="119"/>
      <c r="U27" s="118"/>
      <c r="V27" s="119"/>
      <c r="W27" s="118"/>
      <c r="X27" s="119"/>
      <c r="Y27" s="118"/>
      <c r="Z27" s="119"/>
      <c r="AA27" s="118"/>
      <c r="AB27" s="119"/>
      <c r="AC27" s="118"/>
      <c r="AD27" s="118"/>
      <c r="AE27" s="119"/>
      <c r="AF27" s="118"/>
      <c r="AG27" s="119"/>
      <c r="AH27" s="118"/>
      <c r="AI27" s="119"/>
      <c r="AJ27" s="118"/>
      <c r="AK27" s="119"/>
      <c r="AL27" s="118"/>
      <c r="AM27" s="119"/>
      <c r="AN27" s="118"/>
      <c r="AO27" s="119"/>
      <c r="AP27" s="118"/>
      <c r="AQ27" s="118"/>
      <c r="AR27" s="119"/>
      <c r="AS27" s="118"/>
      <c r="AT27" s="119"/>
      <c r="AU27" s="118"/>
      <c r="AV27" s="119"/>
      <c r="AW27" s="118"/>
      <c r="AX27" s="119"/>
      <c r="AY27" s="118"/>
      <c r="AZ27" s="119"/>
      <c r="BA27" s="118"/>
      <c r="BB27" s="119"/>
      <c r="BC27" s="118"/>
      <c r="BD27" s="118"/>
      <c r="BE27" s="119"/>
      <c r="BF27" s="118"/>
      <c r="BG27" s="119"/>
      <c r="BH27" s="118"/>
      <c r="BI27" s="119"/>
      <c r="BJ27" s="118"/>
      <c r="BK27" s="119"/>
      <c r="BL27" s="118"/>
    </row>
    <row r="28" spans="2:64" x14ac:dyDescent="0.7">
      <c r="C28" s="76">
        <f>C25+C24+C19+C18+C17+C20</f>
        <v>71</v>
      </c>
      <c r="D28" s="77"/>
      <c r="E28" s="46" t="e">
        <f>E26-E17</f>
        <v>#REF!</v>
      </c>
      <c r="F28" s="46" t="e">
        <f>F26-F17</f>
        <v>#REF!</v>
      </c>
      <c r="G28" s="46" t="e">
        <f>G26-G17</f>
        <v>#REF!</v>
      </c>
      <c r="H28" s="46" t="e">
        <f>H26-H17</f>
        <v>#REF!</v>
      </c>
      <c r="I28" s="46">
        <f>I26-I17</f>
        <v>71</v>
      </c>
      <c r="J28" s="46"/>
      <c r="K28" s="46">
        <f>K26-K17</f>
        <v>71</v>
      </c>
      <c r="L28" s="46"/>
      <c r="M28" s="46">
        <f>M26-M17</f>
        <v>74</v>
      </c>
      <c r="N28" s="46"/>
      <c r="O28" s="46">
        <f>O26-O17</f>
        <v>74</v>
      </c>
      <c r="P28" s="46"/>
      <c r="Q28" s="46">
        <f>Q26-Q17</f>
        <v>79</v>
      </c>
      <c r="R28" s="46">
        <f>R26-R17</f>
        <v>86</v>
      </c>
      <c r="S28" s="46"/>
      <c r="T28" s="46">
        <f>T26-T17</f>
        <v>100</v>
      </c>
      <c r="U28" s="46"/>
      <c r="V28" s="46">
        <f>V26-V17</f>
        <v>102</v>
      </c>
      <c r="W28" s="46"/>
      <c r="X28" s="46">
        <f>X26-X17</f>
        <v>102</v>
      </c>
      <c r="Y28" s="46"/>
      <c r="Z28" s="46">
        <f>Z26-Z17</f>
        <v>99</v>
      </c>
      <c r="AA28" s="46"/>
      <c r="AB28" s="46">
        <f>AB26-AB17</f>
        <v>99</v>
      </c>
      <c r="AC28" s="46"/>
      <c r="AD28" s="46"/>
      <c r="AE28" s="46">
        <f>AE26-AE17</f>
        <v>71</v>
      </c>
      <c r="AF28" s="46"/>
      <c r="AG28" s="46">
        <f>AG26-AG17</f>
        <v>71</v>
      </c>
      <c r="AH28" s="46"/>
      <c r="AI28" s="46">
        <f>AI26-AI17</f>
        <v>71</v>
      </c>
      <c r="AJ28" s="46"/>
      <c r="AK28" s="46">
        <f>AK26-AK17</f>
        <v>71</v>
      </c>
      <c r="AL28" s="46"/>
      <c r="AM28" s="46">
        <f t="shared" ref="AM28:BK28" si="11">AM26-AM17</f>
        <v>71</v>
      </c>
      <c r="AN28" s="46"/>
      <c r="AO28" s="46">
        <f t="shared" si="11"/>
        <v>71</v>
      </c>
      <c r="AP28" s="46"/>
      <c r="AQ28" s="46"/>
      <c r="AR28" s="46">
        <f t="shared" si="11"/>
        <v>71</v>
      </c>
      <c r="AS28" s="46"/>
      <c r="AT28" s="46">
        <f t="shared" si="11"/>
        <v>71</v>
      </c>
      <c r="AU28" s="46"/>
      <c r="AV28" s="46">
        <f t="shared" si="11"/>
        <v>71</v>
      </c>
      <c r="AW28" s="46"/>
      <c r="AX28" s="46">
        <f t="shared" si="11"/>
        <v>71</v>
      </c>
      <c r="AY28" s="46"/>
      <c r="AZ28" s="46">
        <f t="shared" si="11"/>
        <v>71</v>
      </c>
      <c r="BA28" s="46"/>
      <c r="BB28" s="46">
        <f t="shared" si="11"/>
        <v>71</v>
      </c>
      <c r="BC28" s="46"/>
      <c r="BD28" s="46"/>
      <c r="BE28" s="46">
        <f t="shared" si="11"/>
        <v>71</v>
      </c>
      <c r="BF28" s="46"/>
      <c r="BG28" s="46">
        <f t="shared" si="11"/>
        <v>71</v>
      </c>
      <c r="BH28" s="46"/>
      <c r="BI28" s="46">
        <f t="shared" si="11"/>
        <v>71</v>
      </c>
      <c r="BJ28" s="46"/>
      <c r="BK28" s="46">
        <f t="shared" si="11"/>
        <v>71</v>
      </c>
      <c r="BL28" s="46"/>
    </row>
    <row r="29" spans="2:64" x14ac:dyDescent="0.7">
      <c r="C29" s="170"/>
      <c r="D29" s="77"/>
      <c r="I29" s="46"/>
      <c r="J29" s="46"/>
      <c r="K29" s="46"/>
      <c r="L29" s="46"/>
      <c r="M29" s="46"/>
      <c r="N29" s="46"/>
      <c r="O29" s="46"/>
      <c r="P29" s="170"/>
      <c r="Q29" s="170"/>
      <c r="R29" s="170"/>
      <c r="S29" s="170"/>
      <c r="T29" s="170"/>
      <c r="U29" s="170"/>
      <c r="V29" s="170"/>
      <c r="W29" s="170"/>
      <c r="X29" s="170"/>
      <c r="Y29" s="170"/>
      <c r="Z29" s="170"/>
      <c r="AA29" s="170"/>
      <c r="AB29" s="170"/>
      <c r="AC29" s="170"/>
      <c r="AD29" s="170"/>
      <c r="AE29" s="170"/>
      <c r="AF29" s="170"/>
      <c r="AG29" s="170"/>
      <c r="AH29" s="170"/>
      <c r="AI29" s="170"/>
      <c r="AJ29" s="170"/>
      <c r="AK29" s="170"/>
      <c r="AL29" s="170"/>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2:64" x14ac:dyDescent="0.7">
      <c r="C30" s="170"/>
      <c r="I30" s="46"/>
      <c r="J30" s="46"/>
      <c r="K30" s="46"/>
      <c r="L30" s="46"/>
      <c r="M30" s="46"/>
      <c r="N30" s="46"/>
      <c r="O30" s="46"/>
      <c r="P30" s="170"/>
      <c r="Q30" s="170"/>
      <c r="R30" s="170"/>
      <c r="S30" s="170"/>
      <c r="T30" s="170"/>
      <c r="U30" s="170"/>
      <c r="V30" s="170"/>
      <c r="W30" s="170"/>
      <c r="X30" s="170"/>
      <c r="Y30" s="170"/>
      <c r="Z30" s="170"/>
      <c r="AA30" s="170"/>
      <c r="AB30" s="170"/>
      <c r="AC30" s="170"/>
      <c r="AD30" s="170"/>
      <c r="AE30" s="170"/>
      <c r="AF30" s="170"/>
      <c r="AG30" s="170"/>
      <c r="AH30" s="170"/>
      <c r="AI30" s="170"/>
      <c r="AJ30" s="170"/>
      <c r="AK30" s="170"/>
      <c r="AL30" s="170"/>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2:64" x14ac:dyDescent="0.7">
      <c r="I31" s="46"/>
      <c r="J31" s="46"/>
      <c r="K31" s="46"/>
      <c r="L31" s="46"/>
      <c r="M31" s="46"/>
      <c r="N31" s="46"/>
      <c r="O31" s="46"/>
      <c r="P31" s="46"/>
      <c r="Q31" s="170"/>
      <c r="R31" s="170"/>
      <c r="S31" s="170"/>
      <c r="T31" s="170"/>
      <c r="U31" s="170"/>
      <c r="V31" s="170"/>
      <c r="W31" s="170"/>
      <c r="X31" s="170"/>
      <c r="Y31" s="170"/>
      <c r="Z31" s="170"/>
      <c r="AA31" s="170"/>
      <c r="AB31" s="170"/>
      <c r="AC31" s="170"/>
      <c r="AD31" s="170"/>
      <c r="AE31" s="170"/>
      <c r="AF31" s="170"/>
      <c r="AG31" s="170"/>
      <c r="AH31" s="170"/>
      <c r="AI31" s="170"/>
      <c r="AJ31" s="170"/>
      <c r="AK31" s="170"/>
      <c r="AL31" s="170"/>
    </row>
    <row r="32" spans="2:64" x14ac:dyDescent="0.7">
      <c r="E32" s="303"/>
      <c r="F32" s="76"/>
      <c r="I32" s="46"/>
      <c r="J32" s="46"/>
      <c r="K32" s="46"/>
      <c r="L32" s="46"/>
      <c r="M32" s="46"/>
      <c r="N32" s="46"/>
      <c r="O32" s="46"/>
      <c r="P32" s="46"/>
      <c r="Q32" s="170"/>
      <c r="R32" s="170"/>
      <c r="S32" s="170"/>
      <c r="T32" s="170"/>
      <c r="U32" s="170"/>
      <c r="V32" s="170"/>
      <c r="W32" s="170"/>
      <c r="X32" s="170"/>
      <c r="Y32" s="170"/>
      <c r="Z32" s="170"/>
      <c r="AA32" s="170"/>
      <c r="AB32" s="170"/>
      <c r="AC32" s="170"/>
      <c r="AD32" s="170"/>
      <c r="AE32" s="170"/>
      <c r="AF32" s="170"/>
      <c r="AG32" s="170"/>
      <c r="AH32" s="170"/>
      <c r="AI32" s="170"/>
      <c r="AJ32" s="170"/>
      <c r="AK32" s="170"/>
      <c r="AL32" s="170"/>
    </row>
    <row r="33" spans="2:38" x14ac:dyDescent="0.7">
      <c r="E33" s="303"/>
      <c r="F33" s="76"/>
      <c r="I33" s="46"/>
      <c r="J33" s="46"/>
      <c r="K33" s="46"/>
      <c r="L33" s="46"/>
      <c r="M33" s="46"/>
      <c r="N33" s="46"/>
      <c r="O33" s="46"/>
      <c r="P33" s="46"/>
      <c r="Q33" s="170"/>
      <c r="R33" s="170"/>
      <c r="S33" s="170"/>
      <c r="T33" s="170"/>
      <c r="U33" s="170"/>
      <c r="V33" s="170"/>
      <c r="W33" s="170"/>
      <c r="X33" s="170"/>
      <c r="Y33" s="170"/>
      <c r="Z33" s="170"/>
      <c r="AA33" s="170"/>
      <c r="AB33" s="170"/>
      <c r="AC33" s="170"/>
      <c r="AD33" s="170"/>
      <c r="AE33" s="170"/>
      <c r="AF33" s="170"/>
      <c r="AG33" s="170"/>
      <c r="AH33" s="170"/>
      <c r="AI33" s="170"/>
      <c r="AJ33" s="170"/>
      <c r="AK33" s="170"/>
      <c r="AL33" s="170"/>
    </row>
    <row r="34" spans="2:38" x14ac:dyDescent="0.7">
      <c r="E34" s="303"/>
      <c r="F34" s="7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row>
    <row r="35" spans="2:38" x14ac:dyDescent="0.7">
      <c r="E35" s="303"/>
      <c r="F35" s="7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row>
    <row r="36" spans="2:38" x14ac:dyDescent="0.7">
      <c r="E36" s="303"/>
      <c r="F36" s="76"/>
    </row>
    <row r="37" spans="2:38" x14ac:dyDescent="0.7">
      <c r="B37" s="141"/>
      <c r="E37" s="325"/>
      <c r="F37" s="76"/>
    </row>
    <row r="38" spans="2:38" x14ac:dyDescent="0.7">
      <c r="E38" s="303"/>
      <c r="F38" s="76"/>
    </row>
    <row r="39" spans="2:38" x14ac:dyDescent="0.7">
      <c r="E39" s="303"/>
      <c r="F39" s="76"/>
      <c r="H39" s="50"/>
    </row>
    <row r="40" spans="2:38" x14ac:dyDescent="0.7">
      <c r="E40" s="303"/>
      <c r="F40" s="76"/>
    </row>
    <row r="41" spans="2:38" x14ac:dyDescent="0.7">
      <c r="E41" s="303"/>
      <c r="F41" s="76"/>
    </row>
    <row r="42" spans="2:38" x14ac:dyDescent="0.7">
      <c r="E42" s="303"/>
      <c r="F42" s="76"/>
    </row>
    <row r="43" spans="2:38" x14ac:dyDescent="0.7">
      <c r="E43" s="303"/>
      <c r="F43" s="76"/>
    </row>
    <row r="44" spans="2:38" x14ac:dyDescent="0.7">
      <c r="E44" s="303"/>
    </row>
    <row r="47" spans="2:38" x14ac:dyDescent="0.7">
      <c r="E47" s="303"/>
      <c r="F47" s="76"/>
      <c r="H47" s="50"/>
    </row>
    <row r="48" spans="2:38" x14ac:dyDescent="0.7">
      <c r="E48" s="303"/>
      <c r="F48" s="76"/>
    </row>
    <row r="49" spans="2:64" x14ac:dyDescent="0.7">
      <c r="E49" s="303"/>
      <c r="F49" s="76"/>
    </row>
    <row r="50" spans="2:64" x14ac:dyDescent="0.7">
      <c r="E50" s="303"/>
      <c r="F50" s="76"/>
    </row>
    <row r="51" spans="2:64" x14ac:dyDescent="0.7">
      <c r="B51" s="141"/>
      <c r="E51" s="325"/>
      <c r="F51" s="76"/>
    </row>
    <row r="52" spans="2:64" x14ac:dyDescent="0.7">
      <c r="E52" s="303"/>
      <c r="F52" s="76"/>
    </row>
    <row r="53" spans="2:64" x14ac:dyDescent="0.7">
      <c r="E53" s="303"/>
      <c r="F53" s="76"/>
    </row>
    <row r="54" spans="2:64" x14ac:dyDescent="0.7">
      <c r="E54" s="303"/>
      <c r="F54" s="76"/>
      <c r="H54" s="50"/>
    </row>
    <row r="55" spans="2:64" x14ac:dyDescent="0.7">
      <c r="E55" s="303"/>
      <c r="F55" s="76"/>
    </row>
    <row r="56" spans="2:64" x14ac:dyDescent="0.7">
      <c r="E56" s="303"/>
      <c r="F56" s="76"/>
    </row>
    <row r="57" spans="2:64" s="46" customFormat="1" x14ac:dyDescent="0.7">
      <c r="B57" s="47"/>
      <c r="C57" s="76"/>
      <c r="D57" s="178"/>
      <c r="E57" s="303"/>
      <c r="F57" s="76"/>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row>
    <row r="58" spans="2:64" s="46" customFormat="1" x14ac:dyDescent="0.7">
      <c r="B58" s="47"/>
      <c r="C58" s="76"/>
      <c r="D58" s="178"/>
      <c r="E58" s="303"/>
      <c r="F58" s="76"/>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row>
    <row r="59" spans="2:64" s="46" customFormat="1" x14ac:dyDescent="0.7">
      <c r="B59" s="141"/>
      <c r="C59" s="76"/>
      <c r="D59" s="178"/>
      <c r="E59" s="325"/>
      <c r="F59" s="324"/>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row>
  </sheetData>
  <sheetProtection selectLockedCells="1" selectUnlockedCells="1"/>
  <mergeCells count="45">
    <mergeCell ref="AZ16:BD16"/>
    <mergeCell ref="BE16:BH16"/>
    <mergeCell ref="BI16:BL16"/>
    <mergeCell ref="BI5:BL5"/>
    <mergeCell ref="I13:J13"/>
    <mergeCell ref="AM13:AN13"/>
    <mergeCell ref="I14:J14"/>
    <mergeCell ref="AM14:AN14"/>
    <mergeCell ref="I16:J16"/>
    <mergeCell ref="AI16:AL16"/>
    <mergeCell ref="AM16:AQ16"/>
    <mergeCell ref="AR16:AU16"/>
    <mergeCell ref="AV16:AY16"/>
    <mergeCell ref="AI5:AL5"/>
    <mergeCell ref="AM5:AQ5"/>
    <mergeCell ref="AR5:AU5"/>
    <mergeCell ref="AV5:AY5"/>
    <mergeCell ref="AZ5:BD5"/>
    <mergeCell ref="BE5:BH5"/>
    <mergeCell ref="AZ4:BD4"/>
    <mergeCell ref="BE4:BH4"/>
    <mergeCell ref="BI4:BL4"/>
    <mergeCell ref="E5:H5"/>
    <mergeCell ref="I5:L5"/>
    <mergeCell ref="M5:P5"/>
    <mergeCell ref="R5:T5"/>
    <mergeCell ref="V5:Y5"/>
    <mergeCell ref="Z5:AD5"/>
    <mergeCell ref="AE5:AH5"/>
    <mergeCell ref="Z4:AD4"/>
    <mergeCell ref="AE4:AH4"/>
    <mergeCell ref="AI4:AL4"/>
    <mergeCell ref="AM4:AQ4"/>
    <mergeCell ref="AR4:AU4"/>
    <mergeCell ref="AV4:AY4"/>
    <mergeCell ref="P2:S2"/>
    <mergeCell ref="T2:Y2"/>
    <mergeCell ref="N3:P3"/>
    <mergeCell ref="Q3:Y3"/>
    <mergeCell ref="AF3:AI3"/>
    <mergeCell ref="E4:H4"/>
    <mergeCell ref="I4:L4"/>
    <mergeCell ref="M4:Q4"/>
    <mergeCell ref="R4:U4"/>
    <mergeCell ref="V4:Y4"/>
  </mergeCells>
  <printOptions horizontalCentered="1" verticalCentered="1"/>
  <pageMargins left="0.25" right="0.25" top="0.75" bottom="0.75" header="0.3" footer="0.3"/>
  <pageSetup paperSize="8" scale="22" fitToHeight="0" orientation="landscape" r:id="rId1"/>
  <headerFooter>
    <oddFooter>&amp;L_x000D_&amp;1#&amp;"Calibri"&amp;10&amp;K000000 Public&amp;R&amp;D&amp;T&amp;Z&amp;F&amp;F&amp;A</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3525-D0EE-47F0-BB47-48829C80D576}">
  <sheetPr>
    <pageSetUpPr fitToPage="1"/>
  </sheetPr>
  <dimension ref="B1:BL59"/>
  <sheetViews>
    <sheetView showGridLines="0" tabSelected="1" topLeftCell="A3" zoomScale="70" zoomScaleNormal="70" zoomScaleSheetLayoutView="70" workbookViewId="0">
      <pane xSplit="4" topLeftCell="AX1" activePane="topRight" state="frozen"/>
      <selection activeCell="R7" sqref="R7"/>
      <selection pane="topRight" activeCell="R7" sqref="R7"/>
    </sheetView>
  </sheetViews>
  <sheetFormatPr defaultColWidth="9.26953125" defaultRowHeight="17" x14ac:dyDescent="0.7"/>
  <cols>
    <col min="1" max="1" width="6.54296875" style="47" customWidth="1"/>
    <col min="2" max="2" width="62.36328125" style="47" bestFit="1" customWidth="1"/>
    <col min="3" max="3" width="10.1796875" style="76" bestFit="1" customWidth="1"/>
    <col min="4" max="4" width="29.08984375" style="178" hidden="1" customWidth="1"/>
    <col min="5" max="5" width="13.36328125" style="324" hidden="1" customWidth="1"/>
    <col min="6" max="6" width="11.90625" style="324" hidden="1" customWidth="1"/>
    <col min="7" max="7" width="10.81640625" style="46" hidden="1" customWidth="1"/>
    <col min="8" max="8" width="12" style="46" hidden="1" customWidth="1"/>
    <col min="9" max="12" width="12" style="47" hidden="1" customWidth="1"/>
    <col min="13" max="13" width="11.7265625" style="47" hidden="1" customWidth="1"/>
    <col min="14" max="15" width="12.26953125" style="47" hidden="1" customWidth="1"/>
    <col min="16" max="16" width="11.7265625" style="47" hidden="1" customWidth="1"/>
    <col min="17" max="17" width="17.453125" style="47" hidden="1" customWidth="1"/>
    <col min="18" max="18" width="12.7265625" style="47" hidden="1" customWidth="1"/>
    <col min="19" max="19" width="13.26953125" style="47" hidden="1" customWidth="1"/>
    <col min="20" max="20" width="12.26953125" style="47" hidden="1" customWidth="1"/>
    <col min="21" max="21" width="13.26953125" style="47" hidden="1" customWidth="1"/>
    <col min="22" max="22" width="12.26953125" style="47" hidden="1" customWidth="1"/>
    <col min="23" max="23" width="13.54296875" style="47" hidden="1" customWidth="1"/>
    <col min="24" max="24" width="13" style="47" hidden="1" customWidth="1"/>
    <col min="25" max="25" width="12.26953125" style="47" hidden="1" customWidth="1"/>
    <col min="26" max="26" width="11.7265625" style="47" hidden="1" customWidth="1"/>
    <col min="27" max="27" width="14.26953125" style="47" hidden="1" customWidth="1"/>
    <col min="28" max="30" width="13" style="47" hidden="1" customWidth="1"/>
    <col min="31" max="31" width="11.26953125" style="47" hidden="1" customWidth="1"/>
    <col min="32" max="32" width="11.54296875" style="47" hidden="1" customWidth="1"/>
    <col min="33" max="38" width="12" style="47" hidden="1" customWidth="1"/>
    <col min="39" max="63" width="12" style="47" customWidth="1"/>
    <col min="64" max="64" width="14.36328125" style="47" customWidth="1"/>
    <col min="65" max="16384" width="9.26953125" style="47"/>
  </cols>
  <sheetData>
    <row r="1" spans="2:64" x14ac:dyDescent="0.7">
      <c r="B1" s="43" t="s">
        <v>25</v>
      </c>
      <c r="C1" s="44"/>
      <c r="D1" s="45"/>
      <c r="E1" s="196"/>
      <c r="F1" s="196"/>
      <c r="G1" s="196"/>
      <c r="H1" s="196"/>
      <c r="I1" s="197"/>
      <c r="J1" s="197"/>
      <c r="K1" s="197"/>
      <c r="L1" s="197"/>
      <c r="M1" s="46"/>
      <c r="N1" s="46"/>
      <c r="O1" s="46"/>
      <c r="P1" s="46"/>
      <c r="Q1" s="46"/>
      <c r="R1" s="46"/>
      <c r="S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row>
    <row r="2" spans="2:64" x14ac:dyDescent="0.7">
      <c r="C2" s="44"/>
      <c r="D2" s="45"/>
      <c r="E2" s="196"/>
      <c r="F2" s="196"/>
      <c r="G2" s="196"/>
      <c r="H2" s="196"/>
      <c r="I2" s="197"/>
      <c r="J2" s="197"/>
      <c r="K2" s="197"/>
      <c r="L2" s="197"/>
      <c r="M2" s="46"/>
      <c r="N2" s="46"/>
      <c r="O2" s="46"/>
      <c r="P2" s="198" t="s">
        <v>137</v>
      </c>
      <c r="Q2" s="198"/>
      <c r="R2" s="198"/>
      <c r="S2" s="198"/>
      <c r="T2" s="199" t="s">
        <v>138</v>
      </c>
      <c r="U2" s="199"/>
      <c r="V2" s="199"/>
      <c r="W2" s="199"/>
      <c r="X2" s="199"/>
      <c r="Y2" s="199"/>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row>
    <row r="3" spans="2:64" ht="18" customHeight="1" thickBot="1" x14ac:dyDescent="0.75">
      <c r="C3" s="49"/>
      <c r="D3" s="50"/>
      <c r="E3" s="46"/>
      <c r="F3" s="46"/>
      <c r="N3" s="200" t="s">
        <v>139</v>
      </c>
      <c r="O3" s="200"/>
      <c r="P3" s="200"/>
      <c r="Q3" s="201" t="s">
        <v>140</v>
      </c>
      <c r="R3" s="201"/>
      <c r="S3" s="201"/>
      <c r="T3" s="201"/>
      <c r="U3" s="201"/>
      <c r="V3" s="201"/>
      <c r="W3" s="201"/>
      <c r="X3" s="201"/>
      <c r="Y3" s="202"/>
      <c r="AF3" s="203" t="s">
        <v>141</v>
      </c>
      <c r="AG3" s="203"/>
      <c r="AH3" s="203"/>
      <c r="AI3" s="204"/>
    </row>
    <row r="4" spans="2:64" ht="15.75" customHeight="1" x14ac:dyDescent="0.7">
      <c r="B4" s="52" t="s">
        <v>28</v>
      </c>
      <c r="D4" s="77"/>
      <c r="E4" s="205" t="s">
        <v>142</v>
      </c>
      <c r="F4" s="205"/>
      <c r="G4" s="205"/>
      <c r="H4" s="206"/>
      <c r="I4" s="207" t="s">
        <v>143</v>
      </c>
      <c r="J4" s="208"/>
      <c r="K4" s="208"/>
      <c r="L4" s="209"/>
      <c r="M4" s="210" t="s">
        <v>144</v>
      </c>
      <c r="N4" s="211"/>
      <c r="O4" s="211"/>
      <c r="P4" s="211"/>
      <c r="Q4" s="212"/>
      <c r="R4" s="213" t="s">
        <v>145</v>
      </c>
      <c r="S4" s="214"/>
      <c r="T4" s="214"/>
      <c r="U4" s="215"/>
      <c r="V4" s="216" t="s">
        <v>146</v>
      </c>
      <c r="W4" s="217"/>
      <c r="X4" s="217"/>
      <c r="Y4" s="218"/>
      <c r="Z4" s="55" t="s">
        <v>147</v>
      </c>
      <c r="AA4" s="56"/>
      <c r="AB4" s="56"/>
      <c r="AC4" s="56"/>
      <c r="AD4" s="57"/>
      <c r="AE4" s="55" t="s">
        <v>148</v>
      </c>
      <c r="AF4" s="56"/>
      <c r="AG4" s="56"/>
      <c r="AH4" s="57"/>
      <c r="AI4" s="55" t="s">
        <v>149</v>
      </c>
      <c r="AJ4" s="56"/>
      <c r="AK4" s="56"/>
      <c r="AL4" s="57"/>
      <c r="AM4" s="55" t="s">
        <v>29</v>
      </c>
      <c r="AN4" s="56"/>
      <c r="AO4" s="56"/>
      <c r="AP4" s="56"/>
      <c r="AQ4" s="57"/>
      <c r="AR4" s="55" t="s">
        <v>30</v>
      </c>
      <c r="AS4" s="56"/>
      <c r="AT4" s="56"/>
      <c r="AU4" s="57"/>
      <c r="AV4" s="55" t="s">
        <v>31</v>
      </c>
      <c r="AW4" s="56"/>
      <c r="AX4" s="56"/>
      <c r="AY4" s="57"/>
      <c r="AZ4" s="55" t="s">
        <v>32</v>
      </c>
      <c r="BA4" s="56"/>
      <c r="BB4" s="56"/>
      <c r="BC4" s="56"/>
      <c r="BD4" s="57"/>
      <c r="BE4" s="55" t="s">
        <v>33</v>
      </c>
      <c r="BF4" s="56"/>
      <c r="BG4" s="56"/>
      <c r="BH4" s="57"/>
      <c r="BI4" s="55" t="s">
        <v>34</v>
      </c>
      <c r="BJ4" s="56"/>
      <c r="BK4" s="56"/>
      <c r="BL4" s="57"/>
    </row>
    <row r="5" spans="2:64" ht="15.75" customHeight="1" x14ac:dyDescent="0.7">
      <c r="B5" s="59" t="s">
        <v>35</v>
      </c>
      <c r="D5" s="77"/>
      <c r="E5" s="219" t="s">
        <v>150</v>
      </c>
      <c r="F5" s="219"/>
      <c r="G5" s="219"/>
      <c r="H5" s="220"/>
      <c r="I5" s="221" t="s">
        <v>151</v>
      </c>
      <c r="J5" s="222"/>
      <c r="K5" s="222"/>
      <c r="L5" s="223"/>
      <c r="M5" s="224" t="s">
        <v>152</v>
      </c>
      <c r="N5" s="225"/>
      <c r="O5" s="225"/>
      <c r="P5" s="225"/>
      <c r="Q5" s="226" t="s">
        <v>153</v>
      </c>
      <c r="R5" s="227" t="s">
        <v>154</v>
      </c>
      <c r="S5" s="228"/>
      <c r="T5" s="228"/>
      <c r="U5" s="229" t="s">
        <v>155</v>
      </c>
      <c r="V5" s="221" t="s">
        <v>156</v>
      </c>
      <c r="W5" s="222"/>
      <c r="X5" s="222"/>
      <c r="Y5" s="223"/>
      <c r="Z5" s="63" t="s">
        <v>157</v>
      </c>
      <c r="AA5" s="64"/>
      <c r="AB5" s="64"/>
      <c r="AC5" s="64"/>
      <c r="AD5" s="65"/>
      <c r="AE5" s="66" t="s">
        <v>158</v>
      </c>
      <c r="AF5" s="67"/>
      <c r="AG5" s="67"/>
      <c r="AH5" s="68"/>
      <c r="AI5" s="66" t="s">
        <v>159</v>
      </c>
      <c r="AJ5" s="67"/>
      <c r="AK5" s="67"/>
      <c r="AL5" s="68"/>
      <c r="AM5" s="60" t="s">
        <v>36</v>
      </c>
      <c r="AN5" s="61"/>
      <c r="AO5" s="61"/>
      <c r="AP5" s="61"/>
      <c r="AQ5" s="62"/>
      <c r="AR5" s="63" t="s">
        <v>37</v>
      </c>
      <c r="AS5" s="64"/>
      <c r="AT5" s="64"/>
      <c r="AU5" s="65"/>
      <c r="AV5" s="66" t="s">
        <v>38</v>
      </c>
      <c r="AW5" s="67"/>
      <c r="AX5" s="67"/>
      <c r="AY5" s="68"/>
      <c r="AZ5" s="69" t="s">
        <v>39</v>
      </c>
      <c r="BA5" s="70"/>
      <c r="BB5" s="70"/>
      <c r="BC5" s="70"/>
      <c r="BD5" s="71"/>
      <c r="BE5" s="72" t="s">
        <v>40</v>
      </c>
      <c r="BF5" s="73"/>
      <c r="BG5" s="73"/>
      <c r="BH5" s="74"/>
      <c r="BI5" s="69" t="s">
        <v>41</v>
      </c>
      <c r="BJ5" s="70"/>
      <c r="BK5" s="70"/>
      <c r="BL5" s="71"/>
    </row>
    <row r="6" spans="2:64" ht="15.75" customHeight="1" x14ac:dyDescent="0.7">
      <c r="B6" s="75" t="s">
        <v>160</v>
      </c>
      <c r="D6" s="77"/>
      <c r="E6" s="230"/>
      <c r="F6" s="230"/>
      <c r="G6" s="230"/>
      <c r="H6" s="231"/>
      <c r="I6" s="232" t="s">
        <v>65</v>
      </c>
      <c r="J6" s="233" t="s">
        <v>66</v>
      </c>
      <c r="K6" s="233" t="s">
        <v>67</v>
      </c>
      <c r="L6" s="234" t="s">
        <v>68</v>
      </c>
      <c r="M6" s="232" t="s">
        <v>75</v>
      </c>
      <c r="N6" s="233" t="s">
        <v>161</v>
      </c>
      <c r="O6" s="233" t="s">
        <v>162</v>
      </c>
      <c r="P6" s="233" t="s">
        <v>163</v>
      </c>
      <c r="Q6" s="234" t="s">
        <v>164</v>
      </c>
      <c r="R6" s="232" t="s">
        <v>165</v>
      </c>
      <c r="S6" s="233" t="s">
        <v>166</v>
      </c>
      <c r="T6" s="233" t="s">
        <v>167</v>
      </c>
      <c r="U6" s="234" t="s">
        <v>168</v>
      </c>
      <c r="V6" s="232" t="s">
        <v>169</v>
      </c>
      <c r="W6" s="233" t="s">
        <v>170</v>
      </c>
      <c r="X6" s="233" t="s">
        <v>171</v>
      </c>
      <c r="Y6" s="234" t="s">
        <v>172</v>
      </c>
      <c r="Z6" s="78" t="s">
        <v>173</v>
      </c>
      <c r="AA6" s="79" t="s">
        <v>174</v>
      </c>
      <c r="AB6" s="235" t="s">
        <v>175</v>
      </c>
      <c r="AC6" s="79" t="s">
        <v>176</v>
      </c>
      <c r="AD6" s="236" t="s">
        <v>177</v>
      </c>
      <c r="AE6" s="78" t="s">
        <v>178</v>
      </c>
      <c r="AF6" s="79" t="s">
        <v>179</v>
      </c>
      <c r="AG6" s="79" t="s">
        <v>180</v>
      </c>
      <c r="AH6" s="80" t="s">
        <v>181</v>
      </c>
      <c r="AI6" s="78" t="s">
        <v>182</v>
      </c>
      <c r="AJ6" s="79" t="s">
        <v>183</v>
      </c>
      <c r="AK6" s="79" t="s">
        <v>184</v>
      </c>
      <c r="AL6" s="80" t="s">
        <v>185</v>
      </c>
      <c r="AM6" s="78" t="s">
        <v>43</v>
      </c>
      <c r="AN6" s="79" t="s">
        <v>44</v>
      </c>
      <c r="AO6" s="79" t="s">
        <v>45</v>
      </c>
      <c r="AP6" s="79" t="s">
        <v>46</v>
      </c>
      <c r="AQ6" s="80" t="s">
        <v>47</v>
      </c>
      <c r="AR6" s="78" t="s">
        <v>48</v>
      </c>
      <c r="AS6" s="79" t="s">
        <v>49</v>
      </c>
      <c r="AT6" s="79" t="s">
        <v>50</v>
      </c>
      <c r="AU6" s="80" t="s">
        <v>51</v>
      </c>
      <c r="AV6" s="81" t="s">
        <v>52</v>
      </c>
      <c r="AW6" s="82" t="s">
        <v>53</v>
      </c>
      <c r="AX6" s="82" t="s">
        <v>54</v>
      </c>
      <c r="AY6" s="83" t="s">
        <v>55</v>
      </c>
      <c r="AZ6" s="84" t="s">
        <v>56</v>
      </c>
      <c r="BA6" s="85" t="s">
        <v>57</v>
      </c>
      <c r="BB6" s="85" t="s">
        <v>58</v>
      </c>
      <c r="BC6" s="85" t="s">
        <v>59</v>
      </c>
      <c r="BD6" s="86" t="s">
        <v>60</v>
      </c>
      <c r="BE6" s="87" t="s">
        <v>61</v>
      </c>
      <c r="BF6" s="88" t="s">
        <v>62</v>
      </c>
      <c r="BG6" s="88" t="s">
        <v>63</v>
      </c>
      <c r="BH6" s="89" t="s">
        <v>64</v>
      </c>
      <c r="BI6" s="84" t="s">
        <v>65</v>
      </c>
      <c r="BJ6" s="85" t="s">
        <v>66</v>
      </c>
      <c r="BK6" s="85" t="s">
        <v>67</v>
      </c>
      <c r="BL6" s="86" t="s">
        <v>68</v>
      </c>
    </row>
    <row r="7" spans="2:64" ht="15.75" hidden="1" customHeight="1" x14ac:dyDescent="0.7">
      <c r="B7" s="90" t="s">
        <v>69</v>
      </c>
      <c r="D7" s="77"/>
      <c r="E7" s="230"/>
      <c r="F7" s="230"/>
      <c r="G7" s="230"/>
      <c r="H7" s="231"/>
      <c r="I7" s="232"/>
      <c r="J7" s="233"/>
      <c r="K7" s="233"/>
      <c r="L7" s="234"/>
      <c r="M7" s="237" t="s">
        <v>68</v>
      </c>
      <c r="N7" s="238" t="s">
        <v>75</v>
      </c>
      <c r="O7" s="238" t="s">
        <v>161</v>
      </c>
      <c r="P7" s="238" t="s">
        <v>162</v>
      </c>
      <c r="Q7" s="239" t="s">
        <v>163</v>
      </c>
      <c r="R7" s="237" t="s">
        <v>164</v>
      </c>
      <c r="S7" s="238" t="s">
        <v>165</v>
      </c>
      <c r="T7" s="238" t="s">
        <v>166</v>
      </c>
      <c r="U7" s="239" t="s">
        <v>167</v>
      </c>
      <c r="V7" s="237" t="s">
        <v>168</v>
      </c>
      <c r="W7" s="238" t="s">
        <v>169</v>
      </c>
      <c r="X7" s="238" t="s">
        <v>170</v>
      </c>
      <c r="Y7" s="239" t="s">
        <v>171</v>
      </c>
      <c r="Z7" s="78"/>
      <c r="AA7" s="79"/>
      <c r="AB7" s="79"/>
      <c r="AC7" s="79"/>
      <c r="AD7" s="80"/>
      <c r="AE7" s="78"/>
      <c r="AF7" s="79"/>
      <c r="AG7" s="79"/>
      <c r="AH7" s="80"/>
      <c r="AI7" s="78"/>
      <c r="AJ7" s="79"/>
      <c r="AK7" s="79"/>
      <c r="AL7" s="80"/>
      <c r="AM7" s="78"/>
      <c r="AN7" s="79"/>
      <c r="AO7" s="79"/>
      <c r="AP7" s="79"/>
      <c r="AQ7" s="80"/>
      <c r="AR7" s="240"/>
      <c r="AS7" s="241"/>
      <c r="AT7" s="241"/>
      <c r="AU7" s="242"/>
      <c r="AV7" s="243"/>
      <c r="AW7" s="230"/>
      <c r="AX7" s="230"/>
      <c r="AY7" s="244"/>
      <c r="AZ7" s="245"/>
      <c r="BA7" s="246"/>
      <c r="BB7" s="246"/>
      <c r="BC7" s="246"/>
      <c r="BD7" s="247"/>
      <c r="BE7" s="248"/>
      <c r="BF7" s="249"/>
      <c r="BG7" s="249"/>
      <c r="BH7" s="250"/>
      <c r="BI7" s="248"/>
      <c r="BJ7" s="249"/>
      <c r="BK7" s="249"/>
      <c r="BL7" s="250"/>
    </row>
    <row r="8" spans="2:64" ht="15.75" customHeight="1" x14ac:dyDescent="0.7">
      <c r="B8" s="75" t="s">
        <v>70</v>
      </c>
      <c r="D8" s="77"/>
      <c r="E8" s="95">
        <f>E25</f>
        <v>45599</v>
      </c>
      <c r="F8" s="95">
        <f t="shared" ref="F8:BL8" si="0">F25</f>
        <v>45606</v>
      </c>
      <c r="G8" s="95">
        <f t="shared" si="0"/>
        <v>45613</v>
      </c>
      <c r="H8" s="251">
        <f t="shared" si="0"/>
        <v>45620</v>
      </c>
      <c r="I8" s="99">
        <f t="shared" si="0"/>
        <v>45627</v>
      </c>
      <c r="J8" s="95">
        <f t="shared" si="0"/>
        <v>45634</v>
      </c>
      <c r="K8" s="95">
        <f t="shared" si="0"/>
        <v>45641</v>
      </c>
      <c r="L8" s="97">
        <f t="shared" si="0"/>
        <v>45648</v>
      </c>
      <c r="M8" s="99">
        <f t="shared" si="0"/>
        <v>45652</v>
      </c>
      <c r="N8" s="252">
        <f t="shared" si="0"/>
        <v>45659</v>
      </c>
      <c r="O8" s="95">
        <f t="shared" si="0"/>
        <v>45666</v>
      </c>
      <c r="P8" s="95">
        <f t="shared" si="0"/>
        <v>45673</v>
      </c>
      <c r="Q8" s="253">
        <f t="shared" si="0"/>
        <v>45680</v>
      </c>
      <c r="R8" s="99">
        <f t="shared" si="0"/>
        <v>45687</v>
      </c>
      <c r="S8" s="96">
        <f t="shared" si="0"/>
        <v>45694</v>
      </c>
      <c r="T8" s="95">
        <f t="shared" si="0"/>
        <v>45701</v>
      </c>
      <c r="U8" s="254">
        <f t="shared" si="0"/>
        <v>45708</v>
      </c>
      <c r="V8" s="99">
        <f t="shared" si="0"/>
        <v>45715</v>
      </c>
      <c r="W8" s="96">
        <f t="shared" si="0"/>
        <v>45722</v>
      </c>
      <c r="X8" s="95">
        <f t="shared" si="0"/>
        <v>45729</v>
      </c>
      <c r="Y8" s="97">
        <f t="shared" si="0"/>
        <v>45736</v>
      </c>
      <c r="Z8" s="98">
        <f t="shared" si="0"/>
        <v>45746</v>
      </c>
      <c r="AA8" s="95">
        <f t="shared" si="0"/>
        <v>45753</v>
      </c>
      <c r="AB8" s="95">
        <f t="shared" si="0"/>
        <v>45760</v>
      </c>
      <c r="AC8" s="95">
        <f t="shared" si="0"/>
        <v>45767</v>
      </c>
      <c r="AD8" s="97">
        <f t="shared" si="0"/>
        <v>45774</v>
      </c>
      <c r="AE8" s="99">
        <f t="shared" si="0"/>
        <v>45781</v>
      </c>
      <c r="AF8" s="95">
        <f t="shared" si="0"/>
        <v>45788</v>
      </c>
      <c r="AG8" s="95">
        <f t="shared" si="0"/>
        <v>45795</v>
      </c>
      <c r="AH8" s="97">
        <f t="shared" si="0"/>
        <v>45802</v>
      </c>
      <c r="AI8" s="99">
        <f t="shared" si="0"/>
        <v>45809</v>
      </c>
      <c r="AJ8" s="95">
        <f t="shared" si="0"/>
        <v>45816</v>
      </c>
      <c r="AK8" s="95">
        <f t="shared" si="0"/>
        <v>45823</v>
      </c>
      <c r="AL8" s="97">
        <f t="shared" si="0"/>
        <v>45830</v>
      </c>
      <c r="AM8" s="94">
        <f t="shared" si="0"/>
        <v>45841</v>
      </c>
      <c r="AN8" s="95">
        <f t="shared" si="0"/>
        <v>45844</v>
      </c>
      <c r="AO8" s="96">
        <f t="shared" si="0"/>
        <v>45851</v>
      </c>
      <c r="AP8" s="95">
        <f t="shared" si="0"/>
        <v>45858</v>
      </c>
      <c r="AQ8" s="97">
        <f t="shared" si="0"/>
        <v>45865</v>
      </c>
      <c r="AR8" s="98">
        <f t="shared" si="0"/>
        <v>45872</v>
      </c>
      <c r="AS8" s="95">
        <f t="shared" si="0"/>
        <v>45879</v>
      </c>
      <c r="AT8" s="96">
        <f t="shared" si="0"/>
        <v>45886</v>
      </c>
      <c r="AU8" s="97">
        <f t="shared" si="0"/>
        <v>45893</v>
      </c>
      <c r="AV8" s="98">
        <f t="shared" si="0"/>
        <v>45900</v>
      </c>
      <c r="AW8" s="95">
        <f t="shared" si="0"/>
        <v>45907</v>
      </c>
      <c r="AX8" s="96">
        <f t="shared" si="0"/>
        <v>45914</v>
      </c>
      <c r="AY8" s="97">
        <f t="shared" si="0"/>
        <v>45921</v>
      </c>
      <c r="AZ8" s="98">
        <f t="shared" si="0"/>
        <v>45928</v>
      </c>
      <c r="BA8" s="95">
        <f t="shared" si="0"/>
        <v>45935</v>
      </c>
      <c r="BB8" s="96">
        <f t="shared" si="0"/>
        <v>45942</v>
      </c>
      <c r="BC8" s="95">
        <f t="shared" si="0"/>
        <v>45949</v>
      </c>
      <c r="BD8" s="97">
        <f t="shared" si="0"/>
        <v>45956</v>
      </c>
      <c r="BE8" s="98">
        <f t="shared" si="0"/>
        <v>45963</v>
      </c>
      <c r="BF8" s="95">
        <f t="shared" si="0"/>
        <v>45970</v>
      </c>
      <c r="BG8" s="96">
        <f t="shared" si="0"/>
        <v>45977</v>
      </c>
      <c r="BH8" s="97">
        <f t="shared" si="0"/>
        <v>45984</v>
      </c>
      <c r="BI8" s="99">
        <f t="shared" si="0"/>
        <v>45991</v>
      </c>
      <c r="BJ8" s="95">
        <f t="shared" si="0"/>
        <v>45998</v>
      </c>
      <c r="BK8" s="95">
        <f t="shared" si="0"/>
        <v>46005</v>
      </c>
      <c r="BL8" s="97">
        <f t="shared" si="0"/>
        <v>46012</v>
      </c>
    </row>
    <row r="9" spans="2:64" ht="15.75" customHeight="1" x14ac:dyDescent="0.7">
      <c r="B9" s="100" t="s">
        <v>71</v>
      </c>
      <c r="D9" s="77"/>
      <c r="E9" s="103" t="s">
        <v>72</v>
      </c>
      <c r="F9" s="255"/>
      <c r="G9" s="103" t="s">
        <v>73</v>
      </c>
      <c r="H9" s="256"/>
      <c r="I9" s="101" t="s">
        <v>72</v>
      </c>
      <c r="J9" s="255"/>
      <c r="K9" s="103" t="s">
        <v>73</v>
      </c>
      <c r="L9" s="93"/>
      <c r="M9" s="91"/>
      <c r="N9" s="257" t="s">
        <v>72</v>
      </c>
      <c r="O9" s="92"/>
      <c r="P9" s="256"/>
      <c r="Q9" s="258" t="s">
        <v>72</v>
      </c>
      <c r="R9" s="259"/>
      <c r="S9" s="103" t="s">
        <v>73</v>
      </c>
      <c r="T9" s="260"/>
      <c r="U9" s="261" t="s">
        <v>72</v>
      </c>
      <c r="V9" s="259"/>
      <c r="W9" s="103" t="s">
        <v>73</v>
      </c>
      <c r="Y9" s="104"/>
      <c r="Z9" s="101" t="s">
        <v>72</v>
      </c>
      <c r="AB9" s="103" t="s">
        <v>73</v>
      </c>
      <c r="AD9" s="104"/>
      <c r="AE9" s="101" t="s">
        <v>72</v>
      </c>
      <c r="AF9" s="102"/>
      <c r="AG9" s="103" t="s">
        <v>73</v>
      </c>
      <c r="AH9" s="93"/>
      <c r="AI9" s="101" t="s">
        <v>72</v>
      </c>
      <c r="AJ9" s="102"/>
      <c r="AK9" s="103" t="s">
        <v>73</v>
      </c>
      <c r="AL9" s="93"/>
      <c r="AM9" s="101" t="s">
        <v>72</v>
      </c>
      <c r="AN9" s="102"/>
      <c r="AO9" s="103" t="s">
        <v>73</v>
      </c>
      <c r="AP9" s="102"/>
      <c r="AQ9" s="93"/>
      <c r="AR9" s="101" t="s">
        <v>72</v>
      </c>
      <c r="AS9" s="102"/>
      <c r="AT9" s="103" t="s">
        <v>73</v>
      </c>
      <c r="AU9" s="93"/>
      <c r="AV9" s="101" t="s">
        <v>72</v>
      </c>
      <c r="AW9" s="102"/>
      <c r="AX9" s="103" t="s">
        <v>73</v>
      </c>
      <c r="AY9" s="93"/>
      <c r="AZ9" s="101" t="s">
        <v>72</v>
      </c>
      <c r="BA9" s="102"/>
      <c r="BB9" s="103" t="s">
        <v>73</v>
      </c>
      <c r="BC9" s="102"/>
      <c r="BD9" s="93"/>
      <c r="BE9" s="101" t="s">
        <v>72</v>
      </c>
      <c r="BF9" s="102"/>
      <c r="BG9" s="103" t="s">
        <v>73</v>
      </c>
      <c r="BH9" s="104"/>
      <c r="BI9" s="101" t="s">
        <v>72</v>
      </c>
      <c r="BJ9" s="102"/>
      <c r="BK9" s="103" t="s">
        <v>73</v>
      </c>
      <c r="BL9" s="104"/>
    </row>
    <row r="10" spans="2:64" ht="15.75" customHeight="1" x14ac:dyDescent="0.7">
      <c r="B10" s="105" t="s">
        <v>74</v>
      </c>
      <c r="D10" s="77"/>
      <c r="E10" s="79" t="s">
        <v>62</v>
      </c>
      <c r="F10" s="79" t="s">
        <v>63</v>
      </c>
      <c r="G10" s="79" t="s">
        <v>64</v>
      </c>
      <c r="H10" s="262" t="s">
        <v>65</v>
      </c>
      <c r="I10" s="78" t="s">
        <v>66</v>
      </c>
      <c r="J10" s="79" t="s">
        <v>67</v>
      </c>
      <c r="K10" s="79" t="s">
        <v>68</v>
      </c>
      <c r="L10" s="80" t="s">
        <v>75</v>
      </c>
      <c r="M10" s="78" t="s">
        <v>161</v>
      </c>
      <c r="N10" s="263" t="s">
        <v>162</v>
      </c>
      <c r="O10" s="79" t="s">
        <v>163</v>
      </c>
      <c r="P10" s="79" t="s">
        <v>164</v>
      </c>
      <c r="Q10" s="264" t="s">
        <v>165</v>
      </c>
      <c r="R10" s="78" t="s">
        <v>166</v>
      </c>
      <c r="S10" s="108" t="s">
        <v>167</v>
      </c>
      <c r="T10" s="79" t="s">
        <v>168</v>
      </c>
      <c r="U10" s="265" t="s">
        <v>169</v>
      </c>
      <c r="V10" s="78" t="s">
        <v>170</v>
      </c>
      <c r="W10" s="108" t="s">
        <v>171</v>
      </c>
      <c r="X10" s="79" t="s">
        <v>172</v>
      </c>
      <c r="Y10" s="80" t="s">
        <v>173</v>
      </c>
      <c r="Z10" s="107" t="s">
        <v>174</v>
      </c>
      <c r="AA10" s="79" t="s">
        <v>175</v>
      </c>
      <c r="AB10" s="79" t="s">
        <v>176</v>
      </c>
      <c r="AC10" s="79" t="s">
        <v>177</v>
      </c>
      <c r="AD10" s="80" t="s">
        <v>178</v>
      </c>
      <c r="AE10" s="78" t="s">
        <v>179</v>
      </c>
      <c r="AF10" s="79" t="s">
        <v>180</v>
      </c>
      <c r="AG10" s="79" t="s">
        <v>181</v>
      </c>
      <c r="AH10" s="80" t="s">
        <v>182</v>
      </c>
      <c r="AI10" s="78" t="s">
        <v>183</v>
      </c>
      <c r="AJ10" s="79" t="s">
        <v>184</v>
      </c>
      <c r="AK10" s="79" t="s">
        <v>185</v>
      </c>
      <c r="AL10" s="80" t="s">
        <v>43</v>
      </c>
      <c r="AM10" s="107" t="s">
        <v>44</v>
      </c>
      <c r="AN10" s="79" t="s">
        <v>45</v>
      </c>
      <c r="AO10" s="108" t="s">
        <v>46</v>
      </c>
      <c r="AP10" s="79" t="s">
        <v>47</v>
      </c>
      <c r="AQ10" s="80" t="s">
        <v>48</v>
      </c>
      <c r="AR10" s="107" t="s">
        <v>49</v>
      </c>
      <c r="AS10" s="79" t="s">
        <v>50</v>
      </c>
      <c r="AT10" s="108" t="s">
        <v>51</v>
      </c>
      <c r="AU10" s="80" t="s">
        <v>52</v>
      </c>
      <c r="AV10" s="107" t="s">
        <v>53</v>
      </c>
      <c r="AW10" s="79" t="s">
        <v>54</v>
      </c>
      <c r="AX10" s="108" t="s">
        <v>55</v>
      </c>
      <c r="AY10" s="80" t="s">
        <v>56</v>
      </c>
      <c r="AZ10" s="107" t="s">
        <v>57</v>
      </c>
      <c r="BA10" s="79" t="s">
        <v>58</v>
      </c>
      <c r="BB10" s="108" t="s">
        <v>59</v>
      </c>
      <c r="BC10" s="79" t="s">
        <v>60</v>
      </c>
      <c r="BD10" s="80" t="s">
        <v>61</v>
      </c>
      <c r="BE10" s="107" t="s">
        <v>62</v>
      </c>
      <c r="BF10" s="79" t="s">
        <v>63</v>
      </c>
      <c r="BG10" s="108" t="s">
        <v>64</v>
      </c>
      <c r="BH10" s="80" t="s">
        <v>65</v>
      </c>
      <c r="BI10" s="78" t="s">
        <v>66</v>
      </c>
      <c r="BJ10" s="79" t="s">
        <v>67</v>
      </c>
      <c r="BK10" s="79" t="s">
        <v>68</v>
      </c>
      <c r="BL10" s="80" t="s">
        <v>68</v>
      </c>
    </row>
    <row r="11" spans="2:64" ht="15.75" customHeight="1" thickBot="1" x14ac:dyDescent="0.75">
      <c r="B11" s="109" t="s">
        <v>76</v>
      </c>
      <c r="C11" s="44"/>
      <c r="D11" s="176"/>
      <c r="E11" s="266">
        <f>E26</f>
        <v>45606</v>
      </c>
      <c r="F11" s="267">
        <f>F26</f>
        <v>45613</v>
      </c>
      <c r="G11" s="266">
        <f>G26</f>
        <v>45620</v>
      </c>
      <c r="H11" s="268">
        <f>H26</f>
        <v>45627</v>
      </c>
      <c r="I11" s="114">
        <f t="shared" ref="I11:Z11" si="1">H11+7</f>
        <v>45634</v>
      </c>
      <c r="J11" s="111">
        <f t="shared" si="1"/>
        <v>45641</v>
      </c>
      <c r="K11" s="112">
        <f t="shared" si="1"/>
        <v>45648</v>
      </c>
      <c r="L11" s="113">
        <f>K11+7</f>
        <v>45655</v>
      </c>
      <c r="M11" s="269">
        <f t="shared" si="1"/>
        <v>45662</v>
      </c>
      <c r="N11" s="270">
        <f t="shared" si="1"/>
        <v>45669</v>
      </c>
      <c r="O11" s="271">
        <f t="shared" si="1"/>
        <v>45676</v>
      </c>
      <c r="P11" s="272">
        <f t="shared" si="1"/>
        <v>45683</v>
      </c>
      <c r="Q11" s="273">
        <f t="shared" si="1"/>
        <v>45690</v>
      </c>
      <c r="R11" s="274">
        <f t="shared" si="1"/>
        <v>45697</v>
      </c>
      <c r="S11" s="112">
        <f t="shared" si="1"/>
        <v>45704</v>
      </c>
      <c r="T11" s="272">
        <f t="shared" si="1"/>
        <v>45711</v>
      </c>
      <c r="U11" s="275">
        <f t="shared" si="1"/>
        <v>45718</v>
      </c>
      <c r="V11" s="274">
        <f t="shared" si="1"/>
        <v>45725</v>
      </c>
      <c r="W11" s="112">
        <f t="shared" si="1"/>
        <v>45732</v>
      </c>
      <c r="X11" s="272">
        <f t="shared" si="1"/>
        <v>45739</v>
      </c>
      <c r="Y11" s="276">
        <f t="shared" si="1"/>
        <v>45746</v>
      </c>
      <c r="Z11" s="114">
        <f t="shared" si="1"/>
        <v>45753</v>
      </c>
      <c r="AA11" s="111">
        <f>Z11+7</f>
        <v>45760</v>
      </c>
      <c r="AB11" s="112">
        <f>AA11+7</f>
        <v>45767</v>
      </c>
      <c r="AC11" s="111">
        <f>AB11+7</f>
        <v>45774</v>
      </c>
      <c r="AD11" s="113">
        <f t="shared" ref="AD11:AL11" si="2">AC11+7</f>
        <v>45781</v>
      </c>
      <c r="AE11" s="114">
        <f t="shared" si="2"/>
        <v>45788</v>
      </c>
      <c r="AF11" s="111">
        <f t="shared" si="2"/>
        <v>45795</v>
      </c>
      <c r="AG11" s="112">
        <f t="shared" si="2"/>
        <v>45802</v>
      </c>
      <c r="AH11" s="113">
        <f t="shared" si="2"/>
        <v>45809</v>
      </c>
      <c r="AI11" s="114">
        <f>AH11+7</f>
        <v>45816</v>
      </c>
      <c r="AJ11" s="111">
        <f>AI11+7</f>
        <v>45823</v>
      </c>
      <c r="AK11" s="112">
        <f>AJ11+7</f>
        <v>45830</v>
      </c>
      <c r="AL11" s="113">
        <f t="shared" si="2"/>
        <v>45837</v>
      </c>
      <c r="AM11" s="110">
        <f>AM26</f>
        <v>45848</v>
      </c>
      <c r="AN11" s="111">
        <v>45851</v>
      </c>
      <c r="AO11" s="112">
        <v>45858</v>
      </c>
      <c r="AP11" s="111">
        <v>45865</v>
      </c>
      <c r="AQ11" s="113">
        <v>45872</v>
      </c>
      <c r="AR11" s="114">
        <v>45879</v>
      </c>
      <c r="AS11" s="111">
        <v>45886</v>
      </c>
      <c r="AT11" s="112">
        <v>45893</v>
      </c>
      <c r="AU11" s="113">
        <v>45900</v>
      </c>
      <c r="AV11" s="114">
        <v>45907</v>
      </c>
      <c r="AW11" s="111">
        <v>45914</v>
      </c>
      <c r="AX11" s="112">
        <v>45921</v>
      </c>
      <c r="AY11" s="113">
        <v>45928</v>
      </c>
      <c r="AZ11" s="114">
        <v>45935</v>
      </c>
      <c r="BA11" s="111">
        <v>45942</v>
      </c>
      <c r="BB11" s="112">
        <v>45949</v>
      </c>
      <c r="BC11" s="111">
        <v>45956</v>
      </c>
      <c r="BD11" s="113">
        <v>45963</v>
      </c>
      <c r="BE11" s="114">
        <v>45970</v>
      </c>
      <c r="BF11" s="111">
        <v>45977</v>
      </c>
      <c r="BG11" s="112">
        <v>45984</v>
      </c>
      <c r="BH11" s="113">
        <v>45991</v>
      </c>
      <c r="BI11" s="114">
        <v>45998</v>
      </c>
      <c r="BJ11" s="111">
        <v>46005</v>
      </c>
      <c r="BK11" s="112">
        <v>46012</v>
      </c>
      <c r="BL11" s="111">
        <v>46019</v>
      </c>
    </row>
    <row r="12" spans="2:64" s="46" customFormat="1" ht="15.75" customHeight="1" x14ac:dyDescent="0.7">
      <c r="B12" s="116" t="s">
        <v>77</v>
      </c>
      <c r="C12" s="116" t="s">
        <v>78</v>
      </c>
      <c r="D12" s="116" t="s">
        <v>79</v>
      </c>
      <c r="E12" s="117"/>
      <c r="F12" s="118"/>
      <c r="G12" s="119"/>
      <c r="H12" s="118"/>
      <c r="I12" s="117"/>
      <c r="J12" s="118"/>
      <c r="K12" s="119"/>
      <c r="L12" s="118"/>
      <c r="M12" s="117"/>
      <c r="N12" s="118"/>
      <c r="O12" s="119"/>
      <c r="P12" s="119"/>
      <c r="Q12" s="120"/>
      <c r="R12" s="117"/>
      <c r="S12" s="118"/>
      <c r="T12" s="119"/>
      <c r="U12" s="120"/>
      <c r="V12" s="118"/>
      <c r="W12" s="118"/>
      <c r="X12" s="119"/>
      <c r="Y12" s="120"/>
      <c r="Z12" s="119"/>
      <c r="AA12" s="118"/>
      <c r="AB12" s="119"/>
      <c r="AC12" s="118"/>
      <c r="AD12" s="120"/>
      <c r="AE12" s="117"/>
      <c r="AF12" s="118"/>
      <c r="AG12" s="119"/>
      <c r="AH12" s="120"/>
      <c r="AI12" s="117"/>
      <c r="AJ12" s="118"/>
      <c r="AK12" s="119"/>
      <c r="AL12" s="120"/>
      <c r="AM12" s="117"/>
      <c r="AN12" s="118"/>
      <c r="AO12" s="119"/>
      <c r="AP12" s="118"/>
      <c r="AQ12" s="120"/>
      <c r="AR12" s="117"/>
      <c r="AS12" s="118"/>
      <c r="AT12" s="119"/>
      <c r="AU12" s="120"/>
      <c r="AV12" s="117"/>
      <c r="AW12" s="118"/>
      <c r="AX12" s="119"/>
      <c r="AY12" s="120"/>
      <c r="AZ12" s="117"/>
      <c r="BA12" s="118"/>
      <c r="BB12" s="119"/>
      <c r="BC12" s="118"/>
      <c r="BD12" s="120"/>
      <c r="BE12" s="117"/>
      <c r="BF12" s="118"/>
      <c r="BG12" s="119"/>
      <c r="BH12" s="118"/>
      <c r="BI12" s="117"/>
      <c r="BJ12" s="118"/>
      <c r="BK12" s="119"/>
      <c r="BL12" s="121"/>
    </row>
    <row r="13" spans="2:64" ht="15.75" customHeight="1" x14ac:dyDescent="0.7">
      <c r="B13" s="277" t="s">
        <v>80</v>
      </c>
      <c r="C13" s="123">
        <v>21</v>
      </c>
      <c r="D13" s="124" t="s">
        <v>81</v>
      </c>
      <c r="E13" s="117"/>
      <c r="F13" s="118"/>
      <c r="G13" s="119"/>
      <c r="H13" s="118"/>
      <c r="I13" s="278" t="s">
        <v>186</v>
      </c>
      <c r="J13" s="279"/>
      <c r="K13" s="119"/>
      <c r="L13" s="118"/>
      <c r="M13" s="117"/>
      <c r="N13" s="118"/>
      <c r="O13" s="119"/>
      <c r="P13" s="119"/>
      <c r="Q13" s="118"/>
      <c r="R13" s="117"/>
      <c r="S13" s="118"/>
      <c r="T13" s="119"/>
      <c r="U13" s="120"/>
      <c r="V13" s="118"/>
      <c r="W13" s="118"/>
      <c r="X13" s="119"/>
      <c r="Y13" s="120"/>
      <c r="Z13" s="119"/>
      <c r="AA13" s="118"/>
      <c r="AB13" s="119"/>
      <c r="AC13" s="118"/>
      <c r="AD13" s="118"/>
      <c r="AE13" s="117"/>
      <c r="AF13" s="118"/>
      <c r="AG13" s="119"/>
      <c r="AH13" s="118"/>
      <c r="AI13" s="117"/>
      <c r="AJ13" s="118"/>
      <c r="AK13" s="119"/>
      <c r="AL13" s="118"/>
      <c r="AM13" s="125" t="s">
        <v>82</v>
      </c>
      <c r="AN13" s="126"/>
      <c r="AO13" s="119"/>
      <c r="AP13" s="118"/>
      <c r="AQ13" s="120"/>
      <c r="AR13" s="117"/>
      <c r="AS13" s="118"/>
      <c r="AT13" s="119"/>
      <c r="AU13" s="120"/>
      <c r="AV13" s="117"/>
      <c r="AW13" s="118"/>
      <c r="AX13" s="119"/>
      <c r="AY13" s="120"/>
      <c r="AZ13" s="117"/>
      <c r="BA13" s="118"/>
      <c r="BB13" s="119"/>
      <c r="BC13" s="118"/>
      <c r="BD13" s="120"/>
      <c r="BE13" s="117"/>
      <c r="BF13" s="118"/>
      <c r="BG13" s="119"/>
      <c r="BH13" s="118"/>
      <c r="BI13" s="117"/>
      <c r="BJ13" s="118"/>
      <c r="BK13" s="119"/>
      <c r="BL13" s="121"/>
    </row>
    <row r="14" spans="2:64" ht="15.75" customHeight="1" x14ac:dyDescent="0.7">
      <c r="B14" s="277" t="s">
        <v>83</v>
      </c>
      <c r="C14" s="123">
        <v>28</v>
      </c>
      <c r="D14" s="124" t="s">
        <v>84</v>
      </c>
      <c r="E14" s="117"/>
      <c r="F14" s="118"/>
      <c r="G14" s="119"/>
      <c r="H14" s="118"/>
      <c r="I14" s="278" t="s">
        <v>187</v>
      </c>
      <c r="J14" s="279"/>
      <c r="K14" s="119"/>
      <c r="L14" s="118"/>
      <c r="M14" s="117"/>
      <c r="N14" s="118"/>
      <c r="O14" s="119"/>
      <c r="P14" s="119"/>
      <c r="Q14" s="118"/>
      <c r="R14" s="117"/>
      <c r="S14" s="118"/>
      <c r="T14" s="119"/>
      <c r="U14" s="120"/>
      <c r="V14" s="118"/>
      <c r="W14" s="118"/>
      <c r="X14" s="119"/>
      <c r="Y14" s="120"/>
      <c r="Z14" s="119"/>
      <c r="AA14" s="118"/>
      <c r="AB14" s="119"/>
      <c r="AC14" s="118"/>
      <c r="AD14" s="118"/>
      <c r="AE14" s="117"/>
      <c r="AF14" s="118"/>
      <c r="AG14" s="119"/>
      <c r="AH14" s="118"/>
      <c r="AI14" s="117"/>
      <c r="AJ14" s="118"/>
      <c r="AK14" s="119"/>
      <c r="AL14" s="118"/>
      <c r="AM14" s="127" t="s">
        <v>85</v>
      </c>
      <c r="AN14" s="128"/>
      <c r="AO14" s="119"/>
      <c r="AP14" s="118"/>
      <c r="AQ14" s="120"/>
      <c r="AR14" s="117"/>
      <c r="AS14" s="118"/>
      <c r="AT14" s="119"/>
      <c r="AU14" s="120"/>
      <c r="AV14" s="117"/>
      <c r="AW14" s="118"/>
      <c r="AX14" s="119"/>
      <c r="AY14" s="120"/>
      <c r="AZ14" s="117"/>
      <c r="BA14" s="118"/>
      <c r="BB14" s="119"/>
      <c r="BC14" s="118"/>
      <c r="BD14" s="120"/>
      <c r="BE14" s="117"/>
      <c r="BF14" s="118"/>
      <c r="BG14" s="119"/>
      <c r="BH14" s="120"/>
      <c r="BI14" s="117"/>
      <c r="BJ14" s="118"/>
      <c r="BK14" s="119"/>
      <c r="BL14" s="120"/>
    </row>
    <row r="15" spans="2:64" ht="15.75" customHeight="1" thickBot="1" x14ac:dyDescent="0.75">
      <c r="B15" s="129" t="s">
        <v>86</v>
      </c>
      <c r="C15" s="130"/>
      <c r="D15" s="124"/>
      <c r="E15" s="117"/>
      <c r="F15" s="118"/>
      <c r="G15" s="119"/>
      <c r="H15" s="118"/>
      <c r="I15" s="280"/>
      <c r="J15" s="281"/>
      <c r="K15" s="119"/>
      <c r="L15" s="118"/>
      <c r="M15" s="117"/>
      <c r="N15" s="118"/>
      <c r="O15" s="119"/>
      <c r="P15" s="119"/>
      <c r="Q15" s="118"/>
      <c r="R15" s="117"/>
      <c r="S15" s="118"/>
      <c r="T15" s="119"/>
      <c r="U15" s="120"/>
      <c r="V15" s="118"/>
      <c r="W15" s="118"/>
      <c r="X15" s="119"/>
      <c r="Y15" s="120"/>
      <c r="Z15" s="119"/>
      <c r="AA15" s="118"/>
      <c r="AB15" s="119"/>
      <c r="AC15" s="118"/>
      <c r="AD15" s="118"/>
      <c r="AE15" s="117"/>
      <c r="AF15" s="118"/>
      <c r="AG15" s="119"/>
      <c r="AH15" s="118"/>
      <c r="AI15" s="119"/>
      <c r="AJ15" s="118"/>
      <c r="AK15" s="119"/>
      <c r="AL15" s="282"/>
      <c r="AM15" s="119"/>
      <c r="AN15" s="119"/>
      <c r="AO15" s="119"/>
      <c r="AP15" s="118"/>
      <c r="AQ15" s="120"/>
      <c r="AR15" s="119"/>
      <c r="AS15" s="118"/>
      <c r="AT15" s="119"/>
      <c r="AU15" s="120"/>
      <c r="AV15" s="119"/>
      <c r="AW15" s="118"/>
      <c r="AX15" s="119"/>
      <c r="AY15" s="120"/>
      <c r="AZ15" s="119"/>
      <c r="BA15" s="118"/>
      <c r="BB15" s="119"/>
      <c r="BC15" s="118"/>
      <c r="BD15" s="120"/>
      <c r="BE15" s="119"/>
      <c r="BF15" s="118"/>
      <c r="BG15" s="119"/>
      <c r="BH15" s="120"/>
      <c r="BI15" s="119"/>
      <c r="BJ15" s="118"/>
      <c r="BK15" s="119"/>
      <c r="BL15" s="120"/>
    </row>
    <row r="16" spans="2:64" ht="15.75" customHeight="1" thickBot="1" x14ac:dyDescent="0.75">
      <c r="B16" s="122"/>
      <c r="C16" s="123"/>
      <c r="D16" s="131"/>
      <c r="E16" s="283"/>
      <c r="F16" s="284"/>
      <c r="G16" s="285"/>
      <c r="H16" s="284"/>
      <c r="I16" s="286" t="s">
        <v>188</v>
      </c>
      <c r="J16" s="287"/>
      <c r="K16" s="119"/>
      <c r="L16" s="118"/>
      <c r="M16" s="117"/>
      <c r="N16" s="118"/>
      <c r="O16" s="119"/>
      <c r="P16" s="119"/>
      <c r="Q16" s="118"/>
      <c r="R16" s="117"/>
      <c r="S16" s="118"/>
      <c r="T16" s="119"/>
      <c r="U16" s="120"/>
      <c r="V16" s="118"/>
      <c r="W16" s="118"/>
      <c r="X16" s="119"/>
      <c r="Y16" s="120"/>
      <c r="Z16" s="119"/>
      <c r="AA16" s="118"/>
      <c r="AB16" s="119"/>
      <c r="AC16" s="118"/>
      <c r="AD16" s="118"/>
      <c r="AE16" s="117"/>
      <c r="AF16" s="118"/>
      <c r="AG16" s="119"/>
      <c r="AH16" s="118"/>
      <c r="AI16" s="133" t="s">
        <v>189</v>
      </c>
      <c r="AJ16" s="134"/>
      <c r="AK16" s="134"/>
      <c r="AL16" s="135"/>
      <c r="AM16" s="133" t="s">
        <v>87</v>
      </c>
      <c r="AN16" s="134"/>
      <c r="AO16" s="134"/>
      <c r="AP16" s="134"/>
      <c r="AQ16" s="135"/>
      <c r="AR16" s="133" t="s">
        <v>88</v>
      </c>
      <c r="AS16" s="134"/>
      <c r="AT16" s="134"/>
      <c r="AU16" s="135"/>
      <c r="AV16" s="133" t="s">
        <v>89</v>
      </c>
      <c r="AW16" s="134"/>
      <c r="AX16" s="134"/>
      <c r="AY16" s="135"/>
      <c r="AZ16" s="133" t="s">
        <v>90</v>
      </c>
      <c r="BA16" s="134"/>
      <c r="BB16" s="134"/>
      <c r="BC16" s="134"/>
      <c r="BD16" s="135"/>
      <c r="BE16" s="133" t="s">
        <v>91</v>
      </c>
      <c r="BF16" s="134"/>
      <c r="BG16" s="134"/>
      <c r="BH16" s="135"/>
      <c r="BI16" s="133" t="s">
        <v>87</v>
      </c>
      <c r="BJ16" s="134"/>
      <c r="BK16" s="134"/>
      <c r="BL16" s="288"/>
    </row>
    <row r="17" spans="2:64" x14ac:dyDescent="0.7">
      <c r="B17" s="289" t="s">
        <v>93</v>
      </c>
      <c r="C17" s="143">
        <v>2</v>
      </c>
      <c r="D17" s="144" t="s">
        <v>190</v>
      </c>
      <c r="E17" s="145" t="e">
        <f t="shared" ref="E17:BL17" si="3">E18-$C$17</f>
        <v>#REF!</v>
      </c>
      <c r="F17" s="290" t="e">
        <f t="shared" si="3"/>
        <v>#REF!</v>
      </c>
      <c r="G17" s="290" t="e">
        <f t="shared" si="3"/>
        <v>#REF!</v>
      </c>
      <c r="H17" s="290" t="e">
        <f t="shared" si="3"/>
        <v>#REF!</v>
      </c>
      <c r="I17" s="145">
        <f t="shared" si="3"/>
        <v>45578</v>
      </c>
      <c r="J17" s="145">
        <f t="shared" si="3"/>
        <v>45585</v>
      </c>
      <c r="K17" s="145">
        <f t="shared" si="3"/>
        <v>45592</v>
      </c>
      <c r="L17" s="145">
        <f t="shared" si="3"/>
        <v>45599</v>
      </c>
      <c r="M17" s="145">
        <f t="shared" si="3"/>
        <v>45603</v>
      </c>
      <c r="N17" s="145">
        <f t="shared" si="3"/>
        <v>45610</v>
      </c>
      <c r="O17" s="145">
        <f t="shared" si="3"/>
        <v>45617</v>
      </c>
      <c r="P17" s="291">
        <f t="shared" si="3"/>
        <v>45624</v>
      </c>
      <c r="Q17" s="145">
        <f t="shared" si="3"/>
        <v>45626</v>
      </c>
      <c r="R17" s="145">
        <f t="shared" si="3"/>
        <v>45626</v>
      </c>
      <c r="S17" s="145">
        <f t="shared" si="3"/>
        <v>45626</v>
      </c>
      <c r="T17" s="291">
        <f t="shared" si="3"/>
        <v>45626</v>
      </c>
      <c r="U17" s="145">
        <f t="shared" si="3"/>
        <v>45626</v>
      </c>
      <c r="V17" s="145">
        <f t="shared" si="3"/>
        <v>45638</v>
      </c>
      <c r="W17" s="145">
        <f t="shared" si="3"/>
        <v>45645</v>
      </c>
      <c r="X17" s="145">
        <f t="shared" si="3"/>
        <v>45652</v>
      </c>
      <c r="Y17" s="291">
        <f t="shared" si="3"/>
        <v>45659</v>
      </c>
      <c r="Z17" s="290">
        <f t="shared" si="3"/>
        <v>45669</v>
      </c>
      <c r="AA17" s="145">
        <f t="shared" si="3"/>
        <v>45676</v>
      </c>
      <c r="AB17" s="145">
        <f t="shared" si="3"/>
        <v>45683</v>
      </c>
      <c r="AC17" s="145">
        <f t="shared" si="3"/>
        <v>45690</v>
      </c>
      <c r="AD17" s="145">
        <f t="shared" si="3"/>
        <v>45697</v>
      </c>
      <c r="AE17" s="145">
        <f t="shared" si="3"/>
        <v>45732</v>
      </c>
      <c r="AF17" s="145">
        <f t="shared" si="3"/>
        <v>45739</v>
      </c>
      <c r="AG17" s="145">
        <f t="shared" si="3"/>
        <v>45746</v>
      </c>
      <c r="AH17" s="145">
        <f t="shared" si="3"/>
        <v>45753</v>
      </c>
      <c r="AI17" s="145">
        <f t="shared" si="3"/>
        <v>45760</v>
      </c>
      <c r="AJ17" s="145">
        <f t="shared" si="3"/>
        <v>45767</v>
      </c>
      <c r="AK17" s="145">
        <f t="shared" si="3"/>
        <v>45774</v>
      </c>
      <c r="AL17" s="145">
        <f t="shared" si="3"/>
        <v>45781</v>
      </c>
      <c r="AM17" s="145">
        <f t="shared" si="3"/>
        <v>45792</v>
      </c>
      <c r="AN17" s="145">
        <f t="shared" si="3"/>
        <v>45795</v>
      </c>
      <c r="AO17" s="145">
        <f t="shared" si="3"/>
        <v>45802</v>
      </c>
      <c r="AP17" s="145">
        <f t="shared" si="3"/>
        <v>45809</v>
      </c>
      <c r="AQ17" s="145">
        <f t="shared" si="3"/>
        <v>45816</v>
      </c>
      <c r="AR17" s="145">
        <f t="shared" si="3"/>
        <v>45823</v>
      </c>
      <c r="AS17" s="145">
        <f t="shared" si="3"/>
        <v>45830</v>
      </c>
      <c r="AT17" s="145">
        <f t="shared" si="3"/>
        <v>45837</v>
      </c>
      <c r="AU17" s="145">
        <f t="shared" si="3"/>
        <v>45844</v>
      </c>
      <c r="AV17" s="145">
        <f t="shared" si="3"/>
        <v>45851</v>
      </c>
      <c r="AW17" s="145">
        <f t="shared" si="3"/>
        <v>45858</v>
      </c>
      <c r="AX17" s="145">
        <f t="shared" si="3"/>
        <v>45865</v>
      </c>
      <c r="AY17" s="145">
        <f t="shared" si="3"/>
        <v>45872</v>
      </c>
      <c r="AZ17" s="145">
        <f t="shared" si="3"/>
        <v>45879</v>
      </c>
      <c r="BA17" s="145">
        <f t="shared" si="3"/>
        <v>45886</v>
      </c>
      <c r="BB17" s="145">
        <f t="shared" si="3"/>
        <v>45893</v>
      </c>
      <c r="BC17" s="145">
        <f t="shared" si="3"/>
        <v>45900</v>
      </c>
      <c r="BD17" s="145">
        <f t="shared" si="3"/>
        <v>45907</v>
      </c>
      <c r="BE17" s="145">
        <f t="shared" si="3"/>
        <v>45914</v>
      </c>
      <c r="BF17" s="145">
        <f t="shared" si="3"/>
        <v>45921</v>
      </c>
      <c r="BG17" s="145">
        <f t="shared" si="3"/>
        <v>45928</v>
      </c>
      <c r="BH17" s="145">
        <f t="shared" si="3"/>
        <v>45935</v>
      </c>
      <c r="BI17" s="145">
        <f t="shared" si="3"/>
        <v>45942</v>
      </c>
      <c r="BJ17" s="145">
        <f t="shared" si="3"/>
        <v>45949</v>
      </c>
      <c r="BK17" s="145">
        <f t="shared" si="3"/>
        <v>45956</v>
      </c>
      <c r="BL17" s="292">
        <f t="shared" si="3"/>
        <v>45963</v>
      </c>
    </row>
    <row r="18" spans="2:64" x14ac:dyDescent="0.7">
      <c r="B18" s="293" t="s">
        <v>95</v>
      </c>
      <c r="C18" s="143">
        <v>8</v>
      </c>
      <c r="D18" s="144" t="s">
        <v>191</v>
      </c>
      <c r="E18" s="145" t="e">
        <f>#REF!-$C$18</f>
        <v>#REF!</v>
      </c>
      <c r="F18" s="290" t="e">
        <f>#REF!-$C$18</f>
        <v>#REF!</v>
      </c>
      <c r="G18" s="290" t="e">
        <f>#REF!-$C$18</f>
        <v>#REF!</v>
      </c>
      <c r="H18" s="290" t="e">
        <f>#REF!-$C$18</f>
        <v>#REF!</v>
      </c>
      <c r="I18" s="145">
        <f t="shared" ref="I18:BL18" si="4">I19-$C$18</f>
        <v>45580</v>
      </c>
      <c r="J18" s="145">
        <f t="shared" si="4"/>
        <v>45587</v>
      </c>
      <c r="K18" s="145">
        <f t="shared" si="4"/>
        <v>45594</v>
      </c>
      <c r="L18" s="145">
        <f t="shared" si="4"/>
        <v>45601</v>
      </c>
      <c r="M18" s="145">
        <f t="shared" si="4"/>
        <v>45605</v>
      </c>
      <c r="N18" s="145">
        <f t="shared" si="4"/>
        <v>45612</v>
      </c>
      <c r="O18" s="145">
        <f t="shared" si="4"/>
        <v>45619</v>
      </c>
      <c r="P18" s="291">
        <f t="shared" si="4"/>
        <v>45626</v>
      </c>
      <c r="Q18" s="145">
        <f t="shared" si="4"/>
        <v>45628</v>
      </c>
      <c r="R18" s="145">
        <f t="shared" si="4"/>
        <v>45628</v>
      </c>
      <c r="S18" s="145">
        <f t="shared" si="4"/>
        <v>45628</v>
      </c>
      <c r="T18" s="291">
        <f t="shared" si="4"/>
        <v>45628</v>
      </c>
      <c r="U18" s="145">
        <f t="shared" si="4"/>
        <v>45628</v>
      </c>
      <c r="V18" s="145">
        <f t="shared" si="4"/>
        <v>45640</v>
      </c>
      <c r="W18" s="145">
        <f t="shared" si="4"/>
        <v>45647</v>
      </c>
      <c r="X18" s="145">
        <f t="shared" si="4"/>
        <v>45654</v>
      </c>
      <c r="Y18" s="291">
        <f t="shared" si="4"/>
        <v>45661</v>
      </c>
      <c r="Z18" s="290">
        <f t="shared" si="4"/>
        <v>45671</v>
      </c>
      <c r="AA18" s="145">
        <f t="shared" si="4"/>
        <v>45678</v>
      </c>
      <c r="AB18" s="145">
        <f t="shared" si="4"/>
        <v>45685</v>
      </c>
      <c r="AC18" s="145">
        <f t="shared" si="4"/>
        <v>45692</v>
      </c>
      <c r="AD18" s="145">
        <f t="shared" si="4"/>
        <v>45699</v>
      </c>
      <c r="AE18" s="145">
        <f t="shared" si="4"/>
        <v>45734</v>
      </c>
      <c r="AF18" s="145">
        <f t="shared" si="4"/>
        <v>45741</v>
      </c>
      <c r="AG18" s="145">
        <f t="shared" si="4"/>
        <v>45748</v>
      </c>
      <c r="AH18" s="145">
        <f t="shared" si="4"/>
        <v>45755</v>
      </c>
      <c r="AI18" s="145">
        <f t="shared" si="4"/>
        <v>45762</v>
      </c>
      <c r="AJ18" s="145">
        <f t="shared" si="4"/>
        <v>45769</v>
      </c>
      <c r="AK18" s="145">
        <f t="shared" si="4"/>
        <v>45776</v>
      </c>
      <c r="AL18" s="145">
        <f t="shared" si="4"/>
        <v>45783</v>
      </c>
      <c r="AM18" s="145">
        <f t="shared" si="4"/>
        <v>45794</v>
      </c>
      <c r="AN18" s="145">
        <f t="shared" si="4"/>
        <v>45797</v>
      </c>
      <c r="AO18" s="145">
        <f t="shared" si="4"/>
        <v>45804</v>
      </c>
      <c r="AP18" s="145">
        <f t="shared" si="4"/>
        <v>45811</v>
      </c>
      <c r="AQ18" s="145">
        <f t="shared" si="4"/>
        <v>45818</v>
      </c>
      <c r="AR18" s="145">
        <f t="shared" si="4"/>
        <v>45825</v>
      </c>
      <c r="AS18" s="145">
        <f t="shared" si="4"/>
        <v>45832</v>
      </c>
      <c r="AT18" s="145">
        <f t="shared" si="4"/>
        <v>45839</v>
      </c>
      <c r="AU18" s="145">
        <f t="shared" si="4"/>
        <v>45846</v>
      </c>
      <c r="AV18" s="145">
        <f t="shared" si="4"/>
        <v>45853</v>
      </c>
      <c r="AW18" s="145">
        <f t="shared" si="4"/>
        <v>45860</v>
      </c>
      <c r="AX18" s="145">
        <f t="shared" si="4"/>
        <v>45867</v>
      </c>
      <c r="AY18" s="145">
        <f t="shared" si="4"/>
        <v>45874</v>
      </c>
      <c r="AZ18" s="145">
        <f t="shared" si="4"/>
        <v>45881</v>
      </c>
      <c r="BA18" s="145">
        <f t="shared" si="4"/>
        <v>45888</v>
      </c>
      <c r="BB18" s="145">
        <f t="shared" si="4"/>
        <v>45895</v>
      </c>
      <c r="BC18" s="145">
        <f t="shared" si="4"/>
        <v>45902</v>
      </c>
      <c r="BD18" s="145">
        <f t="shared" si="4"/>
        <v>45909</v>
      </c>
      <c r="BE18" s="145">
        <f t="shared" si="4"/>
        <v>45916</v>
      </c>
      <c r="BF18" s="145">
        <f t="shared" si="4"/>
        <v>45923</v>
      </c>
      <c r="BG18" s="145">
        <f t="shared" si="4"/>
        <v>45930</v>
      </c>
      <c r="BH18" s="145">
        <f t="shared" si="4"/>
        <v>45937</v>
      </c>
      <c r="BI18" s="145">
        <f t="shared" si="4"/>
        <v>45944</v>
      </c>
      <c r="BJ18" s="145">
        <f t="shared" si="4"/>
        <v>45951</v>
      </c>
      <c r="BK18" s="145">
        <f t="shared" si="4"/>
        <v>45958</v>
      </c>
      <c r="BL18" s="292">
        <f t="shared" si="4"/>
        <v>45965</v>
      </c>
    </row>
    <row r="19" spans="2:64" collapsed="1" x14ac:dyDescent="0.7">
      <c r="B19" s="294" t="s">
        <v>101</v>
      </c>
      <c r="C19" s="151">
        <v>2</v>
      </c>
      <c r="D19" s="152" t="s">
        <v>192</v>
      </c>
      <c r="E19" s="153" t="e">
        <f>E20-C19</f>
        <v>#REF!</v>
      </c>
      <c r="F19" s="295">
        <f>F22-$C$19</f>
        <v>45588</v>
      </c>
      <c r="G19" s="295">
        <f>G22-$C$19</f>
        <v>45595</v>
      </c>
      <c r="H19" s="295">
        <f>H22-$C$19</f>
        <v>45602</v>
      </c>
      <c r="I19" s="153">
        <f t="shared" ref="I19:BL19" si="5">I20-$C$19</f>
        <v>45588</v>
      </c>
      <c r="J19" s="153">
        <f t="shared" si="5"/>
        <v>45595</v>
      </c>
      <c r="K19" s="153">
        <f t="shared" si="5"/>
        <v>45602</v>
      </c>
      <c r="L19" s="153">
        <f t="shared" si="5"/>
        <v>45609</v>
      </c>
      <c r="M19" s="153">
        <f t="shared" si="5"/>
        <v>45613</v>
      </c>
      <c r="N19" s="153">
        <f t="shared" si="5"/>
        <v>45620</v>
      </c>
      <c r="O19" s="153">
        <f t="shared" si="5"/>
        <v>45627</v>
      </c>
      <c r="P19" s="296">
        <f t="shared" si="5"/>
        <v>45634</v>
      </c>
      <c r="Q19" s="153">
        <f t="shared" si="5"/>
        <v>45636</v>
      </c>
      <c r="R19" s="153">
        <f t="shared" si="5"/>
        <v>45636</v>
      </c>
      <c r="S19" s="153">
        <f t="shared" si="5"/>
        <v>45636</v>
      </c>
      <c r="T19" s="296">
        <f t="shared" si="5"/>
        <v>45636</v>
      </c>
      <c r="U19" s="153">
        <f t="shared" si="5"/>
        <v>45636</v>
      </c>
      <c r="V19" s="153">
        <f t="shared" si="5"/>
        <v>45648</v>
      </c>
      <c r="W19" s="153">
        <f t="shared" si="5"/>
        <v>45655</v>
      </c>
      <c r="X19" s="153">
        <f t="shared" si="5"/>
        <v>45662</v>
      </c>
      <c r="Y19" s="296">
        <f t="shared" si="5"/>
        <v>45669</v>
      </c>
      <c r="Z19" s="295">
        <f t="shared" si="5"/>
        <v>45679</v>
      </c>
      <c r="AA19" s="153">
        <f t="shared" si="5"/>
        <v>45686</v>
      </c>
      <c r="AB19" s="153">
        <f t="shared" si="5"/>
        <v>45693</v>
      </c>
      <c r="AC19" s="153">
        <f t="shared" si="5"/>
        <v>45700</v>
      </c>
      <c r="AD19" s="153">
        <f t="shared" si="5"/>
        <v>45707</v>
      </c>
      <c r="AE19" s="153">
        <f t="shared" si="5"/>
        <v>45742</v>
      </c>
      <c r="AF19" s="153">
        <f t="shared" si="5"/>
        <v>45749</v>
      </c>
      <c r="AG19" s="153">
        <f t="shared" si="5"/>
        <v>45756</v>
      </c>
      <c r="AH19" s="153">
        <f t="shared" si="5"/>
        <v>45763</v>
      </c>
      <c r="AI19" s="153">
        <f t="shared" si="5"/>
        <v>45770</v>
      </c>
      <c r="AJ19" s="153">
        <f t="shared" si="5"/>
        <v>45777</v>
      </c>
      <c r="AK19" s="153">
        <f t="shared" si="5"/>
        <v>45784</v>
      </c>
      <c r="AL19" s="153">
        <f t="shared" si="5"/>
        <v>45791</v>
      </c>
      <c r="AM19" s="153">
        <f t="shared" si="5"/>
        <v>45802</v>
      </c>
      <c r="AN19" s="153">
        <f t="shared" si="5"/>
        <v>45805</v>
      </c>
      <c r="AO19" s="153">
        <f t="shared" si="5"/>
        <v>45812</v>
      </c>
      <c r="AP19" s="153">
        <f t="shared" si="5"/>
        <v>45819</v>
      </c>
      <c r="AQ19" s="153">
        <f t="shared" si="5"/>
        <v>45826</v>
      </c>
      <c r="AR19" s="153">
        <f t="shared" si="5"/>
        <v>45833</v>
      </c>
      <c r="AS19" s="153">
        <f t="shared" si="5"/>
        <v>45840</v>
      </c>
      <c r="AT19" s="153">
        <f t="shared" si="5"/>
        <v>45847</v>
      </c>
      <c r="AU19" s="153">
        <f t="shared" si="5"/>
        <v>45854</v>
      </c>
      <c r="AV19" s="153">
        <f t="shared" si="5"/>
        <v>45861</v>
      </c>
      <c r="AW19" s="153">
        <f t="shared" si="5"/>
        <v>45868</v>
      </c>
      <c r="AX19" s="153">
        <f t="shared" si="5"/>
        <v>45875</v>
      </c>
      <c r="AY19" s="153">
        <f t="shared" si="5"/>
        <v>45882</v>
      </c>
      <c r="AZ19" s="153">
        <f t="shared" si="5"/>
        <v>45889</v>
      </c>
      <c r="BA19" s="153">
        <f t="shared" si="5"/>
        <v>45896</v>
      </c>
      <c r="BB19" s="153">
        <f t="shared" si="5"/>
        <v>45903</v>
      </c>
      <c r="BC19" s="153">
        <f t="shared" si="5"/>
        <v>45910</v>
      </c>
      <c r="BD19" s="153">
        <f t="shared" si="5"/>
        <v>45917</v>
      </c>
      <c r="BE19" s="153">
        <f t="shared" si="5"/>
        <v>45924</v>
      </c>
      <c r="BF19" s="153">
        <f t="shared" si="5"/>
        <v>45931</v>
      </c>
      <c r="BG19" s="153">
        <f t="shared" si="5"/>
        <v>45938</v>
      </c>
      <c r="BH19" s="153">
        <f t="shared" si="5"/>
        <v>45945</v>
      </c>
      <c r="BI19" s="153">
        <f t="shared" si="5"/>
        <v>45952</v>
      </c>
      <c r="BJ19" s="153">
        <f t="shared" si="5"/>
        <v>45959</v>
      </c>
      <c r="BK19" s="153">
        <f t="shared" si="5"/>
        <v>45966</v>
      </c>
      <c r="BL19" s="297">
        <f t="shared" si="5"/>
        <v>45973</v>
      </c>
    </row>
    <row r="20" spans="2:64" x14ac:dyDescent="0.7">
      <c r="B20" s="298" t="s">
        <v>103</v>
      </c>
      <c r="C20" s="155">
        <v>30</v>
      </c>
      <c r="D20" s="156" t="s">
        <v>193</v>
      </c>
      <c r="E20" s="157" t="e">
        <f>E21-C20</f>
        <v>#REF!</v>
      </c>
      <c r="F20" s="299"/>
      <c r="G20" s="299"/>
      <c r="H20" s="299"/>
      <c r="I20" s="157">
        <f>IF(I24&gt;'Calendar Events + Assumptions'!$J$4,I24-$C$20-'Calendar Events + Assumptions'!$O$4,I24-$C$20)</f>
        <v>45590</v>
      </c>
      <c r="J20" s="157">
        <f>IF(J24&gt;'Calendar Events + Assumptions'!$J$4,J24-$C$20-'Calendar Events + Assumptions'!$O$4,J24-$C$20)</f>
        <v>45597</v>
      </c>
      <c r="K20" s="157">
        <f>IF(K24&gt;'Calendar Events + Assumptions'!$J$4,K24-$C$20-'Calendar Events + Assumptions'!$O$4,K24-$C$20)</f>
        <v>45604</v>
      </c>
      <c r="L20" s="157">
        <f>IF(L24&gt;'Calendar Events + Assumptions'!$J$4,L24-$C$20-'Calendar Events + Assumptions'!$O$4,L24-$C$20)</f>
        <v>45611</v>
      </c>
      <c r="M20" s="157">
        <f>IF(M24&gt;'Calendar Events + Assumptions'!$J$4,M24-$C$20-'Calendar Events + Assumptions'!$O$4,M24-$C$20)</f>
        <v>45615</v>
      </c>
      <c r="N20" s="157">
        <f>IF(N24&gt;'Calendar Events + Assumptions'!$J$4,N24-$C$20-'Calendar Events + Assumptions'!$O$4,N24-$C$20)</f>
        <v>45622</v>
      </c>
      <c r="O20" s="157">
        <f>IF(O24&gt;'Calendar Events + Assumptions'!$J$4,O24-$C$20-'Calendar Events + Assumptions'!$O$4,O24-$C$20)</f>
        <v>45629</v>
      </c>
      <c r="P20" s="300">
        <f>IF(P24&gt;'Calendar Events + Assumptions'!$J$4,P24-$C$20-'Calendar Events + Assumptions'!$O$4,P24-$C$20)</f>
        <v>45636</v>
      </c>
      <c r="Q20" s="157">
        <f>IF(Q24&gt;'Calendar Events + Assumptions'!$J$4,Q24-$C$20-'Calendar Events + Assumptions'!$O$4,Q24-$C$20)</f>
        <v>45638</v>
      </c>
      <c r="R20" s="157">
        <f>IF(R24&gt;'Calendar Events + Assumptions'!$J$4,R24-$C$20-'Calendar Events + Assumptions'!$O$4,R24-$C$20)</f>
        <v>45638</v>
      </c>
      <c r="S20" s="157">
        <f>IF(S24&gt;'Calendar Events + Assumptions'!$J$4,S24-$C$20-'Calendar Events + Assumptions'!$O$4,S24-$C$20)</f>
        <v>45638</v>
      </c>
      <c r="T20" s="300">
        <f>IF(T24&gt;'Calendar Events + Assumptions'!$J$4,T24-$C$20-'Calendar Events + Assumptions'!$O$4,T24-$C$20)</f>
        <v>45638</v>
      </c>
      <c r="U20" s="157">
        <f>IF(U24&gt;'Calendar Events + Assumptions'!$J$4,U24-$C$20-'Calendar Events + Assumptions'!$O$4,U24-$C$20)</f>
        <v>45638</v>
      </c>
      <c r="V20" s="157">
        <f>IF(V24&gt;'Calendar Events + Assumptions'!$J$4,V24-$C$20-'Calendar Events + Assumptions'!$O$4,V24-$C$20)</f>
        <v>45650</v>
      </c>
      <c r="W20" s="157">
        <f>IF(W24&gt;'Calendar Events + Assumptions'!$J$4,W24-$C$20-'Calendar Events + Assumptions'!$O$4,W24-$C$20)</f>
        <v>45657</v>
      </c>
      <c r="X20" s="157">
        <f>IF(X24&gt;'Calendar Events + Assumptions'!$J$4,X24-$C$20-'Calendar Events + Assumptions'!$O$4,X24-$C$20)</f>
        <v>45664</v>
      </c>
      <c r="Y20" s="300">
        <f>IF(Y24&gt;'Calendar Events + Assumptions'!$J$4,Y24-$C$20-'Calendar Events + Assumptions'!$O$4,Y24-$C$20)</f>
        <v>45671</v>
      </c>
      <c r="Z20" s="299">
        <f>IF(Z24&gt;'Calendar Events + Assumptions'!$J$4,Z24-$C$20-'Calendar Events + Assumptions'!$O$4,Z24-$C$20)</f>
        <v>45681</v>
      </c>
      <c r="AA20" s="157">
        <f>IF(AA24&gt;'Calendar Events + Assumptions'!$J$4,AA24-$C$20-'Calendar Events + Assumptions'!$O$4,AA24-$C$20)</f>
        <v>45688</v>
      </c>
      <c r="AB20" s="157">
        <f>IF(AB24&gt;'Calendar Events + Assumptions'!$J$4,AB24-$C$20-'Calendar Events + Assumptions'!$O$4,AB24-$C$20)</f>
        <v>45695</v>
      </c>
      <c r="AC20" s="157">
        <f>IF(AC24&gt;'Calendar Events + Assumptions'!$J$4,AC24-$C$20-'Calendar Events + Assumptions'!$O$4,AC24-$C$20)</f>
        <v>45702</v>
      </c>
      <c r="AD20" s="157">
        <f>IF(AD24&gt;'Calendar Events + Assumptions'!$J$4,AD24-$C$20-'Calendar Events + Assumptions'!$O$4,AD24-$C$20)</f>
        <v>45709</v>
      </c>
      <c r="AE20" s="157">
        <f>IF(AND('Calendar Events + Assumptions'!$J$4&lt;QR_30D!AE24,AE24&lt;'Calendar Events + Assumptions'!$J$5+$C$20),QR_30D!AE24-$C$20-'Calendar Events + Assumptions'!$O$4,QR_30D!AE24-QR_30D!$C$20)</f>
        <v>45744</v>
      </c>
      <c r="AF20" s="157">
        <f>IF(AND('Calendar Events + Assumptions'!$J$4&lt;QR_30D!AF24,AF24&lt;'Calendar Events + Assumptions'!$J$5+$C$20),QR_30D!AF24-$C$20-'Calendar Events + Assumptions'!$O$4,QR_30D!AF24-QR_30D!$C$20)</f>
        <v>45751</v>
      </c>
      <c r="AG20" s="157">
        <f>IF(AND('Calendar Events + Assumptions'!$J$4&lt;QR_30D!AG24,AG24&lt;'Calendar Events + Assumptions'!$J$5+$C$20),QR_30D!AG24-$C$20-'Calendar Events + Assumptions'!$O$4,QR_30D!AG24-QR_30D!$C$20)</f>
        <v>45758</v>
      </c>
      <c r="AH20" s="157">
        <f>IF(AND('Calendar Events + Assumptions'!$J$4&lt;QR_30D!AH24,AH24&lt;'Calendar Events + Assumptions'!$J$5+$C$20),QR_30D!AH24-$C$20-'Calendar Events + Assumptions'!$O$4,QR_30D!AH24-QR_30D!$C$20)</f>
        <v>45765</v>
      </c>
      <c r="AI20" s="157">
        <f>IF(AND('Calendar Events + Assumptions'!$J$4&lt;QR_30D!AI24,AI24&lt;'Calendar Events + Assumptions'!$J$5+$C$20),QR_30D!AI24-$C$20-'Calendar Events + Assumptions'!$O$4,QR_30D!AI24-QR_30D!$C$20)</f>
        <v>45772</v>
      </c>
      <c r="AJ20" s="157">
        <f>IF(AND('Calendar Events + Assumptions'!$J$4&lt;QR_30D!AJ24,AJ24&lt;'Calendar Events + Assumptions'!$J$5+$C$20),QR_30D!AJ24-$C$20-'Calendar Events + Assumptions'!$O$4,QR_30D!AJ24-QR_30D!$C$20)</f>
        <v>45779</v>
      </c>
      <c r="AK20" s="157">
        <f>IF(AND('Calendar Events + Assumptions'!$J$4&lt;QR_30D!AK24,AK24&lt;'Calendar Events + Assumptions'!$J$5+$C$20),QR_30D!AK24-$C$20-'Calendar Events + Assumptions'!$O$4,QR_30D!AK24-QR_30D!$C$20)</f>
        <v>45786</v>
      </c>
      <c r="AL20" s="157">
        <f>IF(AND('Calendar Events + Assumptions'!$J$4&lt;QR_30D!AL24,AL24&lt;'Calendar Events + Assumptions'!$J$5+$C$20),QR_30D!AL24-$C$20-'Calendar Events + Assumptions'!$O$4,QR_30D!AL24-QR_30D!$C$20)</f>
        <v>45793</v>
      </c>
      <c r="AM20" s="157">
        <f>IF(AND('Calendar Events + Assumptions'!$J$4&lt;QR_30D!AM24,AM24&lt;'Calendar Events + Assumptions'!$J$5+$C$20),QR_30D!AM24-$C$20-'Calendar Events + Assumptions'!$O$4,QR_30D!AM24-QR_30D!$C$20)</f>
        <v>45804</v>
      </c>
      <c r="AN20" s="157">
        <f>IF(AND('Calendar Events + Assumptions'!$J$4&lt;QR_30D!AN24,AN24&lt;'Calendar Events + Assumptions'!$J$5+$C$20),QR_30D!AN24-$C$20-'Calendar Events + Assumptions'!$O$4,QR_30D!AN24-QR_30D!$C$20)</f>
        <v>45807</v>
      </c>
      <c r="AO20" s="157">
        <f>IF(AND('Calendar Events + Assumptions'!$J$4&lt;QR_30D!AO24,AO24&lt;'Calendar Events + Assumptions'!$J$5+$C$20),QR_30D!AO24-$C$20-'Calendar Events + Assumptions'!$O$4,QR_30D!AO24-QR_30D!$C$20)</f>
        <v>45814</v>
      </c>
      <c r="AP20" s="157">
        <f>IF(AND('Calendar Events + Assumptions'!$J$4&lt;QR_30D!AP24,AP24&lt;'Calendar Events + Assumptions'!$J$5+$C$20),QR_30D!AP24-$C$20-'Calendar Events + Assumptions'!$O$4,QR_30D!AP24-QR_30D!$C$20)</f>
        <v>45821</v>
      </c>
      <c r="AQ20" s="157">
        <f>IF(AND('Calendar Events + Assumptions'!$J$4&lt;QR_30D!AQ24,AQ24&lt;'Calendar Events + Assumptions'!$J$5+$C$20),QR_30D!AQ24-$C$20-'Calendar Events + Assumptions'!$O$4,QR_30D!AQ24-QR_30D!$C$20)</f>
        <v>45828</v>
      </c>
      <c r="AR20" s="157">
        <f>IF(AND('Calendar Events + Assumptions'!$J$4&lt;QR_30D!AR24,AR24&lt;'Calendar Events + Assumptions'!$J$5+$C$20),QR_30D!AR24-$C$20-'Calendar Events + Assumptions'!$O$4,QR_30D!AR24-QR_30D!$C$20)</f>
        <v>45835</v>
      </c>
      <c r="AS20" s="157">
        <f>IF(AND('Calendar Events + Assumptions'!$J$4&lt;QR_30D!AS24,AS24&lt;'Calendar Events + Assumptions'!$J$5+$C$20),QR_30D!AS24-$C$20-'Calendar Events + Assumptions'!$O$4,QR_30D!AS24-QR_30D!$C$20)</f>
        <v>45842</v>
      </c>
      <c r="AT20" s="157">
        <f>IF(AND('Calendar Events + Assumptions'!$J$4&lt;QR_30D!AT24,AT24&lt;'Calendar Events + Assumptions'!$J$5+$C$20),QR_30D!AT24-$C$20-'Calendar Events + Assumptions'!$O$4,QR_30D!AT24-QR_30D!$C$20)</f>
        <v>45849</v>
      </c>
      <c r="AU20" s="157">
        <f>IF(AND('Calendar Events + Assumptions'!$J$4&lt;QR_30D!AU24,AU24&lt;'Calendar Events + Assumptions'!$J$5+$C$20),QR_30D!AU24-$C$20-'Calendar Events + Assumptions'!$O$4,QR_30D!AU24-QR_30D!$C$20)</f>
        <v>45856</v>
      </c>
      <c r="AV20" s="157">
        <f>IF(AND('Calendar Events + Assumptions'!$J$4&lt;QR_30D!AV24,AV24&lt;'Calendar Events + Assumptions'!$J$5+$C$20),QR_30D!AV24-$C$20-'Calendar Events + Assumptions'!$O$4,QR_30D!AV24-QR_30D!$C$20)</f>
        <v>45863</v>
      </c>
      <c r="AW20" s="157">
        <f>IF(AND('Calendar Events + Assumptions'!$J$4&lt;QR_30D!AW24,AW24&lt;'Calendar Events + Assumptions'!$J$5+$C$20),QR_30D!AW24-$C$20-'Calendar Events + Assumptions'!$O$4,QR_30D!AW24-QR_30D!$C$20)</f>
        <v>45870</v>
      </c>
      <c r="AX20" s="157">
        <f>IF(AND('Calendar Events + Assumptions'!$J$4&lt;QR_30D!AX24,AX24&lt;'Calendar Events + Assumptions'!$J$5+$C$20),QR_30D!AX24-$C$20-'Calendar Events + Assumptions'!$O$4,QR_30D!AX24-QR_30D!$C$20)</f>
        <v>45877</v>
      </c>
      <c r="AY20" s="157">
        <f>IF(AND('Calendar Events + Assumptions'!$J$4&lt;QR_30D!AY24,AY24&lt;'Calendar Events + Assumptions'!$J$5+$C$20),QR_30D!AY24-$C$20-'Calendar Events + Assumptions'!$O$4,QR_30D!AY24-QR_30D!$C$20)</f>
        <v>45884</v>
      </c>
      <c r="AZ20" s="157">
        <f>IF(AND('Calendar Events + Assumptions'!$J$4&lt;QR_30D!AZ24,AZ24&lt;'Calendar Events + Assumptions'!$J$5+$C$20),QR_30D!AZ24-$C$20-'Calendar Events + Assumptions'!$O$4,QR_30D!AZ24-QR_30D!$C$20)</f>
        <v>45891</v>
      </c>
      <c r="BA20" s="157">
        <f>IF(AND('Calendar Events + Assumptions'!$J$4&lt;QR_30D!BA24,BA24&lt;'Calendar Events + Assumptions'!$J$5+$C$20),QR_30D!BA24-$C$20-'Calendar Events + Assumptions'!$O$4,QR_30D!BA24-QR_30D!$C$20)</f>
        <v>45898</v>
      </c>
      <c r="BB20" s="157">
        <f>IF(AND('Calendar Events + Assumptions'!$J$4&lt;QR_30D!BB24,BB24&lt;'Calendar Events + Assumptions'!$J$5+$C$20),QR_30D!BB24-$C$20-'Calendar Events + Assumptions'!$O$4,QR_30D!BB24-QR_30D!$C$20)</f>
        <v>45905</v>
      </c>
      <c r="BC20" s="157">
        <f>IF(AND('Calendar Events + Assumptions'!$J$4&lt;QR_30D!BC24,BC24&lt;'Calendar Events + Assumptions'!$J$5+$C$20),QR_30D!BC24-$C$20-'Calendar Events + Assumptions'!$O$4,QR_30D!BC24-QR_30D!$C$20)</f>
        <v>45912</v>
      </c>
      <c r="BD20" s="157">
        <f>IF(AND('Calendar Events + Assumptions'!$J$4&lt;QR_30D!BD24,BD24&lt;'Calendar Events + Assumptions'!$J$5+$C$20),QR_30D!BD24-$C$20-'Calendar Events + Assumptions'!$O$4,QR_30D!BD24-QR_30D!$C$20)</f>
        <v>45919</v>
      </c>
      <c r="BE20" s="157">
        <f>IF(AND('Calendar Events + Assumptions'!$J$4&lt;QR_30D!BE24,BE24&lt;'Calendar Events + Assumptions'!$J$5+$C$20),QR_30D!BE24-$C$20-'Calendar Events + Assumptions'!$O$4,QR_30D!BE24-QR_30D!$C$20)</f>
        <v>45926</v>
      </c>
      <c r="BF20" s="157">
        <f>IF(AND('Calendar Events + Assumptions'!$J$4&lt;QR_30D!BF24,BF24&lt;'Calendar Events + Assumptions'!$J$5+$C$20),QR_30D!BF24-$C$20-'Calendar Events + Assumptions'!$O$4,QR_30D!BF24-QR_30D!$C$20)</f>
        <v>45933</v>
      </c>
      <c r="BG20" s="157">
        <f>IF(AND('Calendar Events + Assumptions'!$J$4&lt;QR_30D!BG24,BG24&lt;'Calendar Events + Assumptions'!$J$5+$C$20),QR_30D!BG24-$C$20-'Calendar Events + Assumptions'!$O$4,QR_30D!BG24-QR_30D!$C$20)</f>
        <v>45940</v>
      </c>
      <c r="BH20" s="157">
        <f>IF(AND('Calendar Events + Assumptions'!$J$4&lt;QR_30D!BH24,BH24&lt;'Calendar Events + Assumptions'!$J$5+$C$20),QR_30D!BH24-$C$20-'Calendar Events + Assumptions'!$O$4,QR_30D!BH24-QR_30D!$C$20)</f>
        <v>45947</v>
      </c>
      <c r="BI20" s="157">
        <f>IF(AND('Calendar Events + Assumptions'!$J$4&lt;QR_30D!BI24,BI24&lt;'Calendar Events + Assumptions'!$J$5+$C$20),QR_30D!BI24-$C$20-'Calendar Events + Assumptions'!$O$4,QR_30D!BI24-QR_30D!$C$20)</f>
        <v>45954</v>
      </c>
      <c r="BJ20" s="157">
        <f>IF(AND('Calendar Events + Assumptions'!$J$4&lt;QR_30D!BJ24,BJ24&lt;'Calendar Events + Assumptions'!$J$5+$C$20),QR_30D!BJ24-$C$20-'Calendar Events + Assumptions'!$O$4,QR_30D!BJ24-QR_30D!$C$20)</f>
        <v>45961</v>
      </c>
      <c r="BK20" s="157">
        <f>IF(AND('Calendar Events + Assumptions'!$J$4&lt;QR_30D!BK24,BK24&lt;'Calendar Events + Assumptions'!$J$5+$C$20),QR_30D!BK24-$C$20-'Calendar Events + Assumptions'!$O$4,QR_30D!BK24-QR_30D!$C$20)</f>
        <v>45968</v>
      </c>
      <c r="BL20" s="301">
        <f>IF(AND('Calendar Events + Assumptions'!$J$4&lt;QR_30D!BL24,BL24&lt;'Calendar Events + Assumptions'!$J$5+$C$20),QR_30D!BL24-$C$20-'Calendar Events + Assumptions'!$O$4,QR_30D!BL24-QR_30D!$C$20)</f>
        <v>45975</v>
      </c>
    </row>
    <row r="21" spans="2:64" x14ac:dyDescent="0.7">
      <c r="B21" s="302" t="s">
        <v>105</v>
      </c>
      <c r="C21" s="123">
        <v>2</v>
      </c>
      <c r="D21" s="124" t="s">
        <v>193</v>
      </c>
      <c r="E21" s="149" t="e">
        <f>#REF!-C21</f>
        <v>#REF!</v>
      </c>
      <c r="F21" s="303"/>
      <c r="G21" s="303"/>
      <c r="H21" s="303"/>
      <c r="I21" s="149">
        <f>I19+$C$21</f>
        <v>45590</v>
      </c>
      <c r="J21" s="149">
        <f t="shared" ref="J21:BL21" si="6">J19+$C$21</f>
        <v>45597</v>
      </c>
      <c r="K21" s="149">
        <f t="shared" si="6"/>
        <v>45604</v>
      </c>
      <c r="L21" s="149">
        <f t="shared" si="6"/>
        <v>45611</v>
      </c>
      <c r="M21" s="149">
        <f t="shared" si="6"/>
        <v>45615</v>
      </c>
      <c r="N21" s="149">
        <f t="shared" si="6"/>
        <v>45622</v>
      </c>
      <c r="O21" s="149">
        <f t="shared" si="6"/>
        <v>45629</v>
      </c>
      <c r="P21" s="304">
        <f t="shared" si="6"/>
        <v>45636</v>
      </c>
      <c r="Q21" s="149">
        <f t="shared" si="6"/>
        <v>45638</v>
      </c>
      <c r="R21" s="149">
        <f t="shared" si="6"/>
        <v>45638</v>
      </c>
      <c r="S21" s="149">
        <f t="shared" si="6"/>
        <v>45638</v>
      </c>
      <c r="T21" s="304">
        <f t="shared" si="6"/>
        <v>45638</v>
      </c>
      <c r="U21" s="149">
        <f t="shared" si="6"/>
        <v>45638</v>
      </c>
      <c r="V21" s="149">
        <f t="shared" si="6"/>
        <v>45650</v>
      </c>
      <c r="W21" s="149">
        <f t="shared" si="6"/>
        <v>45657</v>
      </c>
      <c r="X21" s="149">
        <f t="shared" si="6"/>
        <v>45664</v>
      </c>
      <c r="Y21" s="304">
        <f t="shared" si="6"/>
        <v>45671</v>
      </c>
      <c r="Z21" s="303">
        <f t="shared" si="6"/>
        <v>45681</v>
      </c>
      <c r="AA21" s="149">
        <f t="shared" si="6"/>
        <v>45688</v>
      </c>
      <c r="AB21" s="149">
        <f t="shared" si="6"/>
        <v>45695</v>
      </c>
      <c r="AC21" s="149">
        <f t="shared" si="6"/>
        <v>45702</v>
      </c>
      <c r="AD21" s="149">
        <f t="shared" si="6"/>
        <v>45709</v>
      </c>
      <c r="AE21" s="149">
        <f t="shared" si="6"/>
        <v>45744</v>
      </c>
      <c r="AF21" s="149">
        <f t="shared" si="6"/>
        <v>45751</v>
      </c>
      <c r="AG21" s="149">
        <f t="shared" si="6"/>
        <v>45758</v>
      </c>
      <c r="AH21" s="149">
        <f t="shared" si="6"/>
        <v>45765</v>
      </c>
      <c r="AI21" s="149">
        <f t="shared" si="6"/>
        <v>45772</v>
      </c>
      <c r="AJ21" s="149">
        <f t="shared" si="6"/>
        <v>45779</v>
      </c>
      <c r="AK21" s="149">
        <f t="shared" si="6"/>
        <v>45786</v>
      </c>
      <c r="AL21" s="149">
        <f t="shared" si="6"/>
        <v>45793</v>
      </c>
      <c r="AM21" s="149">
        <f t="shared" si="6"/>
        <v>45804</v>
      </c>
      <c r="AN21" s="149">
        <f t="shared" si="6"/>
        <v>45807</v>
      </c>
      <c r="AO21" s="149">
        <f t="shared" si="6"/>
        <v>45814</v>
      </c>
      <c r="AP21" s="149">
        <f t="shared" si="6"/>
        <v>45821</v>
      </c>
      <c r="AQ21" s="149">
        <f t="shared" si="6"/>
        <v>45828</v>
      </c>
      <c r="AR21" s="149">
        <f t="shared" si="6"/>
        <v>45835</v>
      </c>
      <c r="AS21" s="149">
        <f t="shared" si="6"/>
        <v>45842</v>
      </c>
      <c r="AT21" s="149">
        <f t="shared" si="6"/>
        <v>45849</v>
      </c>
      <c r="AU21" s="149">
        <f t="shared" si="6"/>
        <v>45856</v>
      </c>
      <c r="AV21" s="149">
        <f t="shared" si="6"/>
        <v>45863</v>
      </c>
      <c r="AW21" s="149">
        <f t="shared" si="6"/>
        <v>45870</v>
      </c>
      <c r="AX21" s="149">
        <f t="shared" si="6"/>
        <v>45877</v>
      </c>
      <c r="AY21" s="149">
        <f t="shared" si="6"/>
        <v>45884</v>
      </c>
      <c r="AZ21" s="149">
        <f t="shared" si="6"/>
        <v>45891</v>
      </c>
      <c r="BA21" s="149">
        <f t="shared" si="6"/>
        <v>45898</v>
      </c>
      <c r="BB21" s="149">
        <f t="shared" si="6"/>
        <v>45905</v>
      </c>
      <c r="BC21" s="149">
        <f t="shared" si="6"/>
        <v>45912</v>
      </c>
      <c r="BD21" s="149">
        <f t="shared" si="6"/>
        <v>45919</v>
      </c>
      <c r="BE21" s="149">
        <f t="shared" si="6"/>
        <v>45926</v>
      </c>
      <c r="BF21" s="149">
        <f t="shared" si="6"/>
        <v>45933</v>
      </c>
      <c r="BG21" s="149">
        <f t="shared" si="6"/>
        <v>45940</v>
      </c>
      <c r="BH21" s="149">
        <f t="shared" si="6"/>
        <v>45947</v>
      </c>
      <c r="BI21" s="149">
        <f t="shared" si="6"/>
        <v>45954</v>
      </c>
      <c r="BJ21" s="149">
        <f t="shared" si="6"/>
        <v>45961</v>
      </c>
      <c r="BK21" s="149">
        <f t="shared" si="6"/>
        <v>45968</v>
      </c>
      <c r="BL21" s="305">
        <f t="shared" si="6"/>
        <v>45975</v>
      </c>
    </row>
    <row r="22" spans="2:64" x14ac:dyDescent="0.7">
      <c r="B22" s="306" t="s">
        <v>107</v>
      </c>
      <c r="C22" s="160">
        <v>2</v>
      </c>
      <c r="D22" s="161" t="s">
        <v>108</v>
      </c>
      <c r="E22" s="162">
        <f>IF(E23&gt;'Calendar Events + Assumptions'!$J$4,E23-$C$22-'Calendar Events + Assumptions'!$O$4,E23-$C$22)</f>
        <v>45583</v>
      </c>
      <c r="F22" s="307">
        <f>IF(F23&gt;'Calendar Events + Assumptions'!$J$4,F23-$C$22-'Calendar Events + Assumptions'!$O$4,F23-$C$22)</f>
        <v>45590</v>
      </c>
      <c r="G22" s="307">
        <f>IF(G23&gt;'Calendar Events + Assumptions'!$J$4,G23-$C$22-'Calendar Events + Assumptions'!$O$4,G23-$C$22)</f>
        <v>45597</v>
      </c>
      <c r="H22" s="307">
        <f>IF(H23&gt;'Calendar Events + Assumptions'!$J$4,H23-$C$22-'Calendar Events + Assumptions'!$O$4,H23-$C$22)</f>
        <v>45604</v>
      </c>
      <c r="I22" s="162">
        <f>I21+$C$22</f>
        <v>45592</v>
      </c>
      <c r="J22" s="162">
        <f t="shared" ref="J22:BL22" si="7">J21+$C$22</f>
        <v>45599</v>
      </c>
      <c r="K22" s="162">
        <f t="shared" si="7"/>
        <v>45606</v>
      </c>
      <c r="L22" s="162">
        <f t="shared" si="7"/>
        <v>45613</v>
      </c>
      <c r="M22" s="162">
        <f t="shared" si="7"/>
        <v>45617</v>
      </c>
      <c r="N22" s="162">
        <f t="shared" si="7"/>
        <v>45624</v>
      </c>
      <c r="O22" s="162">
        <f t="shared" si="7"/>
        <v>45631</v>
      </c>
      <c r="P22" s="308">
        <f t="shared" si="7"/>
        <v>45638</v>
      </c>
      <c r="Q22" s="162">
        <f t="shared" si="7"/>
        <v>45640</v>
      </c>
      <c r="R22" s="162">
        <f t="shared" si="7"/>
        <v>45640</v>
      </c>
      <c r="S22" s="162">
        <f t="shared" si="7"/>
        <v>45640</v>
      </c>
      <c r="T22" s="308">
        <f t="shared" si="7"/>
        <v>45640</v>
      </c>
      <c r="U22" s="162">
        <f t="shared" si="7"/>
        <v>45640</v>
      </c>
      <c r="V22" s="162">
        <f t="shared" si="7"/>
        <v>45652</v>
      </c>
      <c r="W22" s="162">
        <f t="shared" si="7"/>
        <v>45659</v>
      </c>
      <c r="X22" s="162">
        <f t="shared" si="7"/>
        <v>45666</v>
      </c>
      <c r="Y22" s="308">
        <f t="shared" si="7"/>
        <v>45673</v>
      </c>
      <c r="Z22" s="307">
        <f t="shared" si="7"/>
        <v>45683</v>
      </c>
      <c r="AA22" s="162">
        <f t="shared" si="7"/>
        <v>45690</v>
      </c>
      <c r="AB22" s="162">
        <f t="shared" si="7"/>
        <v>45697</v>
      </c>
      <c r="AC22" s="162">
        <f t="shared" si="7"/>
        <v>45704</v>
      </c>
      <c r="AD22" s="162">
        <f t="shared" si="7"/>
        <v>45711</v>
      </c>
      <c r="AE22" s="162">
        <f t="shared" si="7"/>
        <v>45746</v>
      </c>
      <c r="AF22" s="162">
        <f t="shared" si="7"/>
        <v>45753</v>
      </c>
      <c r="AG22" s="162">
        <f t="shared" si="7"/>
        <v>45760</v>
      </c>
      <c r="AH22" s="162">
        <f t="shared" si="7"/>
        <v>45767</v>
      </c>
      <c r="AI22" s="162">
        <f t="shared" si="7"/>
        <v>45774</v>
      </c>
      <c r="AJ22" s="162">
        <f t="shared" si="7"/>
        <v>45781</v>
      </c>
      <c r="AK22" s="162">
        <f t="shared" si="7"/>
        <v>45788</v>
      </c>
      <c r="AL22" s="162">
        <f t="shared" si="7"/>
        <v>45795</v>
      </c>
      <c r="AM22" s="162">
        <f t="shared" si="7"/>
        <v>45806</v>
      </c>
      <c r="AN22" s="162">
        <f t="shared" si="7"/>
        <v>45809</v>
      </c>
      <c r="AO22" s="162">
        <f t="shared" si="7"/>
        <v>45816</v>
      </c>
      <c r="AP22" s="162">
        <f t="shared" si="7"/>
        <v>45823</v>
      </c>
      <c r="AQ22" s="162">
        <f t="shared" si="7"/>
        <v>45830</v>
      </c>
      <c r="AR22" s="162">
        <f t="shared" si="7"/>
        <v>45837</v>
      </c>
      <c r="AS22" s="162">
        <f t="shared" si="7"/>
        <v>45844</v>
      </c>
      <c r="AT22" s="162">
        <f t="shared" si="7"/>
        <v>45851</v>
      </c>
      <c r="AU22" s="162">
        <f t="shared" si="7"/>
        <v>45858</v>
      </c>
      <c r="AV22" s="162">
        <f t="shared" si="7"/>
        <v>45865</v>
      </c>
      <c r="AW22" s="162">
        <f t="shared" si="7"/>
        <v>45872</v>
      </c>
      <c r="AX22" s="162">
        <f t="shared" si="7"/>
        <v>45879</v>
      </c>
      <c r="AY22" s="162">
        <f t="shared" si="7"/>
        <v>45886</v>
      </c>
      <c r="AZ22" s="162">
        <f t="shared" si="7"/>
        <v>45893</v>
      </c>
      <c r="BA22" s="162">
        <f t="shared" si="7"/>
        <v>45900</v>
      </c>
      <c r="BB22" s="162">
        <f t="shared" si="7"/>
        <v>45907</v>
      </c>
      <c r="BC22" s="162">
        <f t="shared" si="7"/>
        <v>45914</v>
      </c>
      <c r="BD22" s="162">
        <f t="shared" si="7"/>
        <v>45921</v>
      </c>
      <c r="BE22" s="162">
        <f t="shared" si="7"/>
        <v>45928</v>
      </c>
      <c r="BF22" s="162">
        <f t="shared" si="7"/>
        <v>45935</v>
      </c>
      <c r="BG22" s="162">
        <f t="shared" si="7"/>
        <v>45942</v>
      </c>
      <c r="BH22" s="162">
        <f t="shared" si="7"/>
        <v>45949</v>
      </c>
      <c r="BI22" s="162">
        <f t="shared" si="7"/>
        <v>45956</v>
      </c>
      <c r="BJ22" s="162">
        <f t="shared" si="7"/>
        <v>45963</v>
      </c>
      <c r="BK22" s="162">
        <f t="shared" si="7"/>
        <v>45970</v>
      </c>
      <c r="BL22" s="309">
        <f t="shared" si="7"/>
        <v>45977</v>
      </c>
    </row>
    <row r="23" spans="2:64" x14ac:dyDescent="0.7">
      <c r="B23" s="310" t="s">
        <v>194</v>
      </c>
      <c r="C23" s="123">
        <v>7</v>
      </c>
      <c r="D23" s="124" t="s">
        <v>117</v>
      </c>
      <c r="E23" s="149">
        <f>IF(AND((E25-$C23-$C$24)&gt;'Calendar Events + Assumptions'!$I$7,(E25-$C$23-$C$24)&lt;'Calendar Events + Assumptions'!$I$8),'Calendar Events + Assumptions'!$I$7,(E25-$C$23-$C$24))</f>
        <v>45585</v>
      </c>
      <c r="F23" s="303">
        <f>IF(AND((F25-$C23-$C$24)&gt;'Calendar Events + Assumptions'!$I$7,(F25-$C$23-$C$24)&lt;'Calendar Events + Assumptions'!$I$8),'Calendar Events + Assumptions'!$I$7,(F25-$C$23-$C$24))</f>
        <v>45592</v>
      </c>
      <c r="G23" s="303">
        <f>IF(AND((G25-$C23-$C$24)&gt;'Calendar Events + Assumptions'!$I$7,(G25-$C$23-$C$24)&lt;'Calendar Events + Assumptions'!$I$8),'Calendar Events + Assumptions'!$I$7,(G25-$C$23-$C$24))</f>
        <v>45599</v>
      </c>
      <c r="H23" s="303">
        <f>IF(AND((H25-$C23-$C$24)&gt;'Calendar Events + Assumptions'!$I$7,(H25-$C$23-$C$24)&lt;'Calendar Events + Assumptions'!$I$8),'Calendar Events + Assumptions'!$I$7,(H25-$C$23-$C$24))</f>
        <v>45606</v>
      </c>
      <c r="I23" s="149">
        <f t="shared" ref="I23:BL23" si="8">I24-$C$23</f>
        <v>45613</v>
      </c>
      <c r="J23" s="149">
        <f t="shared" si="8"/>
        <v>45620</v>
      </c>
      <c r="K23" s="149">
        <f t="shared" si="8"/>
        <v>45627</v>
      </c>
      <c r="L23" s="149">
        <f t="shared" si="8"/>
        <v>45634</v>
      </c>
      <c r="M23" s="149">
        <f t="shared" si="8"/>
        <v>45638</v>
      </c>
      <c r="N23" s="149">
        <f t="shared" si="8"/>
        <v>45645</v>
      </c>
      <c r="O23" s="149">
        <f t="shared" si="8"/>
        <v>45652</v>
      </c>
      <c r="P23" s="304">
        <f t="shared" si="8"/>
        <v>45659</v>
      </c>
      <c r="Q23" s="149">
        <f t="shared" si="8"/>
        <v>45661</v>
      </c>
      <c r="R23" s="149">
        <f t="shared" si="8"/>
        <v>45661</v>
      </c>
      <c r="S23" s="149">
        <f t="shared" si="8"/>
        <v>45661</v>
      </c>
      <c r="T23" s="304">
        <f t="shared" si="8"/>
        <v>45661</v>
      </c>
      <c r="U23" s="149">
        <f t="shared" si="8"/>
        <v>45661</v>
      </c>
      <c r="V23" s="149">
        <f t="shared" si="8"/>
        <v>45701</v>
      </c>
      <c r="W23" s="149">
        <f t="shared" si="8"/>
        <v>45708</v>
      </c>
      <c r="X23" s="149">
        <f t="shared" si="8"/>
        <v>45715</v>
      </c>
      <c r="Y23" s="304">
        <f t="shared" si="8"/>
        <v>45722</v>
      </c>
      <c r="Z23" s="303">
        <f t="shared" si="8"/>
        <v>45732</v>
      </c>
      <c r="AA23" s="149">
        <f t="shared" si="8"/>
        <v>45739</v>
      </c>
      <c r="AB23" s="149">
        <f t="shared" si="8"/>
        <v>45746</v>
      </c>
      <c r="AC23" s="149">
        <f t="shared" si="8"/>
        <v>45753</v>
      </c>
      <c r="AD23" s="149">
        <f t="shared" si="8"/>
        <v>45760</v>
      </c>
      <c r="AE23" s="149">
        <f t="shared" si="8"/>
        <v>45767</v>
      </c>
      <c r="AF23" s="149">
        <f t="shared" si="8"/>
        <v>45774</v>
      </c>
      <c r="AG23" s="149">
        <f t="shared" si="8"/>
        <v>45781</v>
      </c>
      <c r="AH23" s="149">
        <f t="shared" si="8"/>
        <v>45788</v>
      </c>
      <c r="AI23" s="149">
        <f t="shared" si="8"/>
        <v>45795</v>
      </c>
      <c r="AJ23" s="149">
        <f t="shared" si="8"/>
        <v>45802</v>
      </c>
      <c r="AK23" s="149">
        <f t="shared" si="8"/>
        <v>45809</v>
      </c>
      <c r="AL23" s="149">
        <f t="shared" si="8"/>
        <v>45816</v>
      </c>
      <c r="AM23" s="149">
        <f t="shared" si="8"/>
        <v>45827</v>
      </c>
      <c r="AN23" s="149">
        <f t="shared" si="8"/>
        <v>45830</v>
      </c>
      <c r="AO23" s="149">
        <f t="shared" si="8"/>
        <v>45837</v>
      </c>
      <c r="AP23" s="149">
        <f t="shared" si="8"/>
        <v>45844</v>
      </c>
      <c r="AQ23" s="149">
        <f t="shared" si="8"/>
        <v>45851</v>
      </c>
      <c r="AR23" s="149">
        <f t="shared" si="8"/>
        <v>45858</v>
      </c>
      <c r="AS23" s="149">
        <f t="shared" si="8"/>
        <v>45865</v>
      </c>
      <c r="AT23" s="149">
        <f t="shared" si="8"/>
        <v>45872</v>
      </c>
      <c r="AU23" s="149">
        <f t="shared" si="8"/>
        <v>45879</v>
      </c>
      <c r="AV23" s="149">
        <f t="shared" si="8"/>
        <v>45886</v>
      </c>
      <c r="AW23" s="149">
        <f t="shared" si="8"/>
        <v>45893</v>
      </c>
      <c r="AX23" s="149">
        <f t="shared" si="8"/>
        <v>45900</v>
      </c>
      <c r="AY23" s="149">
        <f t="shared" si="8"/>
        <v>45907</v>
      </c>
      <c r="AZ23" s="149">
        <f t="shared" si="8"/>
        <v>45914</v>
      </c>
      <c r="BA23" s="149">
        <f t="shared" si="8"/>
        <v>45921</v>
      </c>
      <c r="BB23" s="149">
        <f t="shared" si="8"/>
        <v>45928</v>
      </c>
      <c r="BC23" s="149">
        <f t="shared" si="8"/>
        <v>45935</v>
      </c>
      <c r="BD23" s="149">
        <f t="shared" si="8"/>
        <v>45942</v>
      </c>
      <c r="BE23" s="149">
        <f t="shared" si="8"/>
        <v>45949</v>
      </c>
      <c r="BF23" s="149">
        <f t="shared" si="8"/>
        <v>45956</v>
      </c>
      <c r="BG23" s="149">
        <f t="shared" si="8"/>
        <v>45963</v>
      </c>
      <c r="BH23" s="149">
        <f t="shared" si="8"/>
        <v>45970</v>
      </c>
      <c r="BI23" s="149">
        <f t="shared" si="8"/>
        <v>45977</v>
      </c>
      <c r="BJ23" s="149">
        <f t="shared" si="8"/>
        <v>45984</v>
      </c>
      <c r="BK23" s="149">
        <f t="shared" si="8"/>
        <v>45991</v>
      </c>
      <c r="BL23" s="305">
        <f t="shared" si="8"/>
        <v>45998</v>
      </c>
    </row>
    <row r="24" spans="2:64" x14ac:dyDescent="0.7">
      <c r="B24" s="167" t="s">
        <v>195</v>
      </c>
      <c r="C24" s="166">
        <v>7</v>
      </c>
      <c r="D24" s="167" t="s">
        <v>119</v>
      </c>
      <c r="E24" s="169">
        <f>E23+$C$23</f>
        <v>45592</v>
      </c>
      <c r="F24" s="311">
        <f>F23+$C$23</f>
        <v>45599</v>
      </c>
      <c r="G24" s="311">
        <f>G23+$C$23</f>
        <v>45606</v>
      </c>
      <c r="H24" s="311">
        <f>H23+$C$23</f>
        <v>45613</v>
      </c>
      <c r="I24" s="169">
        <f>IF(AND((I25-$C24)&gt;'Calendar Events + Assumptions'!$I$7,(I25-$C$24)&lt;'Calendar Events + Assumptions'!$I$8),'Calendar Events + Assumptions'!$I$7,(I25-$C$24))</f>
        <v>45620</v>
      </c>
      <c r="J24" s="169">
        <f>IF(AND((J25-$C24)&gt;'Calendar Events + Assumptions'!$I$7,(J25-$C$24)&lt;'Calendar Events + Assumptions'!$I$8),'Calendar Events + Assumptions'!$I$7,(J25-$C$24))</f>
        <v>45627</v>
      </c>
      <c r="K24" s="169">
        <f>IF(AND((K25-$C24)&gt;'Calendar Events + Assumptions'!$I$7,(K25-$C$24)&lt;'Calendar Events + Assumptions'!$I$8),'Calendar Events + Assumptions'!$I$7,(K25-$C$24))</f>
        <v>45634</v>
      </c>
      <c r="L24" s="169">
        <f>IF(AND((L25-$C24)&gt;'Calendar Events + Assumptions'!$I$7,(L25-$C$24)&lt;'Calendar Events + Assumptions'!$I$8),'Calendar Events + Assumptions'!$I$7,(L25-$C$24))</f>
        <v>45641</v>
      </c>
      <c r="M24" s="169">
        <f>IF(AND((M25-$C24)&gt;'Calendar Events + Assumptions'!$I$7,(M25-$C$24)&lt;'Calendar Events + Assumptions'!$I$8),'Calendar Events + Assumptions'!$I$7,(M25-$C$24))</f>
        <v>45645</v>
      </c>
      <c r="N24" s="169">
        <f>IF(AND((N25-$C24)&gt;'Calendar Events + Assumptions'!$I$7,(N25-$C$24)&lt;'Calendar Events + Assumptions'!$I$8),'Calendar Events + Assumptions'!$I$7,(N25-$C$24))</f>
        <v>45652</v>
      </c>
      <c r="O24" s="169">
        <f>IF(AND((O25-$C24)&gt;'Calendar Events + Assumptions'!$I$7,(O25-$C$24)&lt;'Calendar Events + Assumptions'!$I$8),'Calendar Events + Assumptions'!$I$7,(O25-$C$24))</f>
        <v>45659</v>
      </c>
      <c r="P24" s="312">
        <f>IF(AND((P25-$C24)&gt;'Calendar Events + Assumptions'!$I$7,(P25-$C$24)&lt;'Calendar Events + Assumptions'!$I$8),'Calendar Events + Assumptions'!$I$7,(P25-$C$24))</f>
        <v>45666</v>
      </c>
      <c r="Q24" s="171">
        <f>IF(AND((Q25-$C24)&gt;'Calendar Events + Assumptions'!$I$7,(Q25-$C$24)&lt;'Calendar Events + Assumptions'!$I$8),'Calendar Events + Assumptions'!$I$7,(Q25-$C$24))</f>
        <v>45668</v>
      </c>
      <c r="R24" s="171">
        <f>IF(AND((R25-$C24)&gt;'Calendar Events + Assumptions'!$I$7,(R25-$C$24)&lt;'Calendar Events + Assumptions'!$I$8),'Calendar Events + Assumptions'!$I$7,(R25-$C$24))</f>
        <v>45668</v>
      </c>
      <c r="S24" s="171">
        <f>IF(AND((S25-$C24)&gt;'Calendar Events + Assumptions'!$I$7,(S25-$C$24)&lt;'Calendar Events + Assumptions'!$I$8),'Calendar Events + Assumptions'!$I$7,(S25-$C$24))</f>
        <v>45668</v>
      </c>
      <c r="T24" s="313">
        <f>IF(AND((T25-$C24)&gt;'Calendar Events + Assumptions'!$I$7,(T25-$C$24)&lt;'Calendar Events + Assumptions'!$I$8),'Calendar Events + Assumptions'!$I$7,(T25-$C$24))</f>
        <v>45668</v>
      </c>
      <c r="U24" s="171">
        <f>IF(AND((U25-$C24)&gt;'Calendar Events + Assumptions'!$I$7,(U25-$C$24)&lt;'Calendar Events + Assumptions'!$I$8),'Calendar Events + Assumptions'!$I$7,(U25-$C$24))</f>
        <v>45668</v>
      </c>
      <c r="V24" s="169">
        <f>IF(AND((V25-$C24)&gt;'Calendar Events + Assumptions'!$I$7,(V25-$C$24)&lt;'Calendar Events + Assumptions'!$I$8),'Calendar Events + Assumptions'!$I$7,(V25-$C$24))</f>
        <v>45708</v>
      </c>
      <c r="W24" s="169">
        <f>IF(AND((W25-$C24)&gt;'Calendar Events + Assumptions'!$I$7,(W25-$C$24)&lt;'Calendar Events + Assumptions'!$I$8),'Calendar Events + Assumptions'!$I$7,(W25-$C$24))</f>
        <v>45715</v>
      </c>
      <c r="X24" s="169">
        <f>IF(AND((X25-$C24)&gt;'Calendar Events + Assumptions'!$I$7,(X25-$C$24)&lt;'Calendar Events + Assumptions'!$I$8),'Calendar Events + Assumptions'!$I$7,(X25-$C$24))</f>
        <v>45722</v>
      </c>
      <c r="Y24" s="312">
        <f>IF(AND((Y25-$C24)&gt;'Calendar Events + Assumptions'!$I$7,(Y25-$C$24)&lt;'Calendar Events + Assumptions'!$I$8),'Calendar Events + Assumptions'!$I$7,(Y25-$C$24))</f>
        <v>45729</v>
      </c>
      <c r="Z24" s="311">
        <f>IF(AND((Z25-$C24)&gt;'Calendar Events + Assumptions'!$I$7,(Z25-$C$24)&lt;'Calendar Events + Assumptions'!$I$8),'Calendar Events + Assumptions'!$I$7,(Z25-$C$24))</f>
        <v>45739</v>
      </c>
      <c r="AA24" s="169">
        <f>IF(AND((AA25-$C24)&gt;'Calendar Events + Assumptions'!$I$7,(AA25-$C$24)&lt;'Calendar Events + Assumptions'!$I$8),'Calendar Events + Assumptions'!$I$7,(AA25-$C$24))</f>
        <v>45746</v>
      </c>
      <c r="AB24" s="169">
        <f>IF(AND((AB25-$C24)&gt;'Calendar Events + Assumptions'!$I$7,(AB25-$C$24)&lt;'Calendar Events + Assumptions'!$I$8),'Calendar Events + Assumptions'!$I$7,(AB25-$C$24))</f>
        <v>45753</v>
      </c>
      <c r="AC24" s="169">
        <f>IF(AND((AC25-$C24)&gt;'Calendar Events + Assumptions'!$I$7,(AC25-$C$24)&lt;'Calendar Events + Assumptions'!$I$8),'Calendar Events + Assumptions'!$I$7,(AC25-$C$24))</f>
        <v>45760</v>
      </c>
      <c r="AD24" s="169">
        <f>IF(AND((AD25-$C24)&gt;'Calendar Events + Assumptions'!$I$7,(AD25-$C$24)&lt;'Calendar Events + Assumptions'!$I$8),'Calendar Events + Assumptions'!$I$7,(AD25-$C$24))</f>
        <v>45767</v>
      </c>
      <c r="AE24" s="169">
        <f>IF(AND((AE25-$C24)&gt;'Calendar Events + Assumptions'!$I$7,(AE25-$C$24)&lt;'Calendar Events + Assumptions'!$I$8),'Calendar Events + Assumptions'!$I$7,(AE25-$C$24))</f>
        <v>45774</v>
      </c>
      <c r="AF24" s="169">
        <f>IF(AND((AF25-$C24)&gt;'Calendar Events + Assumptions'!$I$7,(AF25-$C$24)&lt;'Calendar Events + Assumptions'!$I$8),'Calendar Events + Assumptions'!$I$7,(AF25-$C$24))</f>
        <v>45781</v>
      </c>
      <c r="AG24" s="169">
        <f>IF(AND((AG25-$C24)&gt;'Calendar Events + Assumptions'!$I$7,(AG25-$C$24)&lt;'Calendar Events + Assumptions'!$I$8),'Calendar Events + Assumptions'!$I$7,(AG25-$C$24))</f>
        <v>45788</v>
      </c>
      <c r="AH24" s="169">
        <f>IF(AND((AH25-$C24)&gt;'Calendar Events + Assumptions'!$I$7,(AH25-$C$24)&lt;'Calendar Events + Assumptions'!$I$8),'Calendar Events + Assumptions'!$I$7,(AH25-$C$24))</f>
        <v>45795</v>
      </c>
      <c r="AI24" s="169">
        <f>IF(AND((AI25-$C24)&gt;'Calendar Events + Assumptions'!$I$7,(AI25-$C$24)&lt;'Calendar Events + Assumptions'!$I$8),'Calendar Events + Assumptions'!$I$7,(AI25-$C$24))</f>
        <v>45802</v>
      </c>
      <c r="AJ24" s="169">
        <f>IF(AND((AJ25-$C24)&gt;'Calendar Events + Assumptions'!$I$7,(AJ25-$C$24)&lt;'Calendar Events + Assumptions'!$I$8),'Calendar Events + Assumptions'!$I$7,(AJ25-$C$24))</f>
        <v>45809</v>
      </c>
      <c r="AK24" s="169">
        <f>IF(AND((AK25-$C24)&gt;'Calendar Events + Assumptions'!$I$7,(AK25-$C$24)&lt;'Calendar Events + Assumptions'!$I$8),'Calendar Events + Assumptions'!$I$7,(AK25-$C$24))</f>
        <v>45816</v>
      </c>
      <c r="AL24" s="169">
        <f>IF(AND((AL25-$C24)&gt;'Calendar Events + Assumptions'!$I$7,(AL25-$C$24)&lt;'Calendar Events + Assumptions'!$I$8),'Calendar Events + Assumptions'!$I$7,(AL25-$C$24))</f>
        <v>45823</v>
      </c>
      <c r="AM24" s="169">
        <f>IF(AND((AM25-$C24)&gt;'Calendar Events + Assumptions'!$I$7,(AM25-$C$24)&lt;'Calendar Events + Assumptions'!$I$8),'Calendar Events + Assumptions'!$I$7,(AM25-$C$24))</f>
        <v>45834</v>
      </c>
      <c r="AN24" s="169">
        <f>IF(AND((AN25-$C24)&gt;'Calendar Events + Assumptions'!$I$7,(AN25-$C$24)&lt;'Calendar Events + Assumptions'!$I$8),'Calendar Events + Assumptions'!$I$7,(AN25-$C$24))</f>
        <v>45837</v>
      </c>
      <c r="AO24" s="169">
        <f>IF(AND((AO25-$C24)&gt;'Calendar Events + Assumptions'!$I$7,(AO25-$C$24)&lt;'Calendar Events + Assumptions'!$I$8),'Calendar Events + Assumptions'!$I$7,(AO25-$C$24))</f>
        <v>45844</v>
      </c>
      <c r="AP24" s="169">
        <f>IF(AND((AP25-$C24)&gt;'Calendar Events + Assumptions'!$I$7,(AP25-$C$24)&lt;'Calendar Events + Assumptions'!$I$8),'Calendar Events + Assumptions'!$I$7,(AP25-$C$24))</f>
        <v>45851</v>
      </c>
      <c r="AQ24" s="169">
        <f>IF(AND((AQ25-$C24)&gt;'Calendar Events + Assumptions'!$I$7,(AQ25-$C$24)&lt;'Calendar Events + Assumptions'!$I$8),'Calendar Events + Assumptions'!$I$7,(AQ25-$C$24))</f>
        <v>45858</v>
      </c>
      <c r="AR24" s="169">
        <f>IF(AND((AR25-$C24)&gt;'Calendar Events + Assumptions'!$I$7,(AR25-$C$24)&lt;'Calendar Events + Assumptions'!$I$8),'Calendar Events + Assumptions'!$I$7,(AR25-$C$24))</f>
        <v>45865</v>
      </c>
      <c r="AS24" s="169">
        <f>IF(AND((AS25-$C24)&gt;'Calendar Events + Assumptions'!$I$7,(AS25-$C$24)&lt;'Calendar Events + Assumptions'!$I$8),'Calendar Events + Assumptions'!$I$7,(AS25-$C$24))</f>
        <v>45872</v>
      </c>
      <c r="AT24" s="169">
        <f>IF(AND((AT25-$C24)&gt;'Calendar Events + Assumptions'!$I$7,(AT25-$C$24)&lt;'Calendar Events + Assumptions'!$I$8),'Calendar Events + Assumptions'!$I$7,(AT25-$C$24))</f>
        <v>45879</v>
      </c>
      <c r="AU24" s="169">
        <f>IF(AND((AU25-$C24)&gt;'Calendar Events + Assumptions'!$I$7,(AU25-$C$24)&lt;'Calendar Events + Assumptions'!$I$8),'Calendar Events + Assumptions'!$I$7,(AU25-$C$24))</f>
        <v>45886</v>
      </c>
      <c r="AV24" s="169">
        <f>IF(AND((AV25-$C24)&gt;'Calendar Events + Assumptions'!$I$7,(AV25-$C$24)&lt;'Calendar Events + Assumptions'!$I$8),'Calendar Events + Assumptions'!$I$7,(AV25-$C$24))</f>
        <v>45893</v>
      </c>
      <c r="AW24" s="169">
        <f>IF(AND((AW25-$C24)&gt;'Calendar Events + Assumptions'!$I$7,(AW25-$C$24)&lt;'Calendar Events + Assumptions'!$I$8),'Calendar Events + Assumptions'!$I$7,(AW25-$C$24))</f>
        <v>45900</v>
      </c>
      <c r="AX24" s="169">
        <f>IF(AND((AX25-$C24)&gt;'Calendar Events + Assumptions'!$I$7,(AX25-$C$24)&lt;'Calendar Events + Assumptions'!$I$8),'Calendar Events + Assumptions'!$I$7,(AX25-$C$24))</f>
        <v>45907</v>
      </c>
      <c r="AY24" s="169">
        <f>IF(AND((AY25-$C24)&gt;'Calendar Events + Assumptions'!$I$7,(AY25-$C$24)&lt;'Calendar Events + Assumptions'!$I$8),'Calendar Events + Assumptions'!$I$7,(AY25-$C$24))</f>
        <v>45914</v>
      </c>
      <c r="AZ24" s="169">
        <f>IF(AND((AZ25-$C24)&gt;'Calendar Events + Assumptions'!$I$7,(AZ25-$C$24)&lt;'Calendar Events + Assumptions'!$I$8),'Calendar Events + Assumptions'!$I$7,(AZ25-$C$24))</f>
        <v>45921</v>
      </c>
      <c r="BA24" s="169">
        <f>IF(AND((BA25-$C24)&gt;'Calendar Events + Assumptions'!$I$7,(BA25-$C$24)&lt;'Calendar Events + Assumptions'!$I$8),'Calendar Events + Assumptions'!$I$7,(BA25-$C$24))</f>
        <v>45928</v>
      </c>
      <c r="BB24" s="169">
        <f>IF(AND((BB25-$C24)&gt;'Calendar Events + Assumptions'!$I$7,(BB25-$C$24)&lt;'Calendar Events + Assumptions'!$I$8),'Calendar Events + Assumptions'!$I$7,(BB25-$C$24))</f>
        <v>45935</v>
      </c>
      <c r="BC24" s="169">
        <f>IF(AND((BC25-$C24)&gt;'Calendar Events + Assumptions'!$I$7,(BC25-$C$24)&lt;'Calendar Events + Assumptions'!$I$8),'Calendar Events + Assumptions'!$I$7,(BC25-$C$24))</f>
        <v>45942</v>
      </c>
      <c r="BD24" s="169">
        <f>IF(AND((BD25-$C24)&gt;'Calendar Events + Assumptions'!$I$7,(BD25-$C$24)&lt;'Calendar Events + Assumptions'!$I$8),'Calendar Events + Assumptions'!$I$7,(BD25-$C$24))</f>
        <v>45949</v>
      </c>
      <c r="BE24" s="169">
        <f>IF(AND((BE25-$C24)&gt;'Calendar Events + Assumptions'!$I$7,(BE25-$C$24)&lt;'Calendar Events + Assumptions'!$I$8),'Calendar Events + Assumptions'!$I$7,(BE25-$C$24))</f>
        <v>45956</v>
      </c>
      <c r="BF24" s="169">
        <f>IF(AND((BF25-$C24)&gt;'Calendar Events + Assumptions'!$I$7,(BF25-$C$24)&lt;'Calendar Events + Assumptions'!$I$8),'Calendar Events + Assumptions'!$I$7,(BF25-$C$24))</f>
        <v>45963</v>
      </c>
      <c r="BG24" s="169">
        <f>IF(AND((BG25-$C24)&gt;'Calendar Events + Assumptions'!$I$7,(BG25-$C$24)&lt;'Calendar Events + Assumptions'!$I$8),'Calendar Events + Assumptions'!$I$7,(BG25-$C$24))</f>
        <v>45970</v>
      </c>
      <c r="BH24" s="169">
        <f>IF(AND((BH25-$C24)&gt;'Calendar Events + Assumptions'!$I$7,(BH25-$C$24)&lt;'Calendar Events + Assumptions'!$I$8),'Calendar Events + Assumptions'!$I$7,(BH25-$C$24))</f>
        <v>45977</v>
      </c>
      <c r="BI24" s="169">
        <f>IF(AND((BI25-$C24)&gt;'Calendar Events + Assumptions'!$I$7,(BI25-$C$24)&lt;'Calendar Events + Assumptions'!$I$8),'Calendar Events + Assumptions'!$I$7,(BI25-$C$24))</f>
        <v>45984</v>
      </c>
      <c r="BJ24" s="169">
        <f>IF(AND((BJ25-$C24)&gt;'Calendar Events + Assumptions'!$I$7,(BJ25-$C$24)&lt;'Calendar Events + Assumptions'!$I$8),'Calendar Events + Assumptions'!$I$7,(BJ25-$C$24))</f>
        <v>45991</v>
      </c>
      <c r="BK24" s="169">
        <f>IF(AND((BK25-$C24)&gt;'Calendar Events + Assumptions'!$I$7,(BK25-$C$24)&lt;'Calendar Events + Assumptions'!$I$8),'Calendar Events + Assumptions'!$I$7,(BK25-$C$24))</f>
        <v>45998</v>
      </c>
      <c r="BL24" s="314">
        <f>IF(AND((BL25-$C24)&gt;'Calendar Events + Assumptions'!$I$7,(BL25-$C$24)&lt;'Calendar Events + Assumptions'!$I$8),'Calendar Events + Assumptions'!$I$7,(BL25-$C$24))</f>
        <v>46005</v>
      </c>
    </row>
    <row r="25" spans="2:64" x14ac:dyDescent="0.7">
      <c r="B25" s="173" t="s">
        <v>128</v>
      </c>
      <c r="C25" s="123">
        <v>7</v>
      </c>
      <c r="D25" s="173"/>
      <c r="E25" s="315">
        <f>E26-$C$25</f>
        <v>45599</v>
      </c>
      <c r="F25" s="316">
        <f>F26-$C$25</f>
        <v>45606</v>
      </c>
      <c r="G25" s="317">
        <f>G26-$C$25</f>
        <v>45613</v>
      </c>
      <c r="H25" s="316">
        <f>H26-$C$25</f>
        <v>45620</v>
      </c>
      <c r="I25" s="318">
        <f>IF(OR(MONTH(I26)=1,MONTH(I26)=2,MONTH(I26)=3),I26-$C$25-'Calendar Events + Assumptions'!$I$10,I26-$C$25)</f>
        <v>45627</v>
      </c>
      <c r="J25" s="175">
        <f>IF(OR(MONTH(J26)=1,MONTH(J26)=2,MONTH(J26)=3),J26-$C$25-'Calendar Events + Assumptions'!$I$10,J26-$C$25)</f>
        <v>45634</v>
      </c>
      <c r="K25" s="174">
        <f>IF(OR(MONTH(K26)=1,MONTH(K26)=2,MONTH(K26)=3),K26-$C$25-'Calendar Events + Assumptions'!$I$10,K26-$C$25)</f>
        <v>45641</v>
      </c>
      <c r="L25" s="175">
        <f>IF(OR(MONTH(L26)=1,MONTH(L26)=2,MONTH(L26)=3),L26-$C$25-'Calendar Events + Assumptions'!$I$10,L26-$C$25)</f>
        <v>45648</v>
      </c>
      <c r="M25" s="318">
        <f>IF(OR(MONTH(M26)=1,MONTH(M26)=2,MONTH(M26)=3),M26-$C$25-'Calendar Events + Assumptions'!$I$10,M26-$C$25)</f>
        <v>45652</v>
      </c>
      <c r="N25" s="175">
        <f>IF(OR(MONTH(N26)=1,MONTH(N26)=2,MONTH(N26)=3),N26-$C$25-'Calendar Events + Assumptions'!$I$10,N26-$C$25)</f>
        <v>45659</v>
      </c>
      <c r="O25" s="174">
        <f>IF(OR(MONTH(O26)=1,MONTH(O26)=2,MONTH(O26)=3),O26-$C$25-'Calendar Events + Assumptions'!$I$10,O26-$C$25)</f>
        <v>45666</v>
      </c>
      <c r="P25" s="319">
        <f>IF(OR(MONTH(P26)=1,MONTH(P26)=2,MONTH(P26)=3),P26-$C$25-'Calendar Events + Assumptions'!$I$10,P26-$C$25)</f>
        <v>45673</v>
      </c>
      <c r="Q25" s="320">
        <f>IF(OR(MONTH(Q26)=1,MONTH(Q26)=2,MONTH(Q26)=3),Q26-$C$25-'Calendar Events + Assumptions'!$I$10,Q26-$C$25)</f>
        <v>45680</v>
      </c>
      <c r="R25" s="318">
        <f>IF(OR(MONTH(R26)=1,MONTH(R26)=2,MONTH(R26)=3),R26-$C$25-'Calendar Events + Assumptions'!$I$10,R26-$C$25)</f>
        <v>45687</v>
      </c>
      <c r="S25" s="175">
        <f>IF(OR(MONTH(S26)=1,MONTH(S26)=2,MONTH(S26)=3),S26-$C$25-'Calendar Events + Assumptions'!$I$10,S26-$C$25)</f>
        <v>45694</v>
      </c>
      <c r="T25" s="321">
        <f>IF(OR(MONTH(T26)=1,MONTH(T26)=2,MONTH(T26)=3),T26-$C$25-'Calendar Events + Assumptions'!$I$10,T26-$C$25)</f>
        <v>45701</v>
      </c>
      <c r="U25" s="322">
        <f>IF(OR(MONTH(U26)=1,MONTH(U26)=2,MONTH(U26)=3),U26-$C$25-'Calendar Events + Assumptions'!$I$10,U26-$C$25)</f>
        <v>45708</v>
      </c>
      <c r="V25" s="318">
        <f>IF(OR(MONTH(V26)=1,MONTH(V26)=2,MONTH(V26)=3),V26-$C$25-'Calendar Events + Assumptions'!$I$10,V26-$C$25)</f>
        <v>45715</v>
      </c>
      <c r="W25" s="175">
        <f>IF(OR(MONTH(W26)=1,MONTH(W26)=2,MONTH(W26)=3),W26-$C$25-'Calendar Events + Assumptions'!$I$10,W26-$C$25)</f>
        <v>45722</v>
      </c>
      <c r="X25" s="174">
        <f>IF(OR(MONTH(X26)=1,MONTH(X26)=2,MONTH(X26)=3),X26-$C$25-'Calendar Events + Assumptions'!$I$10,X26-$C$25)</f>
        <v>45729</v>
      </c>
      <c r="Y25" s="319">
        <f>IF(OR(MONTH(Y26)=1,MONTH(Y26)=2,MONTH(Y26)=3),Y26-$C$25-'Calendar Events + Assumptions'!$I$10,Y26-$C$25)</f>
        <v>45736</v>
      </c>
      <c r="Z25" s="174">
        <f>IF(OR(MONTH(Z26)=1,MONTH(Z26)=2,MONTH(Z26)=3),Z26-$C$25-'Calendar Events + Assumptions'!$I$10,Z26-$C$25)</f>
        <v>45746</v>
      </c>
      <c r="AA25" s="175">
        <f>IF(OR(MONTH(AA26)=1,MONTH(AA26)=2,MONTH(AA26)=3),AA26-$C$25-'Calendar Events + Assumptions'!$I$10,AA26-$C$25)</f>
        <v>45753</v>
      </c>
      <c r="AB25" s="174">
        <f>IF(OR(MONTH(AB26)=1,MONTH(AB26)=2,MONTH(AB26)=3),AB26-$C$25-'Calendar Events + Assumptions'!$I$10,AB26-$C$25)</f>
        <v>45760</v>
      </c>
      <c r="AC25" s="175">
        <f>IF(OR(MONTH(AC26)=1,MONTH(AC26)=2,MONTH(AC26)=3),AC26-$C$25-'Calendar Events + Assumptions'!$I$10,AC26-$C$25)</f>
        <v>45767</v>
      </c>
      <c r="AD25" s="319">
        <f>IF(OR(MONTH(AD26)=1,MONTH(AD26)=2,MONTH(AD26)=3),AD26-$C$25-'Calendar Events + Assumptions'!$I$10,AD26-$C$25)</f>
        <v>45774</v>
      </c>
      <c r="AE25" s="318">
        <f>IF(OR(MONTH(AE26)=1,MONTH(AE26)=2,MONTH(AE26)=3),AE26-$C$25-'Calendar Events + Assumptions'!$I$10,AE26-$C$25)</f>
        <v>45781</v>
      </c>
      <c r="AF25" s="175">
        <f>IF(OR(MONTH(AF26)=1,MONTH(AF26)=2,MONTH(AF26)=3),AF26-$C$25-'Calendar Events + Assumptions'!$I$10,AF26-$C$25)</f>
        <v>45788</v>
      </c>
      <c r="AG25" s="174">
        <f>IF(OR(MONTH(AG26)=1,MONTH(AG26)=2,MONTH(AG26)=3),AG26-$C$25-'Calendar Events + Assumptions'!$I$10,AG26-$C$25)</f>
        <v>45795</v>
      </c>
      <c r="AH25" s="319">
        <f>IF(OR(MONTH(AH26)=1,MONTH(AH26)=2,MONTH(AH26)=3),AH26-$C$25-'Calendar Events + Assumptions'!$I$10,AH26-$C$25)</f>
        <v>45802</v>
      </c>
      <c r="AI25" s="318">
        <f>IF(OR(MONTH(AI26)=1,MONTH(AI26)=2,MONTH(AI26)=3),AI26-$C$25-'Calendar Events + Assumptions'!$I$10,AI26-$C$25)</f>
        <v>45809</v>
      </c>
      <c r="AJ25" s="175">
        <f>IF(OR(MONTH(AJ26)=1,MONTH(AJ26)=2,MONTH(AJ26)=3),AJ26-$C$25-'Calendar Events + Assumptions'!$I$10,AJ26-$C$25)</f>
        <v>45816</v>
      </c>
      <c r="AK25" s="174">
        <f>IF(OR(MONTH(AK26)=1,MONTH(AK26)=2,MONTH(AK26)=3),AK26-$C$25-'Calendar Events + Assumptions'!$I$10,AK26-$C$25)</f>
        <v>45823</v>
      </c>
      <c r="AL25" s="175">
        <f>IF(OR(MONTH(AL26)=1,MONTH(AL26)=2,MONTH(AL26)=3),AL26-$C$25-'Calendar Events + Assumptions'!$I$10,AL26-$C$25)</f>
        <v>45830</v>
      </c>
      <c r="AM25" s="318">
        <f t="shared" ref="AM25:BL25" si="9">IF(OR(MONTH(AM26)=1,MONTH(AM26)=2),AM26-$C$25-$C$27,AM26-$C$25)</f>
        <v>45841</v>
      </c>
      <c r="AN25" s="175">
        <f t="shared" si="9"/>
        <v>45844</v>
      </c>
      <c r="AO25" s="174">
        <f t="shared" si="9"/>
        <v>45851</v>
      </c>
      <c r="AP25" s="175">
        <f t="shared" si="9"/>
        <v>45858</v>
      </c>
      <c r="AQ25" s="319">
        <f t="shared" si="9"/>
        <v>45865</v>
      </c>
      <c r="AR25" s="318">
        <f t="shared" si="9"/>
        <v>45872</v>
      </c>
      <c r="AS25" s="175">
        <f t="shared" si="9"/>
        <v>45879</v>
      </c>
      <c r="AT25" s="174">
        <f t="shared" si="9"/>
        <v>45886</v>
      </c>
      <c r="AU25" s="319">
        <f t="shared" si="9"/>
        <v>45893</v>
      </c>
      <c r="AV25" s="318">
        <f t="shared" si="9"/>
        <v>45900</v>
      </c>
      <c r="AW25" s="175">
        <f t="shared" si="9"/>
        <v>45907</v>
      </c>
      <c r="AX25" s="174">
        <f t="shared" si="9"/>
        <v>45914</v>
      </c>
      <c r="AY25" s="319">
        <f t="shared" si="9"/>
        <v>45921</v>
      </c>
      <c r="AZ25" s="318">
        <f t="shared" si="9"/>
        <v>45928</v>
      </c>
      <c r="BA25" s="175">
        <f t="shared" si="9"/>
        <v>45935</v>
      </c>
      <c r="BB25" s="174">
        <f t="shared" si="9"/>
        <v>45942</v>
      </c>
      <c r="BC25" s="175">
        <f t="shared" si="9"/>
        <v>45949</v>
      </c>
      <c r="BD25" s="319">
        <f t="shared" si="9"/>
        <v>45956</v>
      </c>
      <c r="BE25" s="318">
        <f t="shared" si="9"/>
        <v>45963</v>
      </c>
      <c r="BF25" s="175">
        <f t="shared" si="9"/>
        <v>45970</v>
      </c>
      <c r="BG25" s="174">
        <f t="shared" si="9"/>
        <v>45977</v>
      </c>
      <c r="BH25" s="175">
        <f t="shared" si="9"/>
        <v>45984</v>
      </c>
      <c r="BI25" s="318">
        <f t="shared" si="9"/>
        <v>45991</v>
      </c>
      <c r="BJ25" s="175">
        <f t="shared" si="9"/>
        <v>45998</v>
      </c>
      <c r="BK25" s="174">
        <f t="shared" si="9"/>
        <v>46005</v>
      </c>
      <c r="BL25" s="323">
        <f t="shared" si="9"/>
        <v>46012</v>
      </c>
    </row>
    <row r="26" spans="2:64" x14ac:dyDescent="0.7">
      <c r="B26" s="173" t="s">
        <v>129</v>
      </c>
      <c r="C26" s="123">
        <v>0</v>
      </c>
      <c r="D26" s="173"/>
      <c r="E26" s="318">
        <v>45606</v>
      </c>
      <c r="F26" s="175">
        <f>E26+7</f>
        <v>45613</v>
      </c>
      <c r="G26" s="174">
        <f>F26+7</f>
        <v>45620</v>
      </c>
      <c r="H26" s="175">
        <f>G26+7</f>
        <v>45627</v>
      </c>
      <c r="I26" s="318">
        <f>H26+7</f>
        <v>45634</v>
      </c>
      <c r="J26" s="175">
        <f>I26+7</f>
        <v>45641</v>
      </c>
      <c r="K26" s="174">
        <f t="shared" ref="K26:BL26" si="10">J26+7</f>
        <v>45648</v>
      </c>
      <c r="L26" s="175">
        <f t="shared" si="10"/>
        <v>45655</v>
      </c>
      <c r="M26" s="318">
        <f t="shared" si="10"/>
        <v>45662</v>
      </c>
      <c r="N26" s="175">
        <f t="shared" si="10"/>
        <v>45669</v>
      </c>
      <c r="O26" s="174">
        <f t="shared" si="10"/>
        <v>45676</v>
      </c>
      <c r="P26" s="319">
        <f t="shared" si="10"/>
        <v>45683</v>
      </c>
      <c r="Q26" s="320">
        <f t="shared" si="10"/>
        <v>45690</v>
      </c>
      <c r="R26" s="318">
        <f t="shared" si="10"/>
        <v>45697</v>
      </c>
      <c r="S26" s="175">
        <f t="shared" si="10"/>
        <v>45704</v>
      </c>
      <c r="T26" s="321">
        <f t="shared" si="10"/>
        <v>45711</v>
      </c>
      <c r="U26" s="322">
        <f t="shared" si="10"/>
        <v>45718</v>
      </c>
      <c r="V26" s="318">
        <f t="shared" si="10"/>
        <v>45725</v>
      </c>
      <c r="W26" s="175">
        <f t="shared" si="10"/>
        <v>45732</v>
      </c>
      <c r="X26" s="174">
        <f t="shared" si="10"/>
        <v>45739</v>
      </c>
      <c r="Y26" s="319">
        <f t="shared" si="10"/>
        <v>45746</v>
      </c>
      <c r="Z26" s="174">
        <f t="shared" si="10"/>
        <v>45753</v>
      </c>
      <c r="AA26" s="175">
        <f t="shared" si="10"/>
        <v>45760</v>
      </c>
      <c r="AB26" s="174">
        <f t="shared" si="10"/>
        <v>45767</v>
      </c>
      <c r="AC26" s="175">
        <f t="shared" si="10"/>
        <v>45774</v>
      </c>
      <c r="AD26" s="319">
        <f t="shared" si="10"/>
        <v>45781</v>
      </c>
      <c r="AE26" s="318">
        <f t="shared" si="10"/>
        <v>45788</v>
      </c>
      <c r="AF26" s="175">
        <f t="shared" si="10"/>
        <v>45795</v>
      </c>
      <c r="AG26" s="174">
        <f t="shared" si="10"/>
        <v>45802</v>
      </c>
      <c r="AH26" s="319">
        <f t="shared" si="10"/>
        <v>45809</v>
      </c>
      <c r="AI26" s="318">
        <f t="shared" si="10"/>
        <v>45816</v>
      </c>
      <c r="AJ26" s="175">
        <f t="shared" si="10"/>
        <v>45823</v>
      </c>
      <c r="AK26" s="174">
        <f t="shared" si="10"/>
        <v>45830</v>
      </c>
      <c r="AL26" s="175">
        <f t="shared" si="10"/>
        <v>45837</v>
      </c>
      <c r="AM26" s="318">
        <v>45848</v>
      </c>
      <c r="AN26" s="175">
        <v>45851</v>
      </c>
      <c r="AO26" s="174">
        <f t="shared" si="10"/>
        <v>45858</v>
      </c>
      <c r="AP26" s="175">
        <f t="shared" si="10"/>
        <v>45865</v>
      </c>
      <c r="AQ26" s="319">
        <f t="shared" si="10"/>
        <v>45872</v>
      </c>
      <c r="AR26" s="318">
        <f t="shared" si="10"/>
        <v>45879</v>
      </c>
      <c r="AS26" s="175">
        <f t="shared" si="10"/>
        <v>45886</v>
      </c>
      <c r="AT26" s="174">
        <f t="shared" si="10"/>
        <v>45893</v>
      </c>
      <c r="AU26" s="319">
        <f t="shared" si="10"/>
        <v>45900</v>
      </c>
      <c r="AV26" s="318">
        <f t="shared" si="10"/>
        <v>45907</v>
      </c>
      <c r="AW26" s="175">
        <f t="shared" si="10"/>
        <v>45914</v>
      </c>
      <c r="AX26" s="174">
        <f t="shared" si="10"/>
        <v>45921</v>
      </c>
      <c r="AY26" s="319">
        <f t="shared" si="10"/>
        <v>45928</v>
      </c>
      <c r="AZ26" s="318">
        <f t="shared" si="10"/>
        <v>45935</v>
      </c>
      <c r="BA26" s="175">
        <f t="shared" si="10"/>
        <v>45942</v>
      </c>
      <c r="BB26" s="174">
        <f t="shared" si="10"/>
        <v>45949</v>
      </c>
      <c r="BC26" s="175">
        <f t="shared" si="10"/>
        <v>45956</v>
      </c>
      <c r="BD26" s="319">
        <f t="shared" si="10"/>
        <v>45963</v>
      </c>
      <c r="BE26" s="318">
        <f t="shared" si="10"/>
        <v>45970</v>
      </c>
      <c r="BF26" s="175">
        <f t="shared" si="10"/>
        <v>45977</v>
      </c>
      <c r="BG26" s="174">
        <f t="shared" si="10"/>
        <v>45984</v>
      </c>
      <c r="BH26" s="175">
        <f t="shared" si="10"/>
        <v>45991</v>
      </c>
      <c r="BI26" s="318">
        <f t="shared" si="10"/>
        <v>45998</v>
      </c>
      <c r="BJ26" s="175">
        <f t="shared" si="10"/>
        <v>46005</v>
      </c>
      <c r="BK26" s="174">
        <f t="shared" si="10"/>
        <v>46012</v>
      </c>
      <c r="BL26" s="323">
        <f t="shared" si="10"/>
        <v>46019</v>
      </c>
    </row>
    <row r="27" spans="2:64" x14ac:dyDescent="0.7">
      <c r="B27" s="302" t="s">
        <v>130</v>
      </c>
      <c r="C27" s="123">
        <v>3</v>
      </c>
      <c r="D27" s="176"/>
      <c r="E27" s="119"/>
      <c r="F27" s="118"/>
      <c r="G27" s="119"/>
      <c r="H27" s="118"/>
      <c r="I27" s="119"/>
      <c r="J27" s="118"/>
      <c r="K27" s="119"/>
      <c r="L27" s="118"/>
      <c r="M27" s="119"/>
      <c r="N27" s="118"/>
      <c r="O27" s="119"/>
      <c r="P27" s="118"/>
      <c r="Q27" s="119"/>
      <c r="R27" s="119"/>
      <c r="S27" s="118"/>
      <c r="T27" s="119"/>
      <c r="U27" s="118"/>
      <c r="V27" s="119"/>
      <c r="W27" s="118"/>
      <c r="X27" s="119"/>
      <c r="Y27" s="118"/>
      <c r="Z27" s="119"/>
      <c r="AA27" s="118"/>
      <c r="AB27" s="119"/>
      <c r="AC27" s="118"/>
      <c r="AD27" s="118"/>
      <c r="AE27" s="119"/>
      <c r="AF27" s="118"/>
      <c r="AG27" s="119"/>
      <c r="AH27" s="118"/>
      <c r="AI27" s="119"/>
      <c r="AJ27" s="118"/>
      <c r="AK27" s="119"/>
      <c r="AL27" s="118"/>
      <c r="AM27" s="119"/>
      <c r="AN27" s="118"/>
      <c r="AO27" s="119"/>
      <c r="AP27" s="118"/>
      <c r="AQ27" s="118"/>
      <c r="AR27" s="119"/>
      <c r="AS27" s="118"/>
      <c r="AT27" s="119"/>
      <c r="AU27" s="118"/>
      <c r="AV27" s="119"/>
      <c r="AW27" s="118"/>
      <c r="AX27" s="119"/>
      <c r="AY27" s="118"/>
      <c r="AZ27" s="119"/>
      <c r="BA27" s="118"/>
      <c r="BB27" s="119"/>
      <c r="BC27" s="118"/>
      <c r="BD27" s="118"/>
      <c r="BE27" s="119"/>
      <c r="BF27" s="118"/>
      <c r="BG27" s="119"/>
      <c r="BH27" s="118"/>
      <c r="BI27" s="119"/>
      <c r="BJ27" s="118"/>
      <c r="BK27" s="119"/>
      <c r="BL27" s="118"/>
    </row>
    <row r="28" spans="2:64" x14ac:dyDescent="0.7">
      <c r="C28" s="76">
        <f>C25+C24+C19+C18+C17+C20</f>
        <v>56</v>
      </c>
      <c r="D28" s="77"/>
      <c r="E28" s="46" t="e">
        <f>E26-E17</f>
        <v>#REF!</v>
      </c>
      <c r="F28" s="46" t="e">
        <f>F26-F17</f>
        <v>#REF!</v>
      </c>
      <c r="G28" s="46" t="e">
        <f>G26-G17</f>
        <v>#REF!</v>
      </c>
      <c r="H28" s="46" t="e">
        <f>H26-H17</f>
        <v>#REF!</v>
      </c>
      <c r="I28" s="46">
        <f>I26-I17</f>
        <v>56</v>
      </c>
      <c r="J28" s="46"/>
      <c r="K28" s="46">
        <f>K26-K17</f>
        <v>56</v>
      </c>
      <c r="L28" s="46"/>
      <c r="M28" s="46">
        <f>M26-M17</f>
        <v>59</v>
      </c>
      <c r="N28" s="46"/>
      <c r="O28" s="46">
        <f>O26-O17</f>
        <v>59</v>
      </c>
      <c r="P28" s="46"/>
      <c r="Q28" s="46">
        <f>Q26-Q17</f>
        <v>64</v>
      </c>
      <c r="R28" s="46">
        <f>R26-R17</f>
        <v>71</v>
      </c>
      <c r="S28" s="46"/>
      <c r="T28" s="46">
        <f>T26-T17</f>
        <v>85</v>
      </c>
      <c r="U28" s="46"/>
      <c r="V28" s="46">
        <f>V26-V17</f>
        <v>87</v>
      </c>
      <c r="W28" s="46"/>
      <c r="X28" s="46">
        <f>X26-X17</f>
        <v>87</v>
      </c>
      <c r="Y28" s="46"/>
      <c r="Z28" s="46">
        <f>Z26-Z17</f>
        <v>84</v>
      </c>
      <c r="AA28" s="46"/>
      <c r="AB28" s="46">
        <f>AB26-AB17</f>
        <v>84</v>
      </c>
      <c r="AC28" s="46"/>
      <c r="AD28" s="46"/>
      <c r="AE28" s="46">
        <f>AE26-AE17</f>
        <v>56</v>
      </c>
      <c r="AF28" s="46"/>
      <c r="AG28" s="46">
        <f>AG26-AG17</f>
        <v>56</v>
      </c>
      <c r="AH28" s="46"/>
      <c r="AI28" s="46">
        <f>AI26-AI17</f>
        <v>56</v>
      </c>
      <c r="AJ28" s="46"/>
      <c r="AK28" s="46">
        <f>AK26-AK17</f>
        <v>56</v>
      </c>
      <c r="AL28" s="46"/>
      <c r="AM28" s="46">
        <f t="shared" ref="AM28:BK28" si="11">AM26-AM17</f>
        <v>56</v>
      </c>
      <c r="AN28" s="46"/>
      <c r="AO28" s="46">
        <f t="shared" si="11"/>
        <v>56</v>
      </c>
      <c r="AP28" s="46"/>
      <c r="AQ28" s="46"/>
      <c r="AR28" s="46">
        <f t="shared" si="11"/>
        <v>56</v>
      </c>
      <c r="AS28" s="46"/>
      <c r="AT28" s="46">
        <f t="shared" si="11"/>
        <v>56</v>
      </c>
      <c r="AU28" s="46"/>
      <c r="AV28" s="46">
        <f t="shared" si="11"/>
        <v>56</v>
      </c>
      <c r="AW28" s="46"/>
      <c r="AX28" s="46">
        <f t="shared" si="11"/>
        <v>56</v>
      </c>
      <c r="AY28" s="46"/>
      <c r="AZ28" s="46">
        <f t="shared" si="11"/>
        <v>56</v>
      </c>
      <c r="BA28" s="46"/>
      <c r="BB28" s="46">
        <f t="shared" si="11"/>
        <v>56</v>
      </c>
      <c r="BC28" s="46"/>
      <c r="BD28" s="46"/>
      <c r="BE28" s="46">
        <f t="shared" si="11"/>
        <v>56</v>
      </c>
      <c r="BF28" s="46"/>
      <c r="BG28" s="46">
        <f t="shared" si="11"/>
        <v>56</v>
      </c>
      <c r="BH28" s="46"/>
      <c r="BI28" s="46">
        <f t="shared" si="11"/>
        <v>56</v>
      </c>
      <c r="BJ28" s="46"/>
      <c r="BK28" s="46">
        <f t="shared" si="11"/>
        <v>56</v>
      </c>
      <c r="BL28" s="46"/>
    </row>
    <row r="29" spans="2:64" x14ac:dyDescent="0.7">
      <c r="C29" s="170"/>
      <c r="D29" s="77"/>
      <c r="I29" s="46"/>
      <c r="J29" s="46"/>
      <c r="K29" s="46"/>
      <c r="L29" s="46"/>
      <c r="M29" s="46"/>
      <c r="N29" s="46"/>
      <c r="O29" s="46"/>
      <c r="P29" s="170"/>
      <c r="Q29" s="170"/>
      <c r="R29" s="170"/>
      <c r="S29" s="170"/>
      <c r="T29" s="170"/>
      <c r="U29" s="170"/>
      <c r="V29" s="170"/>
      <c r="W29" s="170"/>
      <c r="X29" s="170"/>
      <c r="Y29" s="170"/>
      <c r="Z29" s="170"/>
      <c r="AA29" s="170"/>
      <c r="AB29" s="170"/>
      <c r="AC29" s="170"/>
      <c r="AD29" s="170"/>
      <c r="AE29" s="170"/>
      <c r="AF29" s="170"/>
      <c r="AG29" s="170"/>
      <c r="AH29" s="170"/>
      <c r="AI29" s="170"/>
      <c r="AJ29" s="170"/>
      <c r="AK29" s="170"/>
      <c r="AL29" s="170"/>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2:64" x14ac:dyDescent="0.7">
      <c r="C30" s="170"/>
      <c r="I30" s="46"/>
      <c r="J30" s="46"/>
      <c r="K30" s="46"/>
      <c r="L30" s="46"/>
      <c r="M30" s="46"/>
      <c r="N30" s="46"/>
      <c r="O30" s="46"/>
      <c r="P30" s="170"/>
      <c r="Q30" s="170"/>
      <c r="R30" s="170"/>
      <c r="S30" s="170"/>
      <c r="T30" s="170"/>
      <c r="U30" s="170"/>
      <c r="V30" s="170"/>
      <c r="W30" s="170"/>
      <c r="X30" s="170"/>
      <c r="Y30" s="170"/>
      <c r="Z30" s="170"/>
      <c r="AA30" s="170"/>
      <c r="AB30" s="170"/>
      <c r="AC30" s="170"/>
      <c r="AD30" s="170"/>
      <c r="AE30" s="170"/>
      <c r="AF30" s="170"/>
      <c r="AG30" s="170"/>
      <c r="AH30" s="170"/>
      <c r="AI30" s="170"/>
      <c r="AJ30" s="170"/>
      <c r="AK30" s="170"/>
      <c r="AL30" s="170"/>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2:64" x14ac:dyDescent="0.7">
      <c r="I31" s="46"/>
      <c r="J31" s="46"/>
      <c r="K31" s="46"/>
      <c r="L31" s="46"/>
      <c r="M31" s="46"/>
      <c r="N31" s="46"/>
      <c r="O31" s="46"/>
      <c r="P31" s="46"/>
      <c r="Q31" s="170"/>
      <c r="R31" s="170"/>
      <c r="S31" s="170"/>
      <c r="T31" s="170"/>
      <c r="U31" s="170"/>
      <c r="V31" s="170"/>
      <c r="W31" s="170"/>
      <c r="X31" s="170"/>
      <c r="Y31" s="170"/>
      <c r="Z31" s="170"/>
      <c r="AA31" s="170"/>
      <c r="AB31" s="170"/>
      <c r="AC31" s="170"/>
      <c r="AD31" s="170"/>
      <c r="AE31" s="170"/>
      <c r="AF31" s="170"/>
      <c r="AG31" s="170"/>
      <c r="AH31" s="170"/>
      <c r="AI31" s="170"/>
      <c r="AJ31" s="170"/>
      <c r="AK31" s="170"/>
      <c r="AL31" s="170"/>
    </row>
    <row r="32" spans="2:64" x14ac:dyDescent="0.7">
      <c r="E32" s="303"/>
      <c r="F32" s="76"/>
      <c r="I32" s="46"/>
      <c r="J32" s="46"/>
      <c r="K32" s="46"/>
      <c r="L32" s="46"/>
      <c r="M32" s="46"/>
      <c r="N32" s="46"/>
      <c r="O32" s="46"/>
      <c r="P32" s="46"/>
      <c r="Q32" s="170"/>
      <c r="R32" s="170"/>
      <c r="S32" s="170"/>
      <c r="T32" s="170"/>
      <c r="U32" s="170"/>
      <c r="V32" s="170"/>
      <c r="W32" s="170"/>
      <c r="X32" s="170"/>
      <c r="Y32" s="170"/>
      <c r="Z32" s="170"/>
      <c r="AA32" s="170"/>
      <c r="AB32" s="170"/>
      <c r="AC32" s="170"/>
      <c r="AD32" s="170"/>
      <c r="AE32" s="170"/>
      <c r="AF32" s="170"/>
      <c r="AG32" s="170"/>
      <c r="AH32" s="170"/>
      <c r="AI32" s="170"/>
      <c r="AJ32" s="170"/>
      <c r="AK32" s="170"/>
      <c r="AL32" s="170"/>
    </row>
    <row r="33" spans="2:38" x14ac:dyDescent="0.7">
      <c r="E33" s="303"/>
      <c r="F33" s="76"/>
      <c r="I33" s="46"/>
      <c r="J33" s="46"/>
      <c r="K33" s="46"/>
      <c r="L33" s="46"/>
      <c r="M33" s="46"/>
      <c r="N33" s="46"/>
      <c r="O33" s="46"/>
      <c r="P33" s="46"/>
      <c r="Q33" s="170"/>
      <c r="R33" s="170"/>
      <c r="S33" s="170"/>
      <c r="T33" s="170"/>
      <c r="U33" s="170"/>
      <c r="V33" s="170"/>
      <c r="W33" s="170"/>
      <c r="X33" s="170"/>
      <c r="Y33" s="170"/>
      <c r="Z33" s="170"/>
      <c r="AA33" s="170"/>
      <c r="AB33" s="170"/>
      <c r="AC33" s="170"/>
      <c r="AD33" s="170"/>
      <c r="AE33" s="170"/>
      <c r="AF33" s="170"/>
      <c r="AG33" s="170"/>
      <c r="AH33" s="170"/>
      <c r="AI33" s="170"/>
      <c r="AJ33" s="170"/>
      <c r="AK33" s="170"/>
      <c r="AL33" s="170"/>
    </row>
    <row r="34" spans="2:38" x14ac:dyDescent="0.7">
      <c r="E34" s="303"/>
      <c r="F34" s="7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row>
    <row r="35" spans="2:38" x14ac:dyDescent="0.7">
      <c r="E35" s="303"/>
      <c r="F35" s="7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row>
    <row r="36" spans="2:38" x14ac:dyDescent="0.7">
      <c r="E36" s="303"/>
      <c r="F36" s="76"/>
    </row>
    <row r="37" spans="2:38" x14ac:dyDescent="0.7">
      <c r="B37" s="141"/>
      <c r="E37" s="325"/>
      <c r="F37" s="76"/>
    </row>
    <row r="38" spans="2:38" x14ac:dyDescent="0.7">
      <c r="E38" s="303"/>
      <c r="F38" s="76"/>
    </row>
    <row r="39" spans="2:38" x14ac:dyDescent="0.7">
      <c r="E39" s="303"/>
      <c r="F39" s="76"/>
      <c r="H39" s="50"/>
    </row>
    <row r="40" spans="2:38" x14ac:dyDescent="0.7">
      <c r="E40" s="303"/>
      <c r="F40" s="76"/>
    </row>
    <row r="41" spans="2:38" x14ac:dyDescent="0.7">
      <c r="E41" s="303"/>
      <c r="F41" s="76"/>
    </row>
    <row r="42" spans="2:38" x14ac:dyDescent="0.7">
      <c r="E42" s="303"/>
      <c r="F42" s="76"/>
    </row>
    <row r="43" spans="2:38" x14ac:dyDescent="0.7">
      <c r="E43" s="303"/>
      <c r="F43" s="76"/>
    </row>
    <row r="44" spans="2:38" x14ac:dyDescent="0.7">
      <c r="E44" s="303"/>
    </row>
    <row r="47" spans="2:38" x14ac:dyDescent="0.7">
      <c r="E47" s="303"/>
      <c r="F47" s="76"/>
      <c r="H47" s="50"/>
    </row>
    <row r="48" spans="2:38" x14ac:dyDescent="0.7">
      <c r="E48" s="303"/>
      <c r="F48" s="76"/>
    </row>
    <row r="49" spans="2:64" x14ac:dyDescent="0.7">
      <c r="E49" s="303"/>
      <c r="F49" s="76"/>
    </row>
    <row r="50" spans="2:64" x14ac:dyDescent="0.7">
      <c r="E50" s="303"/>
      <c r="F50" s="76"/>
    </row>
    <row r="51" spans="2:64" x14ac:dyDescent="0.7">
      <c r="B51" s="141"/>
      <c r="E51" s="325"/>
      <c r="F51" s="76"/>
    </row>
    <row r="52" spans="2:64" x14ac:dyDescent="0.7">
      <c r="E52" s="303"/>
      <c r="F52" s="76"/>
    </row>
    <row r="53" spans="2:64" x14ac:dyDescent="0.7">
      <c r="E53" s="303"/>
      <c r="F53" s="76"/>
    </row>
    <row r="54" spans="2:64" x14ac:dyDescent="0.7">
      <c r="E54" s="303"/>
      <c r="F54" s="76"/>
      <c r="H54" s="50"/>
    </row>
    <row r="55" spans="2:64" x14ac:dyDescent="0.7">
      <c r="E55" s="303"/>
      <c r="F55" s="76"/>
    </row>
    <row r="56" spans="2:64" x14ac:dyDescent="0.7">
      <c r="E56" s="303"/>
      <c r="F56" s="76"/>
    </row>
    <row r="57" spans="2:64" s="46" customFormat="1" x14ac:dyDescent="0.7">
      <c r="B57" s="47"/>
      <c r="C57" s="76"/>
      <c r="D57" s="178"/>
      <c r="E57" s="303"/>
      <c r="F57" s="76"/>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row>
    <row r="58" spans="2:64" s="46" customFormat="1" x14ac:dyDescent="0.7">
      <c r="B58" s="47"/>
      <c r="C58" s="76"/>
      <c r="D58" s="178"/>
      <c r="E58" s="303"/>
      <c r="F58" s="76"/>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row>
    <row r="59" spans="2:64" s="46" customFormat="1" x14ac:dyDescent="0.7">
      <c r="B59" s="141"/>
      <c r="C59" s="76"/>
      <c r="D59" s="178"/>
      <c r="E59" s="325"/>
      <c r="F59" s="324"/>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row>
  </sheetData>
  <sheetProtection selectLockedCells="1" selectUnlockedCells="1"/>
  <mergeCells count="45">
    <mergeCell ref="AZ16:BD16"/>
    <mergeCell ref="BE16:BH16"/>
    <mergeCell ref="BI16:BL16"/>
    <mergeCell ref="BI5:BL5"/>
    <mergeCell ref="I13:J13"/>
    <mergeCell ref="AM13:AN13"/>
    <mergeCell ref="I14:J14"/>
    <mergeCell ref="AM14:AN14"/>
    <mergeCell ref="I16:J16"/>
    <mergeCell ref="AI16:AL16"/>
    <mergeCell ref="AM16:AQ16"/>
    <mergeCell ref="AR16:AU16"/>
    <mergeCell ref="AV16:AY16"/>
    <mergeCell ref="AI5:AL5"/>
    <mergeCell ref="AM5:AQ5"/>
    <mergeCell ref="AR5:AU5"/>
    <mergeCell ref="AV5:AY5"/>
    <mergeCell ref="AZ5:BD5"/>
    <mergeCell ref="BE5:BH5"/>
    <mergeCell ref="AZ4:BD4"/>
    <mergeCell ref="BE4:BH4"/>
    <mergeCell ref="BI4:BL4"/>
    <mergeCell ref="E5:H5"/>
    <mergeCell ref="I5:L5"/>
    <mergeCell ref="M5:P5"/>
    <mergeCell ref="R5:T5"/>
    <mergeCell ref="V5:Y5"/>
    <mergeCell ref="Z5:AD5"/>
    <mergeCell ref="AE5:AH5"/>
    <mergeCell ref="Z4:AD4"/>
    <mergeCell ref="AE4:AH4"/>
    <mergeCell ref="AI4:AL4"/>
    <mergeCell ref="AM4:AQ4"/>
    <mergeCell ref="AR4:AU4"/>
    <mergeCell ref="AV4:AY4"/>
    <mergeCell ref="P2:S2"/>
    <mergeCell ref="T2:Y2"/>
    <mergeCell ref="N3:P3"/>
    <mergeCell ref="Q3:Y3"/>
    <mergeCell ref="AF3:AI3"/>
    <mergeCell ref="E4:H4"/>
    <mergeCell ref="I4:L4"/>
    <mergeCell ref="M4:Q4"/>
    <mergeCell ref="R4:U4"/>
    <mergeCell ref="V4:Y4"/>
  </mergeCells>
  <printOptions horizontalCentered="1" verticalCentered="1"/>
  <pageMargins left="0.25" right="0.25" top="0.75" bottom="0.75" header="0.3" footer="0.3"/>
  <pageSetup paperSize="8" scale="22" fitToHeight="0" orientation="landscape" r:id="rId1"/>
  <headerFooter>
    <oddFooter>&amp;L_x000D_&amp;1#&amp;"Calibri"&amp;10&amp;K000000 Public&amp;R&amp;D&amp;T&amp;Z&amp;F&amp;F&amp;A</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6DDE4-C75E-4220-8968-9DBC4EEACDC9}">
  <sheetPr>
    <tabColor rgb="FF92D050"/>
    <pageSetUpPr fitToPage="1"/>
  </sheetPr>
  <dimension ref="B1:AD51"/>
  <sheetViews>
    <sheetView showGridLines="0" zoomScale="80" zoomScaleNormal="70" zoomScaleSheetLayoutView="70" workbookViewId="0">
      <pane xSplit="4" topLeftCell="E1" activePane="topRight" state="frozen"/>
      <selection activeCell="R7" sqref="R7"/>
      <selection pane="topRight" activeCell="R7" sqref="R7"/>
    </sheetView>
  </sheetViews>
  <sheetFormatPr defaultColWidth="9.26953125" defaultRowHeight="17" x14ac:dyDescent="0.7"/>
  <cols>
    <col min="1" max="1" width="1.1796875" style="47" customWidth="1"/>
    <col min="2" max="2" width="62.36328125" style="47" bestFit="1" customWidth="1"/>
    <col min="3" max="3" width="9.26953125" style="76" customWidth="1"/>
    <col min="4" max="4" width="28.81640625" style="178" customWidth="1"/>
    <col min="5" max="5" width="14.6328125" style="47" customWidth="1"/>
    <col min="6" max="29" width="12" style="47" customWidth="1"/>
    <col min="30" max="30" width="14.36328125" style="47" customWidth="1"/>
    <col min="31" max="16384" width="9.26953125" style="47"/>
  </cols>
  <sheetData>
    <row r="1" spans="2:30" x14ac:dyDescent="0.7">
      <c r="B1" s="43" t="s">
        <v>25</v>
      </c>
      <c r="C1" s="44"/>
      <c r="D1" s="45"/>
      <c r="E1" s="46"/>
      <c r="F1" s="46"/>
      <c r="G1" s="46"/>
      <c r="H1" s="46"/>
      <c r="I1" s="46"/>
      <c r="J1" s="46"/>
      <c r="K1" s="46"/>
      <c r="L1" s="46"/>
      <c r="M1" s="46"/>
      <c r="N1" s="46"/>
      <c r="O1" s="46"/>
      <c r="P1" s="46"/>
      <c r="Q1" s="46"/>
      <c r="R1" s="46"/>
      <c r="S1" s="46"/>
      <c r="T1" s="46"/>
      <c r="U1" s="46"/>
      <c r="V1" s="46"/>
      <c r="W1" s="46"/>
      <c r="X1" s="46"/>
      <c r="Y1" s="46"/>
      <c r="Z1" s="46"/>
      <c r="AA1" s="46"/>
      <c r="AB1" s="46"/>
      <c r="AC1" s="46"/>
    </row>
    <row r="2" spans="2:30" ht="18" customHeight="1" x14ac:dyDescent="0.7">
      <c r="B2" s="48" t="s">
        <v>26</v>
      </c>
      <c r="C2" s="44"/>
      <c r="D2" s="45"/>
      <c r="E2" s="46"/>
      <c r="F2" s="46"/>
      <c r="G2" s="46"/>
      <c r="H2" s="46"/>
      <c r="I2" s="46"/>
      <c r="J2" s="46"/>
      <c r="K2" s="46"/>
      <c r="L2" s="46"/>
      <c r="M2" s="46"/>
      <c r="N2" s="46"/>
      <c r="O2" s="46"/>
      <c r="P2" s="46"/>
      <c r="Q2" s="46"/>
      <c r="R2" s="46"/>
      <c r="S2" s="46"/>
      <c r="T2" s="46"/>
      <c r="U2" s="46"/>
      <c r="V2" s="46"/>
      <c r="W2" s="46"/>
      <c r="X2" s="46"/>
      <c r="Y2" s="46"/>
      <c r="Z2" s="46"/>
      <c r="AA2" s="46"/>
      <c r="AB2" s="46"/>
      <c r="AC2" s="46"/>
    </row>
    <row r="3" spans="2:30" ht="18" customHeight="1" thickBot="1" x14ac:dyDescent="0.75">
      <c r="B3" s="48"/>
      <c r="C3" s="49"/>
      <c r="D3" s="50"/>
      <c r="T3" s="51" t="s">
        <v>27</v>
      </c>
      <c r="U3" s="51"/>
      <c r="V3" s="51"/>
      <c r="W3" s="51"/>
      <c r="X3" s="51"/>
    </row>
    <row r="4" spans="2:30" s="58" customFormat="1" ht="15.75" customHeight="1" x14ac:dyDescent="0.35">
      <c r="B4" s="52" t="s">
        <v>28</v>
      </c>
      <c r="C4" s="53"/>
      <c r="D4" s="54"/>
      <c r="E4" s="55" t="s">
        <v>29</v>
      </c>
      <c r="F4" s="56"/>
      <c r="G4" s="56"/>
      <c r="H4" s="56"/>
      <c r="I4" s="57"/>
      <c r="J4" s="55" t="s">
        <v>30</v>
      </c>
      <c r="K4" s="56"/>
      <c r="L4" s="56"/>
      <c r="M4" s="57"/>
      <c r="N4" s="55" t="s">
        <v>31</v>
      </c>
      <c r="O4" s="56"/>
      <c r="P4" s="56"/>
      <c r="Q4" s="57"/>
      <c r="R4" s="55" t="s">
        <v>32</v>
      </c>
      <c r="S4" s="56"/>
      <c r="T4" s="56"/>
      <c r="U4" s="56"/>
      <c r="V4" s="57"/>
      <c r="W4" s="55" t="s">
        <v>33</v>
      </c>
      <c r="X4" s="56"/>
      <c r="Y4" s="56"/>
      <c r="Z4" s="57"/>
      <c r="AA4" s="55" t="s">
        <v>34</v>
      </c>
      <c r="AB4" s="56"/>
      <c r="AC4" s="56"/>
      <c r="AD4" s="57"/>
    </row>
    <row r="5" spans="2:30" s="58" customFormat="1" ht="15.75" customHeight="1" x14ac:dyDescent="0.35">
      <c r="B5" s="59" t="s">
        <v>35</v>
      </c>
      <c r="C5" s="53"/>
      <c r="D5" s="54"/>
      <c r="E5" s="60" t="s">
        <v>36</v>
      </c>
      <c r="F5" s="61"/>
      <c r="G5" s="61"/>
      <c r="H5" s="61"/>
      <c r="I5" s="62"/>
      <c r="J5" s="63" t="s">
        <v>37</v>
      </c>
      <c r="K5" s="64"/>
      <c r="L5" s="64"/>
      <c r="M5" s="65"/>
      <c r="N5" s="66" t="s">
        <v>38</v>
      </c>
      <c r="O5" s="67"/>
      <c r="P5" s="67"/>
      <c r="Q5" s="68"/>
      <c r="R5" s="69" t="s">
        <v>39</v>
      </c>
      <c r="S5" s="70"/>
      <c r="T5" s="70"/>
      <c r="U5" s="70"/>
      <c r="V5" s="71"/>
      <c r="W5" s="72" t="s">
        <v>40</v>
      </c>
      <c r="X5" s="73"/>
      <c r="Y5" s="73"/>
      <c r="Z5" s="74"/>
      <c r="AA5" s="69" t="s">
        <v>41</v>
      </c>
      <c r="AB5" s="70"/>
      <c r="AC5" s="70"/>
      <c r="AD5" s="71"/>
    </row>
    <row r="6" spans="2:30" ht="15.75" customHeight="1" x14ac:dyDescent="0.7">
      <c r="B6" s="75" t="s">
        <v>42</v>
      </c>
      <c r="D6" s="77"/>
      <c r="E6" s="78" t="s">
        <v>43</v>
      </c>
      <c r="F6" s="79" t="s">
        <v>44</v>
      </c>
      <c r="G6" s="79" t="s">
        <v>45</v>
      </c>
      <c r="H6" s="79" t="s">
        <v>46</v>
      </c>
      <c r="I6" s="80" t="s">
        <v>47</v>
      </c>
      <c r="J6" s="78" t="s">
        <v>48</v>
      </c>
      <c r="K6" s="79" t="s">
        <v>49</v>
      </c>
      <c r="L6" s="79" t="s">
        <v>50</v>
      </c>
      <c r="M6" s="80" t="s">
        <v>51</v>
      </c>
      <c r="N6" s="81" t="s">
        <v>52</v>
      </c>
      <c r="O6" s="82" t="s">
        <v>53</v>
      </c>
      <c r="P6" s="82" t="s">
        <v>54</v>
      </c>
      <c r="Q6" s="83" t="s">
        <v>55</v>
      </c>
      <c r="R6" s="84" t="s">
        <v>56</v>
      </c>
      <c r="S6" s="85" t="s">
        <v>57</v>
      </c>
      <c r="T6" s="85" t="s">
        <v>58</v>
      </c>
      <c r="U6" s="85" t="s">
        <v>59</v>
      </c>
      <c r="V6" s="86" t="s">
        <v>60</v>
      </c>
      <c r="W6" s="87" t="s">
        <v>61</v>
      </c>
      <c r="X6" s="88" t="s">
        <v>62</v>
      </c>
      <c r="Y6" s="88" t="s">
        <v>63</v>
      </c>
      <c r="Z6" s="89" t="s">
        <v>64</v>
      </c>
      <c r="AA6" s="84" t="s">
        <v>65</v>
      </c>
      <c r="AB6" s="85" t="s">
        <v>66</v>
      </c>
      <c r="AC6" s="85" t="s">
        <v>67</v>
      </c>
      <c r="AD6" s="86" t="s">
        <v>68</v>
      </c>
    </row>
    <row r="7" spans="2:30" ht="15.75" customHeight="1" x14ac:dyDescent="0.7">
      <c r="B7" s="90" t="s">
        <v>69</v>
      </c>
      <c r="D7" s="77"/>
      <c r="E7" s="78"/>
      <c r="F7" s="79"/>
      <c r="G7" s="79"/>
      <c r="H7" s="79"/>
      <c r="I7" s="80"/>
      <c r="J7" s="78"/>
      <c r="K7" s="79"/>
      <c r="L7" s="79"/>
      <c r="M7" s="80"/>
      <c r="N7" s="91"/>
      <c r="O7" s="92"/>
      <c r="P7" s="92"/>
      <c r="Q7" s="93"/>
      <c r="R7" s="91"/>
      <c r="S7" s="92"/>
      <c r="T7" s="92"/>
      <c r="U7" s="92"/>
      <c r="V7" s="93"/>
      <c r="W7" s="91"/>
      <c r="X7" s="92"/>
      <c r="Y7" s="92"/>
      <c r="Z7" s="93"/>
      <c r="AA7" s="91"/>
      <c r="AB7" s="92"/>
      <c r="AC7" s="92"/>
      <c r="AD7" s="93"/>
    </row>
    <row r="8" spans="2:30" ht="15.75" customHeight="1" x14ac:dyDescent="0.7">
      <c r="B8" s="75" t="s">
        <v>70</v>
      </c>
      <c r="D8" s="77"/>
      <c r="E8" s="94">
        <f t="shared" ref="E8:AD8" si="0">E39</f>
        <v>45841</v>
      </c>
      <c r="F8" s="95">
        <f t="shared" si="0"/>
        <v>45844</v>
      </c>
      <c r="G8" s="96">
        <f t="shared" si="0"/>
        <v>45851</v>
      </c>
      <c r="H8" s="95">
        <f t="shared" si="0"/>
        <v>45858</v>
      </c>
      <c r="I8" s="97">
        <f t="shared" si="0"/>
        <v>45865</v>
      </c>
      <c r="J8" s="98">
        <f t="shared" si="0"/>
        <v>45872</v>
      </c>
      <c r="K8" s="95">
        <f t="shared" si="0"/>
        <v>45879</v>
      </c>
      <c r="L8" s="96">
        <f t="shared" si="0"/>
        <v>45886</v>
      </c>
      <c r="M8" s="97">
        <f t="shared" si="0"/>
        <v>45893</v>
      </c>
      <c r="N8" s="96">
        <f t="shared" si="0"/>
        <v>45900</v>
      </c>
      <c r="O8" s="95">
        <f t="shared" si="0"/>
        <v>45907</v>
      </c>
      <c r="P8" s="96">
        <f t="shared" si="0"/>
        <v>45914</v>
      </c>
      <c r="Q8" s="97">
        <f t="shared" si="0"/>
        <v>45921</v>
      </c>
      <c r="R8" s="96">
        <f t="shared" si="0"/>
        <v>45928</v>
      </c>
      <c r="S8" s="95">
        <f t="shared" si="0"/>
        <v>45935</v>
      </c>
      <c r="T8" s="96">
        <f t="shared" si="0"/>
        <v>45942</v>
      </c>
      <c r="U8" s="95">
        <f t="shared" si="0"/>
        <v>45949</v>
      </c>
      <c r="V8" s="97">
        <f t="shared" si="0"/>
        <v>45956</v>
      </c>
      <c r="W8" s="98">
        <f t="shared" si="0"/>
        <v>45963</v>
      </c>
      <c r="X8" s="95">
        <f t="shared" si="0"/>
        <v>45970</v>
      </c>
      <c r="Y8" s="96">
        <f t="shared" si="0"/>
        <v>45977</v>
      </c>
      <c r="Z8" s="97">
        <f t="shared" si="0"/>
        <v>45984</v>
      </c>
      <c r="AA8" s="99">
        <f t="shared" si="0"/>
        <v>45991</v>
      </c>
      <c r="AB8" s="95">
        <f t="shared" si="0"/>
        <v>45998</v>
      </c>
      <c r="AC8" s="95">
        <f t="shared" si="0"/>
        <v>46005</v>
      </c>
      <c r="AD8" s="97">
        <f t="shared" si="0"/>
        <v>46012</v>
      </c>
    </row>
    <row r="9" spans="2:30" ht="15.75" customHeight="1" x14ac:dyDescent="0.7">
      <c r="B9" s="100" t="s">
        <v>71</v>
      </c>
      <c r="D9" s="77"/>
      <c r="E9" s="101" t="s">
        <v>72</v>
      </c>
      <c r="F9" s="102"/>
      <c r="G9" s="103" t="s">
        <v>73</v>
      </c>
      <c r="H9" s="102"/>
      <c r="I9" s="93"/>
      <c r="J9" s="101" t="s">
        <v>72</v>
      </c>
      <c r="K9" s="102"/>
      <c r="L9" s="103" t="s">
        <v>73</v>
      </c>
      <c r="M9" s="93"/>
      <c r="N9" s="103" t="s">
        <v>72</v>
      </c>
      <c r="O9" s="102"/>
      <c r="P9" s="103" t="s">
        <v>73</v>
      </c>
      <c r="Q9" s="93"/>
      <c r="R9" s="103" t="s">
        <v>72</v>
      </c>
      <c r="S9" s="102"/>
      <c r="T9" s="103" t="s">
        <v>73</v>
      </c>
      <c r="U9" s="102"/>
      <c r="V9" s="93"/>
      <c r="W9" s="101" t="s">
        <v>72</v>
      </c>
      <c r="X9" s="102"/>
      <c r="Y9" s="103" t="s">
        <v>73</v>
      </c>
      <c r="Z9" s="104"/>
      <c r="AA9" s="101" t="s">
        <v>72</v>
      </c>
      <c r="AB9" s="102"/>
      <c r="AC9" s="103" t="s">
        <v>73</v>
      </c>
      <c r="AD9" s="104"/>
    </row>
    <row r="10" spans="2:30" ht="15.75" customHeight="1" x14ac:dyDescent="0.7">
      <c r="B10" s="105" t="s">
        <v>74</v>
      </c>
      <c r="D10" s="106"/>
      <c r="E10" s="107" t="s">
        <v>44</v>
      </c>
      <c r="F10" s="79" t="s">
        <v>45</v>
      </c>
      <c r="G10" s="108" t="s">
        <v>46</v>
      </c>
      <c r="H10" s="79" t="s">
        <v>47</v>
      </c>
      <c r="I10" s="80" t="s">
        <v>48</v>
      </c>
      <c r="J10" s="107" t="s">
        <v>49</v>
      </c>
      <c r="K10" s="79" t="s">
        <v>50</v>
      </c>
      <c r="L10" s="108" t="s">
        <v>51</v>
      </c>
      <c r="M10" s="80" t="s">
        <v>52</v>
      </c>
      <c r="N10" s="108" t="s">
        <v>53</v>
      </c>
      <c r="O10" s="79" t="s">
        <v>54</v>
      </c>
      <c r="P10" s="108" t="s">
        <v>55</v>
      </c>
      <c r="Q10" s="80" t="s">
        <v>56</v>
      </c>
      <c r="R10" s="108" t="s">
        <v>57</v>
      </c>
      <c r="S10" s="79" t="s">
        <v>58</v>
      </c>
      <c r="T10" s="108" t="s">
        <v>59</v>
      </c>
      <c r="U10" s="79" t="s">
        <v>60</v>
      </c>
      <c r="V10" s="80" t="s">
        <v>61</v>
      </c>
      <c r="W10" s="107" t="s">
        <v>62</v>
      </c>
      <c r="X10" s="79" t="s">
        <v>63</v>
      </c>
      <c r="Y10" s="108" t="s">
        <v>64</v>
      </c>
      <c r="Z10" s="80" t="s">
        <v>65</v>
      </c>
      <c r="AA10" s="78" t="s">
        <v>66</v>
      </c>
      <c r="AB10" s="79" t="s">
        <v>67</v>
      </c>
      <c r="AC10" s="79" t="s">
        <v>68</v>
      </c>
      <c r="AD10" s="80" t="s">
        <v>75</v>
      </c>
    </row>
    <row r="11" spans="2:30" ht="15.75" customHeight="1" thickBot="1" x14ac:dyDescent="0.75">
      <c r="B11" s="109" t="s">
        <v>76</v>
      </c>
      <c r="C11" s="44"/>
      <c r="D11" s="45"/>
      <c r="E11" s="110">
        <v>45848</v>
      </c>
      <c r="F11" s="111">
        <v>45851</v>
      </c>
      <c r="G11" s="112">
        <v>45858</v>
      </c>
      <c r="H11" s="111">
        <v>45865</v>
      </c>
      <c r="I11" s="113">
        <v>45872</v>
      </c>
      <c r="J11" s="114">
        <v>45879</v>
      </c>
      <c r="K11" s="111">
        <v>45886</v>
      </c>
      <c r="L11" s="112">
        <v>45893</v>
      </c>
      <c r="M11" s="113">
        <v>45900</v>
      </c>
      <c r="N11" s="112">
        <v>45907</v>
      </c>
      <c r="O11" s="111">
        <v>45914</v>
      </c>
      <c r="P11" s="112">
        <v>45921</v>
      </c>
      <c r="Q11" s="113">
        <v>45928</v>
      </c>
      <c r="R11" s="112">
        <v>45935</v>
      </c>
      <c r="S11" s="111">
        <v>45942</v>
      </c>
      <c r="T11" s="112">
        <v>45949</v>
      </c>
      <c r="U11" s="111">
        <v>45956</v>
      </c>
      <c r="V11" s="113">
        <v>45963</v>
      </c>
      <c r="W11" s="114">
        <v>45970</v>
      </c>
      <c r="X11" s="111">
        <v>45977</v>
      </c>
      <c r="Y11" s="112">
        <v>45984</v>
      </c>
      <c r="Z11" s="113">
        <v>45991</v>
      </c>
      <c r="AA11" s="114">
        <v>45998</v>
      </c>
      <c r="AB11" s="111">
        <v>46005</v>
      </c>
      <c r="AC11" s="112">
        <v>46012</v>
      </c>
      <c r="AD11" s="111">
        <v>46019</v>
      </c>
    </row>
    <row r="12" spans="2:30" s="46" customFormat="1" ht="15.75" customHeight="1" x14ac:dyDescent="0.7">
      <c r="B12" s="115" t="s">
        <v>77</v>
      </c>
      <c r="C12" s="116" t="s">
        <v>78</v>
      </c>
      <c r="D12" s="116" t="s">
        <v>79</v>
      </c>
      <c r="E12" s="117"/>
      <c r="F12" s="118"/>
      <c r="G12" s="119"/>
      <c r="H12" s="118"/>
      <c r="I12" s="120"/>
      <c r="J12" s="117"/>
      <c r="K12" s="118"/>
      <c r="L12" s="119"/>
      <c r="M12" s="120"/>
      <c r="N12" s="117"/>
      <c r="O12" s="118"/>
      <c r="P12" s="119"/>
      <c r="Q12" s="120"/>
      <c r="R12" s="117"/>
      <c r="S12" s="118"/>
      <c r="T12" s="119"/>
      <c r="U12" s="118"/>
      <c r="V12" s="120"/>
      <c r="W12" s="117"/>
      <c r="X12" s="118"/>
      <c r="Y12" s="119"/>
      <c r="Z12" s="118"/>
      <c r="AA12" s="117"/>
      <c r="AB12" s="118"/>
      <c r="AC12" s="119"/>
      <c r="AD12" s="121"/>
    </row>
    <row r="13" spans="2:30" ht="15.75" customHeight="1" x14ac:dyDescent="0.7">
      <c r="B13" s="122" t="s">
        <v>80</v>
      </c>
      <c r="C13" s="123">
        <v>21</v>
      </c>
      <c r="D13" s="124" t="s">
        <v>81</v>
      </c>
      <c r="E13" s="125" t="s">
        <v>82</v>
      </c>
      <c r="F13" s="126"/>
      <c r="G13" s="119"/>
      <c r="H13" s="118"/>
      <c r="I13" s="120"/>
      <c r="J13" s="117"/>
      <c r="K13" s="118"/>
      <c r="L13" s="119"/>
      <c r="M13" s="120"/>
      <c r="N13" s="117"/>
      <c r="O13" s="118"/>
      <c r="P13" s="119"/>
      <c r="Q13" s="120"/>
      <c r="R13" s="117"/>
      <c r="S13" s="118"/>
      <c r="T13" s="119"/>
      <c r="U13" s="118"/>
      <c r="V13" s="120"/>
      <c r="W13" s="117"/>
      <c r="X13" s="118"/>
      <c r="Y13" s="119"/>
      <c r="Z13" s="118"/>
      <c r="AA13" s="117"/>
      <c r="AB13" s="118"/>
      <c r="AC13" s="119"/>
      <c r="AD13" s="121"/>
    </row>
    <row r="14" spans="2:30" ht="15.75" customHeight="1" x14ac:dyDescent="0.7">
      <c r="B14" s="122" t="s">
        <v>83</v>
      </c>
      <c r="C14" s="123">
        <v>28</v>
      </c>
      <c r="D14" s="124" t="s">
        <v>84</v>
      </c>
      <c r="E14" s="127" t="s">
        <v>85</v>
      </c>
      <c r="F14" s="128"/>
      <c r="G14" s="119"/>
      <c r="H14" s="118"/>
      <c r="I14" s="120"/>
      <c r="J14" s="117"/>
      <c r="K14" s="118"/>
      <c r="L14" s="119"/>
      <c r="M14" s="120"/>
      <c r="N14" s="117"/>
      <c r="O14" s="118"/>
      <c r="P14" s="119"/>
      <c r="Q14" s="120"/>
      <c r="R14" s="117"/>
      <c r="S14" s="118"/>
      <c r="T14" s="119"/>
      <c r="U14" s="118"/>
      <c r="V14" s="120"/>
      <c r="W14" s="117"/>
      <c r="X14" s="118"/>
      <c r="Y14" s="119"/>
      <c r="Z14" s="118"/>
      <c r="AA14" s="117"/>
      <c r="AB14" s="118"/>
      <c r="AC14" s="119"/>
      <c r="AD14" s="121"/>
    </row>
    <row r="15" spans="2:30" ht="15.75" customHeight="1" thickBot="1" x14ac:dyDescent="0.75">
      <c r="B15" s="129" t="s">
        <v>86</v>
      </c>
      <c r="C15" s="130"/>
      <c r="D15" s="131"/>
      <c r="E15" s="117"/>
      <c r="F15" s="118"/>
      <c r="G15" s="119"/>
      <c r="H15" s="118"/>
      <c r="I15" s="120"/>
      <c r="J15" s="132"/>
      <c r="K15" s="118"/>
      <c r="L15" s="119"/>
      <c r="M15" s="120"/>
      <c r="N15" s="132"/>
      <c r="O15" s="118"/>
      <c r="P15" s="119"/>
      <c r="Q15" s="120"/>
      <c r="R15" s="132"/>
      <c r="S15" s="118"/>
      <c r="T15" s="119"/>
      <c r="U15" s="118"/>
      <c r="V15" s="120"/>
      <c r="W15" s="132"/>
      <c r="X15" s="118"/>
      <c r="Y15" s="119"/>
      <c r="Z15" s="118"/>
      <c r="AA15" s="117"/>
      <c r="AB15" s="118"/>
      <c r="AC15" s="119"/>
      <c r="AD15" s="121"/>
    </row>
    <row r="16" spans="2:30" ht="15.75" customHeight="1" thickBot="1" x14ac:dyDescent="0.75">
      <c r="B16" s="122"/>
      <c r="C16" s="123"/>
      <c r="D16" s="124"/>
      <c r="E16" s="133" t="s">
        <v>87</v>
      </c>
      <c r="F16" s="134"/>
      <c r="G16" s="134"/>
      <c r="H16" s="134"/>
      <c r="I16" s="135"/>
      <c r="J16" s="133" t="s">
        <v>88</v>
      </c>
      <c r="K16" s="134"/>
      <c r="L16" s="134"/>
      <c r="M16" s="135"/>
      <c r="N16" s="133" t="s">
        <v>89</v>
      </c>
      <c r="O16" s="134"/>
      <c r="P16" s="134"/>
      <c r="Q16" s="135"/>
      <c r="R16" s="133" t="s">
        <v>90</v>
      </c>
      <c r="S16" s="134"/>
      <c r="T16" s="134"/>
      <c r="U16" s="134"/>
      <c r="V16" s="135"/>
      <c r="W16" s="133" t="s">
        <v>91</v>
      </c>
      <c r="X16" s="134"/>
      <c r="Y16" s="134"/>
      <c r="Z16" s="135"/>
      <c r="AA16" s="133" t="s">
        <v>92</v>
      </c>
      <c r="AB16" s="134"/>
      <c r="AC16" s="134"/>
      <c r="AD16" s="135"/>
    </row>
    <row r="17" spans="2:30" s="141" customFormat="1" x14ac:dyDescent="0.7">
      <c r="B17" s="136" t="s">
        <v>93</v>
      </c>
      <c r="C17" s="137">
        <v>30</v>
      </c>
      <c r="D17" s="138" t="s">
        <v>94</v>
      </c>
      <c r="E17" s="139">
        <f t="shared" ref="E17:AD17" si="1">E18-$C$17</f>
        <v>45605</v>
      </c>
      <c r="F17" s="140">
        <f t="shared" si="1"/>
        <v>45636</v>
      </c>
      <c r="G17" s="140">
        <f t="shared" si="1"/>
        <v>45643</v>
      </c>
      <c r="H17" s="140">
        <f t="shared" si="1"/>
        <v>45650</v>
      </c>
      <c r="I17" s="140">
        <f t="shared" si="1"/>
        <v>45657</v>
      </c>
      <c r="J17" s="139">
        <f t="shared" si="1"/>
        <v>45664</v>
      </c>
      <c r="K17" s="140">
        <f t="shared" si="1"/>
        <v>45671</v>
      </c>
      <c r="L17" s="140">
        <f t="shared" si="1"/>
        <v>45678</v>
      </c>
      <c r="M17" s="140">
        <f t="shared" si="1"/>
        <v>45685</v>
      </c>
      <c r="N17" s="139">
        <f t="shared" si="1"/>
        <v>45692</v>
      </c>
      <c r="O17" s="140">
        <f t="shared" si="1"/>
        <v>45699</v>
      </c>
      <c r="P17" s="140">
        <f t="shared" si="1"/>
        <v>45706</v>
      </c>
      <c r="Q17" s="140">
        <f t="shared" si="1"/>
        <v>45713</v>
      </c>
      <c r="R17" s="139">
        <f t="shared" si="1"/>
        <v>45720</v>
      </c>
      <c r="S17" s="140">
        <f t="shared" si="1"/>
        <v>45727</v>
      </c>
      <c r="T17" s="140">
        <f t="shared" si="1"/>
        <v>45734</v>
      </c>
      <c r="U17" s="140">
        <f t="shared" si="1"/>
        <v>45741</v>
      </c>
      <c r="V17" s="140">
        <f t="shared" si="1"/>
        <v>45748</v>
      </c>
      <c r="W17" s="139">
        <f t="shared" si="1"/>
        <v>45755</v>
      </c>
      <c r="X17" s="140">
        <f t="shared" si="1"/>
        <v>45762</v>
      </c>
      <c r="Y17" s="140">
        <f t="shared" si="1"/>
        <v>45769</v>
      </c>
      <c r="Z17" s="140">
        <f t="shared" si="1"/>
        <v>45776</v>
      </c>
      <c r="AA17" s="139">
        <f t="shared" si="1"/>
        <v>45783</v>
      </c>
      <c r="AB17" s="140">
        <f t="shared" si="1"/>
        <v>45790</v>
      </c>
      <c r="AC17" s="140">
        <f t="shared" si="1"/>
        <v>45797</v>
      </c>
      <c r="AD17" s="140">
        <f t="shared" si="1"/>
        <v>45804</v>
      </c>
    </row>
    <row r="18" spans="2:30" x14ac:dyDescent="0.7">
      <c r="B18" s="142" t="s">
        <v>95</v>
      </c>
      <c r="C18" s="143">
        <v>24</v>
      </c>
      <c r="D18" s="144" t="s">
        <v>96</v>
      </c>
      <c r="E18" s="145">
        <f t="shared" ref="E18:AD18" si="2">E20-$C$18</f>
        <v>45635</v>
      </c>
      <c r="F18" s="145">
        <f t="shared" si="2"/>
        <v>45666</v>
      </c>
      <c r="G18" s="145">
        <f t="shared" si="2"/>
        <v>45673</v>
      </c>
      <c r="H18" s="145">
        <f t="shared" si="2"/>
        <v>45680</v>
      </c>
      <c r="I18" s="145">
        <f t="shared" si="2"/>
        <v>45687</v>
      </c>
      <c r="J18" s="145">
        <f t="shared" si="2"/>
        <v>45694</v>
      </c>
      <c r="K18" s="145">
        <f t="shared" si="2"/>
        <v>45701</v>
      </c>
      <c r="L18" s="145">
        <f t="shared" si="2"/>
        <v>45708</v>
      </c>
      <c r="M18" s="145">
        <f t="shared" si="2"/>
        <v>45715</v>
      </c>
      <c r="N18" s="145">
        <f t="shared" si="2"/>
        <v>45722</v>
      </c>
      <c r="O18" s="145">
        <f t="shared" si="2"/>
        <v>45729</v>
      </c>
      <c r="P18" s="145">
        <f t="shared" si="2"/>
        <v>45736</v>
      </c>
      <c r="Q18" s="145">
        <f t="shared" si="2"/>
        <v>45743</v>
      </c>
      <c r="R18" s="145">
        <f t="shared" si="2"/>
        <v>45750</v>
      </c>
      <c r="S18" s="145">
        <f t="shared" si="2"/>
        <v>45757</v>
      </c>
      <c r="T18" s="145">
        <f t="shared" si="2"/>
        <v>45764</v>
      </c>
      <c r="U18" s="145">
        <f t="shared" si="2"/>
        <v>45771</v>
      </c>
      <c r="V18" s="145">
        <f t="shared" si="2"/>
        <v>45778</v>
      </c>
      <c r="W18" s="145">
        <f t="shared" si="2"/>
        <v>45785</v>
      </c>
      <c r="X18" s="145">
        <f t="shared" si="2"/>
        <v>45792</v>
      </c>
      <c r="Y18" s="145">
        <f t="shared" si="2"/>
        <v>45799</v>
      </c>
      <c r="Z18" s="145">
        <f t="shared" si="2"/>
        <v>45806</v>
      </c>
      <c r="AA18" s="145">
        <f t="shared" si="2"/>
        <v>45813</v>
      </c>
      <c r="AB18" s="145">
        <f t="shared" si="2"/>
        <v>45820</v>
      </c>
      <c r="AC18" s="145">
        <f t="shared" si="2"/>
        <v>45827</v>
      </c>
      <c r="AD18" s="145">
        <f t="shared" si="2"/>
        <v>45834</v>
      </c>
    </row>
    <row r="19" spans="2:30" ht="15.75" customHeight="1" x14ac:dyDescent="0.7">
      <c r="B19" s="146" t="s">
        <v>97</v>
      </c>
      <c r="C19" s="123">
        <v>7</v>
      </c>
      <c r="D19" s="124" t="s">
        <v>98</v>
      </c>
      <c r="E19" s="147">
        <f t="shared" ref="E19:AD19" si="3">E20-$C$19</f>
        <v>45652</v>
      </c>
      <c r="F19" s="147">
        <f t="shared" si="3"/>
        <v>45683</v>
      </c>
      <c r="G19" s="147">
        <f t="shared" si="3"/>
        <v>45690</v>
      </c>
      <c r="H19" s="147">
        <f t="shared" si="3"/>
        <v>45697</v>
      </c>
      <c r="I19" s="147">
        <f t="shared" si="3"/>
        <v>45704</v>
      </c>
      <c r="J19" s="147">
        <f t="shared" si="3"/>
        <v>45711</v>
      </c>
      <c r="K19" s="147">
        <f t="shared" si="3"/>
        <v>45718</v>
      </c>
      <c r="L19" s="147">
        <f t="shared" si="3"/>
        <v>45725</v>
      </c>
      <c r="M19" s="147">
        <f t="shared" si="3"/>
        <v>45732</v>
      </c>
      <c r="N19" s="147">
        <f t="shared" si="3"/>
        <v>45739</v>
      </c>
      <c r="O19" s="147">
        <f t="shared" si="3"/>
        <v>45746</v>
      </c>
      <c r="P19" s="147">
        <f t="shared" si="3"/>
        <v>45753</v>
      </c>
      <c r="Q19" s="147">
        <f t="shared" si="3"/>
        <v>45760</v>
      </c>
      <c r="R19" s="147">
        <f t="shared" si="3"/>
        <v>45767</v>
      </c>
      <c r="S19" s="147">
        <f t="shared" si="3"/>
        <v>45774</v>
      </c>
      <c r="T19" s="147">
        <f t="shared" si="3"/>
        <v>45781</v>
      </c>
      <c r="U19" s="147">
        <f t="shared" si="3"/>
        <v>45788</v>
      </c>
      <c r="V19" s="147">
        <f t="shared" si="3"/>
        <v>45795</v>
      </c>
      <c r="W19" s="147">
        <f t="shared" si="3"/>
        <v>45802</v>
      </c>
      <c r="X19" s="147">
        <f t="shared" si="3"/>
        <v>45809</v>
      </c>
      <c r="Y19" s="147">
        <f t="shared" si="3"/>
        <v>45816</v>
      </c>
      <c r="Z19" s="147">
        <f t="shared" si="3"/>
        <v>45823</v>
      </c>
      <c r="AA19" s="147">
        <f t="shared" si="3"/>
        <v>45830</v>
      </c>
      <c r="AB19" s="147">
        <f t="shared" si="3"/>
        <v>45837</v>
      </c>
      <c r="AC19" s="147">
        <f t="shared" si="3"/>
        <v>45844</v>
      </c>
      <c r="AD19" s="147">
        <f t="shared" si="3"/>
        <v>45851</v>
      </c>
    </row>
    <row r="20" spans="2:30" x14ac:dyDescent="0.7">
      <c r="B20" s="148" t="s">
        <v>99</v>
      </c>
      <c r="C20" s="123">
        <v>7</v>
      </c>
      <c r="D20" s="124" t="s">
        <v>100</v>
      </c>
      <c r="E20" s="149">
        <f t="shared" ref="E20:AD20" si="4">E21-$C$20</f>
        <v>45659</v>
      </c>
      <c r="F20" s="149">
        <f t="shared" si="4"/>
        <v>45690</v>
      </c>
      <c r="G20" s="149">
        <f t="shared" si="4"/>
        <v>45697</v>
      </c>
      <c r="H20" s="149">
        <f t="shared" si="4"/>
        <v>45704</v>
      </c>
      <c r="I20" s="149">
        <f t="shared" si="4"/>
        <v>45711</v>
      </c>
      <c r="J20" s="149">
        <f t="shared" si="4"/>
        <v>45718</v>
      </c>
      <c r="K20" s="149">
        <f t="shared" si="4"/>
        <v>45725</v>
      </c>
      <c r="L20" s="149">
        <f t="shared" si="4"/>
        <v>45732</v>
      </c>
      <c r="M20" s="149">
        <f t="shared" si="4"/>
        <v>45739</v>
      </c>
      <c r="N20" s="149">
        <f t="shared" si="4"/>
        <v>45746</v>
      </c>
      <c r="O20" s="149">
        <f t="shared" si="4"/>
        <v>45753</v>
      </c>
      <c r="P20" s="149">
        <f t="shared" si="4"/>
        <v>45760</v>
      </c>
      <c r="Q20" s="149">
        <f t="shared" si="4"/>
        <v>45767</v>
      </c>
      <c r="R20" s="149">
        <f t="shared" si="4"/>
        <v>45774</v>
      </c>
      <c r="S20" s="149">
        <f t="shared" si="4"/>
        <v>45781</v>
      </c>
      <c r="T20" s="149">
        <f t="shared" si="4"/>
        <v>45788</v>
      </c>
      <c r="U20" s="149">
        <f t="shared" si="4"/>
        <v>45795</v>
      </c>
      <c r="V20" s="149">
        <f t="shared" si="4"/>
        <v>45802</v>
      </c>
      <c r="W20" s="149">
        <f t="shared" si="4"/>
        <v>45809</v>
      </c>
      <c r="X20" s="149">
        <f t="shared" si="4"/>
        <v>45816</v>
      </c>
      <c r="Y20" s="149">
        <f t="shared" si="4"/>
        <v>45823</v>
      </c>
      <c r="Z20" s="149">
        <f t="shared" si="4"/>
        <v>45830</v>
      </c>
      <c r="AA20" s="149">
        <f t="shared" si="4"/>
        <v>45837</v>
      </c>
      <c r="AB20" s="149">
        <f t="shared" si="4"/>
        <v>45844</v>
      </c>
      <c r="AC20" s="149">
        <f t="shared" si="4"/>
        <v>45851</v>
      </c>
      <c r="AD20" s="149">
        <f t="shared" si="4"/>
        <v>45858</v>
      </c>
    </row>
    <row r="21" spans="2:30" s="141" customFormat="1" collapsed="1" x14ac:dyDescent="0.7">
      <c r="B21" s="150" t="s">
        <v>101</v>
      </c>
      <c r="C21" s="151">
        <v>7</v>
      </c>
      <c r="D21" s="152" t="s">
        <v>102</v>
      </c>
      <c r="E21" s="139">
        <f t="shared" ref="E21:AD21" si="5">E22-$C$21</f>
        <v>45666</v>
      </c>
      <c r="F21" s="139">
        <f t="shared" si="5"/>
        <v>45697</v>
      </c>
      <c r="G21" s="153">
        <f t="shared" si="5"/>
        <v>45704</v>
      </c>
      <c r="H21" s="153">
        <f t="shared" si="5"/>
        <v>45711</v>
      </c>
      <c r="I21" s="153">
        <f t="shared" si="5"/>
        <v>45718</v>
      </c>
      <c r="J21" s="139">
        <f t="shared" si="5"/>
        <v>45725</v>
      </c>
      <c r="K21" s="153">
        <f t="shared" si="5"/>
        <v>45732</v>
      </c>
      <c r="L21" s="153">
        <f t="shared" si="5"/>
        <v>45739</v>
      </c>
      <c r="M21" s="153">
        <f t="shared" si="5"/>
        <v>45746</v>
      </c>
      <c r="N21" s="139">
        <f t="shared" si="5"/>
        <v>45753</v>
      </c>
      <c r="O21" s="153">
        <f t="shared" si="5"/>
        <v>45760</v>
      </c>
      <c r="P21" s="153">
        <f t="shared" si="5"/>
        <v>45767</v>
      </c>
      <c r="Q21" s="153">
        <f t="shared" si="5"/>
        <v>45774</v>
      </c>
      <c r="R21" s="139">
        <f t="shared" si="5"/>
        <v>45781</v>
      </c>
      <c r="S21" s="153">
        <f t="shared" si="5"/>
        <v>45788</v>
      </c>
      <c r="T21" s="153">
        <f t="shared" si="5"/>
        <v>45795</v>
      </c>
      <c r="U21" s="153">
        <f t="shared" si="5"/>
        <v>45802</v>
      </c>
      <c r="V21" s="153">
        <f t="shared" si="5"/>
        <v>45809</v>
      </c>
      <c r="W21" s="139">
        <f t="shared" si="5"/>
        <v>45816</v>
      </c>
      <c r="X21" s="153">
        <f t="shared" si="5"/>
        <v>45823</v>
      </c>
      <c r="Y21" s="153">
        <f t="shared" si="5"/>
        <v>45830</v>
      </c>
      <c r="Z21" s="153">
        <f t="shared" si="5"/>
        <v>45837</v>
      </c>
      <c r="AA21" s="139">
        <f t="shared" si="5"/>
        <v>45844</v>
      </c>
      <c r="AB21" s="153">
        <f t="shared" si="5"/>
        <v>45851</v>
      </c>
      <c r="AC21" s="153">
        <f t="shared" si="5"/>
        <v>45858</v>
      </c>
      <c r="AD21" s="153">
        <f t="shared" si="5"/>
        <v>45865</v>
      </c>
    </row>
    <row r="22" spans="2:30" s="141" customFormat="1" x14ac:dyDescent="0.7">
      <c r="B22" s="154" t="s">
        <v>103</v>
      </c>
      <c r="C22" s="155">
        <v>90</v>
      </c>
      <c r="D22" s="156" t="s">
        <v>104</v>
      </c>
      <c r="E22" s="157">
        <f>IF(AND('Calendar Events + Assumptions'!$J$4&lt;'REGULAR CP_90D'!E30,E30&lt;'Calendar Events + Assumptions'!$J$5+$C$22),'REGULAR CP_90D'!E30-$C$22-'Calendar Events + Assumptions'!$O$4,'REGULAR CP_90D'!E30-'REGULAR CP_90D'!$C$22)</f>
        <v>45673</v>
      </c>
      <c r="F22" s="157">
        <f>IF(AND('Calendar Events + Assumptions'!$J$4&lt;'REGULAR CP_90D'!F30,F30&lt;'Calendar Events + Assumptions'!$J$5+$C$22),'REGULAR CP_90D'!F30-$C$22-'Calendar Events + Assumptions'!$O$4,'REGULAR CP_90D'!F30-'REGULAR CP_90D'!$C$22)</f>
        <v>45704</v>
      </c>
      <c r="G22" s="157">
        <f>IF(AND('Calendar Events + Assumptions'!$J$4&lt;'REGULAR CP_90D'!G30,G30&lt;'Calendar Events + Assumptions'!$J$5+$C$22),'REGULAR CP_90D'!G30-$C$22-'Calendar Events + Assumptions'!$O$4,'REGULAR CP_90D'!G30-'REGULAR CP_90D'!$C$22)</f>
        <v>45711</v>
      </c>
      <c r="H22" s="157">
        <f>IF(AND('Calendar Events + Assumptions'!$J$4&lt;'REGULAR CP_90D'!H30,H30&lt;'Calendar Events + Assumptions'!$J$5+$C$22),'REGULAR CP_90D'!H30-$C$22-'Calendar Events + Assumptions'!$O$4,'REGULAR CP_90D'!H30-'REGULAR CP_90D'!$C$22)</f>
        <v>45718</v>
      </c>
      <c r="I22" s="157">
        <f>IF(AND('Calendar Events + Assumptions'!$J$4&lt;'REGULAR CP_90D'!I30,I30&lt;'Calendar Events + Assumptions'!$J$5+$C$22),'REGULAR CP_90D'!I30-$C$22-'Calendar Events + Assumptions'!$O$4,'REGULAR CP_90D'!I30-'REGULAR CP_90D'!$C$22)</f>
        <v>45725</v>
      </c>
      <c r="J22" s="157">
        <f>IF(AND('Calendar Events + Assumptions'!$J$4&lt;'REGULAR CP_90D'!J30,J30&lt;'Calendar Events + Assumptions'!$J$5+$C$22),'REGULAR CP_90D'!J30-$C$22-'Calendar Events + Assumptions'!$O$4,'REGULAR CP_90D'!J30-'REGULAR CP_90D'!$C$22)</f>
        <v>45732</v>
      </c>
      <c r="K22" s="157">
        <f>IF(AND('Calendar Events + Assumptions'!$J$4&lt;'REGULAR CP_90D'!K30,K30&lt;'Calendar Events + Assumptions'!$J$5+$C$22),'REGULAR CP_90D'!K30-$C$22-'Calendar Events + Assumptions'!$O$4,'REGULAR CP_90D'!K30-'REGULAR CP_90D'!$C$22)</f>
        <v>45739</v>
      </c>
      <c r="L22" s="157">
        <f>IF(AND('Calendar Events + Assumptions'!$J$4&lt;'REGULAR CP_90D'!L30,L30&lt;'Calendar Events + Assumptions'!$J$5+$C$22),'REGULAR CP_90D'!L30-$C$22-'Calendar Events + Assumptions'!$O$4,'REGULAR CP_90D'!L30-'REGULAR CP_90D'!$C$22)</f>
        <v>45746</v>
      </c>
      <c r="M22" s="157">
        <f>IF(AND('Calendar Events + Assumptions'!$J$4&lt;'REGULAR CP_90D'!M30,M30&lt;'Calendar Events + Assumptions'!$J$5+$C$22),'REGULAR CP_90D'!M30-$C$22-'Calendar Events + Assumptions'!$O$4,'REGULAR CP_90D'!M30-'REGULAR CP_90D'!$C$22)</f>
        <v>45753</v>
      </c>
      <c r="N22" s="157">
        <f>IF(AND('Calendar Events + Assumptions'!$J$4&lt;'REGULAR CP_90D'!N30,N30&lt;'Calendar Events + Assumptions'!$J$5+$C$22),'REGULAR CP_90D'!N30-$C$22-'Calendar Events + Assumptions'!$O$4,'REGULAR CP_90D'!N30-'REGULAR CP_90D'!$C$22)</f>
        <v>45760</v>
      </c>
      <c r="O22" s="157">
        <f>IF(AND('Calendar Events + Assumptions'!$J$4&lt;'REGULAR CP_90D'!O30,O30&lt;'Calendar Events + Assumptions'!$J$5+$C$22),'REGULAR CP_90D'!O30-$C$22-'Calendar Events + Assumptions'!$O$4,'REGULAR CP_90D'!O30-'REGULAR CP_90D'!$C$22)</f>
        <v>45767</v>
      </c>
      <c r="P22" s="157">
        <f>IF(AND('Calendar Events + Assumptions'!$J$4&lt;'REGULAR CP_90D'!P30,P30&lt;'Calendar Events + Assumptions'!$J$5+$C$22),'REGULAR CP_90D'!P30-$C$22-'Calendar Events + Assumptions'!$O$4,'REGULAR CP_90D'!P30-'REGULAR CP_90D'!$C$22)</f>
        <v>45774</v>
      </c>
      <c r="Q22" s="157">
        <f>IF(AND('Calendar Events + Assumptions'!$J$4&lt;'REGULAR CP_90D'!Q30,Q30&lt;'Calendar Events + Assumptions'!$J$5+$C$22),'REGULAR CP_90D'!Q30-$C$22-'Calendar Events + Assumptions'!$O$4,'REGULAR CP_90D'!Q30-'REGULAR CP_90D'!$C$22)</f>
        <v>45781</v>
      </c>
      <c r="R22" s="157">
        <f>IF(AND('Calendar Events + Assumptions'!$J$4&lt;'REGULAR CP_90D'!R30,R30&lt;'Calendar Events + Assumptions'!$J$5+$C$22),'REGULAR CP_90D'!R30-$C$22-'Calendar Events + Assumptions'!$O$4,'REGULAR CP_90D'!R30-'REGULAR CP_90D'!$C$22)</f>
        <v>45788</v>
      </c>
      <c r="S22" s="157">
        <f>IF(AND('Calendar Events + Assumptions'!$J$4&lt;'REGULAR CP_90D'!S30,S30&lt;'Calendar Events + Assumptions'!$J$5+$C$22),'REGULAR CP_90D'!S30-$C$22-'Calendar Events + Assumptions'!$O$4,'REGULAR CP_90D'!S30-'REGULAR CP_90D'!$C$22)</f>
        <v>45795</v>
      </c>
      <c r="T22" s="157">
        <f>IF(AND('Calendar Events + Assumptions'!$J$4&lt;'REGULAR CP_90D'!T30,T30&lt;'Calendar Events + Assumptions'!$J$5+$C$22),'REGULAR CP_90D'!T30-$C$22-'Calendar Events + Assumptions'!$O$4,'REGULAR CP_90D'!T30-'REGULAR CP_90D'!$C$22)</f>
        <v>45802</v>
      </c>
      <c r="U22" s="157">
        <f>IF(AND('Calendar Events + Assumptions'!$J$4&lt;'REGULAR CP_90D'!U30,U30&lt;'Calendar Events + Assumptions'!$J$5+$C$22),'REGULAR CP_90D'!U30-$C$22-'Calendar Events + Assumptions'!$O$4,'REGULAR CP_90D'!U30-'REGULAR CP_90D'!$C$22)</f>
        <v>45809</v>
      </c>
      <c r="V22" s="157">
        <f>IF(AND('Calendar Events + Assumptions'!$J$4&lt;'REGULAR CP_90D'!V30,V30&lt;'Calendar Events + Assumptions'!$J$5+$C$22),'REGULAR CP_90D'!V30-$C$22-'Calendar Events + Assumptions'!$O$4,'REGULAR CP_90D'!V30-'REGULAR CP_90D'!$C$22)</f>
        <v>45816</v>
      </c>
      <c r="W22" s="157">
        <f>IF(AND('Calendar Events + Assumptions'!$J$4&lt;'REGULAR CP_90D'!W30,W30&lt;'Calendar Events + Assumptions'!$J$5+$C$22),'REGULAR CP_90D'!W30-$C$22-'Calendar Events + Assumptions'!$O$4,'REGULAR CP_90D'!W30-'REGULAR CP_90D'!$C$22)</f>
        <v>45823</v>
      </c>
      <c r="X22" s="157">
        <f>IF(AND('Calendar Events + Assumptions'!$J$4&lt;'REGULAR CP_90D'!X30,X30&lt;'Calendar Events + Assumptions'!$J$5+$C$22),'REGULAR CP_90D'!X30-$C$22-'Calendar Events + Assumptions'!$O$4,'REGULAR CP_90D'!X30-'REGULAR CP_90D'!$C$22)</f>
        <v>45830</v>
      </c>
      <c r="Y22" s="157">
        <f>IF(AND('Calendar Events + Assumptions'!$J$4&lt;'REGULAR CP_90D'!Y30,Y30&lt;'Calendar Events + Assumptions'!$J$5+$C$22),'REGULAR CP_90D'!Y30-$C$22-'Calendar Events + Assumptions'!$O$4,'REGULAR CP_90D'!Y30-'REGULAR CP_90D'!$C$22)</f>
        <v>45837</v>
      </c>
      <c r="Z22" s="157">
        <f>IF(AND('Calendar Events + Assumptions'!$J$4&lt;'REGULAR CP_90D'!Z30,Z30&lt;'Calendar Events + Assumptions'!$J$5+$C$22),'REGULAR CP_90D'!Z30-$C$22-'Calendar Events + Assumptions'!$O$4,'REGULAR CP_90D'!Z30-'REGULAR CP_90D'!$C$22)</f>
        <v>45844</v>
      </c>
      <c r="AA22" s="157">
        <f>IF(AND('Calendar Events + Assumptions'!$J$4&lt;'REGULAR CP_90D'!AA30,AA30&lt;'Calendar Events + Assumptions'!$J$5+$C$22),'REGULAR CP_90D'!AA30-$C$22-'Calendar Events + Assumptions'!$O$4,'REGULAR CP_90D'!AA30-'REGULAR CP_90D'!$C$22)</f>
        <v>45851</v>
      </c>
      <c r="AB22" s="157">
        <f>IF(AND('Calendar Events + Assumptions'!$J$4&lt;'REGULAR CP_90D'!AB30,AB30&lt;'Calendar Events + Assumptions'!$J$5+$C$22),'REGULAR CP_90D'!AB30-$C$22-'Calendar Events + Assumptions'!$O$4,'REGULAR CP_90D'!AB30-'REGULAR CP_90D'!$C$22)</f>
        <v>45858</v>
      </c>
      <c r="AC22" s="157">
        <f>IF(AND('Calendar Events + Assumptions'!$J$4&lt;'REGULAR CP_90D'!AC30,AC30&lt;'Calendar Events + Assumptions'!$J$5+$C$22),'REGULAR CP_90D'!AC30-$C$22-'Calendar Events + Assumptions'!$O$4,'REGULAR CP_90D'!AC30-'REGULAR CP_90D'!$C$22)</f>
        <v>45865</v>
      </c>
      <c r="AD22" s="157">
        <f>IF(AND('Calendar Events + Assumptions'!$J$4&lt;'REGULAR CP_90D'!AD30,AD30&lt;'Calendar Events + Assumptions'!$J$5+$C$22),'REGULAR CP_90D'!AD30-$C$22-'Calendar Events + Assumptions'!$O$4,'REGULAR CP_90D'!AD30-'REGULAR CP_90D'!$C$22)</f>
        <v>45872</v>
      </c>
    </row>
    <row r="23" spans="2:30" x14ac:dyDescent="0.7">
      <c r="B23" s="158" t="s">
        <v>105</v>
      </c>
      <c r="C23" s="123">
        <v>14</v>
      </c>
      <c r="D23" s="124" t="s">
        <v>106</v>
      </c>
      <c r="E23" s="149">
        <f t="shared" ref="E23:AD23" si="6">E21+$C$23</f>
        <v>45680</v>
      </c>
      <c r="F23" s="149">
        <f t="shared" si="6"/>
        <v>45711</v>
      </c>
      <c r="G23" s="149">
        <f t="shared" si="6"/>
        <v>45718</v>
      </c>
      <c r="H23" s="149">
        <f t="shared" si="6"/>
        <v>45725</v>
      </c>
      <c r="I23" s="149">
        <f t="shared" si="6"/>
        <v>45732</v>
      </c>
      <c r="J23" s="149">
        <f t="shared" si="6"/>
        <v>45739</v>
      </c>
      <c r="K23" s="149">
        <f t="shared" si="6"/>
        <v>45746</v>
      </c>
      <c r="L23" s="149">
        <f t="shared" si="6"/>
        <v>45753</v>
      </c>
      <c r="M23" s="149">
        <f t="shared" si="6"/>
        <v>45760</v>
      </c>
      <c r="N23" s="149">
        <f t="shared" si="6"/>
        <v>45767</v>
      </c>
      <c r="O23" s="149">
        <f t="shared" si="6"/>
        <v>45774</v>
      </c>
      <c r="P23" s="149">
        <f t="shared" si="6"/>
        <v>45781</v>
      </c>
      <c r="Q23" s="149">
        <f t="shared" si="6"/>
        <v>45788</v>
      </c>
      <c r="R23" s="149">
        <f t="shared" si="6"/>
        <v>45795</v>
      </c>
      <c r="S23" s="149">
        <f t="shared" si="6"/>
        <v>45802</v>
      </c>
      <c r="T23" s="149">
        <f t="shared" si="6"/>
        <v>45809</v>
      </c>
      <c r="U23" s="149">
        <f t="shared" si="6"/>
        <v>45816</v>
      </c>
      <c r="V23" s="149">
        <f t="shared" si="6"/>
        <v>45823</v>
      </c>
      <c r="W23" s="149">
        <f t="shared" si="6"/>
        <v>45830</v>
      </c>
      <c r="X23" s="149">
        <f t="shared" si="6"/>
        <v>45837</v>
      </c>
      <c r="Y23" s="149">
        <f t="shared" si="6"/>
        <v>45844</v>
      </c>
      <c r="Z23" s="149">
        <f t="shared" si="6"/>
        <v>45851</v>
      </c>
      <c r="AA23" s="149">
        <f t="shared" si="6"/>
        <v>45858</v>
      </c>
      <c r="AB23" s="149">
        <f t="shared" si="6"/>
        <v>45865</v>
      </c>
      <c r="AC23" s="149">
        <f t="shared" si="6"/>
        <v>45872</v>
      </c>
      <c r="AD23" s="149">
        <f t="shared" si="6"/>
        <v>45879</v>
      </c>
    </row>
    <row r="24" spans="2:30" x14ac:dyDescent="0.7">
      <c r="B24" s="159" t="s">
        <v>107</v>
      </c>
      <c r="C24" s="160">
        <v>7</v>
      </c>
      <c r="D24" s="161" t="s">
        <v>108</v>
      </c>
      <c r="E24" s="162">
        <f t="shared" ref="E24:AD24" si="7">E23+$C$24</f>
        <v>45687</v>
      </c>
      <c r="F24" s="162">
        <f t="shared" si="7"/>
        <v>45718</v>
      </c>
      <c r="G24" s="162">
        <f t="shared" si="7"/>
        <v>45725</v>
      </c>
      <c r="H24" s="162">
        <f t="shared" si="7"/>
        <v>45732</v>
      </c>
      <c r="I24" s="162">
        <f t="shared" si="7"/>
        <v>45739</v>
      </c>
      <c r="J24" s="162">
        <f t="shared" si="7"/>
        <v>45746</v>
      </c>
      <c r="K24" s="162">
        <f t="shared" si="7"/>
        <v>45753</v>
      </c>
      <c r="L24" s="162">
        <f t="shared" si="7"/>
        <v>45760</v>
      </c>
      <c r="M24" s="162">
        <f t="shared" si="7"/>
        <v>45767</v>
      </c>
      <c r="N24" s="162">
        <f t="shared" si="7"/>
        <v>45774</v>
      </c>
      <c r="O24" s="162">
        <f t="shared" si="7"/>
        <v>45781</v>
      </c>
      <c r="P24" s="162">
        <f t="shared" si="7"/>
        <v>45788</v>
      </c>
      <c r="Q24" s="162">
        <f t="shared" si="7"/>
        <v>45795</v>
      </c>
      <c r="R24" s="162">
        <f t="shared" si="7"/>
        <v>45802</v>
      </c>
      <c r="S24" s="162">
        <f t="shared" si="7"/>
        <v>45809</v>
      </c>
      <c r="T24" s="162">
        <f t="shared" si="7"/>
        <v>45816</v>
      </c>
      <c r="U24" s="162">
        <f t="shared" si="7"/>
        <v>45823</v>
      </c>
      <c r="V24" s="162">
        <f t="shared" si="7"/>
        <v>45830</v>
      </c>
      <c r="W24" s="162">
        <f t="shared" si="7"/>
        <v>45837</v>
      </c>
      <c r="X24" s="162">
        <f t="shared" si="7"/>
        <v>45844</v>
      </c>
      <c r="Y24" s="162">
        <f t="shared" si="7"/>
        <v>45851</v>
      </c>
      <c r="Z24" s="162">
        <f t="shared" si="7"/>
        <v>45858</v>
      </c>
      <c r="AA24" s="162">
        <f t="shared" si="7"/>
        <v>45865</v>
      </c>
      <c r="AB24" s="162">
        <f t="shared" si="7"/>
        <v>45872</v>
      </c>
      <c r="AC24" s="162">
        <f t="shared" si="7"/>
        <v>45879</v>
      </c>
      <c r="AD24" s="162">
        <f t="shared" si="7"/>
        <v>45886</v>
      </c>
    </row>
    <row r="25" spans="2:30" x14ac:dyDescent="0.7">
      <c r="B25" s="158" t="s">
        <v>109</v>
      </c>
      <c r="C25" s="123">
        <v>60</v>
      </c>
      <c r="D25" s="124" t="s">
        <v>110</v>
      </c>
      <c r="E25" s="149">
        <f t="shared" ref="E25:AD25" si="8">E30-$C$25</f>
        <v>45731</v>
      </c>
      <c r="F25" s="149">
        <f t="shared" si="8"/>
        <v>45734</v>
      </c>
      <c r="G25" s="149">
        <f t="shared" si="8"/>
        <v>45741</v>
      </c>
      <c r="H25" s="149">
        <f t="shared" si="8"/>
        <v>45748</v>
      </c>
      <c r="I25" s="149">
        <f t="shared" si="8"/>
        <v>45755</v>
      </c>
      <c r="J25" s="149">
        <f t="shared" si="8"/>
        <v>45762</v>
      </c>
      <c r="K25" s="149">
        <f t="shared" si="8"/>
        <v>45769</v>
      </c>
      <c r="L25" s="149">
        <f t="shared" si="8"/>
        <v>45776</v>
      </c>
      <c r="M25" s="149">
        <f t="shared" si="8"/>
        <v>45783</v>
      </c>
      <c r="N25" s="149">
        <f t="shared" si="8"/>
        <v>45790</v>
      </c>
      <c r="O25" s="149">
        <f t="shared" si="8"/>
        <v>45797</v>
      </c>
      <c r="P25" s="149">
        <f t="shared" si="8"/>
        <v>45804</v>
      </c>
      <c r="Q25" s="149">
        <f t="shared" si="8"/>
        <v>45811</v>
      </c>
      <c r="R25" s="149">
        <f t="shared" si="8"/>
        <v>45818</v>
      </c>
      <c r="S25" s="149">
        <f t="shared" si="8"/>
        <v>45825</v>
      </c>
      <c r="T25" s="149">
        <f t="shared" si="8"/>
        <v>45832</v>
      </c>
      <c r="U25" s="149">
        <f t="shared" si="8"/>
        <v>45839</v>
      </c>
      <c r="V25" s="149">
        <f t="shared" si="8"/>
        <v>45846</v>
      </c>
      <c r="W25" s="149">
        <f t="shared" si="8"/>
        <v>45853</v>
      </c>
      <c r="X25" s="149">
        <f t="shared" si="8"/>
        <v>45860</v>
      </c>
      <c r="Y25" s="149">
        <f t="shared" si="8"/>
        <v>45867</v>
      </c>
      <c r="Z25" s="149">
        <f t="shared" si="8"/>
        <v>45874</v>
      </c>
      <c r="AA25" s="149">
        <f t="shared" si="8"/>
        <v>45881</v>
      </c>
      <c r="AB25" s="149">
        <f t="shared" si="8"/>
        <v>45888</v>
      </c>
      <c r="AC25" s="149">
        <f t="shared" si="8"/>
        <v>45895</v>
      </c>
      <c r="AD25" s="149">
        <f t="shared" si="8"/>
        <v>45902</v>
      </c>
    </row>
    <row r="26" spans="2:30" x14ac:dyDescent="0.7">
      <c r="B26" s="158" t="s">
        <v>111</v>
      </c>
      <c r="C26" s="123">
        <v>30</v>
      </c>
      <c r="D26" s="124" t="s">
        <v>112</v>
      </c>
      <c r="E26" s="149">
        <f t="shared" ref="E26:AD26" si="9">E30-$C$26</f>
        <v>45761</v>
      </c>
      <c r="F26" s="149">
        <f t="shared" si="9"/>
        <v>45764</v>
      </c>
      <c r="G26" s="149">
        <f t="shared" si="9"/>
        <v>45771</v>
      </c>
      <c r="H26" s="149">
        <f t="shared" si="9"/>
        <v>45778</v>
      </c>
      <c r="I26" s="149">
        <f t="shared" si="9"/>
        <v>45785</v>
      </c>
      <c r="J26" s="149">
        <f t="shared" si="9"/>
        <v>45792</v>
      </c>
      <c r="K26" s="149">
        <f t="shared" si="9"/>
        <v>45799</v>
      </c>
      <c r="L26" s="149">
        <f t="shared" si="9"/>
        <v>45806</v>
      </c>
      <c r="M26" s="149">
        <f t="shared" si="9"/>
        <v>45813</v>
      </c>
      <c r="N26" s="149">
        <f t="shared" si="9"/>
        <v>45820</v>
      </c>
      <c r="O26" s="149">
        <f t="shared" si="9"/>
        <v>45827</v>
      </c>
      <c r="P26" s="149">
        <f t="shared" si="9"/>
        <v>45834</v>
      </c>
      <c r="Q26" s="149">
        <f t="shared" si="9"/>
        <v>45841</v>
      </c>
      <c r="R26" s="149">
        <f t="shared" si="9"/>
        <v>45848</v>
      </c>
      <c r="S26" s="149">
        <f t="shared" si="9"/>
        <v>45855</v>
      </c>
      <c r="T26" s="149">
        <f t="shared" si="9"/>
        <v>45862</v>
      </c>
      <c r="U26" s="149">
        <f t="shared" si="9"/>
        <v>45869</v>
      </c>
      <c r="V26" s="149">
        <f t="shared" si="9"/>
        <v>45876</v>
      </c>
      <c r="W26" s="149">
        <f t="shared" si="9"/>
        <v>45883</v>
      </c>
      <c r="X26" s="149">
        <f t="shared" si="9"/>
        <v>45890</v>
      </c>
      <c r="Y26" s="149">
        <f t="shared" si="9"/>
        <v>45897</v>
      </c>
      <c r="Z26" s="149">
        <f t="shared" si="9"/>
        <v>45904</v>
      </c>
      <c r="AA26" s="149">
        <f t="shared" si="9"/>
        <v>45911</v>
      </c>
      <c r="AB26" s="149">
        <f t="shared" si="9"/>
        <v>45918</v>
      </c>
      <c r="AC26" s="149">
        <f t="shared" si="9"/>
        <v>45925</v>
      </c>
      <c r="AD26" s="149">
        <f t="shared" si="9"/>
        <v>45932</v>
      </c>
    </row>
    <row r="27" spans="2:30" x14ac:dyDescent="0.7">
      <c r="B27" s="158" t="s">
        <v>113</v>
      </c>
      <c r="C27" s="123">
        <v>10</v>
      </c>
      <c r="D27" s="124" t="s">
        <v>114</v>
      </c>
      <c r="E27" s="149">
        <f t="shared" ref="E27:AD27" si="10">E30-$C$27</f>
        <v>45781</v>
      </c>
      <c r="F27" s="149">
        <f t="shared" si="10"/>
        <v>45784</v>
      </c>
      <c r="G27" s="149">
        <f t="shared" si="10"/>
        <v>45791</v>
      </c>
      <c r="H27" s="149">
        <f t="shared" si="10"/>
        <v>45798</v>
      </c>
      <c r="I27" s="149">
        <f t="shared" si="10"/>
        <v>45805</v>
      </c>
      <c r="J27" s="149">
        <f t="shared" si="10"/>
        <v>45812</v>
      </c>
      <c r="K27" s="149">
        <f t="shared" si="10"/>
        <v>45819</v>
      </c>
      <c r="L27" s="149">
        <f t="shared" si="10"/>
        <v>45826</v>
      </c>
      <c r="M27" s="149">
        <f t="shared" si="10"/>
        <v>45833</v>
      </c>
      <c r="N27" s="149">
        <f t="shared" si="10"/>
        <v>45840</v>
      </c>
      <c r="O27" s="149">
        <f t="shared" si="10"/>
        <v>45847</v>
      </c>
      <c r="P27" s="149">
        <f t="shared" si="10"/>
        <v>45854</v>
      </c>
      <c r="Q27" s="149">
        <f t="shared" si="10"/>
        <v>45861</v>
      </c>
      <c r="R27" s="149">
        <f t="shared" si="10"/>
        <v>45868</v>
      </c>
      <c r="S27" s="149">
        <f t="shared" si="10"/>
        <v>45875</v>
      </c>
      <c r="T27" s="149">
        <f t="shared" si="10"/>
        <v>45882</v>
      </c>
      <c r="U27" s="149">
        <f t="shared" si="10"/>
        <v>45889</v>
      </c>
      <c r="V27" s="149">
        <f t="shared" si="10"/>
        <v>45896</v>
      </c>
      <c r="W27" s="149">
        <f t="shared" si="10"/>
        <v>45903</v>
      </c>
      <c r="X27" s="149">
        <f t="shared" si="10"/>
        <v>45910</v>
      </c>
      <c r="Y27" s="149">
        <f t="shared" si="10"/>
        <v>45917</v>
      </c>
      <c r="Z27" s="149">
        <f t="shared" si="10"/>
        <v>45924</v>
      </c>
      <c r="AA27" s="149">
        <f t="shared" si="10"/>
        <v>45931</v>
      </c>
      <c r="AB27" s="149">
        <f t="shared" si="10"/>
        <v>45938</v>
      </c>
      <c r="AC27" s="149">
        <f t="shared" si="10"/>
        <v>45945</v>
      </c>
      <c r="AD27" s="149">
        <f t="shared" si="10"/>
        <v>45952</v>
      </c>
    </row>
    <row r="28" spans="2:30" x14ac:dyDescent="0.7">
      <c r="B28" s="163" t="s">
        <v>115</v>
      </c>
      <c r="C28" s="123">
        <v>5</v>
      </c>
      <c r="D28" s="124"/>
      <c r="E28" s="164"/>
      <c r="F28" s="164"/>
      <c r="G28" s="164"/>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row>
    <row r="29" spans="2:30" x14ac:dyDescent="0.7">
      <c r="B29" s="148" t="s">
        <v>116</v>
      </c>
      <c r="C29" s="123">
        <v>7</v>
      </c>
      <c r="D29" s="124" t="s">
        <v>117</v>
      </c>
      <c r="E29" s="149">
        <f>E30-$C$29</f>
        <v>45784</v>
      </c>
      <c r="F29" s="149">
        <f t="shared" ref="F29:AD29" si="11">F30-$C$29</f>
        <v>45787</v>
      </c>
      <c r="G29" s="149">
        <f t="shared" si="11"/>
        <v>45794</v>
      </c>
      <c r="H29" s="149">
        <f t="shared" si="11"/>
        <v>45801</v>
      </c>
      <c r="I29" s="149">
        <f t="shared" si="11"/>
        <v>45808</v>
      </c>
      <c r="J29" s="149">
        <f t="shared" si="11"/>
        <v>45815</v>
      </c>
      <c r="K29" s="149">
        <f t="shared" si="11"/>
        <v>45822</v>
      </c>
      <c r="L29" s="149">
        <f t="shared" si="11"/>
        <v>45829</v>
      </c>
      <c r="M29" s="149">
        <f t="shared" si="11"/>
        <v>45836</v>
      </c>
      <c r="N29" s="149">
        <f t="shared" si="11"/>
        <v>45843</v>
      </c>
      <c r="O29" s="149">
        <f t="shared" si="11"/>
        <v>45850</v>
      </c>
      <c r="P29" s="149">
        <f t="shared" si="11"/>
        <v>45857</v>
      </c>
      <c r="Q29" s="149">
        <f t="shared" si="11"/>
        <v>45864</v>
      </c>
      <c r="R29" s="149">
        <f t="shared" si="11"/>
        <v>45871</v>
      </c>
      <c r="S29" s="149">
        <f t="shared" si="11"/>
        <v>45878</v>
      </c>
      <c r="T29" s="149">
        <f t="shared" si="11"/>
        <v>45885</v>
      </c>
      <c r="U29" s="149">
        <f t="shared" si="11"/>
        <v>45892</v>
      </c>
      <c r="V29" s="149">
        <f t="shared" si="11"/>
        <v>45899</v>
      </c>
      <c r="W29" s="149">
        <f t="shared" si="11"/>
        <v>45906</v>
      </c>
      <c r="X29" s="149">
        <f t="shared" si="11"/>
        <v>45913</v>
      </c>
      <c r="Y29" s="149">
        <f t="shared" si="11"/>
        <v>45920</v>
      </c>
      <c r="Z29" s="149">
        <f t="shared" si="11"/>
        <v>45927</v>
      </c>
      <c r="AA29" s="149">
        <f t="shared" si="11"/>
        <v>45934</v>
      </c>
      <c r="AB29" s="149">
        <f t="shared" si="11"/>
        <v>45941</v>
      </c>
      <c r="AC29" s="149">
        <f t="shared" si="11"/>
        <v>45948</v>
      </c>
      <c r="AD29" s="149">
        <f t="shared" si="11"/>
        <v>45955</v>
      </c>
    </row>
    <row r="30" spans="2:30" x14ac:dyDescent="0.7">
      <c r="B30" s="165" t="s">
        <v>118</v>
      </c>
      <c r="C30" s="166">
        <v>45</v>
      </c>
      <c r="D30" s="167" t="s">
        <v>119</v>
      </c>
      <c r="E30" s="168">
        <f>IF(AND((E39-$C30-$C$28)&gt;'Calendar Events + Assumptions'!$I$7,(E39-$C$30-$C$28)&lt;'Calendar Events + Assumptions'!$I$8),'Calendar Events + Assumptions'!$I$7,(E39-$C$30-$C$28))</f>
        <v>45791</v>
      </c>
      <c r="F30" s="169">
        <f>IF(AND((F39-$C30-$C$28)&gt;'Calendar Events + Assumptions'!$I$7,(F39-$C$30-$C$28)&lt;'Calendar Events + Assumptions'!$I$8),'Calendar Events + Assumptions'!$I$7,(F39-$C$30-$C$28))</f>
        <v>45794</v>
      </c>
      <c r="G30" s="169">
        <f>IF(AND((G39-$C30-$C$28)&gt;'Calendar Events + Assumptions'!$I$7,(G39-$C$30-$C$28)&lt;'Calendar Events + Assumptions'!$I$8),'Calendar Events + Assumptions'!$I$7,(G39-$C$30-$C$28))</f>
        <v>45801</v>
      </c>
      <c r="H30" s="169">
        <f>IF(AND((H39-$C30-$C$28)&gt;'Calendar Events + Assumptions'!$I$7,(H39-$C$30-$C$28)&lt;'Calendar Events + Assumptions'!$I$8),'Calendar Events + Assumptions'!$I$7,(H39-$C$30-$C$28))</f>
        <v>45808</v>
      </c>
      <c r="I30" s="169">
        <f>IF(AND((I39-$C30-$C$28)&gt;'Calendar Events + Assumptions'!$I$7,(I39-$C$30-$C$28)&lt;'Calendar Events + Assumptions'!$I$8),'Calendar Events + Assumptions'!$I$7,(I39-$C$30-$C$28))</f>
        <v>45815</v>
      </c>
      <c r="J30" s="169">
        <f>IF(AND((J39-$C30-$C$28)&gt;'Calendar Events + Assumptions'!$I$7,(J39-$C$30-$C$28)&lt;'Calendar Events + Assumptions'!$I$8),'Calendar Events + Assumptions'!$I$7,(J39-$C$30-$C$28))</f>
        <v>45822</v>
      </c>
      <c r="K30" s="169">
        <f>IF(AND((K39-$C30-$C$28)&gt;'Calendar Events + Assumptions'!$I$7,(K39-$C$30-$C$28)&lt;'Calendar Events + Assumptions'!$I$8),'Calendar Events + Assumptions'!$I$7,(K39-$C$30-$C$28))</f>
        <v>45829</v>
      </c>
      <c r="L30" s="169">
        <f>IF(AND((L39-$C30-$C$28)&gt;'Calendar Events + Assumptions'!$I$7,(L39-$C$30-$C$28)&lt;'Calendar Events + Assumptions'!$I$8),'Calendar Events + Assumptions'!$I$7,(L39-$C$30-$C$28))</f>
        <v>45836</v>
      </c>
      <c r="M30" s="169">
        <f>IF(AND((M39-$C30-$C$28)&gt;'Calendar Events + Assumptions'!$I$7,(M39-$C$30-$C$28)&lt;'Calendar Events + Assumptions'!$I$8),'Calendar Events + Assumptions'!$I$7,(M39-$C$30-$C$28))</f>
        <v>45843</v>
      </c>
      <c r="N30" s="169">
        <f>IF(AND((N39-$C30-$C$28)&gt;'Calendar Events + Assumptions'!$I$7,(N39-$C$30-$C$28)&lt;'Calendar Events + Assumptions'!$I$8),'Calendar Events + Assumptions'!$I$7,(N39-$C$30-$C$28))</f>
        <v>45850</v>
      </c>
      <c r="O30" s="169">
        <f>IF(AND((O39-$C30-$C$28)&gt;'Calendar Events + Assumptions'!$I$7,(O39-$C$30-$C$28)&lt;'Calendar Events + Assumptions'!$I$8),'Calendar Events + Assumptions'!$I$7,(O39-$C$30-$C$28))</f>
        <v>45857</v>
      </c>
      <c r="P30" s="169">
        <f>IF(AND((P39-$C30-$C$28)&gt;'Calendar Events + Assumptions'!$I$7,(P39-$C$30-$C$28)&lt;'Calendar Events + Assumptions'!$I$8),'Calendar Events + Assumptions'!$I$7,(P39-$C$30-$C$28))</f>
        <v>45864</v>
      </c>
      <c r="Q30" s="169">
        <f>IF(AND((Q39-$C30-$C$28)&gt;'Calendar Events + Assumptions'!$I$7,(Q39-$C$30-$C$28)&lt;'Calendar Events + Assumptions'!$I$8),'Calendar Events + Assumptions'!$I$7,(Q39-$C$30-$C$28))</f>
        <v>45871</v>
      </c>
      <c r="R30" s="169">
        <f>IF(AND((R39-$C30-$C$28)&gt;'Calendar Events + Assumptions'!$I$7,(R39-$C$30-$C$28)&lt;'Calendar Events + Assumptions'!$I$8),'Calendar Events + Assumptions'!$I$7,(R39-$C$30-$C$28))</f>
        <v>45878</v>
      </c>
      <c r="S30" s="169">
        <f>IF(AND((S39-$C30-$C$28)&gt;'Calendar Events + Assumptions'!$I$7,(S39-$C$30-$C$28)&lt;'Calendar Events + Assumptions'!$I$8),'Calendar Events + Assumptions'!$I$7,(S39-$C$30-$C$28))</f>
        <v>45885</v>
      </c>
      <c r="T30" s="169">
        <f>IF(AND((T39-$C30-$C$28)&gt;'Calendar Events + Assumptions'!$I$7,(T39-$C$30-$C$28)&lt;'Calendar Events + Assumptions'!$I$8),'Calendar Events + Assumptions'!$I$7,(T39-$C$30-$C$28))</f>
        <v>45892</v>
      </c>
      <c r="U30" s="169">
        <f>IF(AND((U39-$C30-$C$28)&gt;'Calendar Events + Assumptions'!$I$7,(U39-$C$30-$C$28)&lt;'Calendar Events + Assumptions'!$I$8),'Calendar Events + Assumptions'!$I$7,(U39-$C$30-$C$28))</f>
        <v>45899</v>
      </c>
      <c r="V30" s="169">
        <f>IF(AND((V39-$C30-$C$28)&gt;'Calendar Events + Assumptions'!$I$7,(V39-$C$30-$C$28)&lt;'Calendar Events + Assumptions'!$I$8),'Calendar Events + Assumptions'!$I$7,(V39-$C$30-$C$28))</f>
        <v>45906</v>
      </c>
      <c r="W30" s="169">
        <f>IF(AND((W39-$C30-$C$28)&gt;'Calendar Events + Assumptions'!$I$7,(W39-$C$30-$C$28)&lt;'Calendar Events + Assumptions'!$I$8),'Calendar Events + Assumptions'!$I$7,(W39-$C$30-$C$28))</f>
        <v>45913</v>
      </c>
      <c r="X30" s="169">
        <f>IF(AND((X39-$C30-$C$28)&gt;'Calendar Events + Assumptions'!$I$7,(X39-$C$30-$C$28)&lt;'Calendar Events + Assumptions'!$I$8),'Calendar Events + Assumptions'!$I$7,(X39-$C$30-$C$28))</f>
        <v>45920</v>
      </c>
      <c r="Y30" s="169">
        <f>IF(AND((Y39-$C30-$C$28)&gt;'Calendar Events + Assumptions'!$I$7,(Y39-$C$30-$C$28)&lt;'Calendar Events + Assumptions'!$I$8),'Calendar Events + Assumptions'!$I$7,(Y39-$C$30-$C$28))</f>
        <v>45927</v>
      </c>
      <c r="Z30" s="169">
        <f>IF(AND((Z39-$C30-$C$28)&gt;'Calendar Events + Assumptions'!$I$7,(Z39-$C$30-$C$28)&lt;'Calendar Events + Assumptions'!$I$8),'Calendar Events + Assumptions'!$I$7,(Z39-$C$30-$C$28))</f>
        <v>45934</v>
      </c>
      <c r="AA30" s="169">
        <f>IF(AND((AA39-$C30-$C$28)&gt;'Calendar Events + Assumptions'!$I$7,(AA39-$C$30-$C$28)&lt;'Calendar Events + Assumptions'!$I$8),'Calendar Events + Assumptions'!$I$7,(AA39-$C$30-$C$28))</f>
        <v>45941</v>
      </c>
      <c r="AB30" s="169">
        <f>IF(AND((AB39-$C30-$C$28)&gt;'Calendar Events + Assumptions'!$I$7,(AB39-$C$30-$C$28)&lt;'Calendar Events + Assumptions'!$I$8),'Calendar Events + Assumptions'!$I$7,(AB39-$C$30-$C$28))</f>
        <v>45948</v>
      </c>
      <c r="AC30" s="169">
        <f>IF(AND((AC39-$C30-$C$28)&gt;'Calendar Events + Assumptions'!$I$7,(AC39-$C$30-$C$28)&lt;'Calendar Events + Assumptions'!$I$8),'Calendar Events + Assumptions'!$I$7,(AC39-$C$30-$C$28))</f>
        <v>45955</v>
      </c>
      <c r="AD30" s="169">
        <f>IF(AND((AD39-$C30-$C$28)&gt;'Calendar Events + Assumptions'!$I$7,(AD39-$C$30-$C$28)&lt;'Calendar Events + Assumptions'!$I$8),'Calendar Events + Assumptions'!$I$7,(AD39-$C$30-$C$28))</f>
        <v>45962</v>
      </c>
    </row>
    <row r="31" spans="2:30" x14ac:dyDescent="0.7">
      <c r="B31" s="148" t="s">
        <v>120</v>
      </c>
      <c r="C31" s="123">
        <v>7</v>
      </c>
      <c r="D31" s="124" t="s">
        <v>117</v>
      </c>
      <c r="E31" s="149">
        <f t="shared" ref="E31:AD31" si="12">E32-$C$31</f>
        <v>45777</v>
      </c>
      <c r="F31" s="149">
        <f t="shared" si="12"/>
        <v>45780</v>
      </c>
      <c r="G31" s="149">
        <f t="shared" si="12"/>
        <v>45787</v>
      </c>
      <c r="H31" s="149">
        <f t="shared" si="12"/>
        <v>45794</v>
      </c>
      <c r="I31" s="149">
        <f t="shared" si="12"/>
        <v>45801</v>
      </c>
      <c r="J31" s="149">
        <f t="shared" si="12"/>
        <v>45808</v>
      </c>
      <c r="K31" s="149">
        <f t="shared" si="12"/>
        <v>45815</v>
      </c>
      <c r="L31" s="149">
        <f t="shared" si="12"/>
        <v>45822</v>
      </c>
      <c r="M31" s="149">
        <f t="shared" si="12"/>
        <v>45829</v>
      </c>
      <c r="N31" s="149">
        <f t="shared" si="12"/>
        <v>45836</v>
      </c>
      <c r="O31" s="149">
        <f t="shared" si="12"/>
        <v>45843</v>
      </c>
      <c r="P31" s="149">
        <f t="shared" si="12"/>
        <v>45850</v>
      </c>
      <c r="Q31" s="149">
        <f t="shared" si="12"/>
        <v>45857</v>
      </c>
      <c r="R31" s="149">
        <f t="shared" si="12"/>
        <v>45864</v>
      </c>
      <c r="S31" s="149">
        <f t="shared" si="12"/>
        <v>45871</v>
      </c>
      <c r="T31" s="149">
        <f t="shared" si="12"/>
        <v>45878</v>
      </c>
      <c r="U31" s="149">
        <f t="shared" si="12"/>
        <v>45885</v>
      </c>
      <c r="V31" s="149">
        <f t="shared" si="12"/>
        <v>45892</v>
      </c>
      <c r="W31" s="149">
        <f t="shared" si="12"/>
        <v>45899</v>
      </c>
      <c r="X31" s="149">
        <f t="shared" si="12"/>
        <v>45906</v>
      </c>
      <c r="Y31" s="149">
        <f t="shared" si="12"/>
        <v>45913</v>
      </c>
      <c r="Z31" s="149">
        <f t="shared" si="12"/>
        <v>45920</v>
      </c>
      <c r="AA31" s="149">
        <f t="shared" si="12"/>
        <v>45927</v>
      </c>
      <c r="AB31" s="149">
        <f t="shared" si="12"/>
        <v>45934</v>
      </c>
      <c r="AC31" s="149">
        <f t="shared" si="12"/>
        <v>45941</v>
      </c>
      <c r="AD31" s="149">
        <f t="shared" si="12"/>
        <v>45948</v>
      </c>
    </row>
    <row r="32" spans="2:30" x14ac:dyDescent="0.7">
      <c r="B32" s="165" t="s">
        <v>121</v>
      </c>
      <c r="C32" s="166">
        <v>52</v>
      </c>
      <c r="D32" s="167" t="s">
        <v>119</v>
      </c>
      <c r="E32" s="169">
        <f>IF(AND((E39-$C32-$C$28)&gt;'Calendar Events + Assumptions'!$I$7,(E39-$C$32-$C$28)&lt;'Calendar Events + Assumptions'!$I$8),'Calendar Events + Assumptions'!$I$7,(E39-$C$32-$C$28))</f>
        <v>45784</v>
      </c>
      <c r="F32" s="169">
        <f>IF(AND((F39-$C32-$C$28)&gt;'Calendar Events + Assumptions'!$I$7,(F39-$C$32-$C$28)&lt;'Calendar Events + Assumptions'!$I$8),'Calendar Events + Assumptions'!$I$7,(F39-$C$32-$C$28))</f>
        <v>45787</v>
      </c>
      <c r="G32" s="169">
        <f>IF(AND((G39-$C32-$C$28)&gt;'Calendar Events + Assumptions'!$I$7,(G39-$C$32-$C$28)&lt;'Calendar Events + Assumptions'!$I$8),'Calendar Events + Assumptions'!$I$7,(G39-$C$32-$C$28))</f>
        <v>45794</v>
      </c>
      <c r="H32" s="169">
        <f>IF(AND((H39-$C32-$C$28)&gt;'Calendar Events + Assumptions'!$I$7,(H39-$C$32-$C$28)&lt;'Calendar Events + Assumptions'!$I$8),'Calendar Events + Assumptions'!$I$7,(H39-$C$32-$C$28))</f>
        <v>45801</v>
      </c>
      <c r="I32" s="169">
        <f>IF(AND((I39-$C32-$C$28)&gt;'Calendar Events + Assumptions'!$I$7,(I39-$C$32-$C$28)&lt;'Calendar Events + Assumptions'!$I$8),'Calendar Events + Assumptions'!$I$7,(I39-$C$32-$C$28))</f>
        <v>45808</v>
      </c>
      <c r="J32" s="169">
        <f>IF(AND((J39-$C32-$C$28)&gt;'Calendar Events + Assumptions'!$I$7,(J39-$C$32-$C$28)&lt;'Calendar Events + Assumptions'!$I$8),'Calendar Events + Assumptions'!$I$7,(J39-$C$32-$C$28))</f>
        <v>45815</v>
      </c>
      <c r="K32" s="169">
        <f>IF(AND((K39-$C32-$C$28)&gt;'Calendar Events + Assumptions'!$I$7,(K39-$C$32-$C$28)&lt;'Calendar Events + Assumptions'!$I$8),'Calendar Events + Assumptions'!$I$7,(K39-$C$32-$C$28))</f>
        <v>45822</v>
      </c>
      <c r="L32" s="169">
        <f>IF(AND((L39-$C32-$C$28)&gt;'Calendar Events + Assumptions'!$I$7,(L39-$C$32-$C$28)&lt;'Calendar Events + Assumptions'!$I$8),'Calendar Events + Assumptions'!$I$7,(L39-$C$32-$C$28))</f>
        <v>45829</v>
      </c>
      <c r="M32" s="169">
        <f>IF(AND((M39-$C32-$C$28)&gt;'Calendar Events + Assumptions'!$I$7,(M39-$C$32-$C$28)&lt;'Calendar Events + Assumptions'!$I$8),'Calendar Events + Assumptions'!$I$7,(M39-$C$32-$C$28))</f>
        <v>45836</v>
      </c>
      <c r="N32" s="169">
        <f>IF(AND((N39-$C32-$C$28)&gt;'Calendar Events + Assumptions'!$I$7,(N39-$C$32-$C$28)&lt;'Calendar Events + Assumptions'!$I$8),'Calendar Events + Assumptions'!$I$7,(N39-$C$32-$C$28))</f>
        <v>45843</v>
      </c>
      <c r="O32" s="169">
        <f>IF(AND((O39-$C32-$C$28)&gt;'Calendar Events + Assumptions'!$I$7,(O39-$C$32-$C$28)&lt;'Calendar Events + Assumptions'!$I$8),'Calendar Events + Assumptions'!$I$7,(O39-$C$32-$C$28))</f>
        <v>45850</v>
      </c>
      <c r="P32" s="169">
        <f>IF(AND((P39-$C32-$C$28)&gt;'Calendar Events + Assumptions'!$I$7,(P39-$C$32-$C$28)&lt;'Calendar Events + Assumptions'!$I$8),'Calendar Events + Assumptions'!$I$7,(P39-$C$32-$C$28))</f>
        <v>45857</v>
      </c>
      <c r="Q32" s="169">
        <f>IF(AND((Q39-$C32-$C$28)&gt;'Calendar Events + Assumptions'!$I$7,(Q39-$C$32-$C$28)&lt;'Calendar Events + Assumptions'!$I$8),'Calendar Events + Assumptions'!$I$7,(Q39-$C$32-$C$28))</f>
        <v>45864</v>
      </c>
      <c r="R32" s="169">
        <f>IF(AND((R39-$C32-$C$28)&gt;'Calendar Events + Assumptions'!$I$7,(R39-$C$32-$C$28)&lt;'Calendar Events + Assumptions'!$I$8),'Calendar Events + Assumptions'!$I$7,(R39-$C$32-$C$28))</f>
        <v>45871</v>
      </c>
      <c r="S32" s="169">
        <f>IF(AND((S39-$C32-$C$28)&gt;'Calendar Events + Assumptions'!$I$7,(S39-$C$32-$C$28)&lt;'Calendar Events + Assumptions'!$I$8),'Calendar Events + Assumptions'!$I$7,(S39-$C$32-$C$28))</f>
        <v>45878</v>
      </c>
      <c r="T32" s="169">
        <f>IF(AND((T39-$C32-$C$28)&gt;'Calendar Events + Assumptions'!$I$7,(T39-$C$32-$C$28)&lt;'Calendar Events + Assumptions'!$I$8),'Calendar Events + Assumptions'!$I$7,(T39-$C$32-$C$28))</f>
        <v>45885</v>
      </c>
      <c r="U32" s="169">
        <f>IF(AND((U39-$C32-$C$28)&gt;'Calendar Events + Assumptions'!$I$7,(U39-$C$32-$C$28)&lt;'Calendar Events + Assumptions'!$I$8),'Calendar Events + Assumptions'!$I$7,(U39-$C$32-$C$28))</f>
        <v>45892</v>
      </c>
      <c r="V32" s="169">
        <f>IF(AND((V39-$C32-$C$28)&gt;'Calendar Events + Assumptions'!$I$7,(V39-$C$32-$C$28)&lt;'Calendar Events + Assumptions'!$I$8),'Calendar Events + Assumptions'!$I$7,(V39-$C$32-$C$28))</f>
        <v>45899</v>
      </c>
      <c r="W32" s="169">
        <f>IF(AND((W39-$C32-$C$28)&gt;'Calendar Events + Assumptions'!$I$7,(W39-$C$32-$C$28)&lt;'Calendar Events + Assumptions'!$I$8),'Calendar Events + Assumptions'!$I$7,(W39-$C$32-$C$28))</f>
        <v>45906</v>
      </c>
      <c r="X32" s="169">
        <f>IF(AND((X39-$C32-$C$28)&gt;'Calendar Events + Assumptions'!$I$7,(X39-$C$32-$C$28)&lt;'Calendar Events + Assumptions'!$I$8),'Calendar Events + Assumptions'!$I$7,(X39-$C$32-$C$28))</f>
        <v>45913</v>
      </c>
      <c r="Y32" s="169">
        <f>IF(AND((Y39-$C32-$C$28)&gt;'Calendar Events + Assumptions'!$I$7,(Y39-$C$32-$C$28)&lt;'Calendar Events + Assumptions'!$I$8),'Calendar Events + Assumptions'!$I$7,(Y39-$C$32-$C$28))</f>
        <v>45920</v>
      </c>
      <c r="Z32" s="169">
        <f>IF(AND((Z39-$C32-$C$28)&gt;'Calendar Events + Assumptions'!$I$7,(Z39-$C$32-$C$28)&lt;'Calendar Events + Assumptions'!$I$8),'Calendar Events + Assumptions'!$I$7,(Z39-$C$32-$C$28))</f>
        <v>45927</v>
      </c>
      <c r="AA32" s="169">
        <f>IF(AND((AA39-$C32-$C$28)&gt;'Calendar Events + Assumptions'!$I$7,(AA39-$C$32-$C$28)&lt;'Calendar Events + Assumptions'!$I$8),'Calendar Events + Assumptions'!$I$7,(AA39-$C$32-$C$28))</f>
        <v>45934</v>
      </c>
      <c r="AB32" s="169">
        <f>IF(AND((AB39-$C32-$C$28)&gt;'Calendar Events + Assumptions'!$I$7,(AB39-$C$32-$C$28)&lt;'Calendar Events + Assumptions'!$I$8),'Calendar Events + Assumptions'!$I$7,(AB39-$C$32-$C$28))</f>
        <v>45941</v>
      </c>
      <c r="AC32" s="169">
        <f>IF(AND((AC39-$C32-$C$28)&gt;'Calendar Events + Assumptions'!$I$7,(AC39-$C$32-$C$28)&lt;'Calendar Events + Assumptions'!$I$8),'Calendar Events + Assumptions'!$I$7,(AC39-$C$32-$C$28))</f>
        <v>45948</v>
      </c>
      <c r="AD32" s="169">
        <f>IF(AND((AD39-$C32-$C$28)&gt;'Calendar Events + Assumptions'!$I$7,(AD39-$C$32-$C$28)&lt;'Calendar Events + Assumptions'!$I$8),'Calendar Events + Assumptions'!$I$7,(AD39-$C$32-$C$28))</f>
        <v>45955</v>
      </c>
    </row>
    <row r="33" spans="2:30" x14ac:dyDescent="0.7">
      <c r="B33" s="148" t="s">
        <v>122</v>
      </c>
      <c r="C33" s="123">
        <v>7</v>
      </c>
      <c r="D33" s="124" t="s">
        <v>117</v>
      </c>
      <c r="E33" s="170">
        <f t="shared" ref="E33:AD33" si="13">E34-$C$33</f>
        <v>45784</v>
      </c>
      <c r="F33" s="170">
        <f t="shared" si="13"/>
        <v>45787</v>
      </c>
      <c r="G33" s="170">
        <f t="shared" si="13"/>
        <v>45794</v>
      </c>
      <c r="H33" s="170">
        <f t="shared" si="13"/>
        <v>45801</v>
      </c>
      <c r="I33" s="170">
        <f t="shared" si="13"/>
        <v>45808</v>
      </c>
      <c r="J33" s="170">
        <f t="shared" si="13"/>
        <v>45815</v>
      </c>
      <c r="K33" s="170">
        <f t="shared" si="13"/>
        <v>45822</v>
      </c>
      <c r="L33" s="170">
        <f t="shared" si="13"/>
        <v>45829</v>
      </c>
      <c r="M33" s="170">
        <f t="shared" si="13"/>
        <v>45836</v>
      </c>
      <c r="N33" s="170">
        <f t="shared" si="13"/>
        <v>45843</v>
      </c>
      <c r="O33" s="170">
        <f t="shared" si="13"/>
        <v>45850</v>
      </c>
      <c r="P33" s="170">
        <f t="shared" si="13"/>
        <v>45857</v>
      </c>
      <c r="Q33" s="170">
        <f t="shared" si="13"/>
        <v>45864</v>
      </c>
      <c r="R33" s="170">
        <f t="shared" si="13"/>
        <v>45871</v>
      </c>
      <c r="S33" s="170">
        <f t="shared" si="13"/>
        <v>45878</v>
      </c>
      <c r="T33" s="170">
        <f t="shared" si="13"/>
        <v>45885</v>
      </c>
      <c r="U33" s="170">
        <f t="shared" si="13"/>
        <v>45892</v>
      </c>
      <c r="V33" s="170">
        <f t="shared" si="13"/>
        <v>45899</v>
      </c>
      <c r="W33" s="170">
        <f t="shared" si="13"/>
        <v>45906</v>
      </c>
      <c r="X33" s="170">
        <f t="shared" si="13"/>
        <v>45913</v>
      </c>
      <c r="Y33" s="170">
        <f t="shared" si="13"/>
        <v>45920</v>
      </c>
      <c r="Z33" s="170">
        <f t="shared" si="13"/>
        <v>45927</v>
      </c>
      <c r="AA33" s="170">
        <f t="shared" si="13"/>
        <v>45934</v>
      </c>
      <c r="AB33" s="170">
        <f t="shared" si="13"/>
        <v>45941</v>
      </c>
      <c r="AC33" s="170">
        <f t="shared" si="13"/>
        <v>45948</v>
      </c>
      <c r="AD33" s="170">
        <f t="shared" si="13"/>
        <v>45955</v>
      </c>
    </row>
    <row r="34" spans="2:30" x14ac:dyDescent="0.7">
      <c r="B34" s="165" t="s">
        <v>123</v>
      </c>
      <c r="C34" s="166">
        <v>45</v>
      </c>
      <c r="D34" s="167" t="s">
        <v>119</v>
      </c>
      <c r="E34" s="169">
        <f>IF(AND((E39-$C34-$C$28)&gt;'Calendar Events + Assumptions'!$J$15,(E39-$C$34-$C$28)&lt;'Calendar Events + Assumptions'!$J$16),'Calendar Events + Assumptions'!$J$15,(E39-$C$34-$C$28))</f>
        <v>45791</v>
      </c>
      <c r="F34" s="169">
        <f>IF(AND((F39-$C34-$C$28)&gt;'Calendar Events + Assumptions'!$J$15,(F39-$C$34-$C$28)&lt;'Calendar Events + Assumptions'!$J$16),'Calendar Events + Assumptions'!$J$15,(F39-$C$34-$C$28))</f>
        <v>45794</v>
      </c>
      <c r="G34" s="169">
        <f>IF(AND((G39-$C34-$C$28)&gt;'Calendar Events + Assumptions'!$J$15,(G39-$C$34-$C$28)&lt;'Calendar Events + Assumptions'!$J$16),'Calendar Events + Assumptions'!$J$15,(G39-$C$34-$C$28))</f>
        <v>45801</v>
      </c>
      <c r="H34" s="169">
        <f>IF(AND((H39-$C34-$C$28)&gt;'Calendar Events + Assumptions'!$J$15,(H39-$C$34-$C$28)&lt;'Calendar Events + Assumptions'!$J$16),'Calendar Events + Assumptions'!$J$15,(H39-$C$34-$C$28))</f>
        <v>45808</v>
      </c>
      <c r="I34" s="169">
        <f>IF(AND((I39-$C34-$C$28)&gt;'Calendar Events + Assumptions'!$J$15,(I39-$C$34-$C$28)&lt;'Calendar Events + Assumptions'!$J$16),'Calendar Events + Assumptions'!$J$15,(I39-$C$34-$C$28))</f>
        <v>45815</v>
      </c>
      <c r="J34" s="169">
        <f>IF(AND((J39-$C34-$C$28)&gt;'Calendar Events + Assumptions'!$J$15,(J39-$C$34-$C$28)&lt;'Calendar Events + Assumptions'!$J$16),'Calendar Events + Assumptions'!$J$15,(J39-$C$34-$C$28))</f>
        <v>45822</v>
      </c>
      <c r="K34" s="169">
        <f>IF(AND((K39-$C34-$C$28)&gt;'Calendar Events + Assumptions'!$J$15,(K39-$C$34-$C$28)&lt;'Calendar Events + Assumptions'!$J$16),'Calendar Events + Assumptions'!$J$15,(K39-$C$34-$C$28))</f>
        <v>45829</v>
      </c>
      <c r="L34" s="169">
        <f>IF(AND((L39-$C34-$C$28)&gt;'Calendar Events + Assumptions'!$J$15,(L39-$C$34-$C$28)&lt;'Calendar Events + Assumptions'!$J$16),'Calendar Events + Assumptions'!$J$15,(L39-$C$34-$C$28))</f>
        <v>45836</v>
      </c>
      <c r="M34" s="169">
        <f>IF(AND((M39-$C34-$C$28)&gt;'Calendar Events + Assumptions'!$J$15,(M39-$C$34-$C$28)&lt;'Calendar Events + Assumptions'!$J$16),'Calendar Events + Assumptions'!$J$15,(M39-$C$34-$C$28))</f>
        <v>45843</v>
      </c>
      <c r="N34" s="169">
        <f>IF(AND((N39-$C34-$C$28)&gt;'Calendar Events + Assumptions'!$J$15,(N39-$C$34-$C$28)&lt;'Calendar Events + Assumptions'!$J$16),'Calendar Events + Assumptions'!$J$15,(N39-$C$34-$C$28))</f>
        <v>45850</v>
      </c>
      <c r="O34" s="169">
        <f>IF(AND((O39-$C34-$C$28)&gt;'Calendar Events + Assumptions'!$J$15,(O39-$C$34-$C$28)&lt;'Calendar Events + Assumptions'!$J$16),'Calendar Events + Assumptions'!$J$15,(O39-$C$34-$C$28))</f>
        <v>45857</v>
      </c>
      <c r="P34" s="169">
        <f>IF(AND((P39-$C34-$C$28)&gt;'Calendar Events + Assumptions'!$J$15,(P39-$C$34-$C$28)&lt;'Calendar Events + Assumptions'!$J$16),'Calendar Events + Assumptions'!$J$15,(P39-$C$34-$C$28))</f>
        <v>45864</v>
      </c>
      <c r="Q34" s="169">
        <f>IF(AND((Q39-$C34-$C$28)&gt;'Calendar Events + Assumptions'!$J$15,(Q39-$C$34-$C$28)&lt;'Calendar Events + Assumptions'!$J$16),'Calendar Events + Assumptions'!$J$15,(Q39-$C$34-$C$28))</f>
        <v>45871</v>
      </c>
      <c r="R34" s="169">
        <f>IF(AND((R39-$C34-$C$28)&gt;'Calendar Events + Assumptions'!$J$15,(R39-$C$34-$C$28)&lt;'Calendar Events + Assumptions'!$J$16),'Calendar Events + Assumptions'!$J$15,(R39-$C$34-$C$28))</f>
        <v>45878</v>
      </c>
      <c r="S34" s="169">
        <f>IF(AND((S39-$C34-$C$28)&gt;'Calendar Events + Assumptions'!$J$15,(S39-$C$34-$C$28)&lt;'Calendar Events + Assumptions'!$J$16),'Calendar Events + Assumptions'!$J$15,(S39-$C$34-$C$28))</f>
        <v>45885</v>
      </c>
      <c r="T34" s="169">
        <f>IF(AND((T39-$C34-$C$28)&gt;'Calendar Events + Assumptions'!$J$15,(T39-$C$34-$C$28)&lt;'Calendar Events + Assumptions'!$J$16),'Calendar Events + Assumptions'!$J$15,(T39-$C$34-$C$28))</f>
        <v>45892</v>
      </c>
      <c r="U34" s="169">
        <f>IF(AND((U39-$C34-$C$28)&gt;'Calendar Events + Assumptions'!$J$15,(U39-$C$34-$C$28)&lt;'Calendar Events + Assumptions'!$J$16),'Calendar Events + Assumptions'!$J$15,(U39-$C$34-$C$28))</f>
        <v>45899</v>
      </c>
      <c r="V34" s="169">
        <f>IF(AND((V39-$C34-$C$28)&gt;'Calendar Events + Assumptions'!$J$15,(V39-$C$34-$C$28)&lt;'Calendar Events + Assumptions'!$J$16),'Calendar Events + Assumptions'!$J$15,(V39-$C$34-$C$28))</f>
        <v>45906</v>
      </c>
      <c r="W34" s="169">
        <f>IF(AND((W39-$C34-$C$28)&gt;'Calendar Events + Assumptions'!$J$15,(W39-$C$34-$C$28)&lt;'Calendar Events + Assumptions'!$J$16),'Calendar Events + Assumptions'!$J$15,(W39-$C$34-$C$28))</f>
        <v>45913</v>
      </c>
      <c r="X34" s="169">
        <f>IF(AND((X39-$C34-$C$28)&gt;'Calendar Events + Assumptions'!$J$15,(X39-$C$34-$C$28)&lt;'Calendar Events + Assumptions'!$J$16),'Calendar Events + Assumptions'!$J$15,(X39-$C$34-$C$28))</f>
        <v>45920</v>
      </c>
      <c r="Y34" s="169">
        <f>IF(AND((Y39-$C34-$C$28)&gt;'Calendar Events + Assumptions'!$J$15,(Y39-$C$34-$C$28)&lt;'Calendar Events + Assumptions'!$J$16),'Calendar Events + Assumptions'!$J$15,(Y39-$C$34-$C$28))</f>
        <v>45927</v>
      </c>
      <c r="Z34" s="169">
        <f>IF(AND((Z39-$C34-$C$28)&gt;'Calendar Events + Assumptions'!$J$15,(Z39-$C$34-$C$28)&lt;'Calendar Events + Assumptions'!$J$16),'Calendar Events + Assumptions'!$J$15,(Z39-$C$34-$C$28))</f>
        <v>45934</v>
      </c>
      <c r="AA34" s="169">
        <f>IF(AND((AA39-$C34-$C$28)&gt;'Calendar Events + Assumptions'!$J$15,(AA39-$C$34-$C$28)&lt;'Calendar Events + Assumptions'!$J$16),'Calendar Events + Assumptions'!$J$15,(AA39-$C$34-$C$28))</f>
        <v>45941</v>
      </c>
      <c r="AB34" s="169">
        <f>IF(AND((AB39-$C34-$C$28)&gt;'Calendar Events + Assumptions'!$J$15,(AB39-$C$34-$C$28)&lt;'Calendar Events + Assumptions'!$J$16),'Calendar Events + Assumptions'!$J$15,(AB39-$C$34-$C$28))</f>
        <v>45948</v>
      </c>
      <c r="AC34" s="169">
        <f>IF(AND((AC39-$C34-$C$28)&gt;'Calendar Events + Assumptions'!$J$15,(AC39-$C$34-$C$28)&lt;'Calendar Events + Assumptions'!$J$16),'Calendar Events + Assumptions'!$J$15,(AC39-$C$34-$C$28))</f>
        <v>45955</v>
      </c>
      <c r="AD34" s="169">
        <f>IF(AND((AD39-$C34-$C$28)&gt;'Calendar Events + Assumptions'!$J$15,(AD39-$C$34-$C$28)&lt;'Calendar Events + Assumptions'!$J$16),'Calendar Events + Assumptions'!$J$15,(AD39-$C$34-$C$28))</f>
        <v>45962</v>
      </c>
    </row>
    <row r="35" spans="2:30" x14ac:dyDescent="0.7">
      <c r="B35" s="148" t="s">
        <v>124</v>
      </c>
      <c r="C35" s="123">
        <v>7</v>
      </c>
      <c r="D35" s="124" t="s">
        <v>117</v>
      </c>
      <c r="E35" s="170">
        <f t="shared" ref="E35:AD35" si="14">E36-$C$35</f>
        <v>45796</v>
      </c>
      <c r="F35" s="170">
        <f t="shared" si="14"/>
        <v>45799</v>
      </c>
      <c r="G35" s="170">
        <f t="shared" si="14"/>
        <v>45806</v>
      </c>
      <c r="H35" s="170">
        <f t="shared" si="14"/>
        <v>45813</v>
      </c>
      <c r="I35" s="170">
        <f t="shared" si="14"/>
        <v>45820</v>
      </c>
      <c r="J35" s="170">
        <f t="shared" si="14"/>
        <v>45827</v>
      </c>
      <c r="K35" s="170">
        <f t="shared" si="14"/>
        <v>45834</v>
      </c>
      <c r="L35" s="170">
        <f t="shared" si="14"/>
        <v>45841</v>
      </c>
      <c r="M35" s="170">
        <f t="shared" si="14"/>
        <v>45848</v>
      </c>
      <c r="N35" s="170">
        <f t="shared" si="14"/>
        <v>45855</v>
      </c>
      <c r="O35" s="170">
        <f t="shared" si="14"/>
        <v>45862</v>
      </c>
      <c r="P35" s="170">
        <f t="shared" si="14"/>
        <v>45869</v>
      </c>
      <c r="Q35" s="170">
        <f t="shared" si="14"/>
        <v>45876</v>
      </c>
      <c r="R35" s="170">
        <f t="shared" si="14"/>
        <v>45883</v>
      </c>
      <c r="S35" s="170">
        <f t="shared" si="14"/>
        <v>45890</v>
      </c>
      <c r="T35" s="170">
        <f t="shared" si="14"/>
        <v>45897</v>
      </c>
      <c r="U35" s="170">
        <f t="shared" si="14"/>
        <v>45904</v>
      </c>
      <c r="V35" s="170">
        <f t="shared" si="14"/>
        <v>45911</v>
      </c>
      <c r="W35" s="170">
        <f t="shared" si="14"/>
        <v>45918</v>
      </c>
      <c r="X35" s="170">
        <f t="shared" si="14"/>
        <v>45925</v>
      </c>
      <c r="Y35" s="170">
        <f t="shared" si="14"/>
        <v>45932</v>
      </c>
      <c r="Z35" s="170">
        <f t="shared" si="14"/>
        <v>45938</v>
      </c>
      <c r="AA35" s="170">
        <f t="shared" si="14"/>
        <v>45938</v>
      </c>
      <c r="AB35" s="170">
        <f t="shared" si="14"/>
        <v>45938</v>
      </c>
      <c r="AC35" s="170">
        <f t="shared" si="14"/>
        <v>45960</v>
      </c>
      <c r="AD35" s="170">
        <f t="shared" si="14"/>
        <v>45967</v>
      </c>
    </row>
    <row r="36" spans="2:30" x14ac:dyDescent="0.7">
      <c r="B36" s="165" t="s">
        <v>125</v>
      </c>
      <c r="C36" s="166">
        <v>33</v>
      </c>
      <c r="D36" s="167" t="s">
        <v>119</v>
      </c>
      <c r="E36" s="169">
        <f>IF(AND((E39-$C36-$C$28)&gt;'Calendar Events + Assumptions'!$J$18,(E39-$C$36-$C$28)&lt;'Calendar Events + Assumptions'!$J$19),'Calendar Events + Assumptions'!$J$18,(E39-$C$36-$C$28))</f>
        <v>45803</v>
      </c>
      <c r="F36" s="169">
        <f>IF(AND((F39-$C36-$C$28)&gt;'Calendar Events + Assumptions'!$J$18,(F39-$C$36-$C$28)&lt;'Calendar Events + Assumptions'!$J$19),'Calendar Events + Assumptions'!$J$18,(F39-$C$36-$C$28))</f>
        <v>45806</v>
      </c>
      <c r="G36" s="169">
        <f>IF(AND((G39-$C36-$C$28)&gt;'Calendar Events + Assumptions'!$J$18,(G39-$C$36-$C$28)&lt;'Calendar Events + Assumptions'!$J$19),'Calendar Events + Assumptions'!$J$18,(G39-$C$36-$C$28))</f>
        <v>45813</v>
      </c>
      <c r="H36" s="169">
        <f>IF(AND((H39-$C36-$C$28)&gt;'Calendar Events + Assumptions'!$J$18,(H39-$C$36-$C$28)&lt;'Calendar Events + Assumptions'!$J$19),'Calendar Events + Assumptions'!$J$18,(H39-$C$36-$C$28))</f>
        <v>45820</v>
      </c>
      <c r="I36" s="169">
        <f>IF(AND((I39-$C36-$C$28)&gt;'Calendar Events + Assumptions'!$J$18,(I39-$C$36-$C$28)&lt;'Calendar Events + Assumptions'!$J$19),'Calendar Events + Assumptions'!$J$18,(I39-$C$36-$C$28))</f>
        <v>45827</v>
      </c>
      <c r="J36" s="169">
        <f>IF(AND((J39-$C36-$C$28)&gt;'Calendar Events + Assumptions'!$J$18,(J39-$C$36-$C$28)&lt;'Calendar Events + Assumptions'!$J$19),'Calendar Events + Assumptions'!$J$18,(J39-$C$36-$C$28))</f>
        <v>45834</v>
      </c>
      <c r="K36" s="169">
        <f>IF(AND((K39-$C36-$C$28)&gt;'Calendar Events + Assumptions'!$J$18,(K39-$C$36-$C$28)&lt;'Calendar Events + Assumptions'!$J$19),'Calendar Events + Assumptions'!$J$18,(K39-$C$36-$C$28))</f>
        <v>45841</v>
      </c>
      <c r="L36" s="169">
        <f>IF(AND((L39-$C36-$C$28)&gt;'Calendar Events + Assumptions'!$J$18,(L39-$C$36-$C$28)&lt;'Calendar Events + Assumptions'!$J$19),'Calendar Events + Assumptions'!$J$18,(L39-$C$36-$C$28))</f>
        <v>45848</v>
      </c>
      <c r="M36" s="169">
        <f>IF(AND((M39-$C36-$C$28)&gt;'Calendar Events + Assumptions'!$J$18,(M39-$C$36-$C$28)&lt;'Calendar Events + Assumptions'!$J$19),'Calendar Events + Assumptions'!$J$18,(M39-$C$36-$C$28))</f>
        <v>45855</v>
      </c>
      <c r="N36" s="169">
        <f>IF(AND((N39-$C36-$C$28)&gt;'Calendar Events + Assumptions'!$J$18,(N39-$C$36-$C$28)&lt;'Calendar Events + Assumptions'!$J$19),'Calendar Events + Assumptions'!$J$18,(N39-$C$36-$C$28))</f>
        <v>45862</v>
      </c>
      <c r="O36" s="169">
        <f>IF(AND((O39-$C36-$C$28)&gt;'Calendar Events + Assumptions'!$J$18,(O39-$C$36-$C$28)&lt;'Calendar Events + Assumptions'!$J$19),'Calendar Events + Assumptions'!$J$18,(O39-$C$36-$C$28))</f>
        <v>45869</v>
      </c>
      <c r="P36" s="169">
        <f>IF(AND((P39-$C36-$C$28)&gt;'Calendar Events + Assumptions'!$J$18,(P39-$C$36-$C$28)&lt;'Calendar Events + Assumptions'!$J$19),'Calendar Events + Assumptions'!$J$18,(P39-$C$36-$C$28))</f>
        <v>45876</v>
      </c>
      <c r="Q36" s="169">
        <f>IF(AND((Q39-$C36-$C$28)&gt;'Calendar Events + Assumptions'!$J$18,(Q39-$C$36-$C$28)&lt;'Calendar Events + Assumptions'!$J$19),'Calendar Events + Assumptions'!$J$18,(Q39-$C$36-$C$28))</f>
        <v>45883</v>
      </c>
      <c r="R36" s="169">
        <f>IF(AND((R39-$C36-$C$28)&gt;'Calendar Events + Assumptions'!$J$18,(R39-$C$36-$C$28)&lt;'Calendar Events + Assumptions'!$J$19),'Calendar Events + Assumptions'!$J$18,(R39-$C$36-$C$28))</f>
        <v>45890</v>
      </c>
      <c r="S36" s="169">
        <f>IF(AND((S39-$C36-$C$28)&gt;'Calendar Events + Assumptions'!$J$18,(S39-$C$36-$C$28)&lt;'Calendar Events + Assumptions'!$J$19),'Calendar Events + Assumptions'!$J$18,(S39-$C$36-$C$28))</f>
        <v>45897</v>
      </c>
      <c r="T36" s="169">
        <f>IF(AND((T39-$C36-$C$28)&gt;'Calendar Events + Assumptions'!$J$18,(T39-$C$36-$C$28)&lt;'Calendar Events + Assumptions'!$J$19),'Calendar Events + Assumptions'!$J$18,(T39-$C$36-$C$28))</f>
        <v>45904</v>
      </c>
      <c r="U36" s="169">
        <f>IF(AND((U39-$C36-$C$28)&gt;'Calendar Events + Assumptions'!$J$18,(U39-$C$36-$C$28)&lt;'Calendar Events + Assumptions'!$J$19),'Calendar Events + Assumptions'!$J$18,(U39-$C$36-$C$28))</f>
        <v>45911</v>
      </c>
      <c r="V36" s="169">
        <f>IF(AND((V39-$C36-$C$28)&gt;'Calendar Events + Assumptions'!$J$18,(V39-$C$36-$C$28)&lt;'Calendar Events + Assumptions'!$J$19),'Calendar Events + Assumptions'!$J$18,(V39-$C$36-$C$28))</f>
        <v>45918</v>
      </c>
      <c r="W36" s="169">
        <f>IF(AND((W39-$C36-$C$28)&gt;'Calendar Events + Assumptions'!$J$18,(W39-$C$36-$C$28)&lt;'Calendar Events + Assumptions'!$J$19),'Calendar Events + Assumptions'!$J$18,(W39-$C$36-$C$28))</f>
        <v>45925</v>
      </c>
      <c r="X36" s="169">
        <f>IF(AND((X39-$C36-$C$28)&gt;'Calendar Events + Assumptions'!$J$18,(X39-$C$36-$C$28)&lt;'Calendar Events + Assumptions'!$J$19),'Calendar Events + Assumptions'!$J$18,(X39-$C$36-$C$28))</f>
        <v>45932</v>
      </c>
      <c r="Y36" s="169">
        <f>IF(AND((Y39-$C36-$C$28)&gt;'Calendar Events + Assumptions'!$J$18,(Y39-$C$36-$C$28)&lt;'Calendar Events + Assumptions'!$J$19),'Calendar Events + Assumptions'!$J$18,(Y39-$C$36-$C$28))</f>
        <v>45939</v>
      </c>
      <c r="Z36" s="171">
        <f>IF(AND((Z39-$C36-$C$28)&gt;'Calendar Events + Assumptions'!$J$18,(Z39-$C$36-$C$28)&lt;'Calendar Events + Assumptions'!$J$19),'Calendar Events + Assumptions'!$J$18,(Z39-$C$36-$C$28))</f>
        <v>45945</v>
      </c>
      <c r="AA36" s="171">
        <f>IF(AND((AA39-$C36-$C$28)&gt;'Calendar Events + Assumptions'!$J$18,(AA39-$C$36-$C$28)&lt;'Calendar Events + Assumptions'!$J$19),'Calendar Events + Assumptions'!$J$18,(AA39-$C$36-$C$28))</f>
        <v>45945</v>
      </c>
      <c r="AB36" s="171">
        <f>IF(AND((AB39-$C36-$C$28)&gt;'Calendar Events + Assumptions'!$J$18,(AB39-$C$36-$C$28)&lt;'Calendar Events + Assumptions'!$J$19),'Calendar Events + Assumptions'!$J$18,(AB39-$C$36-$C$28))</f>
        <v>45945</v>
      </c>
      <c r="AC36" s="169">
        <f>IF(AND((AC39-$C36-$C$28)&gt;'Calendar Events + Assumptions'!$J$18,(AC39-$C$36-$C$28)&lt;'Calendar Events + Assumptions'!$J$19),'Calendar Events + Assumptions'!$J$18,(AC39-$C$36-$C$28))</f>
        <v>45967</v>
      </c>
      <c r="AD36" s="169">
        <f>IF(AND((AD39-$C36-$C$28)&gt;'Calendar Events + Assumptions'!$J$18,(AD39-$C$36-$C$28)&lt;'Calendar Events + Assumptions'!$J$19),'Calendar Events + Assumptions'!$J$18,(AD39-$C$36-$C$28))</f>
        <v>45974</v>
      </c>
    </row>
    <row r="37" spans="2:30" x14ac:dyDescent="0.7">
      <c r="B37" s="148" t="s">
        <v>126</v>
      </c>
      <c r="C37" s="123">
        <v>7</v>
      </c>
      <c r="D37" s="124" t="s">
        <v>117</v>
      </c>
      <c r="E37" s="170">
        <f t="shared" ref="E37:AD37" si="15">E38-$C$37</f>
        <v>45784</v>
      </c>
      <c r="F37" s="170">
        <f t="shared" si="15"/>
        <v>45787</v>
      </c>
      <c r="G37" s="170">
        <f t="shared" si="15"/>
        <v>45794</v>
      </c>
      <c r="H37" s="170">
        <f t="shared" si="15"/>
        <v>45801</v>
      </c>
      <c r="I37" s="170">
        <f t="shared" si="15"/>
        <v>45808</v>
      </c>
      <c r="J37" s="170">
        <f t="shared" si="15"/>
        <v>45815</v>
      </c>
      <c r="K37" s="170">
        <f t="shared" si="15"/>
        <v>45822</v>
      </c>
      <c r="L37" s="170">
        <f t="shared" si="15"/>
        <v>45829</v>
      </c>
      <c r="M37" s="170">
        <f t="shared" si="15"/>
        <v>45836</v>
      </c>
      <c r="N37" s="170">
        <f t="shared" si="15"/>
        <v>45843</v>
      </c>
      <c r="O37" s="170">
        <f t="shared" si="15"/>
        <v>45850</v>
      </c>
      <c r="P37" s="170">
        <f t="shared" si="15"/>
        <v>45857</v>
      </c>
      <c r="Q37" s="170">
        <f t="shared" si="15"/>
        <v>45864</v>
      </c>
      <c r="R37" s="170">
        <f t="shared" si="15"/>
        <v>45871</v>
      </c>
      <c r="S37" s="170">
        <f t="shared" si="15"/>
        <v>45878</v>
      </c>
      <c r="T37" s="170">
        <f t="shared" si="15"/>
        <v>45885</v>
      </c>
      <c r="U37" s="170">
        <f t="shared" si="15"/>
        <v>45892</v>
      </c>
      <c r="V37" s="170">
        <f t="shared" si="15"/>
        <v>45899</v>
      </c>
      <c r="W37" s="170">
        <f t="shared" si="15"/>
        <v>45906</v>
      </c>
      <c r="X37" s="170">
        <f t="shared" si="15"/>
        <v>45913</v>
      </c>
      <c r="Y37" s="170">
        <f t="shared" si="15"/>
        <v>45920</v>
      </c>
      <c r="Z37" s="170">
        <f t="shared" si="15"/>
        <v>45927</v>
      </c>
      <c r="AA37" s="170">
        <f t="shared" si="15"/>
        <v>45934</v>
      </c>
      <c r="AB37" s="170">
        <f t="shared" si="15"/>
        <v>45941</v>
      </c>
      <c r="AC37" s="170">
        <f t="shared" si="15"/>
        <v>45948</v>
      </c>
      <c r="AD37" s="170">
        <f t="shared" si="15"/>
        <v>45955</v>
      </c>
    </row>
    <row r="38" spans="2:30" x14ac:dyDescent="0.7">
      <c r="B38" s="165" t="s">
        <v>127</v>
      </c>
      <c r="C38" s="166">
        <v>45</v>
      </c>
      <c r="D38" s="167" t="s">
        <v>119</v>
      </c>
      <c r="E38" s="169">
        <f t="shared" ref="E38:AD38" si="16">E39-$C$38-$C$28</f>
        <v>45791</v>
      </c>
      <c r="F38" s="169">
        <f t="shared" si="16"/>
        <v>45794</v>
      </c>
      <c r="G38" s="169">
        <f t="shared" si="16"/>
        <v>45801</v>
      </c>
      <c r="H38" s="169">
        <f t="shared" si="16"/>
        <v>45808</v>
      </c>
      <c r="I38" s="169">
        <f t="shared" si="16"/>
        <v>45815</v>
      </c>
      <c r="J38" s="169">
        <f t="shared" si="16"/>
        <v>45822</v>
      </c>
      <c r="K38" s="169">
        <f t="shared" si="16"/>
        <v>45829</v>
      </c>
      <c r="L38" s="169">
        <f t="shared" si="16"/>
        <v>45836</v>
      </c>
      <c r="M38" s="169">
        <f t="shared" si="16"/>
        <v>45843</v>
      </c>
      <c r="N38" s="169">
        <f t="shared" si="16"/>
        <v>45850</v>
      </c>
      <c r="O38" s="169">
        <f t="shared" si="16"/>
        <v>45857</v>
      </c>
      <c r="P38" s="169">
        <f t="shared" si="16"/>
        <v>45864</v>
      </c>
      <c r="Q38" s="169">
        <f t="shared" si="16"/>
        <v>45871</v>
      </c>
      <c r="R38" s="169">
        <f t="shared" si="16"/>
        <v>45878</v>
      </c>
      <c r="S38" s="169">
        <f t="shared" si="16"/>
        <v>45885</v>
      </c>
      <c r="T38" s="169">
        <f t="shared" si="16"/>
        <v>45892</v>
      </c>
      <c r="U38" s="169">
        <f t="shared" si="16"/>
        <v>45899</v>
      </c>
      <c r="V38" s="169">
        <f t="shared" si="16"/>
        <v>45906</v>
      </c>
      <c r="W38" s="169">
        <f t="shared" si="16"/>
        <v>45913</v>
      </c>
      <c r="X38" s="169">
        <f t="shared" si="16"/>
        <v>45920</v>
      </c>
      <c r="Y38" s="169">
        <f t="shared" si="16"/>
        <v>45927</v>
      </c>
      <c r="Z38" s="169">
        <f t="shared" si="16"/>
        <v>45934</v>
      </c>
      <c r="AA38" s="169">
        <f t="shared" si="16"/>
        <v>45941</v>
      </c>
      <c r="AB38" s="169">
        <f t="shared" si="16"/>
        <v>45948</v>
      </c>
      <c r="AC38" s="169">
        <f t="shared" si="16"/>
        <v>45955</v>
      </c>
      <c r="AD38" s="169">
        <f t="shared" si="16"/>
        <v>45962</v>
      </c>
    </row>
    <row r="39" spans="2:30" x14ac:dyDescent="0.7">
      <c r="B39" s="172" t="s">
        <v>128</v>
      </c>
      <c r="C39" s="123">
        <v>7</v>
      </c>
      <c r="D39" s="173"/>
      <c r="E39" s="174">
        <f>IF(OR(MONTH(E40)=1,MONTH(E40)=2,MONTH(E40)=3),E40-$C$39-'Calendar Events + Assumptions'!$I$10,E40-$C$39)</f>
        <v>45841</v>
      </c>
      <c r="F39" s="175">
        <f>IF(OR(MONTH(F40)=1,MONTH(F40)=2,MONTH(F40)=3),F40-$C$39-'Calendar Events + Assumptions'!$I$10,F40-$C$39)</f>
        <v>45844</v>
      </c>
      <c r="G39" s="174">
        <f>IF(OR(MONTH(G40)=1,MONTH(G40)=2,MONTH(G40)=3),G40-$C$39-'Calendar Events + Assumptions'!$I$10,G40-$C$39)</f>
        <v>45851</v>
      </c>
      <c r="H39" s="175">
        <f>IF(OR(MONTH(H40)=1,MONTH(H40)=2,MONTH(H40)=3),H40-$C$39-'Calendar Events + Assumptions'!$I$10,H40-$C$39)</f>
        <v>45858</v>
      </c>
      <c r="I39" s="175">
        <f>IF(OR(MONTH(I40)=1,MONTH(I40)=2,MONTH(I40)=3),I40-$C$39-'Calendar Events + Assumptions'!$I$10,I40-$C$39)</f>
        <v>45865</v>
      </c>
      <c r="J39" s="174">
        <f>IF(OR(MONTH(J40)=1,MONTH(J40)=2,MONTH(J40)=3),J40-$C$39-'Calendar Events + Assumptions'!$I$10,J40-$C$39)</f>
        <v>45872</v>
      </c>
      <c r="K39" s="175">
        <f>IF(OR(MONTH(K40)=1,MONTH(K40)=2,MONTH(K40)=3),K40-$C$39-'Calendar Events + Assumptions'!$I$10,K40-$C$39)</f>
        <v>45879</v>
      </c>
      <c r="L39" s="174">
        <f>IF(OR(MONTH(L40)=1,MONTH(L40)=2,MONTH(L40)=3),L40-$C$39-'Calendar Events + Assumptions'!$I$10,L40-$C$39)</f>
        <v>45886</v>
      </c>
      <c r="M39" s="175">
        <f>IF(OR(MONTH(M40)=1,MONTH(M40)=2,MONTH(M40)=3),M40-$C$39-'Calendar Events + Assumptions'!$I$10,M40-$C$39)</f>
        <v>45893</v>
      </c>
      <c r="N39" s="174">
        <f>IF(OR(MONTH(N40)=1,MONTH(N40)=2,MONTH(N40)=3),N40-$C$39-'Calendar Events + Assumptions'!$I$10,N40-$C$39)</f>
        <v>45900</v>
      </c>
      <c r="O39" s="175">
        <f>IF(OR(MONTH(O40)=1,MONTH(O40)=2,MONTH(O40)=3),O40-$C$39-'Calendar Events + Assumptions'!$I$10,O40-$C$39)</f>
        <v>45907</v>
      </c>
      <c r="P39" s="174">
        <f>IF(OR(MONTH(P40)=1,MONTH(P40)=2,MONTH(P40)=3),P40-$C$39-'Calendar Events + Assumptions'!$I$10,P40-$C$39)</f>
        <v>45914</v>
      </c>
      <c r="Q39" s="175">
        <f>IF(OR(MONTH(Q40)=1,MONTH(Q40)=2,MONTH(Q40)=3),Q40-$C$39-'Calendar Events + Assumptions'!$I$10,Q40-$C$39)</f>
        <v>45921</v>
      </c>
      <c r="R39" s="174">
        <f>IF(OR(MONTH(R40)=1,MONTH(R40)=2,MONTH(R40)=3),R40-$C$39-'Calendar Events + Assumptions'!$I$10,R40-$C$39)</f>
        <v>45928</v>
      </c>
      <c r="S39" s="175">
        <f>IF(OR(MONTH(S40)=1,MONTH(S40)=2,MONTH(S40)=3),S40-$C$39-'Calendar Events + Assumptions'!$I$10,S40-$C$39)</f>
        <v>45935</v>
      </c>
      <c r="T39" s="174">
        <f>IF(OR(MONTH(T40)=1,MONTH(T40)=2,MONTH(T40)=3),T40-$C$39-'Calendar Events + Assumptions'!$I$10,T40-$C$39)</f>
        <v>45942</v>
      </c>
      <c r="U39" s="175">
        <f>IF(OR(MONTH(U40)=1,MONTH(U40)=2,MONTH(U40)=3),U40-$C$39-'Calendar Events + Assumptions'!$I$10,U40-$C$39)</f>
        <v>45949</v>
      </c>
      <c r="V39" s="175">
        <f>IF(OR(MONTH(V40)=1,MONTH(V40)=2,MONTH(V40)=3),V40-$C$39-'Calendar Events + Assumptions'!$I$10,V40-$C$39)</f>
        <v>45956</v>
      </c>
      <c r="W39" s="174">
        <f>IF(OR(MONTH(W40)=1,MONTH(W40)=2,MONTH(W40)=3),W40-$C$39-'Calendar Events + Assumptions'!$I$10,W40-$C$39)</f>
        <v>45963</v>
      </c>
      <c r="X39" s="175">
        <f>IF(OR(MONTH(X40)=1,MONTH(X40)=2,MONTH(X40)=3),X40-$C$39-'Calendar Events + Assumptions'!$I$10,X40-$C$39)</f>
        <v>45970</v>
      </c>
      <c r="Y39" s="174">
        <f>IF(OR(MONTH(Y40)=1,MONTH(Y40)=2,MONTH(Y40)=3),Y40-$C$39-'Calendar Events + Assumptions'!$I$10,Y40-$C$39)</f>
        <v>45977</v>
      </c>
      <c r="Z39" s="175">
        <f>IF(OR(MONTH(Z40)=1,MONTH(Z40)=2,MONTH(Z40)=3),Z40-$C$39-'Calendar Events + Assumptions'!$I$10,Z40-$C$39)</f>
        <v>45984</v>
      </c>
      <c r="AA39" s="174">
        <f>IF(OR(MONTH(AA40)=1,MONTH(AA40)=2,MONTH(AA40)=3),AA40-$C$39-'Calendar Events + Assumptions'!$I$10,AA40-$C$39)</f>
        <v>45991</v>
      </c>
      <c r="AB39" s="175">
        <f>IF(OR(MONTH(AB40)=1,MONTH(AB40)=2,MONTH(AB40)=3),AB40-$C$39-'Calendar Events + Assumptions'!$I$10,AB40-$C$39)</f>
        <v>45998</v>
      </c>
      <c r="AC39" s="174">
        <f>IF(OR(MONTH(AC40)=1,MONTH(AC40)=2,MONTH(AC40)=3),AC40-$C$39-'Calendar Events + Assumptions'!$I$10,AC40-$C$39)</f>
        <v>46005</v>
      </c>
      <c r="AD39" s="175">
        <f>IF(OR(MONTH(AD40)=1,MONTH(AD40)=2,MONTH(AD40)=3),AD40-$C$39-'Calendar Events + Assumptions'!$I$10,AD40-$C$39)</f>
        <v>46012</v>
      </c>
    </row>
    <row r="40" spans="2:30" x14ac:dyDescent="0.7">
      <c r="B40" s="172" t="s">
        <v>129</v>
      </c>
      <c r="C40" s="123">
        <v>0</v>
      </c>
      <c r="D40" s="173"/>
      <c r="E40" s="174">
        <v>45848</v>
      </c>
      <c r="F40" s="175">
        <v>45851</v>
      </c>
      <c r="G40" s="174">
        <v>45858</v>
      </c>
      <c r="H40" s="175">
        <v>45865</v>
      </c>
      <c r="I40" s="175">
        <v>45872</v>
      </c>
      <c r="J40" s="174">
        <v>45879</v>
      </c>
      <c r="K40" s="175">
        <v>45886</v>
      </c>
      <c r="L40" s="174">
        <v>45893</v>
      </c>
      <c r="M40" s="175">
        <v>45900</v>
      </c>
      <c r="N40" s="174">
        <v>45907</v>
      </c>
      <c r="O40" s="175">
        <v>45914</v>
      </c>
      <c r="P40" s="174">
        <v>45921</v>
      </c>
      <c r="Q40" s="175">
        <v>45928</v>
      </c>
      <c r="R40" s="174">
        <v>45935</v>
      </c>
      <c r="S40" s="175">
        <v>45942</v>
      </c>
      <c r="T40" s="174">
        <v>45949</v>
      </c>
      <c r="U40" s="175">
        <v>45956</v>
      </c>
      <c r="V40" s="175">
        <v>45963</v>
      </c>
      <c r="W40" s="174">
        <v>45970</v>
      </c>
      <c r="X40" s="175">
        <v>45977</v>
      </c>
      <c r="Y40" s="174">
        <v>45984</v>
      </c>
      <c r="Z40" s="175">
        <v>45991</v>
      </c>
      <c r="AA40" s="174">
        <v>45998</v>
      </c>
      <c r="AB40" s="175">
        <v>46005</v>
      </c>
      <c r="AC40" s="174">
        <v>46012</v>
      </c>
      <c r="AD40" s="175">
        <v>46019</v>
      </c>
    </row>
    <row r="41" spans="2:30" hidden="1" x14ac:dyDescent="0.7">
      <c r="B41" s="158" t="s">
        <v>130</v>
      </c>
      <c r="C41" s="123">
        <v>3</v>
      </c>
      <c r="D41" s="176"/>
      <c r="E41" s="119"/>
      <c r="F41" s="118"/>
      <c r="G41" s="119"/>
      <c r="H41" s="118"/>
      <c r="I41" s="118"/>
      <c r="J41" s="119"/>
      <c r="K41" s="118"/>
      <c r="L41" s="119"/>
      <c r="M41" s="118"/>
      <c r="N41" s="119"/>
      <c r="O41" s="118"/>
      <c r="P41" s="119"/>
      <c r="Q41" s="118"/>
      <c r="R41" s="119"/>
      <c r="S41" s="118"/>
      <c r="T41" s="119"/>
      <c r="U41" s="118"/>
      <c r="V41" s="118"/>
      <c r="W41" s="119"/>
      <c r="X41" s="118"/>
      <c r="Y41" s="119"/>
      <c r="Z41" s="118"/>
      <c r="AA41" s="119"/>
      <c r="AB41" s="118"/>
      <c r="AC41" s="119"/>
      <c r="AD41" s="118"/>
    </row>
    <row r="42" spans="2:30" x14ac:dyDescent="0.7">
      <c r="C42" s="76">
        <f>C17+C18+C20+C21+C22++C28+C30+C39</f>
        <v>215</v>
      </c>
      <c r="D42" s="77" t="e">
        <f>#REF!-#REF!</f>
        <v>#REF!</v>
      </c>
      <c r="E42" s="46">
        <f t="shared" ref="E42:AC42" si="17">E40-E17</f>
        <v>243</v>
      </c>
      <c r="F42" s="46"/>
      <c r="G42" s="46">
        <f t="shared" si="17"/>
        <v>215</v>
      </c>
      <c r="H42" s="46"/>
      <c r="I42" s="46"/>
      <c r="J42" s="46">
        <f t="shared" si="17"/>
        <v>215</v>
      </c>
      <c r="K42" s="46"/>
      <c r="L42" s="46">
        <f t="shared" si="17"/>
        <v>215</v>
      </c>
      <c r="M42" s="46"/>
      <c r="N42" s="46">
        <f t="shared" si="17"/>
        <v>215</v>
      </c>
      <c r="O42" s="46"/>
      <c r="P42" s="46">
        <f t="shared" si="17"/>
        <v>215</v>
      </c>
      <c r="Q42" s="46"/>
      <c r="R42" s="46">
        <f t="shared" si="17"/>
        <v>215</v>
      </c>
      <c r="S42" s="46"/>
      <c r="T42" s="46">
        <f t="shared" si="17"/>
        <v>215</v>
      </c>
      <c r="U42" s="46"/>
      <c r="V42" s="46"/>
      <c r="W42" s="46">
        <f t="shared" si="17"/>
        <v>215</v>
      </c>
      <c r="X42" s="46"/>
      <c r="Y42" s="46">
        <f t="shared" si="17"/>
        <v>215</v>
      </c>
      <c r="Z42" s="46"/>
      <c r="AA42" s="46">
        <f t="shared" si="17"/>
        <v>215</v>
      </c>
      <c r="AB42" s="46"/>
      <c r="AC42" s="46">
        <f t="shared" si="17"/>
        <v>215</v>
      </c>
      <c r="AD42" s="46"/>
    </row>
    <row r="43" spans="2:30" ht="54.5" customHeight="1" x14ac:dyDescent="0.7">
      <c r="D43" s="77"/>
      <c r="E43" s="177"/>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row>
    <row r="44" spans="2:30" x14ac:dyDescent="0.7">
      <c r="E44" s="170"/>
      <c r="AA44" s="179"/>
    </row>
    <row r="45" spans="2:30" x14ac:dyDescent="0.7">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9" spans="2:30" s="46" customFormat="1" x14ac:dyDescent="0.7">
      <c r="B49" s="47"/>
      <c r="C49" s="76"/>
      <c r="D49" s="178"/>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row>
    <row r="50" spans="2:30" s="46" customFormat="1" x14ac:dyDescent="0.7">
      <c r="B50" s="47"/>
      <c r="C50" s="76"/>
      <c r="D50" s="178"/>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row>
    <row r="51" spans="2:30" s="46" customFormat="1" x14ac:dyDescent="0.7">
      <c r="B51" s="141"/>
      <c r="C51" s="76"/>
      <c r="D51" s="178"/>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row>
  </sheetData>
  <sheetProtection selectLockedCells="1" selectUnlockedCells="1"/>
  <mergeCells count="22">
    <mergeCell ref="W16:Z16"/>
    <mergeCell ref="AA16:AD16"/>
    <mergeCell ref="E13:F13"/>
    <mergeCell ref="E14:F14"/>
    <mergeCell ref="E16:I16"/>
    <mergeCell ref="J16:M16"/>
    <mergeCell ref="N16:Q16"/>
    <mergeCell ref="R16:V16"/>
    <mergeCell ref="AA4:AD4"/>
    <mergeCell ref="E5:I5"/>
    <mergeCell ref="J5:M5"/>
    <mergeCell ref="N5:Q5"/>
    <mergeCell ref="R5:V5"/>
    <mergeCell ref="W5:Z5"/>
    <mergeCell ref="AA5:AD5"/>
    <mergeCell ref="B2:B3"/>
    <mergeCell ref="T3:X3"/>
    <mergeCell ref="E4:I4"/>
    <mergeCell ref="J4:M4"/>
    <mergeCell ref="N4:Q4"/>
    <mergeCell ref="R4:V4"/>
    <mergeCell ref="W4:Z4"/>
  </mergeCells>
  <printOptions horizontalCentered="1" verticalCentered="1"/>
  <pageMargins left="0.25" right="0.25" top="0.75" bottom="0.75" header="0.3" footer="0.3"/>
  <pageSetup paperSize="8" scale="22" fitToHeight="0" orientation="landscape" r:id="rId1"/>
  <headerFooter>
    <oddFooter>&amp;L_x000D_&amp;1#&amp;"Calibri"&amp;10&amp;K000000 Public&amp;R&amp;D&amp;T&amp;Z&amp;F&amp;F&amp;A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C64D-E01E-4734-8F88-4D25494FCF62}">
  <sheetPr>
    <pageSetUpPr fitToPage="1"/>
  </sheetPr>
  <dimension ref="B1:AD51"/>
  <sheetViews>
    <sheetView showGridLines="0" zoomScale="80" zoomScaleNormal="70" zoomScaleSheetLayoutView="70" workbookViewId="0">
      <pane xSplit="4" topLeftCell="E1" activePane="topRight" state="frozen"/>
      <selection activeCell="R7" sqref="R7"/>
      <selection pane="topRight" activeCell="R7" sqref="R7"/>
    </sheetView>
  </sheetViews>
  <sheetFormatPr defaultColWidth="9.26953125" defaultRowHeight="17" x14ac:dyDescent="0.7"/>
  <cols>
    <col min="1" max="1" width="1.1796875" style="47" customWidth="1"/>
    <col min="2" max="2" width="62.36328125" style="47" bestFit="1" customWidth="1"/>
    <col min="3" max="3" width="9.26953125" style="183" customWidth="1"/>
    <col min="4" max="4" width="28.81640625" style="178" hidden="1" customWidth="1"/>
    <col min="5" max="5" width="14.6328125" style="47" customWidth="1"/>
    <col min="6" max="6" width="12" style="47" customWidth="1"/>
    <col min="7" max="7" width="14.453125" style="47" customWidth="1"/>
    <col min="8" max="9" width="12" style="47" customWidth="1"/>
    <col min="10" max="10" width="14.7265625" style="47" customWidth="1"/>
    <col min="11" max="29" width="12" style="47" customWidth="1"/>
    <col min="30" max="30" width="14.36328125" style="47" customWidth="1"/>
    <col min="31" max="16384" width="9.26953125" style="47"/>
  </cols>
  <sheetData>
    <row r="1" spans="2:30" x14ac:dyDescent="0.7">
      <c r="B1" s="43" t="s">
        <v>25</v>
      </c>
      <c r="C1" s="180"/>
      <c r="D1" s="45"/>
      <c r="E1" s="46"/>
      <c r="F1" s="46"/>
      <c r="G1" s="46"/>
      <c r="H1" s="46"/>
      <c r="I1" s="46"/>
      <c r="J1" s="46"/>
      <c r="K1" s="46"/>
      <c r="L1" s="46"/>
      <c r="M1" s="46"/>
      <c r="N1" s="46"/>
      <c r="O1" s="46"/>
      <c r="P1" s="46"/>
      <c r="Q1" s="46"/>
      <c r="R1" s="46"/>
      <c r="S1" s="46"/>
      <c r="T1" s="46"/>
      <c r="U1" s="46"/>
      <c r="V1" s="46"/>
      <c r="W1" s="46"/>
      <c r="X1" s="46"/>
      <c r="Y1" s="46"/>
      <c r="Z1" s="46"/>
      <c r="AA1" s="46"/>
      <c r="AB1" s="46"/>
      <c r="AC1" s="46"/>
    </row>
    <row r="2" spans="2:30" ht="18" customHeight="1" x14ac:dyDescent="0.7">
      <c r="B2" s="48" t="s">
        <v>26</v>
      </c>
      <c r="C2" s="180"/>
      <c r="D2" s="45"/>
      <c r="E2" s="46"/>
      <c r="F2" s="46"/>
      <c r="G2" s="46"/>
      <c r="H2" s="46"/>
      <c r="I2" s="46"/>
      <c r="J2" s="46"/>
      <c r="K2" s="46"/>
      <c r="L2" s="46"/>
      <c r="M2" s="46"/>
      <c r="N2" s="46"/>
      <c r="O2" s="46"/>
      <c r="P2" s="46"/>
      <c r="Q2" s="46"/>
      <c r="R2" s="46"/>
      <c r="S2" s="46"/>
      <c r="T2" s="46"/>
      <c r="U2" s="46"/>
      <c r="V2" s="46"/>
      <c r="W2" s="46"/>
      <c r="X2" s="46"/>
      <c r="Y2" s="46"/>
      <c r="Z2" s="46"/>
      <c r="AA2" s="46"/>
      <c r="AB2" s="46"/>
      <c r="AC2" s="46"/>
    </row>
    <row r="3" spans="2:30" ht="18" customHeight="1" thickBot="1" x14ac:dyDescent="0.75">
      <c r="B3" s="48"/>
      <c r="C3" s="181"/>
      <c r="D3" s="50"/>
      <c r="T3" s="51" t="s">
        <v>27</v>
      </c>
      <c r="U3" s="51"/>
      <c r="V3" s="51"/>
      <c r="W3" s="51"/>
      <c r="X3" s="51"/>
    </row>
    <row r="4" spans="2:30" s="58" customFormat="1" ht="15.75" customHeight="1" x14ac:dyDescent="0.35">
      <c r="B4" s="52" t="s">
        <v>28</v>
      </c>
      <c r="C4" s="182"/>
      <c r="D4" s="54"/>
      <c r="E4" s="55" t="s">
        <v>29</v>
      </c>
      <c r="F4" s="56"/>
      <c r="G4" s="56"/>
      <c r="H4" s="56"/>
      <c r="I4" s="57"/>
      <c r="J4" s="55" t="s">
        <v>30</v>
      </c>
      <c r="K4" s="56"/>
      <c r="L4" s="56"/>
      <c r="M4" s="57"/>
      <c r="N4" s="55" t="s">
        <v>31</v>
      </c>
      <c r="O4" s="56"/>
      <c r="P4" s="56"/>
      <c r="Q4" s="57"/>
      <c r="R4" s="55" t="s">
        <v>32</v>
      </c>
      <c r="S4" s="56"/>
      <c r="T4" s="56"/>
      <c r="U4" s="56"/>
      <c r="V4" s="57"/>
      <c r="W4" s="55" t="s">
        <v>33</v>
      </c>
      <c r="X4" s="56"/>
      <c r="Y4" s="56"/>
      <c r="Z4" s="57"/>
      <c r="AA4" s="55" t="s">
        <v>34</v>
      </c>
      <c r="AB4" s="56"/>
      <c r="AC4" s="56"/>
      <c r="AD4" s="57"/>
    </row>
    <row r="5" spans="2:30" s="58" customFormat="1" ht="15.75" customHeight="1" x14ac:dyDescent="0.35">
      <c r="B5" s="59" t="s">
        <v>35</v>
      </c>
      <c r="C5" s="182"/>
      <c r="D5" s="54"/>
      <c r="E5" s="60" t="s">
        <v>36</v>
      </c>
      <c r="F5" s="61"/>
      <c r="G5" s="61"/>
      <c r="H5" s="61"/>
      <c r="I5" s="62"/>
      <c r="J5" s="63" t="s">
        <v>37</v>
      </c>
      <c r="K5" s="64"/>
      <c r="L5" s="64"/>
      <c r="M5" s="65"/>
      <c r="N5" s="66" t="s">
        <v>38</v>
      </c>
      <c r="O5" s="67"/>
      <c r="P5" s="67"/>
      <c r="Q5" s="68"/>
      <c r="R5" s="69" t="s">
        <v>39</v>
      </c>
      <c r="S5" s="70"/>
      <c r="T5" s="70"/>
      <c r="U5" s="70"/>
      <c r="V5" s="71"/>
      <c r="W5" s="72" t="s">
        <v>40</v>
      </c>
      <c r="X5" s="73"/>
      <c r="Y5" s="73"/>
      <c r="Z5" s="74"/>
      <c r="AA5" s="69" t="s">
        <v>41</v>
      </c>
      <c r="AB5" s="70"/>
      <c r="AC5" s="70"/>
      <c r="AD5" s="71"/>
    </row>
    <row r="6" spans="2:30" ht="15.75" customHeight="1" x14ac:dyDescent="0.7">
      <c r="B6" s="75" t="s">
        <v>131</v>
      </c>
      <c r="D6" s="77"/>
      <c r="E6" s="78" t="s">
        <v>43</v>
      </c>
      <c r="F6" s="79" t="s">
        <v>44</v>
      </c>
      <c r="G6" s="79" t="s">
        <v>45</v>
      </c>
      <c r="H6" s="79" t="s">
        <v>46</v>
      </c>
      <c r="I6" s="80" t="s">
        <v>47</v>
      </c>
      <c r="J6" s="78" t="s">
        <v>48</v>
      </c>
      <c r="K6" s="79" t="s">
        <v>49</v>
      </c>
      <c r="L6" s="79" t="s">
        <v>50</v>
      </c>
      <c r="M6" s="80" t="s">
        <v>51</v>
      </c>
      <c r="N6" s="81" t="s">
        <v>52</v>
      </c>
      <c r="O6" s="82" t="s">
        <v>53</v>
      </c>
      <c r="P6" s="82" t="s">
        <v>54</v>
      </c>
      <c r="Q6" s="83" t="s">
        <v>55</v>
      </c>
      <c r="R6" s="84" t="s">
        <v>56</v>
      </c>
      <c r="S6" s="85" t="s">
        <v>57</v>
      </c>
      <c r="T6" s="85" t="s">
        <v>58</v>
      </c>
      <c r="U6" s="85" t="s">
        <v>59</v>
      </c>
      <c r="V6" s="86" t="s">
        <v>60</v>
      </c>
      <c r="W6" s="87" t="s">
        <v>61</v>
      </c>
      <c r="X6" s="88" t="s">
        <v>62</v>
      </c>
      <c r="Y6" s="88" t="s">
        <v>63</v>
      </c>
      <c r="Z6" s="89" t="s">
        <v>64</v>
      </c>
      <c r="AA6" s="84" t="s">
        <v>65</v>
      </c>
      <c r="AB6" s="85" t="s">
        <v>66</v>
      </c>
      <c r="AC6" s="85" t="s">
        <v>67</v>
      </c>
      <c r="AD6" s="86" t="s">
        <v>68</v>
      </c>
    </row>
    <row r="7" spans="2:30" ht="15.75" customHeight="1" x14ac:dyDescent="0.7">
      <c r="B7" s="90" t="s">
        <v>69</v>
      </c>
      <c r="D7" s="77"/>
      <c r="E7" s="78"/>
      <c r="F7" s="79"/>
      <c r="G7" s="79"/>
      <c r="H7" s="79"/>
      <c r="I7" s="80"/>
      <c r="J7" s="78"/>
      <c r="K7" s="79"/>
      <c r="L7" s="79"/>
      <c r="M7" s="80"/>
      <c r="N7" s="91"/>
      <c r="O7" s="92"/>
      <c r="P7" s="92"/>
      <c r="Q7" s="93"/>
      <c r="R7" s="91"/>
      <c r="S7" s="92"/>
      <c r="T7" s="92"/>
      <c r="U7" s="92"/>
      <c r="V7" s="93"/>
      <c r="W7" s="91"/>
      <c r="X7" s="92"/>
      <c r="Y7" s="92"/>
      <c r="Z7" s="93"/>
      <c r="AA7" s="91"/>
      <c r="AB7" s="92"/>
      <c r="AC7" s="92"/>
      <c r="AD7" s="93"/>
    </row>
    <row r="8" spans="2:30" ht="15.75" customHeight="1" x14ac:dyDescent="0.7">
      <c r="B8" s="75" t="s">
        <v>70</v>
      </c>
      <c r="D8" s="77"/>
      <c r="E8" s="94">
        <f t="shared" ref="E8:AD8" si="0">E39</f>
        <v>45841</v>
      </c>
      <c r="F8" s="95">
        <f t="shared" si="0"/>
        <v>45844</v>
      </c>
      <c r="G8" s="96">
        <f t="shared" si="0"/>
        <v>45851</v>
      </c>
      <c r="H8" s="95">
        <f t="shared" si="0"/>
        <v>45858</v>
      </c>
      <c r="I8" s="97">
        <f t="shared" si="0"/>
        <v>45865</v>
      </c>
      <c r="J8" s="98">
        <f t="shared" si="0"/>
        <v>45872</v>
      </c>
      <c r="K8" s="95">
        <f t="shared" si="0"/>
        <v>45879</v>
      </c>
      <c r="L8" s="96">
        <f t="shared" si="0"/>
        <v>45886</v>
      </c>
      <c r="M8" s="97">
        <f t="shared" si="0"/>
        <v>45893</v>
      </c>
      <c r="N8" s="96">
        <f t="shared" si="0"/>
        <v>45900</v>
      </c>
      <c r="O8" s="95">
        <f t="shared" si="0"/>
        <v>45907</v>
      </c>
      <c r="P8" s="96">
        <f t="shared" si="0"/>
        <v>45914</v>
      </c>
      <c r="Q8" s="97">
        <f t="shared" si="0"/>
        <v>45921</v>
      </c>
      <c r="R8" s="96">
        <f t="shared" si="0"/>
        <v>45928</v>
      </c>
      <c r="S8" s="95">
        <f t="shared" si="0"/>
        <v>45935</v>
      </c>
      <c r="T8" s="96">
        <f t="shared" si="0"/>
        <v>45942</v>
      </c>
      <c r="U8" s="95">
        <f t="shared" si="0"/>
        <v>45949</v>
      </c>
      <c r="V8" s="97">
        <f t="shared" si="0"/>
        <v>45956</v>
      </c>
      <c r="W8" s="98">
        <f t="shared" si="0"/>
        <v>45963</v>
      </c>
      <c r="X8" s="95">
        <f t="shared" si="0"/>
        <v>45970</v>
      </c>
      <c r="Y8" s="96">
        <f t="shared" si="0"/>
        <v>45977</v>
      </c>
      <c r="Z8" s="97">
        <f t="shared" si="0"/>
        <v>45984</v>
      </c>
      <c r="AA8" s="99">
        <f t="shared" si="0"/>
        <v>45991</v>
      </c>
      <c r="AB8" s="95">
        <f t="shared" si="0"/>
        <v>45998</v>
      </c>
      <c r="AC8" s="95">
        <f t="shared" si="0"/>
        <v>46005</v>
      </c>
      <c r="AD8" s="97">
        <f t="shared" si="0"/>
        <v>46012</v>
      </c>
    </row>
    <row r="9" spans="2:30" ht="15.75" customHeight="1" x14ac:dyDescent="0.7">
      <c r="B9" s="100" t="s">
        <v>71</v>
      </c>
      <c r="D9" s="77"/>
      <c r="E9" s="101" t="s">
        <v>72</v>
      </c>
      <c r="F9" s="102"/>
      <c r="G9" s="103" t="s">
        <v>73</v>
      </c>
      <c r="H9" s="102"/>
      <c r="I9" s="93"/>
      <c r="J9" s="101" t="s">
        <v>72</v>
      </c>
      <c r="K9" s="102"/>
      <c r="L9" s="103" t="s">
        <v>73</v>
      </c>
      <c r="M9" s="93"/>
      <c r="N9" s="103" t="s">
        <v>72</v>
      </c>
      <c r="O9" s="102"/>
      <c r="P9" s="103" t="s">
        <v>73</v>
      </c>
      <c r="Q9" s="93"/>
      <c r="R9" s="103" t="s">
        <v>72</v>
      </c>
      <c r="S9" s="102"/>
      <c r="T9" s="103" t="s">
        <v>73</v>
      </c>
      <c r="U9" s="102"/>
      <c r="V9" s="93"/>
      <c r="W9" s="101" t="s">
        <v>72</v>
      </c>
      <c r="X9" s="102"/>
      <c r="Y9" s="103" t="s">
        <v>73</v>
      </c>
      <c r="Z9" s="104"/>
      <c r="AA9" s="101" t="s">
        <v>72</v>
      </c>
      <c r="AB9" s="102"/>
      <c r="AC9" s="103" t="s">
        <v>73</v>
      </c>
      <c r="AD9" s="104"/>
    </row>
    <row r="10" spans="2:30" ht="15.75" customHeight="1" x14ac:dyDescent="0.7">
      <c r="B10" s="105" t="s">
        <v>74</v>
      </c>
      <c r="D10" s="106"/>
      <c r="E10" s="107" t="s">
        <v>44</v>
      </c>
      <c r="F10" s="79" t="s">
        <v>45</v>
      </c>
      <c r="G10" s="108" t="s">
        <v>46</v>
      </c>
      <c r="H10" s="79" t="s">
        <v>47</v>
      </c>
      <c r="I10" s="80" t="s">
        <v>48</v>
      </c>
      <c r="J10" s="107" t="s">
        <v>49</v>
      </c>
      <c r="K10" s="79" t="s">
        <v>50</v>
      </c>
      <c r="L10" s="108" t="s">
        <v>51</v>
      </c>
      <c r="M10" s="80" t="s">
        <v>52</v>
      </c>
      <c r="N10" s="108" t="s">
        <v>53</v>
      </c>
      <c r="O10" s="79" t="s">
        <v>54</v>
      </c>
      <c r="P10" s="108" t="s">
        <v>55</v>
      </c>
      <c r="Q10" s="80" t="s">
        <v>56</v>
      </c>
      <c r="R10" s="108" t="s">
        <v>57</v>
      </c>
      <c r="S10" s="79" t="s">
        <v>58</v>
      </c>
      <c r="T10" s="108" t="s">
        <v>59</v>
      </c>
      <c r="U10" s="79" t="s">
        <v>60</v>
      </c>
      <c r="V10" s="80" t="s">
        <v>61</v>
      </c>
      <c r="W10" s="107" t="s">
        <v>62</v>
      </c>
      <c r="X10" s="79" t="s">
        <v>63</v>
      </c>
      <c r="Y10" s="108" t="s">
        <v>64</v>
      </c>
      <c r="Z10" s="80" t="s">
        <v>65</v>
      </c>
      <c r="AA10" s="78" t="s">
        <v>66</v>
      </c>
      <c r="AB10" s="79" t="s">
        <v>67</v>
      </c>
      <c r="AC10" s="79" t="s">
        <v>68</v>
      </c>
      <c r="AD10" s="80" t="s">
        <v>75</v>
      </c>
    </row>
    <row r="11" spans="2:30" ht="15.75" customHeight="1" thickBot="1" x14ac:dyDescent="0.75">
      <c r="B11" s="109" t="s">
        <v>76</v>
      </c>
      <c r="C11" s="180"/>
      <c r="D11" s="45"/>
      <c r="E11" s="110">
        <v>45848</v>
      </c>
      <c r="F11" s="111">
        <v>45851</v>
      </c>
      <c r="G11" s="112">
        <v>45858</v>
      </c>
      <c r="H11" s="111">
        <v>45865</v>
      </c>
      <c r="I11" s="113">
        <v>45872</v>
      </c>
      <c r="J11" s="114">
        <v>45879</v>
      </c>
      <c r="K11" s="111">
        <v>45886</v>
      </c>
      <c r="L11" s="112">
        <v>45893</v>
      </c>
      <c r="M11" s="113">
        <v>45900</v>
      </c>
      <c r="N11" s="112">
        <v>45907</v>
      </c>
      <c r="O11" s="111">
        <v>45914</v>
      </c>
      <c r="P11" s="112">
        <v>45921</v>
      </c>
      <c r="Q11" s="113">
        <v>45928</v>
      </c>
      <c r="R11" s="112">
        <v>45935</v>
      </c>
      <c r="S11" s="111">
        <v>45942</v>
      </c>
      <c r="T11" s="112">
        <v>45949</v>
      </c>
      <c r="U11" s="111">
        <v>45956</v>
      </c>
      <c r="V11" s="113">
        <v>45963</v>
      </c>
      <c r="W11" s="114">
        <v>45970</v>
      </c>
      <c r="X11" s="111">
        <v>45977</v>
      </c>
      <c r="Y11" s="112">
        <v>45984</v>
      </c>
      <c r="Z11" s="113">
        <v>45991</v>
      </c>
      <c r="AA11" s="114">
        <v>45998</v>
      </c>
      <c r="AB11" s="111">
        <v>46005</v>
      </c>
      <c r="AC11" s="112">
        <v>46012</v>
      </c>
      <c r="AD11" s="111">
        <v>46019</v>
      </c>
    </row>
    <row r="12" spans="2:30" s="46" customFormat="1" ht="15.75" customHeight="1" x14ac:dyDescent="0.7">
      <c r="B12" s="115" t="s">
        <v>77</v>
      </c>
      <c r="C12" s="184" t="s">
        <v>78</v>
      </c>
      <c r="D12" s="116" t="s">
        <v>79</v>
      </c>
      <c r="E12" s="117"/>
      <c r="F12" s="118"/>
      <c r="G12" s="119"/>
      <c r="H12" s="118"/>
      <c r="I12" s="120"/>
      <c r="J12" s="117"/>
      <c r="K12" s="118"/>
      <c r="L12" s="119"/>
      <c r="M12" s="120"/>
      <c r="N12" s="117"/>
      <c r="O12" s="118"/>
      <c r="P12" s="119"/>
      <c r="Q12" s="120"/>
      <c r="R12" s="117"/>
      <c r="S12" s="118"/>
      <c r="T12" s="119"/>
      <c r="U12" s="118"/>
      <c r="V12" s="120"/>
      <c r="W12" s="117"/>
      <c r="X12" s="118"/>
      <c r="Y12" s="119"/>
      <c r="Z12" s="118"/>
      <c r="AA12" s="117"/>
      <c r="AB12" s="118"/>
      <c r="AC12" s="119"/>
      <c r="AD12" s="121"/>
    </row>
    <row r="13" spans="2:30" ht="15.75" customHeight="1" x14ac:dyDescent="0.7">
      <c r="B13" s="122" t="s">
        <v>80</v>
      </c>
      <c r="C13" s="185">
        <v>21</v>
      </c>
      <c r="D13" s="124" t="s">
        <v>81</v>
      </c>
      <c r="E13" s="125" t="s">
        <v>82</v>
      </c>
      <c r="F13" s="126"/>
      <c r="G13" s="119"/>
      <c r="H13" s="118"/>
      <c r="I13" s="120"/>
      <c r="J13" s="117"/>
      <c r="K13" s="118"/>
      <c r="L13" s="119"/>
      <c r="M13" s="120"/>
      <c r="N13" s="117"/>
      <c r="O13" s="118"/>
      <c r="P13" s="119"/>
      <c r="Q13" s="120"/>
      <c r="R13" s="117"/>
      <c r="S13" s="118"/>
      <c r="T13" s="119"/>
      <c r="U13" s="118"/>
      <c r="V13" s="120"/>
      <c r="W13" s="117"/>
      <c r="X13" s="118"/>
      <c r="Y13" s="119"/>
      <c r="Z13" s="118"/>
      <c r="AA13" s="117"/>
      <c r="AB13" s="118"/>
      <c r="AC13" s="119"/>
      <c r="AD13" s="121"/>
    </row>
    <row r="14" spans="2:30" ht="15.75" customHeight="1" x14ac:dyDescent="0.7">
      <c r="B14" s="122" t="s">
        <v>132</v>
      </c>
      <c r="C14" s="185">
        <v>28</v>
      </c>
      <c r="D14" s="124" t="s">
        <v>84</v>
      </c>
      <c r="E14" s="127" t="s">
        <v>85</v>
      </c>
      <c r="F14" s="128"/>
      <c r="G14" s="119"/>
      <c r="H14" s="118"/>
      <c r="I14" s="120"/>
      <c r="J14" s="117"/>
      <c r="K14" s="118"/>
      <c r="L14" s="119"/>
      <c r="M14" s="120"/>
      <c r="N14" s="117"/>
      <c r="O14" s="118"/>
      <c r="P14" s="119"/>
      <c r="Q14" s="120"/>
      <c r="R14" s="117"/>
      <c r="S14" s="118"/>
      <c r="T14" s="119"/>
      <c r="U14" s="118"/>
      <c r="V14" s="120"/>
      <c r="W14" s="117"/>
      <c r="X14" s="118"/>
      <c r="Y14" s="119"/>
      <c r="Z14" s="118"/>
      <c r="AA14" s="117"/>
      <c r="AB14" s="118"/>
      <c r="AC14" s="119"/>
      <c r="AD14" s="121"/>
    </row>
    <row r="15" spans="2:30" ht="15.75" customHeight="1" thickBot="1" x14ac:dyDescent="0.75">
      <c r="B15" s="129" t="s">
        <v>86</v>
      </c>
      <c r="C15" s="186"/>
      <c r="D15" s="131"/>
      <c r="E15" s="117"/>
      <c r="F15" s="118"/>
      <c r="G15" s="119"/>
      <c r="H15" s="118"/>
      <c r="I15" s="120"/>
      <c r="J15" s="132"/>
      <c r="K15" s="118"/>
      <c r="L15" s="119"/>
      <c r="M15" s="120"/>
      <c r="N15" s="132"/>
      <c r="O15" s="118"/>
      <c r="P15" s="119"/>
      <c r="Q15" s="120"/>
      <c r="R15" s="132"/>
      <c r="S15" s="118"/>
      <c r="T15" s="119"/>
      <c r="U15" s="118"/>
      <c r="V15" s="120"/>
      <c r="W15" s="132"/>
      <c r="X15" s="118"/>
      <c r="Y15" s="119"/>
      <c r="Z15" s="118"/>
      <c r="AA15" s="117"/>
      <c r="AB15" s="118"/>
      <c r="AC15" s="119"/>
      <c r="AD15" s="121"/>
    </row>
    <row r="16" spans="2:30" ht="15.75" customHeight="1" thickBot="1" x14ac:dyDescent="0.75">
      <c r="B16" s="122"/>
      <c r="C16" s="187"/>
      <c r="D16" s="124"/>
      <c r="E16" s="133" t="s">
        <v>87</v>
      </c>
      <c r="F16" s="134"/>
      <c r="G16" s="134"/>
      <c r="H16" s="134"/>
      <c r="I16" s="135"/>
      <c r="J16" s="133" t="s">
        <v>88</v>
      </c>
      <c r="K16" s="134"/>
      <c r="L16" s="134"/>
      <c r="M16" s="135"/>
      <c r="N16" s="133" t="s">
        <v>89</v>
      </c>
      <c r="O16" s="134"/>
      <c r="P16" s="134"/>
      <c r="Q16" s="135"/>
      <c r="R16" s="133" t="s">
        <v>90</v>
      </c>
      <c r="S16" s="134"/>
      <c r="T16" s="134"/>
      <c r="U16" s="134"/>
      <c r="V16" s="135"/>
      <c r="W16" s="133" t="s">
        <v>91</v>
      </c>
      <c r="X16" s="134"/>
      <c r="Y16" s="134"/>
      <c r="Z16" s="135"/>
      <c r="AA16" s="133" t="s">
        <v>92</v>
      </c>
      <c r="AB16" s="134"/>
      <c r="AC16" s="134"/>
      <c r="AD16" s="135"/>
    </row>
    <row r="17" spans="2:30" s="141" customFormat="1" x14ac:dyDescent="0.7">
      <c r="B17" s="136" t="s">
        <v>93</v>
      </c>
      <c r="C17" s="188">
        <v>30</v>
      </c>
      <c r="D17" s="138" t="s">
        <v>94</v>
      </c>
      <c r="E17" s="139">
        <f t="shared" ref="E17:AD17" si="1">E18-$C$17</f>
        <v>45575</v>
      </c>
      <c r="F17" s="140">
        <f t="shared" si="1"/>
        <v>45578</v>
      </c>
      <c r="G17" s="140">
        <f t="shared" si="1"/>
        <v>45585</v>
      </c>
      <c r="H17" s="140">
        <f t="shared" si="1"/>
        <v>45592</v>
      </c>
      <c r="I17" s="140">
        <f t="shared" si="1"/>
        <v>45599</v>
      </c>
      <c r="J17" s="139">
        <f t="shared" si="1"/>
        <v>45606</v>
      </c>
      <c r="K17" s="140">
        <f t="shared" si="1"/>
        <v>45641</v>
      </c>
      <c r="L17" s="140">
        <f t="shared" si="1"/>
        <v>45648</v>
      </c>
      <c r="M17" s="140">
        <f t="shared" si="1"/>
        <v>45655</v>
      </c>
      <c r="N17" s="139">
        <f t="shared" si="1"/>
        <v>45662</v>
      </c>
      <c r="O17" s="140">
        <f t="shared" si="1"/>
        <v>45669</v>
      </c>
      <c r="P17" s="140">
        <f t="shared" si="1"/>
        <v>45676</v>
      </c>
      <c r="Q17" s="140">
        <f t="shared" si="1"/>
        <v>45683</v>
      </c>
      <c r="R17" s="139">
        <f t="shared" si="1"/>
        <v>45690</v>
      </c>
      <c r="S17" s="140">
        <f t="shared" si="1"/>
        <v>45697</v>
      </c>
      <c r="T17" s="140">
        <f t="shared" si="1"/>
        <v>45704</v>
      </c>
      <c r="U17" s="140">
        <f t="shared" si="1"/>
        <v>45711</v>
      </c>
      <c r="V17" s="140">
        <f t="shared" si="1"/>
        <v>45718</v>
      </c>
      <c r="W17" s="139">
        <f t="shared" si="1"/>
        <v>45725</v>
      </c>
      <c r="X17" s="140">
        <f t="shared" si="1"/>
        <v>45732</v>
      </c>
      <c r="Y17" s="140">
        <f t="shared" si="1"/>
        <v>45739</v>
      </c>
      <c r="Z17" s="140">
        <f t="shared" si="1"/>
        <v>45746</v>
      </c>
      <c r="AA17" s="139">
        <f t="shared" si="1"/>
        <v>45753</v>
      </c>
      <c r="AB17" s="140">
        <f t="shared" si="1"/>
        <v>45760</v>
      </c>
      <c r="AC17" s="140">
        <f t="shared" si="1"/>
        <v>45767</v>
      </c>
      <c r="AD17" s="140">
        <f t="shared" si="1"/>
        <v>45774</v>
      </c>
    </row>
    <row r="18" spans="2:30" x14ac:dyDescent="0.7">
      <c r="B18" s="142" t="s">
        <v>133</v>
      </c>
      <c r="C18" s="189">
        <v>24</v>
      </c>
      <c r="D18" s="144" t="s">
        <v>96</v>
      </c>
      <c r="E18" s="145">
        <f t="shared" ref="E18:AD18" si="2">E20-$C$18</f>
        <v>45605</v>
      </c>
      <c r="F18" s="145">
        <f t="shared" si="2"/>
        <v>45608</v>
      </c>
      <c r="G18" s="145">
        <f t="shared" si="2"/>
        <v>45615</v>
      </c>
      <c r="H18" s="145">
        <f t="shared" si="2"/>
        <v>45622</v>
      </c>
      <c r="I18" s="145">
        <f t="shared" si="2"/>
        <v>45629</v>
      </c>
      <c r="J18" s="145">
        <f t="shared" si="2"/>
        <v>45636</v>
      </c>
      <c r="K18" s="145">
        <f t="shared" si="2"/>
        <v>45671</v>
      </c>
      <c r="L18" s="145">
        <f t="shared" si="2"/>
        <v>45678</v>
      </c>
      <c r="M18" s="145">
        <f t="shared" si="2"/>
        <v>45685</v>
      </c>
      <c r="N18" s="145">
        <f t="shared" si="2"/>
        <v>45692</v>
      </c>
      <c r="O18" s="145">
        <f t="shared" si="2"/>
        <v>45699</v>
      </c>
      <c r="P18" s="145">
        <f t="shared" si="2"/>
        <v>45706</v>
      </c>
      <c r="Q18" s="145">
        <f t="shared" si="2"/>
        <v>45713</v>
      </c>
      <c r="R18" s="145">
        <f t="shared" si="2"/>
        <v>45720</v>
      </c>
      <c r="S18" s="145">
        <f t="shared" si="2"/>
        <v>45727</v>
      </c>
      <c r="T18" s="145">
        <f t="shared" si="2"/>
        <v>45734</v>
      </c>
      <c r="U18" s="145">
        <f t="shared" si="2"/>
        <v>45741</v>
      </c>
      <c r="V18" s="145">
        <f t="shared" si="2"/>
        <v>45748</v>
      </c>
      <c r="W18" s="145">
        <f t="shared" si="2"/>
        <v>45755</v>
      </c>
      <c r="X18" s="145">
        <f t="shared" si="2"/>
        <v>45762</v>
      </c>
      <c r="Y18" s="145">
        <f t="shared" si="2"/>
        <v>45769</v>
      </c>
      <c r="Z18" s="145">
        <f t="shared" si="2"/>
        <v>45776</v>
      </c>
      <c r="AA18" s="145">
        <f t="shared" si="2"/>
        <v>45783</v>
      </c>
      <c r="AB18" s="145">
        <f t="shared" si="2"/>
        <v>45790</v>
      </c>
      <c r="AC18" s="145">
        <f t="shared" si="2"/>
        <v>45797</v>
      </c>
      <c r="AD18" s="145">
        <f t="shared" si="2"/>
        <v>45804</v>
      </c>
    </row>
    <row r="19" spans="2:30" ht="15.75" customHeight="1" x14ac:dyDescent="0.7">
      <c r="B19" s="146" t="s">
        <v>97</v>
      </c>
      <c r="C19" s="187">
        <v>7</v>
      </c>
      <c r="D19" s="124" t="s">
        <v>98</v>
      </c>
      <c r="E19" s="147">
        <f t="shared" ref="E19:AD19" si="3">E20-$C$19</f>
        <v>45622</v>
      </c>
      <c r="F19" s="147">
        <f t="shared" si="3"/>
        <v>45625</v>
      </c>
      <c r="G19" s="147">
        <f t="shared" si="3"/>
        <v>45632</v>
      </c>
      <c r="H19" s="147">
        <f t="shared" si="3"/>
        <v>45639</v>
      </c>
      <c r="I19" s="147">
        <f t="shared" si="3"/>
        <v>45646</v>
      </c>
      <c r="J19" s="147">
        <f t="shared" si="3"/>
        <v>45653</v>
      </c>
      <c r="K19" s="147">
        <f t="shared" si="3"/>
        <v>45688</v>
      </c>
      <c r="L19" s="147">
        <f t="shared" si="3"/>
        <v>45695</v>
      </c>
      <c r="M19" s="147">
        <f t="shared" si="3"/>
        <v>45702</v>
      </c>
      <c r="N19" s="147">
        <f t="shared" si="3"/>
        <v>45709</v>
      </c>
      <c r="O19" s="147">
        <f t="shared" si="3"/>
        <v>45716</v>
      </c>
      <c r="P19" s="147">
        <f t="shared" si="3"/>
        <v>45723</v>
      </c>
      <c r="Q19" s="147">
        <f t="shared" si="3"/>
        <v>45730</v>
      </c>
      <c r="R19" s="147">
        <f t="shared" si="3"/>
        <v>45737</v>
      </c>
      <c r="S19" s="147">
        <f t="shared" si="3"/>
        <v>45744</v>
      </c>
      <c r="T19" s="147">
        <f t="shared" si="3"/>
        <v>45751</v>
      </c>
      <c r="U19" s="147">
        <f t="shared" si="3"/>
        <v>45758</v>
      </c>
      <c r="V19" s="147">
        <f t="shared" si="3"/>
        <v>45765</v>
      </c>
      <c r="W19" s="147">
        <f t="shared" si="3"/>
        <v>45772</v>
      </c>
      <c r="X19" s="147">
        <f t="shared" si="3"/>
        <v>45779</v>
      </c>
      <c r="Y19" s="147">
        <f t="shared" si="3"/>
        <v>45786</v>
      </c>
      <c r="Z19" s="147">
        <f t="shared" si="3"/>
        <v>45793</v>
      </c>
      <c r="AA19" s="147">
        <f t="shared" si="3"/>
        <v>45800</v>
      </c>
      <c r="AB19" s="147">
        <f t="shared" si="3"/>
        <v>45807</v>
      </c>
      <c r="AC19" s="147">
        <f t="shared" si="3"/>
        <v>45814</v>
      </c>
      <c r="AD19" s="147">
        <f t="shared" si="3"/>
        <v>45821</v>
      </c>
    </row>
    <row r="20" spans="2:30" x14ac:dyDescent="0.7">
      <c r="B20" s="148" t="s">
        <v>99</v>
      </c>
      <c r="C20" s="187">
        <v>7</v>
      </c>
      <c r="D20" s="124" t="s">
        <v>100</v>
      </c>
      <c r="E20" s="149">
        <f>E21-$C$20</f>
        <v>45629</v>
      </c>
      <c r="F20" s="149">
        <f t="shared" ref="F20:AD20" si="4">F21-$C$20</f>
        <v>45632</v>
      </c>
      <c r="G20" s="149">
        <f t="shared" si="4"/>
        <v>45639</v>
      </c>
      <c r="H20" s="149">
        <f t="shared" si="4"/>
        <v>45646</v>
      </c>
      <c r="I20" s="149">
        <f t="shared" si="4"/>
        <v>45653</v>
      </c>
      <c r="J20" s="149">
        <f t="shared" si="4"/>
        <v>45660</v>
      </c>
      <c r="K20" s="149">
        <f t="shared" si="4"/>
        <v>45695</v>
      </c>
      <c r="L20" s="149">
        <f t="shared" si="4"/>
        <v>45702</v>
      </c>
      <c r="M20" s="149">
        <f t="shared" si="4"/>
        <v>45709</v>
      </c>
      <c r="N20" s="149">
        <f t="shared" si="4"/>
        <v>45716</v>
      </c>
      <c r="O20" s="149">
        <f t="shared" si="4"/>
        <v>45723</v>
      </c>
      <c r="P20" s="149">
        <f t="shared" si="4"/>
        <v>45730</v>
      </c>
      <c r="Q20" s="149">
        <f t="shared" si="4"/>
        <v>45737</v>
      </c>
      <c r="R20" s="149">
        <f t="shared" si="4"/>
        <v>45744</v>
      </c>
      <c r="S20" s="149">
        <f t="shared" si="4"/>
        <v>45751</v>
      </c>
      <c r="T20" s="149">
        <f t="shared" si="4"/>
        <v>45758</v>
      </c>
      <c r="U20" s="149">
        <f t="shared" si="4"/>
        <v>45765</v>
      </c>
      <c r="V20" s="149">
        <f t="shared" si="4"/>
        <v>45772</v>
      </c>
      <c r="W20" s="149">
        <f t="shared" si="4"/>
        <v>45779</v>
      </c>
      <c r="X20" s="149">
        <f t="shared" si="4"/>
        <v>45786</v>
      </c>
      <c r="Y20" s="149">
        <f t="shared" si="4"/>
        <v>45793</v>
      </c>
      <c r="Z20" s="149">
        <f t="shared" si="4"/>
        <v>45800</v>
      </c>
      <c r="AA20" s="149">
        <f t="shared" si="4"/>
        <v>45807</v>
      </c>
      <c r="AB20" s="149">
        <f t="shared" si="4"/>
        <v>45814</v>
      </c>
      <c r="AC20" s="149">
        <f t="shared" si="4"/>
        <v>45821</v>
      </c>
      <c r="AD20" s="149">
        <f t="shared" si="4"/>
        <v>45828</v>
      </c>
    </row>
    <row r="21" spans="2:30" s="141" customFormat="1" collapsed="1" x14ac:dyDescent="0.7">
      <c r="B21" s="150" t="s">
        <v>101</v>
      </c>
      <c r="C21" s="190">
        <v>7</v>
      </c>
      <c r="D21" s="152" t="s">
        <v>102</v>
      </c>
      <c r="E21" s="191">
        <f t="shared" ref="E21:AD21" si="5">E22-$C$21</f>
        <v>45636</v>
      </c>
      <c r="F21" s="153">
        <f t="shared" si="5"/>
        <v>45639</v>
      </c>
      <c r="G21" s="153">
        <f t="shared" si="5"/>
        <v>45646</v>
      </c>
      <c r="H21" s="153">
        <f t="shared" si="5"/>
        <v>45653</v>
      </c>
      <c r="I21" s="153">
        <f t="shared" si="5"/>
        <v>45660</v>
      </c>
      <c r="J21" s="139">
        <f t="shared" si="5"/>
        <v>45667</v>
      </c>
      <c r="K21" s="153">
        <f t="shared" si="5"/>
        <v>45702</v>
      </c>
      <c r="L21" s="153">
        <f t="shared" si="5"/>
        <v>45709</v>
      </c>
      <c r="M21" s="153">
        <f t="shared" si="5"/>
        <v>45716</v>
      </c>
      <c r="N21" s="139">
        <f t="shared" si="5"/>
        <v>45723</v>
      </c>
      <c r="O21" s="153">
        <f t="shared" si="5"/>
        <v>45730</v>
      </c>
      <c r="P21" s="153">
        <f t="shared" si="5"/>
        <v>45737</v>
      </c>
      <c r="Q21" s="153">
        <f t="shared" si="5"/>
        <v>45744</v>
      </c>
      <c r="R21" s="139">
        <f t="shared" si="5"/>
        <v>45751</v>
      </c>
      <c r="S21" s="153">
        <f t="shared" si="5"/>
        <v>45758</v>
      </c>
      <c r="T21" s="153">
        <f t="shared" si="5"/>
        <v>45765</v>
      </c>
      <c r="U21" s="153">
        <f t="shared" si="5"/>
        <v>45772</v>
      </c>
      <c r="V21" s="153">
        <f t="shared" si="5"/>
        <v>45779</v>
      </c>
      <c r="W21" s="139">
        <f t="shared" si="5"/>
        <v>45786</v>
      </c>
      <c r="X21" s="153">
        <f t="shared" si="5"/>
        <v>45793</v>
      </c>
      <c r="Y21" s="153">
        <f t="shared" si="5"/>
        <v>45800</v>
      </c>
      <c r="Z21" s="153">
        <f t="shared" si="5"/>
        <v>45807</v>
      </c>
      <c r="AA21" s="139">
        <f t="shared" si="5"/>
        <v>45814</v>
      </c>
      <c r="AB21" s="153">
        <f t="shared" si="5"/>
        <v>45821</v>
      </c>
      <c r="AC21" s="153">
        <f t="shared" si="5"/>
        <v>45828</v>
      </c>
      <c r="AD21" s="153">
        <f t="shared" si="5"/>
        <v>45835</v>
      </c>
    </row>
    <row r="22" spans="2:30" s="141" customFormat="1" x14ac:dyDescent="0.7">
      <c r="B22" s="192" t="s">
        <v>103</v>
      </c>
      <c r="C22" s="193">
        <v>120</v>
      </c>
      <c r="D22" s="156" t="s">
        <v>104</v>
      </c>
      <c r="E22" s="191">
        <f>IF(AND('Calendar Events + Assumptions'!$J$4&lt;'REGULAR CP_120D'!E30,E30&lt;'Calendar Events + Assumptions'!$J$5+$C$22),'REGULAR CP_120D'!E30-$C$22-'Calendar Events + Assumptions'!$O$4,'REGULAR CP_120D'!E30-'REGULAR CP_120D'!$C$22)</f>
        <v>45643</v>
      </c>
      <c r="F22" s="139">
        <f>IF(AND('Calendar Events + Assumptions'!$J$4&lt;'REGULAR CP_120D'!F30,F30&lt;'Calendar Events + Assumptions'!$J$5+$C$22),'REGULAR CP_120D'!F30-$C$22-'Calendar Events + Assumptions'!$O$4,'REGULAR CP_120D'!F30-'REGULAR CP_120D'!$C$22)</f>
        <v>45646</v>
      </c>
      <c r="G22" s="157">
        <f>IF(AND('Calendar Events + Assumptions'!$J$4&lt;'REGULAR CP_120D'!G30,G30&lt;'Calendar Events + Assumptions'!$J$5+$C$22),'REGULAR CP_120D'!G30-$C$22-'Calendar Events + Assumptions'!$O$4,'REGULAR CP_120D'!G30-'REGULAR CP_120D'!$C$22)</f>
        <v>45653</v>
      </c>
      <c r="H22" s="157">
        <f>IF(AND('Calendar Events + Assumptions'!$J$4&lt;'REGULAR CP_120D'!H30,H30&lt;'Calendar Events + Assumptions'!$J$5+$C$22),'REGULAR CP_120D'!H30-$C$22-'Calendar Events + Assumptions'!$O$4,'REGULAR CP_120D'!H30-'REGULAR CP_120D'!$C$22)</f>
        <v>45660</v>
      </c>
      <c r="I22" s="157">
        <f>IF(AND('Calendar Events + Assumptions'!$J$4&lt;'REGULAR CP_120D'!I30,I30&lt;'Calendar Events + Assumptions'!$J$5+$C$22),'REGULAR CP_120D'!I30-$C$22-'Calendar Events + Assumptions'!$O$4,'REGULAR CP_120D'!I30-'REGULAR CP_120D'!$C$22)</f>
        <v>45667</v>
      </c>
      <c r="J22" s="157">
        <f>IF(AND('Calendar Events + Assumptions'!$J$4&lt;'REGULAR CP_120D'!J30,J30&lt;'Calendar Events + Assumptions'!$J$5+$C$22),'REGULAR CP_120D'!J30-$C$22-'Calendar Events + Assumptions'!$O$4,'REGULAR CP_120D'!J30-'REGULAR CP_120D'!$C$22)</f>
        <v>45674</v>
      </c>
      <c r="K22" s="157">
        <f>IF(AND('Calendar Events + Assumptions'!$J$4&lt;'REGULAR CP_120D'!K30,K30&lt;'Calendar Events + Assumptions'!$J$5+$C$22),'REGULAR CP_120D'!K30-$C$22-'Calendar Events + Assumptions'!$O$4,'REGULAR CP_120D'!K30-'REGULAR CP_120D'!$C$22)</f>
        <v>45709</v>
      </c>
      <c r="L22" s="157">
        <f>IF(AND('Calendar Events + Assumptions'!$J$4&lt;'REGULAR CP_120D'!L30,L30&lt;'Calendar Events + Assumptions'!$J$5+$C$22),'REGULAR CP_120D'!L30-$C$22-'Calendar Events + Assumptions'!$O$4,'REGULAR CP_120D'!L30-'REGULAR CP_120D'!$C$22)</f>
        <v>45716</v>
      </c>
      <c r="M22" s="157">
        <f>IF(AND('Calendar Events + Assumptions'!$J$4&lt;'REGULAR CP_120D'!M30,M30&lt;'Calendar Events + Assumptions'!$J$5+$C$22),'REGULAR CP_120D'!M30-$C$22-'Calendar Events + Assumptions'!$O$4,'REGULAR CP_120D'!M30-'REGULAR CP_120D'!$C$22)</f>
        <v>45723</v>
      </c>
      <c r="N22" s="157">
        <f>IF(AND('Calendar Events + Assumptions'!$J$4&lt;'REGULAR CP_120D'!N30,N30&lt;'Calendar Events + Assumptions'!$J$5+$C$22),'REGULAR CP_120D'!N30-$C$22-'Calendar Events + Assumptions'!$O$4,'REGULAR CP_120D'!N30-'REGULAR CP_120D'!$C$22)</f>
        <v>45730</v>
      </c>
      <c r="O22" s="157">
        <f>IF(AND('Calendar Events + Assumptions'!$J$4&lt;'REGULAR CP_120D'!O30,O30&lt;'Calendar Events + Assumptions'!$J$5+$C$22),'REGULAR CP_120D'!O30-$C$22-'Calendar Events + Assumptions'!$O$4,'REGULAR CP_120D'!O30-'REGULAR CP_120D'!$C$22)</f>
        <v>45737</v>
      </c>
      <c r="P22" s="157">
        <f>IF(AND('Calendar Events + Assumptions'!$J$4&lt;'REGULAR CP_120D'!P30,P30&lt;'Calendar Events + Assumptions'!$J$5+$C$22),'REGULAR CP_120D'!P30-$C$22-'Calendar Events + Assumptions'!$O$4,'REGULAR CP_120D'!P30-'REGULAR CP_120D'!$C$22)</f>
        <v>45744</v>
      </c>
      <c r="Q22" s="157">
        <f>IF(AND('Calendar Events + Assumptions'!$J$4&lt;'REGULAR CP_120D'!Q30,Q30&lt;'Calendar Events + Assumptions'!$J$5+$C$22),'REGULAR CP_120D'!Q30-$C$22-'Calendar Events + Assumptions'!$O$4,'REGULAR CP_120D'!Q30-'REGULAR CP_120D'!$C$22)</f>
        <v>45751</v>
      </c>
      <c r="R22" s="157">
        <f>IF(AND('Calendar Events + Assumptions'!$J$4&lt;'REGULAR CP_120D'!R30,R30&lt;'Calendar Events + Assumptions'!$J$5+$C$22),'REGULAR CP_120D'!R30-$C$22-'Calendar Events + Assumptions'!$O$4,'REGULAR CP_120D'!R30-'REGULAR CP_120D'!$C$22)</f>
        <v>45758</v>
      </c>
      <c r="S22" s="157">
        <f>IF(AND('Calendar Events + Assumptions'!$J$4&lt;'REGULAR CP_120D'!S30,S30&lt;'Calendar Events + Assumptions'!$J$5+$C$22),'REGULAR CP_120D'!S30-$C$22-'Calendar Events + Assumptions'!$O$4,'REGULAR CP_120D'!S30-'REGULAR CP_120D'!$C$22)</f>
        <v>45765</v>
      </c>
      <c r="T22" s="157">
        <f>IF(AND('Calendar Events + Assumptions'!$J$4&lt;'REGULAR CP_120D'!T30,T30&lt;'Calendar Events + Assumptions'!$J$5+$C$22),'REGULAR CP_120D'!T30-$C$22-'Calendar Events + Assumptions'!$O$4,'REGULAR CP_120D'!T30-'REGULAR CP_120D'!$C$22)</f>
        <v>45772</v>
      </c>
      <c r="U22" s="157">
        <f>IF(AND('Calendar Events + Assumptions'!$J$4&lt;'REGULAR CP_120D'!U30,U30&lt;'Calendar Events + Assumptions'!$J$5+$C$22),'REGULAR CP_120D'!U30-$C$22-'Calendar Events + Assumptions'!$O$4,'REGULAR CP_120D'!U30-'REGULAR CP_120D'!$C$22)</f>
        <v>45779</v>
      </c>
      <c r="V22" s="157">
        <f>IF(AND('Calendar Events + Assumptions'!$J$4&lt;'REGULAR CP_120D'!V30,V30&lt;'Calendar Events + Assumptions'!$J$5+$C$22),'REGULAR CP_120D'!V30-$C$22-'Calendar Events + Assumptions'!$O$4,'REGULAR CP_120D'!V30-'REGULAR CP_120D'!$C$22)</f>
        <v>45786</v>
      </c>
      <c r="W22" s="157">
        <f>IF(AND('Calendar Events + Assumptions'!$J$4&lt;'REGULAR CP_120D'!W30,W30&lt;'Calendar Events + Assumptions'!$J$5+$C$22),'REGULAR CP_120D'!W30-$C$22-'Calendar Events + Assumptions'!$O$4,'REGULAR CP_120D'!W30-'REGULAR CP_120D'!$C$22)</f>
        <v>45793</v>
      </c>
      <c r="X22" s="157">
        <f>IF(AND('Calendar Events + Assumptions'!$J$4&lt;'REGULAR CP_120D'!X30,X30&lt;'Calendar Events + Assumptions'!$J$5+$C$22),'REGULAR CP_120D'!X30-$C$22-'Calendar Events + Assumptions'!$O$4,'REGULAR CP_120D'!X30-'REGULAR CP_120D'!$C$22)</f>
        <v>45800</v>
      </c>
      <c r="Y22" s="157">
        <f>IF(AND('Calendar Events + Assumptions'!$J$4&lt;'REGULAR CP_120D'!Y30,Y30&lt;'Calendar Events + Assumptions'!$J$5+$C$22),'REGULAR CP_120D'!Y30-$C$22-'Calendar Events + Assumptions'!$O$4,'REGULAR CP_120D'!Y30-'REGULAR CP_120D'!$C$22)</f>
        <v>45807</v>
      </c>
      <c r="Z22" s="157">
        <f>IF(AND('Calendar Events + Assumptions'!$J$4&lt;'REGULAR CP_120D'!Z30,Z30&lt;'Calendar Events + Assumptions'!$J$5+$C$22),'REGULAR CP_120D'!Z30-$C$22-'Calendar Events + Assumptions'!$O$4,'REGULAR CP_120D'!Z30-'REGULAR CP_120D'!$C$22)</f>
        <v>45814</v>
      </c>
      <c r="AA22" s="157">
        <f>IF(AND('Calendar Events + Assumptions'!$J$4&lt;'REGULAR CP_120D'!AA30,AA30&lt;'Calendar Events + Assumptions'!$J$5+$C$22),'REGULAR CP_120D'!AA30-$C$22-'Calendar Events + Assumptions'!$O$4,'REGULAR CP_120D'!AA30-'REGULAR CP_120D'!$C$22)</f>
        <v>45821</v>
      </c>
      <c r="AB22" s="157">
        <f>IF(AND('Calendar Events + Assumptions'!$J$4&lt;'REGULAR CP_120D'!AB30,AB30&lt;'Calendar Events + Assumptions'!$J$5+$C$22),'REGULAR CP_120D'!AB30-$C$22-'Calendar Events + Assumptions'!$O$4,'REGULAR CP_120D'!AB30-'REGULAR CP_120D'!$C$22)</f>
        <v>45828</v>
      </c>
      <c r="AC22" s="157">
        <f>IF(AND('Calendar Events + Assumptions'!$J$4&lt;'REGULAR CP_120D'!AC30,AC30&lt;'Calendar Events + Assumptions'!$J$5+$C$22),'REGULAR CP_120D'!AC30-$C$22-'Calendar Events + Assumptions'!$O$4,'REGULAR CP_120D'!AC30-'REGULAR CP_120D'!$C$22)</f>
        <v>45835</v>
      </c>
      <c r="AD22" s="157">
        <f>IF(AND('Calendar Events + Assumptions'!$J$4&lt;'REGULAR CP_120D'!AD30,AD30&lt;'Calendar Events + Assumptions'!$J$5+$C$22),'REGULAR CP_120D'!AD30-$C$22-'Calendar Events + Assumptions'!$O$4,'REGULAR CP_120D'!AD30-'REGULAR CP_120D'!$C$22)</f>
        <v>45842</v>
      </c>
    </row>
    <row r="23" spans="2:30" x14ac:dyDescent="0.7">
      <c r="B23" s="158" t="s">
        <v>134</v>
      </c>
      <c r="C23" s="187">
        <v>14</v>
      </c>
      <c r="D23" s="124" t="s">
        <v>106</v>
      </c>
      <c r="E23" s="149">
        <f t="shared" ref="E23:AD23" si="6">E21+$C$23</f>
        <v>45650</v>
      </c>
      <c r="F23" s="149">
        <f t="shared" si="6"/>
        <v>45653</v>
      </c>
      <c r="G23" s="149">
        <f t="shared" si="6"/>
        <v>45660</v>
      </c>
      <c r="H23" s="149">
        <f t="shared" si="6"/>
        <v>45667</v>
      </c>
      <c r="I23" s="149">
        <f t="shared" si="6"/>
        <v>45674</v>
      </c>
      <c r="J23" s="149">
        <f t="shared" si="6"/>
        <v>45681</v>
      </c>
      <c r="K23" s="149">
        <f t="shared" si="6"/>
        <v>45716</v>
      </c>
      <c r="L23" s="149">
        <f t="shared" si="6"/>
        <v>45723</v>
      </c>
      <c r="M23" s="149">
        <f t="shared" si="6"/>
        <v>45730</v>
      </c>
      <c r="N23" s="149">
        <f t="shared" si="6"/>
        <v>45737</v>
      </c>
      <c r="O23" s="149">
        <f t="shared" si="6"/>
        <v>45744</v>
      </c>
      <c r="P23" s="149">
        <f t="shared" si="6"/>
        <v>45751</v>
      </c>
      <c r="Q23" s="149">
        <f t="shared" si="6"/>
        <v>45758</v>
      </c>
      <c r="R23" s="149">
        <f t="shared" si="6"/>
        <v>45765</v>
      </c>
      <c r="S23" s="149">
        <f t="shared" si="6"/>
        <v>45772</v>
      </c>
      <c r="T23" s="149">
        <f t="shared" si="6"/>
        <v>45779</v>
      </c>
      <c r="U23" s="149">
        <f t="shared" si="6"/>
        <v>45786</v>
      </c>
      <c r="V23" s="149">
        <f t="shared" si="6"/>
        <v>45793</v>
      </c>
      <c r="W23" s="149">
        <f t="shared" si="6"/>
        <v>45800</v>
      </c>
      <c r="X23" s="149">
        <f t="shared" si="6"/>
        <v>45807</v>
      </c>
      <c r="Y23" s="149">
        <f t="shared" si="6"/>
        <v>45814</v>
      </c>
      <c r="Z23" s="149">
        <f t="shared" si="6"/>
        <v>45821</v>
      </c>
      <c r="AA23" s="149">
        <f t="shared" si="6"/>
        <v>45828</v>
      </c>
      <c r="AB23" s="149">
        <f t="shared" si="6"/>
        <v>45835</v>
      </c>
      <c r="AC23" s="149">
        <f t="shared" si="6"/>
        <v>45842</v>
      </c>
      <c r="AD23" s="149">
        <f t="shared" si="6"/>
        <v>45849</v>
      </c>
    </row>
    <row r="24" spans="2:30" x14ac:dyDescent="0.7">
      <c r="B24" s="159" t="s">
        <v>135</v>
      </c>
      <c r="C24" s="194">
        <v>7</v>
      </c>
      <c r="D24" s="161" t="s">
        <v>108</v>
      </c>
      <c r="E24" s="191">
        <f t="shared" ref="E24:AD24" si="7">E23+$C$24</f>
        <v>45657</v>
      </c>
      <c r="F24" s="162">
        <f t="shared" si="7"/>
        <v>45660</v>
      </c>
      <c r="G24" s="162">
        <f t="shared" si="7"/>
        <v>45667</v>
      </c>
      <c r="H24" s="162">
        <f t="shared" si="7"/>
        <v>45674</v>
      </c>
      <c r="I24" s="162">
        <f t="shared" si="7"/>
        <v>45681</v>
      </c>
      <c r="J24" s="162">
        <f t="shared" si="7"/>
        <v>45688</v>
      </c>
      <c r="K24" s="162">
        <f t="shared" si="7"/>
        <v>45723</v>
      </c>
      <c r="L24" s="162">
        <f t="shared" si="7"/>
        <v>45730</v>
      </c>
      <c r="M24" s="162">
        <f t="shared" si="7"/>
        <v>45737</v>
      </c>
      <c r="N24" s="162">
        <f t="shared" si="7"/>
        <v>45744</v>
      </c>
      <c r="O24" s="162">
        <f t="shared" si="7"/>
        <v>45751</v>
      </c>
      <c r="P24" s="162">
        <f t="shared" si="7"/>
        <v>45758</v>
      </c>
      <c r="Q24" s="162">
        <f t="shared" si="7"/>
        <v>45765</v>
      </c>
      <c r="R24" s="162">
        <f t="shared" si="7"/>
        <v>45772</v>
      </c>
      <c r="S24" s="162">
        <f t="shared" si="7"/>
        <v>45779</v>
      </c>
      <c r="T24" s="162">
        <f t="shared" si="7"/>
        <v>45786</v>
      </c>
      <c r="U24" s="162">
        <f t="shared" si="7"/>
        <v>45793</v>
      </c>
      <c r="V24" s="162">
        <f t="shared" si="7"/>
        <v>45800</v>
      </c>
      <c r="W24" s="162">
        <f t="shared" si="7"/>
        <v>45807</v>
      </c>
      <c r="X24" s="162">
        <f t="shared" si="7"/>
        <v>45814</v>
      </c>
      <c r="Y24" s="162">
        <f t="shared" si="7"/>
        <v>45821</v>
      </c>
      <c r="Z24" s="162">
        <f t="shared" si="7"/>
        <v>45828</v>
      </c>
      <c r="AA24" s="162">
        <f t="shared" si="7"/>
        <v>45835</v>
      </c>
      <c r="AB24" s="162">
        <f t="shared" si="7"/>
        <v>45842</v>
      </c>
      <c r="AC24" s="162">
        <f t="shared" si="7"/>
        <v>45849</v>
      </c>
      <c r="AD24" s="162">
        <f t="shared" si="7"/>
        <v>45856</v>
      </c>
    </row>
    <row r="25" spans="2:30" x14ac:dyDescent="0.7">
      <c r="B25" s="158" t="s">
        <v>109</v>
      </c>
      <c r="C25" s="187">
        <v>60</v>
      </c>
      <c r="D25" s="124" t="s">
        <v>110</v>
      </c>
      <c r="E25" s="149">
        <f t="shared" ref="E25:AD25" si="8">E30-$C$25</f>
        <v>45731</v>
      </c>
      <c r="F25" s="149">
        <f t="shared" si="8"/>
        <v>45734</v>
      </c>
      <c r="G25" s="149">
        <f t="shared" si="8"/>
        <v>45741</v>
      </c>
      <c r="H25" s="149">
        <f t="shared" si="8"/>
        <v>45748</v>
      </c>
      <c r="I25" s="149">
        <f t="shared" si="8"/>
        <v>45755</v>
      </c>
      <c r="J25" s="149">
        <f t="shared" si="8"/>
        <v>45762</v>
      </c>
      <c r="K25" s="149">
        <f t="shared" si="8"/>
        <v>45769</v>
      </c>
      <c r="L25" s="149">
        <f t="shared" si="8"/>
        <v>45776</v>
      </c>
      <c r="M25" s="149">
        <f t="shared" si="8"/>
        <v>45783</v>
      </c>
      <c r="N25" s="149">
        <f t="shared" si="8"/>
        <v>45790</v>
      </c>
      <c r="O25" s="149">
        <f t="shared" si="8"/>
        <v>45797</v>
      </c>
      <c r="P25" s="149">
        <f t="shared" si="8"/>
        <v>45804</v>
      </c>
      <c r="Q25" s="149">
        <f t="shared" si="8"/>
        <v>45811</v>
      </c>
      <c r="R25" s="149">
        <f t="shared" si="8"/>
        <v>45818</v>
      </c>
      <c r="S25" s="149">
        <f t="shared" si="8"/>
        <v>45825</v>
      </c>
      <c r="T25" s="149">
        <f t="shared" si="8"/>
        <v>45832</v>
      </c>
      <c r="U25" s="149">
        <f t="shared" si="8"/>
        <v>45839</v>
      </c>
      <c r="V25" s="149">
        <f t="shared" si="8"/>
        <v>45846</v>
      </c>
      <c r="W25" s="149">
        <f t="shared" si="8"/>
        <v>45853</v>
      </c>
      <c r="X25" s="149">
        <f t="shared" si="8"/>
        <v>45860</v>
      </c>
      <c r="Y25" s="149">
        <f t="shared" si="8"/>
        <v>45867</v>
      </c>
      <c r="Z25" s="149">
        <f t="shared" si="8"/>
        <v>45874</v>
      </c>
      <c r="AA25" s="149">
        <f t="shared" si="8"/>
        <v>45881</v>
      </c>
      <c r="AB25" s="149">
        <f t="shared" si="8"/>
        <v>45888</v>
      </c>
      <c r="AC25" s="149">
        <f t="shared" si="8"/>
        <v>45895</v>
      </c>
      <c r="AD25" s="149">
        <f t="shared" si="8"/>
        <v>45902</v>
      </c>
    </row>
    <row r="26" spans="2:30" x14ac:dyDescent="0.7">
      <c r="B26" s="158" t="s">
        <v>111</v>
      </c>
      <c r="C26" s="187">
        <v>30</v>
      </c>
      <c r="D26" s="124" t="s">
        <v>112</v>
      </c>
      <c r="E26" s="149">
        <f t="shared" ref="E26:AD26" si="9">E30-$C$26</f>
        <v>45761</v>
      </c>
      <c r="F26" s="149">
        <f t="shared" si="9"/>
        <v>45764</v>
      </c>
      <c r="G26" s="149">
        <f t="shared" si="9"/>
        <v>45771</v>
      </c>
      <c r="H26" s="149">
        <f t="shared" si="9"/>
        <v>45778</v>
      </c>
      <c r="I26" s="149">
        <f t="shared" si="9"/>
        <v>45785</v>
      </c>
      <c r="J26" s="149">
        <f t="shared" si="9"/>
        <v>45792</v>
      </c>
      <c r="K26" s="149">
        <f t="shared" si="9"/>
        <v>45799</v>
      </c>
      <c r="L26" s="149">
        <f t="shared" si="9"/>
        <v>45806</v>
      </c>
      <c r="M26" s="149">
        <f t="shared" si="9"/>
        <v>45813</v>
      </c>
      <c r="N26" s="149">
        <f t="shared" si="9"/>
        <v>45820</v>
      </c>
      <c r="O26" s="149">
        <f t="shared" si="9"/>
        <v>45827</v>
      </c>
      <c r="P26" s="149">
        <f t="shared" si="9"/>
        <v>45834</v>
      </c>
      <c r="Q26" s="149">
        <f t="shared" si="9"/>
        <v>45841</v>
      </c>
      <c r="R26" s="149">
        <f t="shared" si="9"/>
        <v>45848</v>
      </c>
      <c r="S26" s="149">
        <f t="shared" si="9"/>
        <v>45855</v>
      </c>
      <c r="T26" s="149">
        <f t="shared" si="9"/>
        <v>45862</v>
      </c>
      <c r="U26" s="149">
        <f t="shared" si="9"/>
        <v>45869</v>
      </c>
      <c r="V26" s="149">
        <f t="shared" si="9"/>
        <v>45876</v>
      </c>
      <c r="W26" s="149">
        <f t="shared" si="9"/>
        <v>45883</v>
      </c>
      <c r="X26" s="149">
        <f t="shared" si="9"/>
        <v>45890</v>
      </c>
      <c r="Y26" s="149">
        <f t="shared" si="9"/>
        <v>45897</v>
      </c>
      <c r="Z26" s="149">
        <f t="shared" si="9"/>
        <v>45904</v>
      </c>
      <c r="AA26" s="149">
        <f t="shared" si="9"/>
        <v>45911</v>
      </c>
      <c r="AB26" s="149">
        <f t="shared" si="9"/>
        <v>45918</v>
      </c>
      <c r="AC26" s="149">
        <f t="shared" si="9"/>
        <v>45925</v>
      </c>
      <c r="AD26" s="149">
        <f t="shared" si="9"/>
        <v>45932</v>
      </c>
    </row>
    <row r="27" spans="2:30" x14ac:dyDescent="0.7">
      <c r="B27" s="158" t="s">
        <v>113</v>
      </c>
      <c r="C27" s="187">
        <v>10</v>
      </c>
      <c r="D27" s="124" t="s">
        <v>114</v>
      </c>
      <c r="E27" s="149">
        <f t="shared" ref="E27:AD27" si="10">E30-$C$27</f>
        <v>45781</v>
      </c>
      <c r="F27" s="149">
        <f t="shared" si="10"/>
        <v>45784</v>
      </c>
      <c r="G27" s="149">
        <f t="shared" si="10"/>
        <v>45791</v>
      </c>
      <c r="H27" s="149">
        <f t="shared" si="10"/>
        <v>45798</v>
      </c>
      <c r="I27" s="149">
        <f t="shared" si="10"/>
        <v>45805</v>
      </c>
      <c r="J27" s="149">
        <f t="shared" si="10"/>
        <v>45812</v>
      </c>
      <c r="K27" s="149">
        <f t="shared" si="10"/>
        <v>45819</v>
      </c>
      <c r="L27" s="149">
        <f t="shared" si="10"/>
        <v>45826</v>
      </c>
      <c r="M27" s="149">
        <f t="shared" si="10"/>
        <v>45833</v>
      </c>
      <c r="N27" s="149">
        <f t="shared" si="10"/>
        <v>45840</v>
      </c>
      <c r="O27" s="149">
        <f t="shared" si="10"/>
        <v>45847</v>
      </c>
      <c r="P27" s="149">
        <f t="shared" si="10"/>
        <v>45854</v>
      </c>
      <c r="Q27" s="149">
        <f t="shared" si="10"/>
        <v>45861</v>
      </c>
      <c r="R27" s="149">
        <f t="shared" si="10"/>
        <v>45868</v>
      </c>
      <c r="S27" s="149">
        <f t="shared" si="10"/>
        <v>45875</v>
      </c>
      <c r="T27" s="149">
        <f t="shared" si="10"/>
        <v>45882</v>
      </c>
      <c r="U27" s="149">
        <f t="shared" si="10"/>
        <v>45889</v>
      </c>
      <c r="V27" s="149">
        <f t="shared" si="10"/>
        <v>45896</v>
      </c>
      <c r="W27" s="149">
        <f t="shared" si="10"/>
        <v>45903</v>
      </c>
      <c r="X27" s="149">
        <f t="shared" si="10"/>
        <v>45910</v>
      </c>
      <c r="Y27" s="149">
        <f t="shared" si="10"/>
        <v>45917</v>
      </c>
      <c r="Z27" s="149">
        <f t="shared" si="10"/>
        <v>45924</v>
      </c>
      <c r="AA27" s="149">
        <f t="shared" si="10"/>
        <v>45931</v>
      </c>
      <c r="AB27" s="149">
        <f t="shared" si="10"/>
        <v>45938</v>
      </c>
      <c r="AC27" s="149">
        <f t="shared" si="10"/>
        <v>45945</v>
      </c>
      <c r="AD27" s="149">
        <f t="shared" si="10"/>
        <v>45952</v>
      </c>
    </row>
    <row r="28" spans="2:30" x14ac:dyDescent="0.7">
      <c r="B28" s="163" t="s">
        <v>115</v>
      </c>
      <c r="C28" s="187">
        <v>5</v>
      </c>
      <c r="D28" s="124"/>
      <c r="E28" s="164"/>
      <c r="F28" s="164"/>
      <c r="G28" s="164"/>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row>
    <row r="29" spans="2:30" x14ac:dyDescent="0.7">
      <c r="B29" s="148" t="s">
        <v>116</v>
      </c>
      <c r="C29" s="187">
        <v>7</v>
      </c>
      <c r="D29" s="124" t="s">
        <v>117</v>
      </c>
      <c r="E29" s="149">
        <f t="shared" ref="E29:AD29" si="11">E30-$C$29</f>
        <v>45784</v>
      </c>
      <c r="F29" s="149">
        <f t="shared" si="11"/>
        <v>45787</v>
      </c>
      <c r="G29" s="149">
        <f t="shared" si="11"/>
        <v>45794</v>
      </c>
      <c r="H29" s="149">
        <f t="shared" si="11"/>
        <v>45801</v>
      </c>
      <c r="I29" s="149">
        <f t="shared" si="11"/>
        <v>45808</v>
      </c>
      <c r="J29" s="149">
        <f t="shared" si="11"/>
        <v>45815</v>
      </c>
      <c r="K29" s="149">
        <f t="shared" si="11"/>
        <v>45822</v>
      </c>
      <c r="L29" s="149">
        <f t="shared" si="11"/>
        <v>45829</v>
      </c>
      <c r="M29" s="149">
        <f t="shared" si="11"/>
        <v>45836</v>
      </c>
      <c r="N29" s="149">
        <f t="shared" si="11"/>
        <v>45843</v>
      </c>
      <c r="O29" s="149">
        <f t="shared" si="11"/>
        <v>45850</v>
      </c>
      <c r="P29" s="149">
        <f t="shared" si="11"/>
        <v>45857</v>
      </c>
      <c r="Q29" s="149">
        <f t="shared" si="11"/>
        <v>45864</v>
      </c>
      <c r="R29" s="149">
        <f t="shared" si="11"/>
        <v>45871</v>
      </c>
      <c r="S29" s="149">
        <f t="shared" si="11"/>
        <v>45878</v>
      </c>
      <c r="T29" s="149">
        <f t="shared" si="11"/>
        <v>45885</v>
      </c>
      <c r="U29" s="149">
        <f t="shared" si="11"/>
        <v>45892</v>
      </c>
      <c r="V29" s="149">
        <f t="shared" si="11"/>
        <v>45899</v>
      </c>
      <c r="W29" s="149">
        <f t="shared" si="11"/>
        <v>45906</v>
      </c>
      <c r="X29" s="149">
        <f t="shared" si="11"/>
        <v>45913</v>
      </c>
      <c r="Y29" s="149">
        <f t="shared" si="11"/>
        <v>45920</v>
      </c>
      <c r="Z29" s="149">
        <f t="shared" si="11"/>
        <v>45927</v>
      </c>
      <c r="AA29" s="149">
        <f t="shared" si="11"/>
        <v>45934</v>
      </c>
      <c r="AB29" s="149">
        <f t="shared" si="11"/>
        <v>45941</v>
      </c>
      <c r="AC29" s="149">
        <f t="shared" si="11"/>
        <v>45948</v>
      </c>
      <c r="AD29" s="149">
        <f t="shared" si="11"/>
        <v>45955</v>
      </c>
    </row>
    <row r="30" spans="2:30" x14ac:dyDescent="0.7">
      <c r="B30" s="165" t="s">
        <v>118</v>
      </c>
      <c r="C30" s="195">
        <v>45</v>
      </c>
      <c r="D30" s="167" t="s">
        <v>119</v>
      </c>
      <c r="E30" s="168">
        <f>IF(AND((E39-$C30-$C$28)&gt;'Calendar Events + Assumptions'!$I$7,(E39-$C$30-$C$28)&lt;'Calendar Events + Assumptions'!$I$8),'Calendar Events + Assumptions'!$I$7,(E39-$C$30-$C$28))</f>
        <v>45791</v>
      </c>
      <c r="F30" s="169">
        <f>IF(AND((F39-$C30-$C$28)&gt;'Calendar Events + Assumptions'!$I$7,(F39-$C$30-$C$28)&lt;'Calendar Events + Assumptions'!$I$8),'Calendar Events + Assumptions'!$I$7,(F39-$C$30-$C$28))</f>
        <v>45794</v>
      </c>
      <c r="G30" s="169">
        <f>IF(AND((G39-$C30-$C$28)&gt;'Calendar Events + Assumptions'!$I$7,(G39-$C$30-$C$28)&lt;'Calendar Events + Assumptions'!$I$8),'Calendar Events + Assumptions'!$I$7,(G39-$C$30-$C$28))</f>
        <v>45801</v>
      </c>
      <c r="H30" s="169">
        <f>IF(AND((H39-$C30-$C$28)&gt;'Calendar Events + Assumptions'!$I$7,(H39-$C$30-$C$28)&lt;'Calendar Events + Assumptions'!$I$8),'Calendar Events + Assumptions'!$I$7,(H39-$C$30-$C$28))</f>
        <v>45808</v>
      </c>
      <c r="I30" s="169">
        <f>IF(AND((I39-$C30-$C$28)&gt;'Calendar Events + Assumptions'!$I$7,(I39-$C$30-$C$28)&lt;'Calendar Events + Assumptions'!$I$8),'Calendar Events + Assumptions'!$I$7,(I39-$C$30-$C$28))</f>
        <v>45815</v>
      </c>
      <c r="J30" s="169">
        <f>IF(AND((J39-$C30-$C$28)&gt;'Calendar Events + Assumptions'!$I$7,(J39-$C$30-$C$28)&lt;'Calendar Events + Assumptions'!$I$8),'Calendar Events + Assumptions'!$I$7,(J39-$C$30-$C$28))</f>
        <v>45822</v>
      </c>
      <c r="K30" s="169">
        <f>IF(AND((K39-$C30-$C$28)&gt;'Calendar Events + Assumptions'!$I$7,(K39-$C$30-$C$28)&lt;'Calendar Events + Assumptions'!$I$8),'Calendar Events + Assumptions'!$I$7,(K39-$C$30-$C$28))</f>
        <v>45829</v>
      </c>
      <c r="L30" s="169">
        <f>IF(AND((L39-$C30-$C$28)&gt;'Calendar Events + Assumptions'!$I$7,(L39-$C$30-$C$28)&lt;'Calendar Events + Assumptions'!$I$8),'Calendar Events + Assumptions'!$I$7,(L39-$C$30-$C$28))</f>
        <v>45836</v>
      </c>
      <c r="M30" s="169">
        <f>IF(AND((M39-$C30-$C$28)&gt;'Calendar Events + Assumptions'!$I$7,(M39-$C$30-$C$28)&lt;'Calendar Events + Assumptions'!$I$8),'Calendar Events + Assumptions'!$I$7,(M39-$C$30-$C$28))</f>
        <v>45843</v>
      </c>
      <c r="N30" s="169">
        <f>IF(AND((N39-$C30-$C$28)&gt;'Calendar Events + Assumptions'!$I$7,(N39-$C$30-$C$28)&lt;'Calendar Events + Assumptions'!$I$8),'Calendar Events + Assumptions'!$I$7,(N39-$C$30-$C$28))</f>
        <v>45850</v>
      </c>
      <c r="O30" s="169">
        <f>IF(AND((O39-$C30-$C$28)&gt;'Calendar Events + Assumptions'!$I$7,(O39-$C$30-$C$28)&lt;'Calendar Events + Assumptions'!$I$8),'Calendar Events + Assumptions'!$I$7,(O39-$C$30-$C$28))</f>
        <v>45857</v>
      </c>
      <c r="P30" s="169">
        <f>IF(AND((P39-$C30-$C$28)&gt;'Calendar Events + Assumptions'!$I$7,(P39-$C$30-$C$28)&lt;'Calendar Events + Assumptions'!$I$8),'Calendar Events + Assumptions'!$I$7,(P39-$C$30-$C$28))</f>
        <v>45864</v>
      </c>
      <c r="Q30" s="169">
        <f>IF(AND((Q39-$C30-$C$28)&gt;'Calendar Events + Assumptions'!$I$7,(Q39-$C$30-$C$28)&lt;'Calendar Events + Assumptions'!$I$8),'Calendar Events + Assumptions'!$I$7,(Q39-$C$30-$C$28))</f>
        <v>45871</v>
      </c>
      <c r="R30" s="169">
        <f>IF(AND((R39-$C30-$C$28)&gt;'Calendar Events + Assumptions'!$I$7,(R39-$C$30-$C$28)&lt;'Calendar Events + Assumptions'!$I$8),'Calendar Events + Assumptions'!$I$7,(R39-$C$30-$C$28))</f>
        <v>45878</v>
      </c>
      <c r="S30" s="169">
        <f>IF(AND((S39-$C30-$C$28)&gt;'Calendar Events + Assumptions'!$I$7,(S39-$C$30-$C$28)&lt;'Calendar Events + Assumptions'!$I$8),'Calendar Events + Assumptions'!$I$7,(S39-$C$30-$C$28))</f>
        <v>45885</v>
      </c>
      <c r="T30" s="169">
        <f>IF(AND((T39-$C30-$C$28)&gt;'Calendar Events + Assumptions'!$I$7,(T39-$C$30-$C$28)&lt;'Calendar Events + Assumptions'!$I$8),'Calendar Events + Assumptions'!$I$7,(T39-$C$30-$C$28))</f>
        <v>45892</v>
      </c>
      <c r="U30" s="169">
        <f>IF(AND((U39-$C30-$C$28)&gt;'Calendar Events + Assumptions'!$I$7,(U39-$C$30-$C$28)&lt;'Calendar Events + Assumptions'!$I$8),'Calendar Events + Assumptions'!$I$7,(U39-$C$30-$C$28))</f>
        <v>45899</v>
      </c>
      <c r="V30" s="169">
        <f>IF(AND((V39-$C30-$C$28)&gt;'Calendar Events + Assumptions'!$I$7,(V39-$C$30-$C$28)&lt;'Calendar Events + Assumptions'!$I$8),'Calendar Events + Assumptions'!$I$7,(V39-$C$30-$C$28))</f>
        <v>45906</v>
      </c>
      <c r="W30" s="169">
        <f>IF(AND((W39-$C30-$C$28)&gt;'Calendar Events + Assumptions'!$I$7,(W39-$C$30-$C$28)&lt;'Calendar Events + Assumptions'!$I$8),'Calendar Events + Assumptions'!$I$7,(W39-$C$30-$C$28))</f>
        <v>45913</v>
      </c>
      <c r="X30" s="169">
        <f>IF(AND((X39-$C30-$C$28)&gt;'Calendar Events + Assumptions'!$I$7,(X39-$C$30-$C$28)&lt;'Calendar Events + Assumptions'!$I$8),'Calendar Events + Assumptions'!$I$7,(X39-$C$30-$C$28))</f>
        <v>45920</v>
      </c>
      <c r="Y30" s="169">
        <f>IF(AND((Y39-$C30-$C$28)&gt;'Calendar Events + Assumptions'!$I$7,(Y39-$C$30-$C$28)&lt;'Calendar Events + Assumptions'!$I$8),'Calendar Events + Assumptions'!$I$7,(Y39-$C$30-$C$28))</f>
        <v>45927</v>
      </c>
      <c r="Z30" s="169">
        <f>IF(AND((Z39-$C30-$C$28)&gt;'Calendar Events + Assumptions'!$I$7,(Z39-$C$30-$C$28)&lt;'Calendar Events + Assumptions'!$I$8),'Calendar Events + Assumptions'!$I$7,(Z39-$C$30-$C$28))</f>
        <v>45934</v>
      </c>
      <c r="AA30" s="169">
        <f>IF(AND((AA39-$C30-$C$28)&gt;'Calendar Events + Assumptions'!$I$7,(AA39-$C$30-$C$28)&lt;'Calendar Events + Assumptions'!$I$8),'Calendar Events + Assumptions'!$I$7,(AA39-$C$30-$C$28))</f>
        <v>45941</v>
      </c>
      <c r="AB30" s="169">
        <f>IF(AND((AB39-$C30-$C$28)&gt;'Calendar Events + Assumptions'!$I$7,(AB39-$C$30-$C$28)&lt;'Calendar Events + Assumptions'!$I$8),'Calendar Events + Assumptions'!$I$7,(AB39-$C$30-$C$28))</f>
        <v>45948</v>
      </c>
      <c r="AC30" s="169">
        <f>IF(AND((AC39-$C30-$C$28)&gt;'Calendar Events + Assumptions'!$I$7,(AC39-$C$30-$C$28)&lt;'Calendar Events + Assumptions'!$I$8),'Calendar Events + Assumptions'!$I$7,(AC39-$C$30-$C$28))</f>
        <v>45955</v>
      </c>
      <c r="AD30" s="169">
        <f>IF(AND((AD39-$C30-$C$28)&gt;'Calendar Events + Assumptions'!$I$7,(AD39-$C$30-$C$28)&lt;'Calendar Events + Assumptions'!$I$8),'Calendar Events + Assumptions'!$I$7,(AD39-$C$30-$C$28))</f>
        <v>45962</v>
      </c>
    </row>
    <row r="31" spans="2:30" x14ac:dyDescent="0.7">
      <c r="B31" s="148" t="s">
        <v>120</v>
      </c>
      <c r="C31" s="187">
        <v>7</v>
      </c>
      <c r="D31" s="124" t="s">
        <v>117</v>
      </c>
      <c r="E31" s="149">
        <f t="shared" ref="E31:AD31" si="12">E32-$C$31</f>
        <v>45777</v>
      </c>
      <c r="F31" s="149">
        <f t="shared" si="12"/>
        <v>45780</v>
      </c>
      <c r="G31" s="149">
        <f t="shared" si="12"/>
        <v>45787</v>
      </c>
      <c r="H31" s="149">
        <f t="shared" si="12"/>
        <v>45794</v>
      </c>
      <c r="I31" s="149">
        <f t="shared" si="12"/>
        <v>45801</v>
      </c>
      <c r="J31" s="149">
        <f t="shared" si="12"/>
        <v>45808</v>
      </c>
      <c r="K31" s="149">
        <f t="shared" si="12"/>
        <v>45815</v>
      </c>
      <c r="L31" s="149">
        <f t="shared" si="12"/>
        <v>45822</v>
      </c>
      <c r="M31" s="149">
        <f t="shared" si="12"/>
        <v>45829</v>
      </c>
      <c r="N31" s="149">
        <f t="shared" si="12"/>
        <v>45836</v>
      </c>
      <c r="O31" s="149">
        <f t="shared" si="12"/>
        <v>45843</v>
      </c>
      <c r="P31" s="149">
        <f t="shared" si="12"/>
        <v>45850</v>
      </c>
      <c r="Q31" s="149">
        <f t="shared" si="12"/>
        <v>45857</v>
      </c>
      <c r="R31" s="149">
        <f t="shared" si="12"/>
        <v>45864</v>
      </c>
      <c r="S31" s="149">
        <f t="shared" si="12"/>
        <v>45871</v>
      </c>
      <c r="T31" s="149">
        <f t="shared" si="12"/>
        <v>45878</v>
      </c>
      <c r="U31" s="149">
        <f t="shared" si="12"/>
        <v>45885</v>
      </c>
      <c r="V31" s="149">
        <f t="shared" si="12"/>
        <v>45892</v>
      </c>
      <c r="W31" s="149">
        <f t="shared" si="12"/>
        <v>45899</v>
      </c>
      <c r="X31" s="149">
        <f t="shared" si="12"/>
        <v>45906</v>
      </c>
      <c r="Y31" s="149">
        <f t="shared" si="12"/>
        <v>45913</v>
      </c>
      <c r="Z31" s="149">
        <f t="shared" si="12"/>
        <v>45920</v>
      </c>
      <c r="AA31" s="149">
        <f t="shared" si="12"/>
        <v>45927</v>
      </c>
      <c r="AB31" s="149">
        <f t="shared" si="12"/>
        <v>45934</v>
      </c>
      <c r="AC31" s="149">
        <f t="shared" si="12"/>
        <v>45941</v>
      </c>
      <c r="AD31" s="149">
        <f t="shared" si="12"/>
        <v>45948</v>
      </c>
    </row>
    <row r="32" spans="2:30" x14ac:dyDescent="0.7">
      <c r="B32" s="165" t="s">
        <v>121</v>
      </c>
      <c r="C32" s="195">
        <v>52</v>
      </c>
      <c r="D32" s="167" t="s">
        <v>119</v>
      </c>
      <c r="E32" s="169">
        <f>IF(AND((E39-$C32-$C$28)&gt;'Calendar Events + Assumptions'!$I$7,(E39-$C$32-$C$28)&lt;'Calendar Events + Assumptions'!$I$8),'Calendar Events + Assumptions'!$I$7,(E39-$C$32-$C$28))</f>
        <v>45784</v>
      </c>
      <c r="F32" s="169">
        <f>IF(AND((F39-$C32-$C$28)&gt;'Calendar Events + Assumptions'!$I$7,(F39-$C$32-$C$28)&lt;'Calendar Events + Assumptions'!$I$8),'Calendar Events + Assumptions'!$I$7,(F39-$C$32-$C$28))</f>
        <v>45787</v>
      </c>
      <c r="G32" s="169">
        <f>IF(AND((G39-$C32-$C$28)&gt;'Calendar Events + Assumptions'!$I$7,(G39-$C$32-$C$28)&lt;'Calendar Events + Assumptions'!$I$8),'Calendar Events + Assumptions'!$I$7,(G39-$C$32-$C$28))</f>
        <v>45794</v>
      </c>
      <c r="H32" s="169">
        <f>IF(AND((H39-$C32-$C$28)&gt;'Calendar Events + Assumptions'!$I$7,(H39-$C$32-$C$28)&lt;'Calendar Events + Assumptions'!$I$8),'Calendar Events + Assumptions'!$I$7,(H39-$C$32-$C$28))</f>
        <v>45801</v>
      </c>
      <c r="I32" s="169">
        <f>IF(AND((I39-$C32-$C$28)&gt;'Calendar Events + Assumptions'!$I$7,(I39-$C$32-$C$28)&lt;'Calendar Events + Assumptions'!$I$8),'Calendar Events + Assumptions'!$I$7,(I39-$C$32-$C$28))</f>
        <v>45808</v>
      </c>
      <c r="J32" s="169">
        <f>IF(AND((J39-$C32-$C$28)&gt;'Calendar Events + Assumptions'!$I$7,(J39-$C$32-$C$28)&lt;'Calendar Events + Assumptions'!$I$8),'Calendar Events + Assumptions'!$I$7,(J39-$C$32-$C$28))</f>
        <v>45815</v>
      </c>
      <c r="K32" s="169">
        <f>IF(AND((K39-$C32-$C$28)&gt;'Calendar Events + Assumptions'!$I$7,(K39-$C$32-$C$28)&lt;'Calendar Events + Assumptions'!$I$8),'Calendar Events + Assumptions'!$I$7,(K39-$C$32-$C$28))</f>
        <v>45822</v>
      </c>
      <c r="L32" s="169">
        <f>IF(AND((L39-$C32-$C$28)&gt;'Calendar Events + Assumptions'!$I$7,(L39-$C$32-$C$28)&lt;'Calendar Events + Assumptions'!$I$8),'Calendar Events + Assumptions'!$I$7,(L39-$C$32-$C$28))</f>
        <v>45829</v>
      </c>
      <c r="M32" s="169">
        <f>IF(AND((M39-$C32-$C$28)&gt;'Calendar Events + Assumptions'!$I$7,(M39-$C$32-$C$28)&lt;'Calendar Events + Assumptions'!$I$8),'Calendar Events + Assumptions'!$I$7,(M39-$C$32-$C$28))</f>
        <v>45836</v>
      </c>
      <c r="N32" s="169">
        <f>IF(AND((N39-$C32-$C$28)&gt;'Calendar Events + Assumptions'!$I$7,(N39-$C$32-$C$28)&lt;'Calendar Events + Assumptions'!$I$8),'Calendar Events + Assumptions'!$I$7,(N39-$C$32-$C$28))</f>
        <v>45843</v>
      </c>
      <c r="O32" s="169">
        <f>IF(AND((O39-$C32-$C$28)&gt;'Calendar Events + Assumptions'!$I$7,(O39-$C$32-$C$28)&lt;'Calendar Events + Assumptions'!$I$8),'Calendar Events + Assumptions'!$I$7,(O39-$C$32-$C$28))</f>
        <v>45850</v>
      </c>
      <c r="P32" s="169">
        <f>IF(AND((P39-$C32-$C$28)&gt;'Calendar Events + Assumptions'!$I$7,(P39-$C$32-$C$28)&lt;'Calendar Events + Assumptions'!$I$8),'Calendar Events + Assumptions'!$I$7,(P39-$C$32-$C$28))</f>
        <v>45857</v>
      </c>
      <c r="Q32" s="169">
        <f>IF(AND((Q39-$C32-$C$28)&gt;'Calendar Events + Assumptions'!$I$7,(Q39-$C$32-$C$28)&lt;'Calendar Events + Assumptions'!$I$8),'Calendar Events + Assumptions'!$I$7,(Q39-$C$32-$C$28))</f>
        <v>45864</v>
      </c>
      <c r="R32" s="169">
        <f>IF(AND((R39-$C32-$C$28)&gt;'Calendar Events + Assumptions'!$I$7,(R39-$C$32-$C$28)&lt;'Calendar Events + Assumptions'!$I$8),'Calendar Events + Assumptions'!$I$7,(R39-$C$32-$C$28))</f>
        <v>45871</v>
      </c>
      <c r="S32" s="169">
        <f>IF(AND((S39-$C32-$C$28)&gt;'Calendar Events + Assumptions'!$I$7,(S39-$C$32-$C$28)&lt;'Calendar Events + Assumptions'!$I$8),'Calendar Events + Assumptions'!$I$7,(S39-$C$32-$C$28))</f>
        <v>45878</v>
      </c>
      <c r="T32" s="169">
        <f>IF(AND((T39-$C32-$C$28)&gt;'Calendar Events + Assumptions'!$I$7,(T39-$C$32-$C$28)&lt;'Calendar Events + Assumptions'!$I$8),'Calendar Events + Assumptions'!$I$7,(T39-$C$32-$C$28))</f>
        <v>45885</v>
      </c>
      <c r="U32" s="169">
        <f>IF(AND((U39-$C32-$C$28)&gt;'Calendar Events + Assumptions'!$I$7,(U39-$C$32-$C$28)&lt;'Calendar Events + Assumptions'!$I$8),'Calendar Events + Assumptions'!$I$7,(U39-$C$32-$C$28))</f>
        <v>45892</v>
      </c>
      <c r="V32" s="169">
        <f>IF(AND((V39-$C32-$C$28)&gt;'Calendar Events + Assumptions'!$I$7,(V39-$C$32-$C$28)&lt;'Calendar Events + Assumptions'!$I$8),'Calendar Events + Assumptions'!$I$7,(V39-$C$32-$C$28))</f>
        <v>45899</v>
      </c>
      <c r="W32" s="169">
        <f>IF(AND((W39-$C32-$C$28)&gt;'Calendar Events + Assumptions'!$I$7,(W39-$C$32-$C$28)&lt;'Calendar Events + Assumptions'!$I$8),'Calendar Events + Assumptions'!$I$7,(W39-$C$32-$C$28))</f>
        <v>45906</v>
      </c>
      <c r="X32" s="169">
        <f>IF(AND((X39-$C32-$C$28)&gt;'Calendar Events + Assumptions'!$I$7,(X39-$C$32-$C$28)&lt;'Calendar Events + Assumptions'!$I$8),'Calendar Events + Assumptions'!$I$7,(X39-$C$32-$C$28))</f>
        <v>45913</v>
      </c>
      <c r="Y32" s="169">
        <f>IF(AND((Y39-$C32-$C$28)&gt;'Calendar Events + Assumptions'!$I$7,(Y39-$C$32-$C$28)&lt;'Calendar Events + Assumptions'!$I$8),'Calendar Events + Assumptions'!$I$7,(Y39-$C$32-$C$28))</f>
        <v>45920</v>
      </c>
      <c r="Z32" s="169">
        <f>IF(AND((Z39-$C32-$C$28)&gt;'Calendar Events + Assumptions'!$I$7,(Z39-$C$32-$C$28)&lt;'Calendar Events + Assumptions'!$I$8),'Calendar Events + Assumptions'!$I$7,(Z39-$C$32-$C$28))</f>
        <v>45927</v>
      </c>
      <c r="AA32" s="169">
        <f>IF(AND((AA39-$C32-$C$28)&gt;'Calendar Events + Assumptions'!$I$7,(AA39-$C$32-$C$28)&lt;'Calendar Events + Assumptions'!$I$8),'Calendar Events + Assumptions'!$I$7,(AA39-$C$32-$C$28))</f>
        <v>45934</v>
      </c>
      <c r="AB32" s="169">
        <f>IF(AND((AB39-$C32-$C$28)&gt;'Calendar Events + Assumptions'!$I$7,(AB39-$C$32-$C$28)&lt;'Calendar Events + Assumptions'!$I$8),'Calendar Events + Assumptions'!$I$7,(AB39-$C$32-$C$28))</f>
        <v>45941</v>
      </c>
      <c r="AC32" s="169">
        <f>IF(AND((AC39-$C32-$C$28)&gt;'Calendar Events + Assumptions'!$I$7,(AC39-$C$32-$C$28)&lt;'Calendar Events + Assumptions'!$I$8),'Calendar Events + Assumptions'!$I$7,(AC39-$C$32-$C$28))</f>
        <v>45948</v>
      </c>
      <c r="AD32" s="169">
        <f>IF(AND((AD39-$C32-$C$28)&gt;'Calendar Events + Assumptions'!$I$7,(AD39-$C$32-$C$28)&lt;'Calendar Events + Assumptions'!$I$8),'Calendar Events + Assumptions'!$I$7,(AD39-$C$32-$C$28))</f>
        <v>45955</v>
      </c>
    </row>
    <row r="33" spans="2:30" x14ac:dyDescent="0.7">
      <c r="B33" s="148" t="s">
        <v>122</v>
      </c>
      <c r="C33" s="187">
        <v>7</v>
      </c>
      <c r="D33" s="124" t="s">
        <v>117</v>
      </c>
      <c r="E33" s="170">
        <f t="shared" ref="E33:AD33" si="13">E34-$C$33</f>
        <v>45784</v>
      </c>
      <c r="F33" s="170">
        <f t="shared" si="13"/>
        <v>45787</v>
      </c>
      <c r="G33" s="170">
        <f t="shared" si="13"/>
        <v>45794</v>
      </c>
      <c r="H33" s="170">
        <f t="shared" si="13"/>
        <v>45801</v>
      </c>
      <c r="I33" s="170">
        <f t="shared" si="13"/>
        <v>45808</v>
      </c>
      <c r="J33" s="170">
        <f t="shared" si="13"/>
        <v>45815</v>
      </c>
      <c r="K33" s="170">
        <f t="shared" si="13"/>
        <v>45822</v>
      </c>
      <c r="L33" s="170">
        <f t="shared" si="13"/>
        <v>45829</v>
      </c>
      <c r="M33" s="170">
        <f t="shared" si="13"/>
        <v>45836</v>
      </c>
      <c r="N33" s="170">
        <f t="shared" si="13"/>
        <v>45843</v>
      </c>
      <c r="O33" s="170">
        <f t="shared" si="13"/>
        <v>45850</v>
      </c>
      <c r="P33" s="170">
        <f t="shared" si="13"/>
        <v>45857</v>
      </c>
      <c r="Q33" s="170">
        <f t="shared" si="13"/>
        <v>45864</v>
      </c>
      <c r="R33" s="170">
        <f t="shared" si="13"/>
        <v>45871</v>
      </c>
      <c r="S33" s="170">
        <f t="shared" si="13"/>
        <v>45878</v>
      </c>
      <c r="T33" s="170">
        <f t="shared" si="13"/>
        <v>45885</v>
      </c>
      <c r="U33" s="170">
        <f t="shared" si="13"/>
        <v>45892</v>
      </c>
      <c r="V33" s="170">
        <f t="shared" si="13"/>
        <v>45899</v>
      </c>
      <c r="W33" s="170">
        <f t="shared" si="13"/>
        <v>45906</v>
      </c>
      <c r="X33" s="170">
        <f t="shared" si="13"/>
        <v>45913</v>
      </c>
      <c r="Y33" s="170">
        <f t="shared" si="13"/>
        <v>45920</v>
      </c>
      <c r="Z33" s="170">
        <f t="shared" si="13"/>
        <v>45927</v>
      </c>
      <c r="AA33" s="170">
        <f t="shared" si="13"/>
        <v>45934</v>
      </c>
      <c r="AB33" s="170">
        <f t="shared" si="13"/>
        <v>45941</v>
      </c>
      <c r="AC33" s="170">
        <f t="shared" si="13"/>
        <v>45948</v>
      </c>
      <c r="AD33" s="170">
        <f t="shared" si="13"/>
        <v>45955</v>
      </c>
    </row>
    <row r="34" spans="2:30" x14ac:dyDescent="0.7">
      <c r="B34" s="165" t="s">
        <v>123</v>
      </c>
      <c r="C34" s="195">
        <v>45</v>
      </c>
      <c r="D34" s="167" t="s">
        <v>119</v>
      </c>
      <c r="E34" s="169">
        <f>IF(AND((E39-$C34-$C$28)&gt;'Calendar Events + Assumptions'!$J$15,(E39-$C$34-$C$28)&lt;'Calendar Events + Assumptions'!$J$16),'Calendar Events + Assumptions'!$J$15,(E39-$C$34-$C$28))</f>
        <v>45791</v>
      </c>
      <c r="F34" s="169">
        <f>IF(AND((F39-$C34-$C$28)&gt;'Calendar Events + Assumptions'!$J$15,(F39-$C$34-$C$28)&lt;'Calendar Events + Assumptions'!$J$16),'Calendar Events + Assumptions'!$J$15,(F39-$C$34-$C$28))</f>
        <v>45794</v>
      </c>
      <c r="G34" s="169">
        <f>IF(AND((G39-$C34-$C$28)&gt;'Calendar Events + Assumptions'!$J$15,(G39-$C$34-$C$28)&lt;'Calendar Events + Assumptions'!$J$16),'Calendar Events + Assumptions'!$J$15,(G39-$C$34-$C$28))</f>
        <v>45801</v>
      </c>
      <c r="H34" s="169">
        <f>IF(AND((H39-$C34-$C$28)&gt;'Calendar Events + Assumptions'!$J$15,(H39-$C$34-$C$28)&lt;'Calendar Events + Assumptions'!$J$16),'Calendar Events + Assumptions'!$J$15,(H39-$C$34-$C$28))</f>
        <v>45808</v>
      </c>
      <c r="I34" s="169">
        <f>IF(AND((I39-$C34-$C$28)&gt;'Calendar Events + Assumptions'!$J$15,(I39-$C$34-$C$28)&lt;'Calendar Events + Assumptions'!$J$16),'Calendar Events + Assumptions'!$J$15,(I39-$C$34-$C$28))</f>
        <v>45815</v>
      </c>
      <c r="J34" s="169">
        <f>IF(AND((J39-$C34-$C$28)&gt;'Calendar Events + Assumptions'!$J$15,(J39-$C$34-$C$28)&lt;'Calendar Events + Assumptions'!$J$16),'Calendar Events + Assumptions'!$J$15,(J39-$C$34-$C$28))</f>
        <v>45822</v>
      </c>
      <c r="K34" s="169">
        <f>IF(AND((K39-$C34-$C$28)&gt;'Calendar Events + Assumptions'!$J$15,(K39-$C$34-$C$28)&lt;'Calendar Events + Assumptions'!$J$16),'Calendar Events + Assumptions'!$J$15,(K39-$C$34-$C$28))</f>
        <v>45829</v>
      </c>
      <c r="L34" s="169">
        <f>IF(AND((L39-$C34-$C$28)&gt;'Calendar Events + Assumptions'!$J$15,(L39-$C$34-$C$28)&lt;'Calendar Events + Assumptions'!$J$16),'Calendar Events + Assumptions'!$J$15,(L39-$C$34-$C$28))</f>
        <v>45836</v>
      </c>
      <c r="M34" s="169">
        <f>IF(AND((M39-$C34-$C$28)&gt;'Calendar Events + Assumptions'!$J$15,(M39-$C$34-$C$28)&lt;'Calendar Events + Assumptions'!$J$16),'Calendar Events + Assumptions'!$J$15,(M39-$C$34-$C$28))</f>
        <v>45843</v>
      </c>
      <c r="N34" s="169">
        <f>IF(AND((N39-$C34-$C$28)&gt;'Calendar Events + Assumptions'!$J$15,(N39-$C$34-$C$28)&lt;'Calendar Events + Assumptions'!$J$16),'Calendar Events + Assumptions'!$J$15,(N39-$C$34-$C$28))</f>
        <v>45850</v>
      </c>
      <c r="O34" s="169">
        <f>IF(AND((O39-$C34-$C$28)&gt;'Calendar Events + Assumptions'!$J$15,(O39-$C$34-$C$28)&lt;'Calendar Events + Assumptions'!$J$16),'Calendar Events + Assumptions'!$J$15,(O39-$C$34-$C$28))</f>
        <v>45857</v>
      </c>
      <c r="P34" s="169">
        <f>IF(AND((P39-$C34-$C$28)&gt;'Calendar Events + Assumptions'!$J$15,(P39-$C$34-$C$28)&lt;'Calendar Events + Assumptions'!$J$16),'Calendar Events + Assumptions'!$J$15,(P39-$C$34-$C$28))</f>
        <v>45864</v>
      </c>
      <c r="Q34" s="169">
        <f>IF(AND((Q39-$C34-$C$28)&gt;'Calendar Events + Assumptions'!$J$15,(Q39-$C$34-$C$28)&lt;'Calendar Events + Assumptions'!$J$16),'Calendar Events + Assumptions'!$J$15,(Q39-$C$34-$C$28))</f>
        <v>45871</v>
      </c>
      <c r="R34" s="169">
        <f>IF(AND((R39-$C34-$C$28)&gt;'Calendar Events + Assumptions'!$J$15,(R39-$C$34-$C$28)&lt;'Calendar Events + Assumptions'!$J$16),'Calendar Events + Assumptions'!$J$15,(R39-$C$34-$C$28))</f>
        <v>45878</v>
      </c>
      <c r="S34" s="169">
        <f>IF(AND((S39-$C34-$C$28)&gt;'Calendar Events + Assumptions'!$J$15,(S39-$C$34-$C$28)&lt;'Calendar Events + Assumptions'!$J$16),'Calendar Events + Assumptions'!$J$15,(S39-$C$34-$C$28))</f>
        <v>45885</v>
      </c>
      <c r="T34" s="169">
        <f>IF(AND((T39-$C34-$C$28)&gt;'Calendar Events + Assumptions'!$J$15,(T39-$C$34-$C$28)&lt;'Calendar Events + Assumptions'!$J$16),'Calendar Events + Assumptions'!$J$15,(T39-$C$34-$C$28))</f>
        <v>45892</v>
      </c>
      <c r="U34" s="169">
        <f>IF(AND((U39-$C34-$C$28)&gt;'Calendar Events + Assumptions'!$J$15,(U39-$C$34-$C$28)&lt;'Calendar Events + Assumptions'!$J$16),'Calendar Events + Assumptions'!$J$15,(U39-$C$34-$C$28))</f>
        <v>45899</v>
      </c>
      <c r="V34" s="169">
        <f>IF(AND((V39-$C34-$C$28)&gt;'Calendar Events + Assumptions'!$J$15,(V39-$C$34-$C$28)&lt;'Calendar Events + Assumptions'!$J$16),'Calendar Events + Assumptions'!$J$15,(V39-$C$34-$C$28))</f>
        <v>45906</v>
      </c>
      <c r="W34" s="169">
        <f>IF(AND((W39-$C34-$C$28)&gt;'Calendar Events + Assumptions'!$J$15,(W39-$C$34-$C$28)&lt;'Calendar Events + Assumptions'!$J$16),'Calendar Events + Assumptions'!$J$15,(W39-$C$34-$C$28))</f>
        <v>45913</v>
      </c>
      <c r="X34" s="169">
        <f>IF(AND((X39-$C34-$C$28)&gt;'Calendar Events + Assumptions'!$J$15,(X39-$C$34-$C$28)&lt;'Calendar Events + Assumptions'!$J$16),'Calendar Events + Assumptions'!$J$15,(X39-$C$34-$C$28))</f>
        <v>45920</v>
      </c>
      <c r="Y34" s="169">
        <f>IF(AND((Y39-$C34-$C$28)&gt;'Calendar Events + Assumptions'!$J$15,(Y39-$C$34-$C$28)&lt;'Calendar Events + Assumptions'!$J$16),'Calendar Events + Assumptions'!$J$15,(Y39-$C$34-$C$28))</f>
        <v>45927</v>
      </c>
      <c r="Z34" s="169">
        <f>IF(AND((Z39-$C34-$C$28)&gt;'Calendar Events + Assumptions'!$J$15,(Z39-$C$34-$C$28)&lt;'Calendar Events + Assumptions'!$J$16),'Calendar Events + Assumptions'!$J$15,(Z39-$C$34-$C$28))</f>
        <v>45934</v>
      </c>
      <c r="AA34" s="169">
        <f>IF(AND((AA39-$C34-$C$28)&gt;'Calendar Events + Assumptions'!$J$15,(AA39-$C$34-$C$28)&lt;'Calendar Events + Assumptions'!$J$16),'Calendar Events + Assumptions'!$J$15,(AA39-$C$34-$C$28))</f>
        <v>45941</v>
      </c>
      <c r="AB34" s="169">
        <f>IF(AND((AB39-$C34-$C$28)&gt;'Calendar Events + Assumptions'!$J$15,(AB39-$C$34-$C$28)&lt;'Calendar Events + Assumptions'!$J$16),'Calendar Events + Assumptions'!$J$15,(AB39-$C$34-$C$28))</f>
        <v>45948</v>
      </c>
      <c r="AC34" s="169">
        <f>IF(AND((AC39-$C34-$C$28)&gt;'Calendar Events + Assumptions'!$J$15,(AC39-$C$34-$C$28)&lt;'Calendar Events + Assumptions'!$J$16),'Calendar Events + Assumptions'!$J$15,(AC39-$C$34-$C$28))</f>
        <v>45955</v>
      </c>
      <c r="AD34" s="169">
        <f>IF(AND((AD39-$C34-$C$28)&gt;'Calendar Events + Assumptions'!$J$15,(AD39-$C$34-$C$28)&lt;'Calendar Events + Assumptions'!$J$16),'Calendar Events + Assumptions'!$J$15,(AD39-$C$34-$C$28))</f>
        <v>45962</v>
      </c>
    </row>
    <row r="35" spans="2:30" x14ac:dyDescent="0.7">
      <c r="B35" s="148" t="s">
        <v>124</v>
      </c>
      <c r="C35" s="187">
        <v>7</v>
      </c>
      <c r="D35" s="124" t="s">
        <v>117</v>
      </c>
      <c r="E35" s="170">
        <f t="shared" ref="E35:AD35" si="14">E36-$C$35</f>
        <v>45796</v>
      </c>
      <c r="F35" s="170">
        <f t="shared" si="14"/>
        <v>45799</v>
      </c>
      <c r="G35" s="170">
        <f t="shared" si="14"/>
        <v>45806</v>
      </c>
      <c r="H35" s="170">
        <f t="shared" si="14"/>
        <v>45813</v>
      </c>
      <c r="I35" s="170">
        <f t="shared" si="14"/>
        <v>45820</v>
      </c>
      <c r="J35" s="170">
        <f t="shared" si="14"/>
        <v>45827</v>
      </c>
      <c r="K35" s="170">
        <f t="shared" si="14"/>
        <v>45834</v>
      </c>
      <c r="L35" s="170">
        <f t="shared" si="14"/>
        <v>45841</v>
      </c>
      <c r="M35" s="170">
        <f t="shared" si="14"/>
        <v>45848</v>
      </c>
      <c r="N35" s="170">
        <f t="shared" si="14"/>
        <v>45855</v>
      </c>
      <c r="O35" s="170">
        <f t="shared" si="14"/>
        <v>45862</v>
      </c>
      <c r="P35" s="170">
        <f t="shared" si="14"/>
        <v>45869</v>
      </c>
      <c r="Q35" s="170">
        <f t="shared" si="14"/>
        <v>45876</v>
      </c>
      <c r="R35" s="170">
        <f t="shared" si="14"/>
        <v>45883</v>
      </c>
      <c r="S35" s="170">
        <f t="shared" si="14"/>
        <v>45890</v>
      </c>
      <c r="T35" s="170">
        <f t="shared" si="14"/>
        <v>45897</v>
      </c>
      <c r="U35" s="170">
        <f t="shared" si="14"/>
        <v>45904</v>
      </c>
      <c r="V35" s="170">
        <f t="shared" si="14"/>
        <v>45911</v>
      </c>
      <c r="W35" s="170">
        <f t="shared" si="14"/>
        <v>45918</v>
      </c>
      <c r="X35" s="170">
        <f t="shared" si="14"/>
        <v>45925</v>
      </c>
      <c r="Y35" s="170">
        <f t="shared" si="14"/>
        <v>45932</v>
      </c>
      <c r="Z35" s="170">
        <f t="shared" si="14"/>
        <v>45938</v>
      </c>
      <c r="AA35" s="170">
        <f t="shared" si="14"/>
        <v>45938</v>
      </c>
      <c r="AB35" s="170">
        <f t="shared" si="14"/>
        <v>45938</v>
      </c>
      <c r="AC35" s="170">
        <f t="shared" si="14"/>
        <v>45960</v>
      </c>
      <c r="AD35" s="170">
        <f t="shared" si="14"/>
        <v>45967</v>
      </c>
    </row>
    <row r="36" spans="2:30" x14ac:dyDescent="0.7">
      <c r="B36" s="165" t="s">
        <v>125</v>
      </c>
      <c r="C36" s="195">
        <v>33</v>
      </c>
      <c r="D36" s="167" t="s">
        <v>119</v>
      </c>
      <c r="E36" s="169">
        <f>IF(AND((E39-$C36-$C$28)&gt;'Calendar Events + Assumptions'!$J$18,(E39-$C$36-$C$28)&lt;'Calendar Events + Assumptions'!$J$19),'Calendar Events + Assumptions'!$J$18,(E39-$C$36-$C$28))</f>
        <v>45803</v>
      </c>
      <c r="F36" s="169">
        <f>IF(AND((F39-$C36-$C$28)&gt;'Calendar Events + Assumptions'!$J$18,(F39-$C$36-$C$28)&lt;'Calendar Events + Assumptions'!$J$19),'Calendar Events + Assumptions'!$J$18,(F39-$C$36-$C$28))</f>
        <v>45806</v>
      </c>
      <c r="G36" s="169">
        <f>IF(AND((G39-$C36-$C$28)&gt;'Calendar Events + Assumptions'!$J$18,(G39-$C$36-$C$28)&lt;'Calendar Events + Assumptions'!$J$19),'Calendar Events + Assumptions'!$J$18,(G39-$C$36-$C$28))</f>
        <v>45813</v>
      </c>
      <c r="H36" s="169">
        <f>IF(AND((H39-$C36-$C$28)&gt;'Calendar Events + Assumptions'!$J$18,(H39-$C$36-$C$28)&lt;'Calendar Events + Assumptions'!$J$19),'Calendar Events + Assumptions'!$J$18,(H39-$C$36-$C$28))</f>
        <v>45820</v>
      </c>
      <c r="I36" s="169">
        <f>IF(AND((I39-$C36-$C$28)&gt;'Calendar Events + Assumptions'!$J$18,(I39-$C$36-$C$28)&lt;'Calendar Events + Assumptions'!$J$19),'Calendar Events + Assumptions'!$J$18,(I39-$C$36-$C$28))</f>
        <v>45827</v>
      </c>
      <c r="J36" s="169">
        <f>IF(AND((J39-$C36-$C$28)&gt;'Calendar Events + Assumptions'!$J$18,(J39-$C$36-$C$28)&lt;'Calendar Events + Assumptions'!$J$19),'Calendar Events + Assumptions'!$J$18,(J39-$C$36-$C$28))</f>
        <v>45834</v>
      </c>
      <c r="K36" s="169">
        <f>IF(AND((K39-$C36-$C$28)&gt;'Calendar Events + Assumptions'!$J$18,(K39-$C$36-$C$28)&lt;'Calendar Events + Assumptions'!$J$19),'Calendar Events + Assumptions'!$J$18,(K39-$C$36-$C$28))</f>
        <v>45841</v>
      </c>
      <c r="L36" s="169">
        <f>IF(AND((L39-$C36-$C$28)&gt;'Calendar Events + Assumptions'!$J$18,(L39-$C$36-$C$28)&lt;'Calendar Events + Assumptions'!$J$19),'Calendar Events + Assumptions'!$J$18,(L39-$C$36-$C$28))</f>
        <v>45848</v>
      </c>
      <c r="M36" s="169">
        <f>IF(AND((M39-$C36-$C$28)&gt;'Calendar Events + Assumptions'!$J$18,(M39-$C$36-$C$28)&lt;'Calendar Events + Assumptions'!$J$19),'Calendar Events + Assumptions'!$J$18,(M39-$C$36-$C$28))</f>
        <v>45855</v>
      </c>
      <c r="N36" s="169">
        <f>IF(AND((N39-$C36-$C$28)&gt;'Calendar Events + Assumptions'!$J$18,(N39-$C$36-$C$28)&lt;'Calendar Events + Assumptions'!$J$19),'Calendar Events + Assumptions'!$J$18,(N39-$C$36-$C$28))</f>
        <v>45862</v>
      </c>
      <c r="O36" s="169">
        <f>IF(AND((O39-$C36-$C$28)&gt;'Calendar Events + Assumptions'!$J$18,(O39-$C$36-$C$28)&lt;'Calendar Events + Assumptions'!$J$19),'Calendar Events + Assumptions'!$J$18,(O39-$C$36-$C$28))</f>
        <v>45869</v>
      </c>
      <c r="P36" s="169">
        <f>IF(AND((P39-$C36-$C$28)&gt;'Calendar Events + Assumptions'!$J$18,(P39-$C$36-$C$28)&lt;'Calendar Events + Assumptions'!$J$19),'Calendar Events + Assumptions'!$J$18,(P39-$C$36-$C$28))</f>
        <v>45876</v>
      </c>
      <c r="Q36" s="169">
        <f>IF(AND((Q39-$C36-$C$28)&gt;'Calendar Events + Assumptions'!$J$18,(Q39-$C$36-$C$28)&lt;'Calendar Events + Assumptions'!$J$19),'Calendar Events + Assumptions'!$J$18,(Q39-$C$36-$C$28))</f>
        <v>45883</v>
      </c>
      <c r="R36" s="169">
        <f>IF(AND((R39-$C36-$C$28)&gt;'Calendar Events + Assumptions'!$J$18,(R39-$C$36-$C$28)&lt;'Calendar Events + Assumptions'!$J$19),'Calendar Events + Assumptions'!$J$18,(R39-$C$36-$C$28))</f>
        <v>45890</v>
      </c>
      <c r="S36" s="169">
        <f>IF(AND((S39-$C36-$C$28)&gt;'Calendar Events + Assumptions'!$J$18,(S39-$C$36-$C$28)&lt;'Calendar Events + Assumptions'!$J$19),'Calendar Events + Assumptions'!$J$18,(S39-$C$36-$C$28))</f>
        <v>45897</v>
      </c>
      <c r="T36" s="169">
        <f>IF(AND((T39-$C36-$C$28)&gt;'Calendar Events + Assumptions'!$J$18,(T39-$C$36-$C$28)&lt;'Calendar Events + Assumptions'!$J$19),'Calendar Events + Assumptions'!$J$18,(T39-$C$36-$C$28))</f>
        <v>45904</v>
      </c>
      <c r="U36" s="169">
        <f>IF(AND((U39-$C36-$C$28)&gt;'Calendar Events + Assumptions'!$J$18,(U39-$C$36-$C$28)&lt;'Calendar Events + Assumptions'!$J$19),'Calendar Events + Assumptions'!$J$18,(U39-$C$36-$C$28))</f>
        <v>45911</v>
      </c>
      <c r="V36" s="169">
        <f>IF(AND((V39-$C36-$C$28)&gt;'Calendar Events + Assumptions'!$J$18,(V39-$C$36-$C$28)&lt;'Calendar Events + Assumptions'!$J$19),'Calendar Events + Assumptions'!$J$18,(V39-$C$36-$C$28))</f>
        <v>45918</v>
      </c>
      <c r="W36" s="169">
        <f>IF(AND((W39-$C36-$C$28)&gt;'Calendar Events + Assumptions'!$J$18,(W39-$C$36-$C$28)&lt;'Calendar Events + Assumptions'!$J$19),'Calendar Events + Assumptions'!$J$18,(W39-$C$36-$C$28))</f>
        <v>45925</v>
      </c>
      <c r="X36" s="169">
        <f>IF(AND((X39-$C36-$C$28)&gt;'Calendar Events + Assumptions'!$J$18,(X39-$C$36-$C$28)&lt;'Calendar Events + Assumptions'!$J$19),'Calendar Events + Assumptions'!$J$18,(X39-$C$36-$C$28))</f>
        <v>45932</v>
      </c>
      <c r="Y36" s="169">
        <f>IF(AND((Y39-$C36-$C$28)&gt;'Calendar Events + Assumptions'!$J$18,(Y39-$C$36-$C$28)&lt;'Calendar Events + Assumptions'!$J$19),'Calendar Events + Assumptions'!$J$18,(Y39-$C$36-$C$28))</f>
        <v>45939</v>
      </c>
      <c r="Z36" s="171">
        <f>IF(AND((Z39-$C36-$C$28)&gt;'Calendar Events + Assumptions'!$J$18,(Z39-$C$36-$C$28)&lt;'Calendar Events + Assumptions'!$J$19),'Calendar Events + Assumptions'!$J$18,(Z39-$C$36-$C$28))</f>
        <v>45945</v>
      </c>
      <c r="AA36" s="171">
        <f>IF(AND((AA39-$C36-$C$28)&gt;'Calendar Events + Assumptions'!$J$18,(AA39-$C$36-$C$28)&lt;'Calendar Events + Assumptions'!$J$19),'Calendar Events + Assumptions'!$J$18,(AA39-$C$36-$C$28))</f>
        <v>45945</v>
      </c>
      <c r="AB36" s="171">
        <f>IF(AND((AB39-$C36-$C$28)&gt;'Calendar Events + Assumptions'!$J$18,(AB39-$C$36-$C$28)&lt;'Calendar Events + Assumptions'!$J$19),'Calendar Events + Assumptions'!$J$18,(AB39-$C$36-$C$28))</f>
        <v>45945</v>
      </c>
      <c r="AC36" s="169">
        <f>IF(AND((AC39-$C36-$C$28)&gt;'Calendar Events + Assumptions'!$J$18,(AC39-$C$36-$C$28)&lt;'Calendar Events + Assumptions'!$J$19),'Calendar Events + Assumptions'!$J$18,(AC39-$C$36-$C$28))</f>
        <v>45967</v>
      </c>
      <c r="AD36" s="169">
        <f>IF(AND((AD39-$C36-$C$28)&gt;'Calendar Events + Assumptions'!$J$18,(AD39-$C$36-$C$28)&lt;'Calendar Events + Assumptions'!$J$19),'Calendar Events + Assumptions'!$J$18,(AD39-$C$36-$C$28))</f>
        <v>45974</v>
      </c>
    </row>
    <row r="37" spans="2:30" x14ac:dyDescent="0.7">
      <c r="B37" s="148" t="s">
        <v>126</v>
      </c>
      <c r="C37" s="187">
        <v>7</v>
      </c>
      <c r="D37" s="124" t="s">
        <v>117</v>
      </c>
      <c r="E37" s="170">
        <f t="shared" ref="E37:AD37" si="15">E38-$C$37</f>
        <v>45784</v>
      </c>
      <c r="F37" s="170">
        <f t="shared" si="15"/>
        <v>45787</v>
      </c>
      <c r="G37" s="170">
        <f t="shared" si="15"/>
        <v>45794</v>
      </c>
      <c r="H37" s="170">
        <f t="shared" si="15"/>
        <v>45801</v>
      </c>
      <c r="I37" s="170">
        <f t="shared" si="15"/>
        <v>45808</v>
      </c>
      <c r="J37" s="170">
        <f t="shared" si="15"/>
        <v>45815</v>
      </c>
      <c r="K37" s="170">
        <f t="shared" si="15"/>
        <v>45822</v>
      </c>
      <c r="L37" s="170">
        <f t="shared" si="15"/>
        <v>45829</v>
      </c>
      <c r="M37" s="170">
        <f t="shared" si="15"/>
        <v>45836</v>
      </c>
      <c r="N37" s="170">
        <f t="shared" si="15"/>
        <v>45843</v>
      </c>
      <c r="O37" s="170">
        <f t="shared" si="15"/>
        <v>45850</v>
      </c>
      <c r="P37" s="170">
        <f t="shared" si="15"/>
        <v>45857</v>
      </c>
      <c r="Q37" s="170">
        <f t="shared" si="15"/>
        <v>45864</v>
      </c>
      <c r="R37" s="170">
        <f t="shared" si="15"/>
        <v>45871</v>
      </c>
      <c r="S37" s="170">
        <f t="shared" si="15"/>
        <v>45878</v>
      </c>
      <c r="T37" s="170">
        <f t="shared" si="15"/>
        <v>45885</v>
      </c>
      <c r="U37" s="170">
        <f t="shared" si="15"/>
        <v>45892</v>
      </c>
      <c r="V37" s="170">
        <f t="shared" si="15"/>
        <v>45899</v>
      </c>
      <c r="W37" s="170">
        <f t="shared" si="15"/>
        <v>45906</v>
      </c>
      <c r="X37" s="170">
        <f t="shared" si="15"/>
        <v>45913</v>
      </c>
      <c r="Y37" s="170">
        <f t="shared" si="15"/>
        <v>45920</v>
      </c>
      <c r="Z37" s="170">
        <f t="shared" si="15"/>
        <v>45927</v>
      </c>
      <c r="AA37" s="170">
        <f t="shared" si="15"/>
        <v>45934</v>
      </c>
      <c r="AB37" s="170">
        <f t="shared" si="15"/>
        <v>45941</v>
      </c>
      <c r="AC37" s="170">
        <f t="shared" si="15"/>
        <v>45948</v>
      </c>
      <c r="AD37" s="170">
        <f t="shared" si="15"/>
        <v>45955</v>
      </c>
    </row>
    <row r="38" spans="2:30" x14ac:dyDescent="0.7">
      <c r="B38" s="165" t="s">
        <v>127</v>
      </c>
      <c r="C38" s="195">
        <v>45</v>
      </c>
      <c r="D38" s="167" t="s">
        <v>119</v>
      </c>
      <c r="E38" s="169">
        <f t="shared" ref="E38:AD38" si="16">E39-$C$38-$C$28</f>
        <v>45791</v>
      </c>
      <c r="F38" s="169">
        <f t="shared" si="16"/>
        <v>45794</v>
      </c>
      <c r="G38" s="169">
        <f t="shared" si="16"/>
        <v>45801</v>
      </c>
      <c r="H38" s="169">
        <f t="shared" si="16"/>
        <v>45808</v>
      </c>
      <c r="I38" s="169">
        <f t="shared" si="16"/>
        <v>45815</v>
      </c>
      <c r="J38" s="169">
        <f t="shared" si="16"/>
        <v>45822</v>
      </c>
      <c r="K38" s="169">
        <f t="shared" si="16"/>
        <v>45829</v>
      </c>
      <c r="L38" s="169">
        <f t="shared" si="16"/>
        <v>45836</v>
      </c>
      <c r="M38" s="169">
        <f t="shared" si="16"/>
        <v>45843</v>
      </c>
      <c r="N38" s="169">
        <f t="shared" si="16"/>
        <v>45850</v>
      </c>
      <c r="O38" s="169">
        <f t="shared" si="16"/>
        <v>45857</v>
      </c>
      <c r="P38" s="169">
        <f t="shared" si="16"/>
        <v>45864</v>
      </c>
      <c r="Q38" s="169">
        <f t="shared" si="16"/>
        <v>45871</v>
      </c>
      <c r="R38" s="169">
        <f t="shared" si="16"/>
        <v>45878</v>
      </c>
      <c r="S38" s="169">
        <f t="shared" si="16"/>
        <v>45885</v>
      </c>
      <c r="T38" s="169">
        <f t="shared" si="16"/>
        <v>45892</v>
      </c>
      <c r="U38" s="169">
        <f t="shared" si="16"/>
        <v>45899</v>
      </c>
      <c r="V38" s="169">
        <f t="shared" si="16"/>
        <v>45906</v>
      </c>
      <c r="W38" s="169">
        <f t="shared" si="16"/>
        <v>45913</v>
      </c>
      <c r="X38" s="169">
        <f t="shared" si="16"/>
        <v>45920</v>
      </c>
      <c r="Y38" s="169">
        <f t="shared" si="16"/>
        <v>45927</v>
      </c>
      <c r="Z38" s="169">
        <f t="shared" si="16"/>
        <v>45934</v>
      </c>
      <c r="AA38" s="169">
        <f t="shared" si="16"/>
        <v>45941</v>
      </c>
      <c r="AB38" s="169">
        <f t="shared" si="16"/>
        <v>45948</v>
      </c>
      <c r="AC38" s="169">
        <f t="shared" si="16"/>
        <v>45955</v>
      </c>
      <c r="AD38" s="169">
        <f t="shared" si="16"/>
        <v>45962</v>
      </c>
    </row>
    <row r="39" spans="2:30" x14ac:dyDescent="0.7">
      <c r="B39" s="172" t="s">
        <v>128</v>
      </c>
      <c r="C39" s="187">
        <v>7</v>
      </c>
      <c r="D39" s="173"/>
      <c r="E39" s="174">
        <f>IF(OR(MONTH(E40)=1,MONTH(E40)=2,MONTH(E40)=3),E40-$C$39-'Calendar Events + Assumptions'!$I$10,E40-$C$39)</f>
        <v>45841</v>
      </c>
      <c r="F39" s="175">
        <f>IF(OR(MONTH(F40)=1,MONTH(F40)=2,MONTH(F40)=3),F40-$C$39-'Calendar Events + Assumptions'!$I$10,F40-$C$39)</f>
        <v>45844</v>
      </c>
      <c r="G39" s="174">
        <f>IF(OR(MONTH(G40)=1,MONTH(G40)=2,MONTH(G40)=3),G40-$C$39-'Calendar Events + Assumptions'!$I$10,G40-$C$39)</f>
        <v>45851</v>
      </c>
      <c r="H39" s="175">
        <f>IF(OR(MONTH(H40)=1,MONTH(H40)=2,MONTH(H40)=3),H40-$C$39-'Calendar Events + Assumptions'!$I$10,H40-$C$39)</f>
        <v>45858</v>
      </c>
      <c r="I39" s="175">
        <f>IF(OR(MONTH(I40)=1,MONTH(I40)=2,MONTH(I40)=3),I40-$C$39-'Calendar Events + Assumptions'!$I$10,I40-$C$39)</f>
        <v>45865</v>
      </c>
      <c r="J39" s="174">
        <f>IF(OR(MONTH(J40)=1,MONTH(J40)=2,MONTH(J40)=3),J40-$C$39-'Calendar Events + Assumptions'!$I$10,J40-$C$39)</f>
        <v>45872</v>
      </c>
      <c r="K39" s="175">
        <f>IF(OR(MONTH(K40)=1,MONTH(K40)=2,MONTH(K40)=3),K40-$C$39-'Calendar Events + Assumptions'!$I$10,K40-$C$39)</f>
        <v>45879</v>
      </c>
      <c r="L39" s="174">
        <f>IF(OR(MONTH(L40)=1,MONTH(L40)=2,MONTH(L40)=3),L40-$C$39-'Calendar Events + Assumptions'!$I$10,L40-$C$39)</f>
        <v>45886</v>
      </c>
      <c r="M39" s="175">
        <f>IF(OR(MONTH(M40)=1,MONTH(M40)=2,MONTH(M40)=3),M40-$C$39-'Calendar Events + Assumptions'!$I$10,M40-$C$39)</f>
        <v>45893</v>
      </c>
      <c r="N39" s="174">
        <f>IF(OR(MONTH(N40)=1,MONTH(N40)=2,MONTH(N40)=3),N40-$C$39-'Calendar Events + Assumptions'!$I$10,N40-$C$39)</f>
        <v>45900</v>
      </c>
      <c r="O39" s="175">
        <f>IF(OR(MONTH(O40)=1,MONTH(O40)=2,MONTH(O40)=3),O40-$C$39-'Calendar Events + Assumptions'!$I$10,O40-$C$39)</f>
        <v>45907</v>
      </c>
      <c r="P39" s="174">
        <f>IF(OR(MONTH(P40)=1,MONTH(P40)=2,MONTH(P40)=3),P40-$C$39-'Calendar Events + Assumptions'!$I$10,P40-$C$39)</f>
        <v>45914</v>
      </c>
      <c r="Q39" s="175">
        <f>IF(OR(MONTH(Q40)=1,MONTH(Q40)=2,MONTH(Q40)=3),Q40-$C$39-'Calendar Events + Assumptions'!$I$10,Q40-$C$39)</f>
        <v>45921</v>
      </c>
      <c r="R39" s="174">
        <f>IF(OR(MONTH(R40)=1,MONTH(R40)=2,MONTH(R40)=3),R40-$C$39-'Calendar Events + Assumptions'!$I$10,R40-$C$39)</f>
        <v>45928</v>
      </c>
      <c r="S39" s="175">
        <f>IF(OR(MONTH(S40)=1,MONTH(S40)=2,MONTH(S40)=3),S40-$C$39-'Calendar Events + Assumptions'!$I$10,S40-$C$39)</f>
        <v>45935</v>
      </c>
      <c r="T39" s="174">
        <f>IF(OR(MONTH(T40)=1,MONTH(T40)=2,MONTH(T40)=3),T40-$C$39-'Calendar Events + Assumptions'!$I$10,T40-$C$39)</f>
        <v>45942</v>
      </c>
      <c r="U39" s="175">
        <f>IF(OR(MONTH(U40)=1,MONTH(U40)=2,MONTH(U40)=3),U40-$C$39-'Calendar Events + Assumptions'!$I$10,U40-$C$39)</f>
        <v>45949</v>
      </c>
      <c r="V39" s="175">
        <f>IF(OR(MONTH(V40)=1,MONTH(V40)=2,MONTH(V40)=3),V40-$C$39-'Calendar Events + Assumptions'!$I$10,V40-$C$39)</f>
        <v>45956</v>
      </c>
      <c r="W39" s="174">
        <f>IF(OR(MONTH(W40)=1,MONTH(W40)=2,MONTH(W40)=3),W40-$C$39-'Calendar Events + Assumptions'!$I$10,W40-$C$39)</f>
        <v>45963</v>
      </c>
      <c r="X39" s="175">
        <f>IF(OR(MONTH(X40)=1,MONTH(X40)=2,MONTH(X40)=3),X40-$C$39-'Calendar Events + Assumptions'!$I$10,X40-$C$39)</f>
        <v>45970</v>
      </c>
      <c r="Y39" s="174">
        <f>IF(OR(MONTH(Y40)=1,MONTH(Y40)=2,MONTH(Y40)=3),Y40-$C$39-'Calendar Events + Assumptions'!$I$10,Y40-$C$39)</f>
        <v>45977</v>
      </c>
      <c r="Z39" s="175">
        <f>IF(OR(MONTH(Z40)=1,MONTH(Z40)=2,MONTH(Z40)=3),Z40-$C$39-'Calendar Events + Assumptions'!$I$10,Z40-$C$39)</f>
        <v>45984</v>
      </c>
      <c r="AA39" s="174">
        <f>IF(OR(MONTH(AA40)=1,MONTH(AA40)=2,MONTH(AA40)=3),AA40-$C$39-'Calendar Events + Assumptions'!$I$10,AA40-$C$39)</f>
        <v>45991</v>
      </c>
      <c r="AB39" s="175">
        <f>IF(OR(MONTH(AB40)=1,MONTH(AB40)=2,MONTH(AB40)=3),AB40-$C$39-'Calendar Events + Assumptions'!$I$10,AB40-$C$39)</f>
        <v>45998</v>
      </c>
      <c r="AC39" s="174">
        <f>IF(OR(MONTH(AC40)=1,MONTH(AC40)=2,MONTH(AC40)=3),AC40-$C$39-'Calendar Events + Assumptions'!$I$10,AC40-$C$39)</f>
        <v>46005</v>
      </c>
      <c r="AD39" s="175">
        <f>IF(OR(MONTH(AD40)=1,MONTH(AD40)=2,MONTH(AD40)=3),AD40-$C$39-'Calendar Events + Assumptions'!$I$10,AD40-$C$39)</f>
        <v>46012</v>
      </c>
    </row>
    <row r="40" spans="2:30" x14ac:dyDescent="0.7">
      <c r="B40" s="172" t="s">
        <v>129</v>
      </c>
      <c r="C40" s="187">
        <v>0</v>
      </c>
      <c r="D40" s="173"/>
      <c r="E40" s="174">
        <v>45848</v>
      </c>
      <c r="F40" s="175">
        <v>45851</v>
      </c>
      <c r="G40" s="174">
        <v>45858</v>
      </c>
      <c r="H40" s="175">
        <v>45865</v>
      </c>
      <c r="I40" s="175">
        <v>45872</v>
      </c>
      <c r="J40" s="174">
        <v>45879</v>
      </c>
      <c r="K40" s="175">
        <v>45886</v>
      </c>
      <c r="L40" s="174">
        <v>45893</v>
      </c>
      <c r="M40" s="175">
        <v>45900</v>
      </c>
      <c r="N40" s="174">
        <v>45907</v>
      </c>
      <c r="O40" s="175">
        <v>45914</v>
      </c>
      <c r="P40" s="174">
        <v>45921</v>
      </c>
      <c r="Q40" s="175">
        <v>45928</v>
      </c>
      <c r="R40" s="174">
        <v>45935</v>
      </c>
      <c r="S40" s="175">
        <v>45942</v>
      </c>
      <c r="T40" s="174">
        <v>45949</v>
      </c>
      <c r="U40" s="175">
        <v>45956</v>
      </c>
      <c r="V40" s="175">
        <v>45963</v>
      </c>
      <c r="W40" s="174">
        <v>45970</v>
      </c>
      <c r="X40" s="175">
        <v>45977</v>
      </c>
      <c r="Y40" s="174">
        <v>45984</v>
      </c>
      <c r="Z40" s="175">
        <v>45991</v>
      </c>
      <c r="AA40" s="174">
        <v>45998</v>
      </c>
      <c r="AB40" s="175">
        <v>46005</v>
      </c>
      <c r="AC40" s="174">
        <v>46012</v>
      </c>
      <c r="AD40" s="175">
        <v>46019</v>
      </c>
    </row>
    <row r="41" spans="2:30" hidden="1" x14ac:dyDescent="0.7">
      <c r="B41" s="158" t="s">
        <v>130</v>
      </c>
      <c r="C41" s="187">
        <v>3</v>
      </c>
      <c r="D41" s="176"/>
      <c r="E41" s="119"/>
      <c r="F41" s="118"/>
      <c r="G41" s="119"/>
      <c r="H41" s="118"/>
      <c r="I41" s="118"/>
      <c r="J41" s="119"/>
      <c r="K41" s="118"/>
      <c r="L41" s="119"/>
      <c r="M41" s="118"/>
      <c r="N41" s="119"/>
      <c r="O41" s="118"/>
      <c r="P41" s="119"/>
      <c r="Q41" s="118"/>
      <c r="R41" s="119"/>
      <c r="S41" s="118"/>
      <c r="T41" s="119"/>
      <c r="U41" s="118"/>
      <c r="V41" s="118"/>
      <c r="W41" s="119"/>
      <c r="X41" s="118"/>
      <c r="Y41" s="119"/>
      <c r="Z41" s="118"/>
      <c r="AA41" s="119"/>
      <c r="AB41" s="118"/>
      <c r="AC41" s="119"/>
      <c r="AD41" s="118"/>
    </row>
    <row r="42" spans="2:30" x14ac:dyDescent="0.7">
      <c r="C42" s="183">
        <f>C17+C18+C20+C21+C22++C28+C30+C39</f>
        <v>245</v>
      </c>
      <c r="D42" s="77" t="e">
        <f>#REF!-#REF!</f>
        <v>#REF!</v>
      </c>
      <c r="E42" s="46">
        <f t="shared" ref="E42:AC42" si="17">E40-E17</f>
        <v>273</v>
      </c>
      <c r="F42" s="46"/>
      <c r="G42" s="46">
        <f t="shared" si="17"/>
        <v>273</v>
      </c>
      <c r="H42" s="46"/>
      <c r="I42" s="46"/>
      <c r="J42" s="46">
        <f t="shared" si="17"/>
        <v>273</v>
      </c>
      <c r="K42" s="46"/>
      <c r="L42" s="46">
        <f t="shared" si="17"/>
        <v>245</v>
      </c>
      <c r="M42" s="46"/>
      <c r="N42" s="46">
        <f t="shared" si="17"/>
        <v>245</v>
      </c>
      <c r="O42" s="46"/>
      <c r="P42" s="46">
        <f t="shared" si="17"/>
        <v>245</v>
      </c>
      <c r="Q42" s="46"/>
      <c r="R42" s="46">
        <f t="shared" si="17"/>
        <v>245</v>
      </c>
      <c r="S42" s="46"/>
      <c r="T42" s="46">
        <f t="shared" si="17"/>
        <v>245</v>
      </c>
      <c r="U42" s="46"/>
      <c r="V42" s="46"/>
      <c r="W42" s="46">
        <f t="shared" si="17"/>
        <v>245</v>
      </c>
      <c r="X42" s="46"/>
      <c r="Y42" s="46">
        <f t="shared" si="17"/>
        <v>245</v>
      </c>
      <c r="Z42" s="46"/>
      <c r="AA42" s="46">
        <f t="shared" si="17"/>
        <v>245</v>
      </c>
      <c r="AB42" s="46"/>
      <c r="AC42" s="46">
        <f t="shared" si="17"/>
        <v>245</v>
      </c>
      <c r="AD42" s="46"/>
    </row>
    <row r="43" spans="2:30" ht="54.5" customHeight="1" x14ac:dyDescent="0.7">
      <c r="D43" s="77"/>
      <c r="E43" s="177" t="s">
        <v>136</v>
      </c>
      <c r="F43" s="46"/>
      <c r="G43" s="177" t="s">
        <v>136</v>
      </c>
      <c r="H43" s="46"/>
      <c r="I43" s="46"/>
      <c r="J43" s="177" t="s">
        <v>136</v>
      </c>
      <c r="K43" s="46"/>
      <c r="L43" s="46"/>
      <c r="M43" s="46"/>
      <c r="N43" s="46"/>
      <c r="O43" s="46"/>
      <c r="P43" s="46"/>
      <c r="Q43" s="46"/>
      <c r="R43" s="46"/>
      <c r="S43" s="46"/>
      <c r="T43" s="46"/>
      <c r="U43" s="46"/>
      <c r="V43" s="46"/>
      <c r="W43" s="46"/>
      <c r="X43" s="46"/>
      <c r="Y43" s="46"/>
      <c r="Z43" s="46"/>
      <c r="AA43" s="46"/>
      <c r="AB43" s="46"/>
      <c r="AC43" s="46"/>
      <c r="AD43" s="46"/>
    </row>
    <row r="44" spans="2:30" x14ac:dyDescent="0.7">
      <c r="E44" s="170"/>
      <c r="AA44" s="179"/>
    </row>
    <row r="45" spans="2:30" x14ac:dyDescent="0.7">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9" spans="2:30" s="46" customFormat="1" x14ac:dyDescent="0.7">
      <c r="B49" s="47"/>
      <c r="C49" s="183"/>
      <c r="D49" s="178"/>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row>
    <row r="50" spans="2:30" s="46" customFormat="1" x14ac:dyDescent="0.7">
      <c r="B50" s="47"/>
      <c r="C50" s="183"/>
      <c r="D50" s="178"/>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row>
    <row r="51" spans="2:30" s="46" customFormat="1" x14ac:dyDescent="0.7">
      <c r="B51" s="141"/>
      <c r="C51" s="183"/>
      <c r="D51" s="178"/>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row>
  </sheetData>
  <sheetProtection selectLockedCells="1" selectUnlockedCells="1"/>
  <mergeCells count="22">
    <mergeCell ref="W16:Z16"/>
    <mergeCell ref="AA16:AD16"/>
    <mergeCell ref="E13:F13"/>
    <mergeCell ref="E14:F14"/>
    <mergeCell ref="E16:I16"/>
    <mergeCell ref="J16:M16"/>
    <mergeCell ref="N16:Q16"/>
    <mergeCell ref="R16:V16"/>
    <mergeCell ref="AA4:AD4"/>
    <mergeCell ref="E5:I5"/>
    <mergeCell ref="J5:M5"/>
    <mergeCell ref="N5:Q5"/>
    <mergeCell ref="R5:V5"/>
    <mergeCell ref="W5:Z5"/>
    <mergeCell ref="AA5:AD5"/>
    <mergeCell ref="B2:B3"/>
    <mergeCell ref="T3:X3"/>
    <mergeCell ref="E4:I4"/>
    <mergeCell ref="J4:M4"/>
    <mergeCell ref="N4:Q4"/>
    <mergeCell ref="R4:V4"/>
    <mergeCell ref="W4:Z4"/>
  </mergeCells>
  <printOptions horizontalCentered="1" verticalCentered="1"/>
  <pageMargins left="0.25" right="0.25" top="0.75" bottom="0.75" header="0.3" footer="0.3"/>
  <pageSetup paperSize="8" scale="22" fitToHeight="0" orientation="landscape" r:id="rId1"/>
  <headerFooter>
    <oddFooter>&amp;L_x000D_&amp;1#&amp;"Calibri"&amp;10&amp;K000000 Public&amp;R&amp;D&amp;T&amp;Z&amp;F&amp;F&amp;A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A3E06-1455-4005-8355-30344B97D9E9}">
  <sheetPr>
    <pageSetUpPr fitToPage="1"/>
  </sheetPr>
  <dimension ref="B1:AD51"/>
  <sheetViews>
    <sheetView showGridLines="0" topLeftCell="A2" zoomScale="70" zoomScaleNormal="70" zoomScaleSheetLayoutView="70" workbookViewId="0">
      <pane xSplit="4" topLeftCell="E1" activePane="topRight" state="frozen"/>
      <selection activeCell="R7" sqref="R7"/>
      <selection pane="topRight" activeCell="R7" sqref="R7"/>
    </sheetView>
  </sheetViews>
  <sheetFormatPr defaultColWidth="9.26953125" defaultRowHeight="17" x14ac:dyDescent="0.7"/>
  <cols>
    <col min="1" max="1" width="1.1796875" style="47" customWidth="1"/>
    <col min="2" max="2" width="62.36328125" style="47" bestFit="1" customWidth="1"/>
    <col min="3" max="3" width="9.26953125" style="76" customWidth="1"/>
    <col min="4" max="4" width="28.81640625" style="178" hidden="1" customWidth="1"/>
    <col min="5" max="5" width="14.6328125" style="47" customWidth="1"/>
    <col min="6" max="6" width="12" style="47" customWidth="1"/>
    <col min="7" max="7" width="15.7265625" style="47" customWidth="1"/>
    <col min="8" max="29" width="12" style="47" customWidth="1"/>
    <col min="30" max="30" width="14.36328125" style="47" customWidth="1"/>
    <col min="31" max="16384" width="9.26953125" style="47"/>
  </cols>
  <sheetData>
    <row r="1" spans="2:30" x14ac:dyDescent="0.7">
      <c r="B1" s="43" t="s">
        <v>25</v>
      </c>
      <c r="C1" s="44"/>
      <c r="D1" s="45"/>
      <c r="E1" s="46"/>
      <c r="F1" s="46"/>
      <c r="G1" s="46"/>
      <c r="H1" s="46"/>
      <c r="I1" s="46"/>
      <c r="J1" s="46"/>
      <c r="K1" s="46"/>
      <c r="L1" s="46"/>
      <c r="M1" s="46"/>
      <c r="N1" s="46"/>
      <c r="O1" s="46"/>
      <c r="P1" s="46"/>
      <c r="Q1" s="46"/>
      <c r="R1" s="46"/>
      <c r="S1" s="46"/>
      <c r="T1" s="46"/>
      <c r="U1" s="46"/>
      <c r="V1" s="46"/>
      <c r="W1" s="46"/>
      <c r="X1" s="46"/>
      <c r="Y1" s="46"/>
      <c r="Z1" s="46"/>
      <c r="AA1" s="46"/>
      <c r="AB1" s="46"/>
      <c r="AC1" s="46"/>
    </row>
    <row r="2" spans="2:30" ht="18" customHeight="1" x14ac:dyDescent="0.7">
      <c r="B2" s="48" t="s">
        <v>26</v>
      </c>
      <c r="C2" s="44"/>
      <c r="D2" s="45"/>
      <c r="E2" s="46"/>
      <c r="F2" s="46"/>
      <c r="G2" s="46"/>
      <c r="H2" s="46"/>
      <c r="I2" s="46"/>
      <c r="J2" s="46"/>
      <c r="K2" s="46"/>
      <c r="L2" s="46"/>
      <c r="M2" s="46"/>
      <c r="N2" s="46"/>
      <c r="O2" s="46"/>
      <c r="P2" s="46"/>
      <c r="Q2" s="46"/>
      <c r="R2" s="46"/>
      <c r="S2" s="46"/>
      <c r="T2" s="46"/>
      <c r="U2" s="46"/>
      <c r="V2" s="46"/>
      <c r="W2" s="46"/>
      <c r="X2" s="46"/>
      <c r="Y2" s="46"/>
      <c r="Z2" s="46"/>
      <c r="AA2" s="46"/>
      <c r="AB2" s="46"/>
      <c r="AC2" s="46"/>
    </row>
    <row r="3" spans="2:30" ht="18" customHeight="1" thickBot="1" x14ac:dyDescent="0.75">
      <c r="B3" s="48"/>
      <c r="C3" s="49"/>
      <c r="D3" s="50"/>
      <c r="T3" s="51" t="s">
        <v>27</v>
      </c>
      <c r="U3" s="51"/>
      <c r="V3" s="51"/>
      <c r="W3" s="51"/>
      <c r="X3" s="51"/>
    </row>
    <row r="4" spans="2:30" s="58" customFormat="1" ht="15.75" customHeight="1" x14ac:dyDescent="0.35">
      <c r="B4" s="52" t="s">
        <v>28</v>
      </c>
      <c r="C4" s="53"/>
      <c r="D4" s="54"/>
      <c r="E4" s="55" t="s">
        <v>29</v>
      </c>
      <c r="F4" s="56"/>
      <c r="G4" s="56"/>
      <c r="H4" s="56"/>
      <c r="I4" s="57"/>
      <c r="J4" s="55" t="s">
        <v>30</v>
      </c>
      <c r="K4" s="56"/>
      <c r="L4" s="56"/>
      <c r="M4" s="57"/>
      <c r="N4" s="55" t="s">
        <v>31</v>
      </c>
      <c r="O4" s="56"/>
      <c r="P4" s="56"/>
      <c r="Q4" s="57"/>
      <c r="R4" s="55" t="s">
        <v>32</v>
      </c>
      <c r="S4" s="56"/>
      <c r="T4" s="56"/>
      <c r="U4" s="56"/>
      <c r="V4" s="57"/>
      <c r="W4" s="55" t="s">
        <v>33</v>
      </c>
      <c r="X4" s="56"/>
      <c r="Y4" s="56"/>
      <c r="Z4" s="57"/>
      <c r="AA4" s="55" t="s">
        <v>34</v>
      </c>
      <c r="AB4" s="56"/>
      <c r="AC4" s="56"/>
      <c r="AD4" s="57"/>
    </row>
    <row r="5" spans="2:30" s="58" customFormat="1" ht="15.75" customHeight="1" x14ac:dyDescent="0.35">
      <c r="B5" s="59" t="s">
        <v>35</v>
      </c>
      <c r="C5" s="53"/>
      <c r="D5" s="54"/>
      <c r="E5" s="60" t="s">
        <v>36</v>
      </c>
      <c r="F5" s="61"/>
      <c r="G5" s="61"/>
      <c r="H5" s="61"/>
      <c r="I5" s="62"/>
      <c r="J5" s="63" t="s">
        <v>37</v>
      </c>
      <c r="K5" s="64"/>
      <c r="L5" s="64"/>
      <c r="M5" s="65"/>
      <c r="N5" s="66" t="s">
        <v>38</v>
      </c>
      <c r="O5" s="67"/>
      <c r="P5" s="67"/>
      <c r="Q5" s="68"/>
      <c r="R5" s="69" t="s">
        <v>39</v>
      </c>
      <c r="S5" s="70"/>
      <c r="T5" s="70"/>
      <c r="U5" s="70"/>
      <c r="V5" s="71"/>
      <c r="W5" s="72" t="s">
        <v>40</v>
      </c>
      <c r="X5" s="73"/>
      <c r="Y5" s="73"/>
      <c r="Z5" s="74"/>
      <c r="AA5" s="69" t="s">
        <v>41</v>
      </c>
      <c r="AB5" s="70"/>
      <c r="AC5" s="70"/>
      <c r="AD5" s="71"/>
    </row>
    <row r="6" spans="2:30" ht="15.75" customHeight="1" x14ac:dyDescent="0.7">
      <c r="B6" s="75" t="s">
        <v>42</v>
      </c>
      <c r="D6" s="77"/>
      <c r="E6" s="78" t="s">
        <v>43</v>
      </c>
      <c r="F6" s="79" t="s">
        <v>44</v>
      </c>
      <c r="G6" s="79" t="s">
        <v>45</v>
      </c>
      <c r="H6" s="79" t="s">
        <v>46</v>
      </c>
      <c r="I6" s="80" t="s">
        <v>47</v>
      </c>
      <c r="J6" s="78" t="s">
        <v>48</v>
      </c>
      <c r="K6" s="79" t="s">
        <v>49</v>
      </c>
      <c r="L6" s="79" t="s">
        <v>50</v>
      </c>
      <c r="M6" s="80" t="s">
        <v>51</v>
      </c>
      <c r="N6" s="81" t="s">
        <v>52</v>
      </c>
      <c r="O6" s="82" t="s">
        <v>53</v>
      </c>
      <c r="P6" s="82" t="s">
        <v>54</v>
      </c>
      <c r="Q6" s="83" t="s">
        <v>55</v>
      </c>
      <c r="R6" s="84" t="s">
        <v>56</v>
      </c>
      <c r="S6" s="85" t="s">
        <v>57</v>
      </c>
      <c r="T6" s="85" t="s">
        <v>58</v>
      </c>
      <c r="U6" s="85" t="s">
        <v>59</v>
      </c>
      <c r="V6" s="86" t="s">
        <v>60</v>
      </c>
      <c r="W6" s="87" t="s">
        <v>61</v>
      </c>
      <c r="X6" s="88" t="s">
        <v>62</v>
      </c>
      <c r="Y6" s="88" t="s">
        <v>63</v>
      </c>
      <c r="Z6" s="89" t="s">
        <v>64</v>
      </c>
      <c r="AA6" s="84" t="s">
        <v>65</v>
      </c>
      <c r="AB6" s="85" t="s">
        <v>66</v>
      </c>
      <c r="AC6" s="85" t="s">
        <v>67</v>
      </c>
      <c r="AD6" s="86" t="s">
        <v>68</v>
      </c>
    </row>
    <row r="7" spans="2:30" ht="15.75" customHeight="1" x14ac:dyDescent="0.7">
      <c r="B7" s="90" t="s">
        <v>69</v>
      </c>
      <c r="D7" s="77"/>
      <c r="E7" s="78"/>
      <c r="F7" s="79"/>
      <c r="G7" s="79"/>
      <c r="H7" s="79"/>
      <c r="I7" s="80"/>
      <c r="J7" s="78"/>
      <c r="K7" s="79"/>
      <c r="L7" s="79"/>
      <c r="M7" s="80"/>
      <c r="N7" s="91"/>
      <c r="O7" s="92"/>
      <c r="P7" s="92"/>
      <c r="Q7" s="93"/>
      <c r="R7" s="91"/>
      <c r="S7" s="92"/>
      <c r="T7" s="92"/>
      <c r="U7" s="92"/>
      <c r="V7" s="93"/>
      <c r="W7" s="91"/>
      <c r="X7" s="92"/>
      <c r="Y7" s="92"/>
      <c r="Z7" s="93"/>
      <c r="AA7" s="91"/>
      <c r="AB7" s="92"/>
      <c r="AC7" s="92"/>
      <c r="AD7" s="93"/>
    </row>
    <row r="8" spans="2:30" ht="15.75" customHeight="1" x14ac:dyDescent="0.7">
      <c r="B8" s="75" t="s">
        <v>70</v>
      </c>
      <c r="D8" s="77"/>
      <c r="E8" s="94">
        <f t="shared" ref="E8:AD8" si="0">E39</f>
        <v>45841</v>
      </c>
      <c r="F8" s="95">
        <f t="shared" si="0"/>
        <v>45844</v>
      </c>
      <c r="G8" s="96">
        <f t="shared" si="0"/>
        <v>45851</v>
      </c>
      <c r="H8" s="95">
        <f t="shared" si="0"/>
        <v>45858</v>
      </c>
      <c r="I8" s="97">
        <f t="shared" si="0"/>
        <v>45865</v>
      </c>
      <c r="J8" s="98">
        <f t="shared" si="0"/>
        <v>45872</v>
      </c>
      <c r="K8" s="95">
        <f t="shared" si="0"/>
        <v>45879</v>
      </c>
      <c r="L8" s="96">
        <f t="shared" si="0"/>
        <v>45886</v>
      </c>
      <c r="M8" s="97">
        <f t="shared" si="0"/>
        <v>45893</v>
      </c>
      <c r="N8" s="96">
        <f t="shared" si="0"/>
        <v>45900</v>
      </c>
      <c r="O8" s="95">
        <f t="shared" si="0"/>
        <v>45907</v>
      </c>
      <c r="P8" s="96">
        <f t="shared" si="0"/>
        <v>45914</v>
      </c>
      <c r="Q8" s="97">
        <f t="shared" si="0"/>
        <v>45921</v>
      </c>
      <c r="R8" s="96">
        <f t="shared" si="0"/>
        <v>45928</v>
      </c>
      <c r="S8" s="95">
        <f t="shared" si="0"/>
        <v>45935</v>
      </c>
      <c r="T8" s="96">
        <f t="shared" si="0"/>
        <v>45942</v>
      </c>
      <c r="U8" s="95">
        <f t="shared" si="0"/>
        <v>45949</v>
      </c>
      <c r="V8" s="97">
        <f t="shared" si="0"/>
        <v>45956</v>
      </c>
      <c r="W8" s="98">
        <f t="shared" si="0"/>
        <v>45963</v>
      </c>
      <c r="X8" s="95">
        <f t="shared" si="0"/>
        <v>45970</v>
      </c>
      <c r="Y8" s="96">
        <f t="shared" si="0"/>
        <v>45977</v>
      </c>
      <c r="Z8" s="97">
        <f t="shared" si="0"/>
        <v>45984</v>
      </c>
      <c r="AA8" s="99">
        <f t="shared" si="0"/>
        <v>45991</v>
      </c>
      <c r="AB8" s="95">
        <f t="shared" si="0"/>
        <v>45998</v>
      </c>
      <c r="AC8" s="95">
        <f t="shared" si="0"/>
        <v>46005</v>
      </c>
      <c r="AD8" s="97">
        <f t="shared" si="0"/>
        <v>46012</v>
      </c>
    </row>
    <row r="9" spans="2:30" ht="15.75" customHeight="1" x14ac:dyDescent="0.7">
      <c r="B9" s="100" t="s">
        <v>71</v>
      </c>
      <c r="D9" s="77"/>
      <c r="E9" s="101" t="s">
        <v>72</v>
      </c>
      <c r="F9" s="102"/>
      <c r="G9" s="103" t="s">
        <v>73</v>
      </c>
      <c r="H9" s="102"/>
      <c r="I9" s="93"/>
      <c r="J9" s="101" t="s">
        <v>72</v>
      </c>
      <c r="K9" s="102"/>
      <c r="L9" s="103" t="s">
        <v>73</v>
      </c>
      <c r="M9" s="93"/>
      <c r="N9" s="103" t="s">
        <v>72</v>
      </c>
      <c r="O9" s="102"/>
      <c r="P9" s="103" t="s">
        <v>73</v>
      </c>
      <c r="Q9" s="93"/>
      <c r="R9" s="103" t="s">
        <v>72</v>
      </c>
      <c r="S9" s="102"/>
      <c r="T9" s="103" t="s">
        <v>73</v>
      </c>
      <c r="U9" s="102"/>
      <c r="V9" s="93"/>
      <c r="W9" s="101" t="s">
        <v>72</v>
      </c>
      <c r="X9" s="102"/>
      <c r="Y9" s="103" t="s">
        <v>73</v>
      </c>
      <c r="Z9" s="104"/>
      <c r="AA9" s="101" t="s">
        <v>72</v>
      </c>
      <c r="AB9" s="102"/>
      <c r="AC9" s="103" t="s">
        <v>73</v>
      </c>
      <c r="AD9" s="104"/>
    </row>
    <row r="10" spans="2:30" ht="15.75" customHeight="1" x14ac:dyDescent="0.7">
      <c r="B10" s="105" t="s">
        <v>74</v>
      </c>
      <c r="D10" s="106"/>
      <c r="E10" s="107" t="s">
        <v>44</v>
      </c>
      <c r="F10" s="79" t="s">
        <v>45</v>
      </c>
      <c r="G10" s="108" t="s">
        <v>46</v>
      </c>
      <c r="H10" s="79" t="s">
        <v>47</v>
      </c>
      <c r="I10" s="80" t="s">
        <v>48</v>
      </c>
      <c r="J10" s="107" t="s">
        <v>49</v>
      </c>
      <c r="K10" s="79" t="s">
        <v>50</v>
      </c>
      <c r="L10" s="108" t="s">
        <v>51</v>
      </c>
      <c r="M10" s="80" t="s">
        <v>52</v>
      </c>
      <c r="N10" s="108" t="s">
        <v>53</v>
      </c>
      <c r="O10" s="79" t="s">
        <v>54</v>
      </c>
      <c r="P10" s="108" t="s">
        <v>55</v>
      </c>
      <c r="Q10" s="80" t="s">
        <v>56</v>
      </c>
      <c r="R10" s="108" t="s">
        <v>57</v>
      </c>
      <c r="S10" s="79" t="s">
        <v>58</v>
      </c>
      <c r="T10" s="108" t="s">
        <v>59</v>
      </c>
      <c r="U10" s="79" t="s">
        <v>60</v>
      </c>
      <c r="V10" s="80" t="s">
        <v>61</v>
      </c>
      <c r="W10" s="107" t="s">
        <v>62</v>
      </c>
      <c r="X10" s="79" t="s">
        <v>63</v>
      </c>
      <c r="Y10" s="108" t="s">
        <v>64</v>
      </c>
      <c r="Z10" s="80" t="s">
        <v>65</v>
      </c>
      <c r="AA10" s="78" t="s">
        <v>66</v>
      </c>
      <c r="AB10" s="79" t="s">
        <v>67</v>
      </c>
      <c r="AC10" s="79" t="s">
        <v>68</v>
      </c>
      <c r="AD10" s="80" t="s">
        <v>75</v>
      </c>
    </row>
    <row r="11" spans="2:30" ht="15.75" customHeight="1" thickBot="1" x14ac:dyDescent="0.75">
      <c r="B11" s="109" t="s">
        <v>76</v>
      </c>
      <c r="C11" s="44"/>
      <c r="D11" s="45"/>
      <c r="E11" s="110">
        <v>45848</v>
      </c>
      <c r="F11" s="111">
        <v>45851</v>
      </c>
      <c r="G11" s="112">
        <v>45858</v>
      </c>
      <c r="H11" s="111">
        <v>45865</v>
      </c>
      <c r="I11" s="113">
        <v>45872</v>
      </c>
      <c r="J11" s="114">
        <v>45879</v>
      </c>
      <c r="K11" s="111">
        <v>45886</v>
      </c>
      <c r="L11" s="112">
        <v>45893</v>
      </c>
      <c r="M11" s="113">
        <v>45900</v>
      </c>
      <c r="N11" s="112">
        <v>45907</v>
      </c>
      <c r="O11" s="111">
        <v>45914</v>
      </c>
      <c r="P11" s="112">
        <v>45921</v>
      </c>
      <c r="Q11" s="113">
        <v>45928</v>
      </c>
      <c r="R11" s="112">
        <v>45935</v>
      </c>
      <c r="S11" s="111">
        <v>45942</v>
      </c>
      <c r="T11" s="112">
        <v>45949</v>
      </c>
      <c r="U11" s="111">
        <v>45956</v>
      </c>
      <c r="V11" s="113">
        <v>45963</v>
      </c>
      <c r="W11" s="114">
        <v>45970</v>
      </c>
      <c r="X11" s="111">
        <v>45977</v>
      </c>
      <c r="Y11" s="112">
        <v>45984</v>
      </c>
      <c r="Z11" s="113">
        <v>45991</v>
      </c>
      <c r="AA11" s="114">
        <v>45998</v>
      </c>
      <c r="AB11" s="111">
        <v>46005</v>
      </c>
      <c r="AC11" s="112">
        <v>46012</v>
      </c>
      <c r="AD11" s="111">
        <v>46019</v>
      </c>
    </row>
    <row r="12" spans="2:30" s="46" customFormat="1" ht="15.75" customHeight="1" x14ac:dyDescent="0.7">
      <c r="B12" s="115" t="s">
        <v>77</v>
      </c>
      <c r="C12" s="116" t="s">
        <v>78</v>
      </c>
      <c r="D12" s="116" t="s">
        <v>79</v>
      </c>
      <c r="E12" s="117"/>
      <c r="F12" s="118"/>
      <c r="G12" s="119"/>
      <c r="H12" s="118"/>
      <c r="I12" s="120"/>
      <c r="J12" s="117"/>
      <c r="K12" s="118"/>
      <c r="L12" s="119"/>
      <c r="M12" s="120"/>
      <c r="N12" s="117"/>
      <c r="O12" s="118"/>
      <c r="P12" s="119"/>
      <c r="Q12" s="120"/>
      <c r="R12" s="117"/>
      <c r="S12" s="118"/>
      <c r="T12" s="119"/>
      <c r="U12" s="118"/>
      <c r="V12" s="120"/>
      <c r="W12" s="117"/>
      <c r="X12" s="118"/>
      <c r="Y12" s="119"/>
      <c r="Z12" s="118"/>
      <c r="AA12" s="117"/>
      <c r="AB12" s="118"/>
      <c r="AC12" s="119"/>
      <c r="AD12" s="121"/>
    </row>
    <row r="13" spans="2:30" ht="15.75" customHeight="1" x14ac:dyDescent="0.7">
      <c r="B13" s="122" t="s">
        <v>80</v>
      </c>
      <c r="C13" s="123">
        <v>21</v>
      </c>
      <c r="D13" s="124" t="s">
        <v>81</v>
      </c>
      <c r="E13" s="125" t="s">
        <v>82</v>
      </c>
      <c r="F13" s="126"/>
      <c r="G13" s="119"/>
      <c r="H13" s="118"/>
      <c r="I13" s="120"/>
      <c r="J13" s="117"/>
      <c r="K13" s="118"/>
      <c r="L13" s="119"/>
      <c r="M13" s="120"/>
      <c r="N13" s="117"/>
      <c r="O13" s="118"/>
      <c r="P13" s="119"/>
      <c r="Q13" s="120"/>
      <c r="R13" s="117"/>
      <c r="S13" s="118"/>
      <c r="T13" s="119"/>
      <c r="U13" s="118"/>
      <c r="V13" s="120"/>
      <c r="W13" s="117"/>
      <c r="X13" s="118"/>
      <c r="Y13" s="119"/>
      <c r="Z13" s="118"/>
      <c r="AA13" s="117"/>
      <c r="AB13" s="118"/>
      <c r="AC13" s="119"/>
      <c r="AD13" s="121"/>
    </row>
    <row r="14" spans="2:30" ht="15.75" customHeight="1" x14ac:dyDescent="0.7">
      <c r="B14" s="122" t="s">
        <v>83</v>
      </c>
      <c r="C14" s="123">
        <v>28</v>
      </c>
      <c r="D14" s="124" t="s">
        <v>84</v>
      </c>
      <c r="E14" s="127" t="s">
        <v>85</v>
      </c>
      <c r="F14" s="128"/>
      <c r="G14" s="119"/>
      <c r="H14" s="118"/>
      <c r="I14" s="120"/>
      <c r="J14" s="117"/>
      <c r="K14" s="118"/>
      <c r="L14" s="119"/>
      <c r="M14" s="120"/>
      <c r="N14" s="117"/>
      <c r="O14" s="118"/>
      <c r="P14" s="119"/>
      <c r="Q14" s="120"/>
      <c r="R14" s="117"/>
      <c r="S14" s="118"/>
      <c r="T14" s="119"/>
      <c r="U14" s="118"/>
      <c r="V14" s="120"/>
      <c r="W14" s="117"/>
      <c r="X14" s="118"/>
      <c r="Y14" s="119"/>
      <c r="Z14" s="118"/>
      <c r="AA14" s="117"/>
      <c r="AB14" s="118"/>
      <c r="AC14" s="119"/>
      <c r="AD14" s="121"/>
    </row>
    <row r="15" spans="2:30" ht="15.75" customHeight="1" thickBot="1" x14ac:dyDescent="0.75">
      <c r="B15" s="129" t="s">
        <v>86</v>
      </c>
      <c r="C15" s="130"/>
      <c r="D15" s="131"/>
      <c r="E15" s="117"/>
      <c r="F15" s="118"/>
      <c r="G15" s="119"/>
      <c r="H15" s="118"/>
      <c r="I15" s="120"/>
      <c r="J15" s="132"/>
      <c r="K15" s="118"/>
      <c r="L15" s="119"/>
      <c r="M15" s="120"/>
      <c r="N15" s="132"/>
      <c r="O15" s="118"/>
      <c r="P15" s="119"/>
      <c r="Q15" s="120"/>
      <c r="R15" s="132"/>
      <c r="S15" s="118"/>
      <c r="T15" s="119"/>
      <c r="U15" s="118"/>
      <c r="V15" s="120"/>
      <c r="W15" s="132"/>
      <c r="X15" s="118"/>
      <c r="Y15" s="119"/>
      <c r="Z15" s="118"/>
      <c r="AA15" s="117"/>
      <c r="AB15" s="118"/>
      <c r="AC15" s="119"/>
      <c r="AD15" s="121"/>
    </row>
    <row r="16" spans="2:30" ht="15.75" customHeight="1" thickBot="1" x14ac:dyDescent="0.75">
      <c r="B16" s="122"/>
      <c r="C16" s="123"/>
      <c r="D16" s="124"/>
      <c r="E16" s="133" t="s">
        <v>87</v>
      </c>
      <c r="F16" s="134"/>
      <c r="G16" s="134"/>
      <c r="H16" s="134"/>
      <c r="I16" s="135"/>
      <c r="J16" s="133" t="s">
        <v>88</v>
      </c>
      <c r="K16" s="134"/>
      <c r="L16" s="134"/>
      <c r="M16" s="135"/>
      <c r="N16" s="133" t="s">
        <v>89</v>
      </c>
      <c r="O16" s="134"/>
      <c r="P16" s="134"/>
      <c r="Q16" s="135"/>
      <c r="R16" s="133" t="s">
        <v>90</v>
      </c>
      <c r="S16" s="134"/>
      <c r="T16" s="134"/>
      <c r="U16" s="134"/>
      <c r="V16" s="135"/>
      <c r="W16" s="133" t="s">
        <v>91</v>
      </c>
      <c r="X16" s="134"/>
      <c r="Y16" s="134"/>
      <c r="Z16" s="135"/>
      <c r="AA16" s="133" t="s">
        <v>92</v>
      </c>
      <c r="AB16" s="134"/>
      <c r="AC16" s="134"/>
      <c r="AD16" s="135"/>
    </row>
    <row r="17" spans="2:30" s="141" customFormat="1" x14ac:dyDescent="0.7">
      <c r="B17" s="136" t="s">
        <v>93</v>
      </c>
      <c r="C17" s="137">
        <v>30</v>
      </c>
      <c r="D17" s="138" t="s">
        <v>94</v>
      </c>
      <c r="E17" s="139">
        <f t="shared" ref="E17:AD17" si="1">E18-$C$17</f>
        <v>45590</v>
      </c>
      <c r="F17" s="140">
        <f t="shared" si="1"/>
        <v>45593</v>
      </c>
      <c r="G17" s="140">
        <f t="shared" si="1"/>
        <v>45600</v>
      </c>
      <c r="H17" s="140">
        <f t="shared" si="1"/>
        <v>45607</v>
      </c>
      <c r="I17" s="140">
        <f t="shared" si="1"/>
        <v>45642</v>
      </c>
      <c r="J17" s="139">
        <f t="shared" si="1"/>
        <v>45649</v>
      </c>
      <c r="K17" s="140">
        <f t="shared" si="1"/>
        <v>45656</v>
      </c>
      <c r="L17" s="140">
        <f t="shared" si="1"/>
        <v>45663</v>
      </c>
      <c r="M17" s="140">
        <f t="shared" si="1"/>
        <v>45670</v>
      </c>
      <c r="N17" s="139">
        <f t="shared" si="1"/>
        <v>45677</v>
      </c>
      <c r="O17" s="140">
        <f t="shared" si="1"/>
        <v>45684</v>
      </c>
      <c r="P17" s="140">
        <f t="shared" si="1"/>
        <v>45691</v>
      </c>
      <c r="Q17" s="140">
        <f t="shared" si="1"/>
        <v>45698</v>
      </c>
      <c r="R17" s="139">
        <f t="shared" si="1"/>
        <v>45705</v>
      </c>
      <c r="S17" s="140">
        <f t="shared" si="1"/>
        <v>45712</v>
      </c>
      <c r="T17" s="140">
        <f t="shared" si="1"/>
        <v>45719</v>
      </c>
      <c r="U17" s="140">
        <f t="shared" si="1"/>
        <v>45726</v>
      </c>
      <c r="V17" s="140">
        <f t="shared" si="1"/>
        <v>45733</v>
      </c>
      <c r="W17" s="139">
        <f t="shared" si="1"/>
        <v>45740</v>
      </c>
      <c r="X17" s="140">
        <f t="shared" si="1"/>
        <v>45747</v>
      </c>
      <c r="Y17" s="140">
        <f t="shared" si="1"/>
        <v>45754</v>
      </c>
      <c r="Z17" s="140">
        <f t="shared" si="1"/>
        <v>45761</v>
      </c>
      <c r="AA17" s="139">
        <f t="shared" si="1"/>
        <v>45768</v>
      </c>
      <c r="AB17" s="140">
        <f t="shared" si="1"/>
        <v>45775</v>
      </c>
      <c r="AC17" s="140">
        <f t="shared" si="1"/>
        <v>45782</v>
      </c>
      <c r="AD17" s="140">
        <f t="shared" si="1"/>
        <v>45789</v>
      </c>
    </row>
    <row r="18" spans="2:30" x14ac:dyDescent="0.7">
      <c r="B18" s="142" t="s">
        <v>95</v>
      </c>
      <c r="C18" s="143">
        <v>24</v>
      </c>
      <c r="D18" s="144" t="s">
        <v>96</v>
      </c>
      <c r="E18" s="145">
        <f t="shared" ref="E18:AD18" si="2">E20-$C$18</f>
        <v>45620</v>
      </c>
      <c r="F18" s="145">
        <f t="shared" si="2"/>
        <v>45623</v>
      </c>
      <c r="G18" s="145">
        <f t="shared" si="2"/>
        <v>45630</v>
      </c>
      <c r="H18" s="145">
        <f t="shared" si="2"/>
        <v>45637</v>
      </c>
      <c r="I18" s="145">
        <f t="shared" si="2"/>
        <v>45672</v>
      </c>
      <c r="J18" s="145">
        <f t="shared" si="2"/>
        <v>45679</v>
      </c>
      <c r="K18" s="145">
        <f t="shared" si="2"/>
        <v>45686</v>
      </c>
      <c r="L18" s="145">
        <f t="shared" si="2"/>
        <v>45693</v>
      </c>
      <c r="M18" s="145">
        <f t="shared" si="2"/>
        <v>45700</v>
      </c>
      <c r="N18" s="145">
        <f t="shared" si="2"/>
        <v>45707</v>
      </c>
      <c r="O18" s="145">
        <f t="shared" si="2"/>
        <v>45714</v>
      </c>
      <c r="P18" s="145">
        <f t="shared" si="2"/>
        <v>45721</v>
      </c>
      <c r="Q18" s="145">
        <f t="shared" si="2"/>
        <v>45728</v>
      </c>
      <c r="R18" s="145">
        <f t="shared" si="2"/>
        <v>45735</v>
      </c>
      <c r="S18" s="145">
        <f t="shared" si="2"/>
        <v>45742</v>
      </c>
      <c r="T18" s="145">
        <f t="shared" si="2"/>
        <v>45749</v>
      </c>
      <c r="U18" s="145">
        <f t="shared" si="2"/>
        <v>45756</v>
      </c>
      <c r="V18" s="145">
        <f t="shared" si="2"/>
        <v>45763</v>
      </c>
      <c r="W18" s="145">
        <f t="shared" si="2"/>
        <v>45770</v>
      </c>
      <c r="X18" s="145">
        <f t="shared" si="2"/>
        <v>45777</v>
      </c>
      <c r="Y18" s="145">
        <f t="shared" si="2"/>
        <v>45784</v>
      </c>
      <c r="Z18" s="145">
        <f t="shared" si="2"/>
        <v>45791</v>
      </c>
      <c r="AA18" s="145">
        <f t="shared" si="2"/>
        <v>45798</v>
      </c>
      <c r="AB18" s="145">
        <f t="shared" si="2"/>
        <v>45805</v>
      </c>
      <c r="AC18" s="145">
        <f t="shared" si="2"/>
        <v>45812</v>
      </c>
      <c r="AD18" s="145">
        <f t="shared" si="2"/>
        <v>45819</v>
      </c>
    </row>
    <row r="19" spans="2:30" ht="15.75" customHeight="1" x14ac:dyDescent="0.7">
      <c r="B19" s="146" t="s">
        <v>97</v>
      </c>
      <c r="C19" s="123">
        <v>7</v>
      </c>
      <c r="D19" s="124" t="s">
        <v>98</v>
      </c>
      <c r="E19" s="147">
        <f t="shared" ref="E19:AD19" si="3">E20-$C$19</f>
        <v>45637</v>
      </c>
      <c r="F19" s="147">
        <f t="shared" si="3"/>
        <v>45640</v>
      </c>
      <c r="G19" s="147">
        <f t="shared" si="3"/>
        <v>45647</v>
      </c>
      <c r="H19" s="147">
        <f t="shared" si="3"/>
        <v>45654</v>
      </c>
      <c r="I19" s="147">
        <f t="shared" si="3"/>
        <v>45689</v>
      </c>
      <c r="J19" s="147">
        <f t="shared" si="3"/>
        <v>45696</v>
      </c>
      <c r="K19" s="147">
        <f t="shared" si="3"/>
        <v>45703</v>
      </c>
      <c r="L19" s="147">
        <f t="shared" si="3"/>
        <v>45710</v>
      </c>
      <c r="M19" s="147">
        <f t="shared" si="3"/>
        <v>45717</v>
      </c>
      <c r="N19" s="147">
        <f t="shared" si="3"/>
        <v>45724</v>
      </c>
      <c r="O19" s="147">
        <f t="shared" si="3"/>
        <v>45731</v>
      </c>
      <c r="P19" s="147">
        <f t="shared" si="3"/>
        <v>45738</v>
      </c>
      <c r="Q19" s="147">
        <f t="shared" si="3"/>
        <v>45745</v>
      </c>
      <c r="R19" s="147">
        <f t="shared" si="3"/>
        <v>45752</v>
      </c>
      <c r="S19" s="147">
        <f t="shared" si="3"/>
        <v>45759</v>
      </c>
      <c r="T19" s="147">
        <f t="shared" si="3"/>
        <v>45766</v>
      </c>
      <c r="U19" s="147">
        <f t="shared" si="3"/>
        <v>45773</v>
      </c>
      <c r="V19" s="147">
        <f t="shared" si="3"/>
        <v>45780</v>
      </c>
      <c r="W19" s="147">
        <f t="shared" si="3"/>
        <v>45787</v>
      </c>
      <c r="X19" s="147">
        <f t="shared" si="3"/>
        <v>45794</v>
      </c>
      <c r="Y19" s="147">
        <f t="shared" si="3"/>
        <v>45801</v>
      </c>
      <c r="Z19" s="147">
        <f t="shared" si="3"/>
        <v>45808</v>
      </c>
      <c r="AA19" s="147">
        <f t="shared" si="3"/>
        <v>45815</v>
      </c>
      <c r="AB19" s="147">
        <f t="shared" si="3"/>
        <v>45822</v>
      </c>
      <c r="AC19" s="147">
        <f t="shared" si="3"/>
        <v>45829</v>
      </c>
      <c r="AD19" s="147">
        <f t="shared" si="3"/>
        <v>45836</v>
      </c>
    </row>
    <row r="20" spans="2:30" x14ac:dyDescent="0.7">
      <c r="B20" s="148" t="s">
        <v>99</v>
      </c>
      <c r="C20" s="123">
        <v>7</v>
      </c>
      <c r="D20" s="124" t="s">
        <v>100</v>
      </c>
      <c r="E20" s="149">
        <f t="shared" ref="E20:AD20" si="4">E21-$C$20</f>
        <v>45644</v>
      </c>
      <c r="F20" s="149">
        <f t="shared" si="4"/>
        <v>45647</v>
      </c>
      <c r="G20" s="149">
        <f t="shared" si="4"/>
        <v>45654</v>
      </c>
      <c r="H20" s="149">
        <f t="shared" si="4"/>
        <v>45661</v>
      </c>
      <c r="I20" s="149">
        <f t="shared" si="4"/>
        <v>45696</v>
      </c>
      <c r="J20" s="149">
        <f t="shared" si="4"/>
        <v>45703</v>
      </c>
      <c r="K20" s="149">
        <f t="shared" si="4"/>
        <v>45710</v>
      </c>
      <c r="L20" s="149">
        <f t="shared" si="4"/>
        <v>45717</v>
      </c>
      <c r="M20" s="149">
        <f t="shared" si="4"/>
        <v>45724</v>
      </c>
      <c r="N20" s="149">
        <f t="shared" si="4"/>
        <v>45731</v>
      </c>
      <c r="O20" s="149">
        <f t="shared" si="4"/>
        <v>45738</v>
      </c>
      <c r="P20" s="149">
        <f t="shared" si="4"/>
        <v>45745</v>
      </c>
      <c r="Q20" s="149">
        <f t="shared" si="4"/>
        <v>45752</v>
      </c>
      <c r="R20" s="149">
        <f t="shared" si="4"/>
        <v>45759</v>
      </c>
      <c r="S20" s="149">
        <f t="shared" si="4"/>
        <v>45766</v>
      </c>
      <c r="T20" s="149">
        <f t="shared" si="4"/>
        <v>45773</v>
      </c>
      <c r="U20" s="149">
        <f t="shared" si="4"/>
        <v>45780</v>
      </c>
      <c r="V20" s="149">
        <f t="shared" si="4"/>
        <v>45787</v>
      </c>
      <c r="W20" s="149">
        <f t="shared" si="4"/>
        <v>45794</v>
      </c>
      <c r="X20" s="149">
        <f t="shared" si="4"/>
        <v>45801</v>
      </c>
      <c r="Y20" s="149">
        <f t="shared" si="4"/>
        <v>45808</v>
      </c>
      <c r="Z20" s="149">
        <f t="shared" si="4"/>
        <v>45815</v>
      </c>
      <c r="AA20" s="149">
        <f t="shared" si="4"/>
        <v>45822</v>
      </c>
      <c r="AB20" s="149">
        <f t="shared" si="4"/>
        <v>45829</v>
      </c>
      <c r="AC20" s="149">
        <f t="shared" si="4"/>
        <v>45836</v>
      </c>
      <c r="AD20" s="149">
        <f t="shared" si="4"/>
        <v>45843</v>
      </c>
    </row>
    <row r="21" spans="2:30" s="141" customFormat="1" collapsed="1" x14ac:dyDescent="0.7">
      <c r="B21" s="150" t="s">
        <v>101</v>
      </c>
      <c r="C21" s="151">
        <v>7</v>
      </c>
      <c r="D21" s="152" t="s">
        <v>102</v>
      </c>
      <c r="E21" s="191">
        <f t="shared" ref="E21:AD21" si="5">E22-$C$21</f>
        <v>45651</v>
      </c>
      <c r="F21" s="153">
        <f t="shared" si="5"/>
        <v>45654</v>
      </c>
      <c r="G21" s="153">
        <f t="shared" si="5"/>
        <v>45661</v>
      </c>
      <c r="H21" s="153">
        <f t="shared" si="5"/>
        <v>45668</v>
      </c>
      <c r="I21" s="153">
        <f t="shared" si="5"/>
        <v>45703</v>
      </c>
      <c r="J21" s="139">
        <f t="shared" si="5"/>
        <v>45710</v>
      </c>
      <c r="K21" s="153">
        <f t="shared" si="5"/>
        <v>45717</v>
      </c>
      <c r="L21" s="153">
        <f t="shared" si="5"/>
        <v>45724</v>
      </c>
      <c r="M21" s="153">
        <f t="shared" si="5"/>
        <v>45731</v>
      </c>
      <c r="N21" s="139">
        <f t="shared" si="5"/>
        <v>45738</v>
      </c>
      <c r="O21" s="153">
        <f t="shared" si="5"/>
        <v>45745</v>
      </c>
      <c r="P21" s="153">
        <f t="shared" si="5"/>
        <v>45752</v>
      </c>
      <c r="Q21" s="153">
        <f t="shared" si="5"/>
        <v>45759</v>
      </c>
      <c r="R21" s="139">
        <f t="shared" si="5"/>
        <v>45766</v>
      </c>
      <c r="S21" s="153">
        <f t="shared" si="5"/>
        <v>45773</v>
      </c>
      <c r="T21" s="153">
        <f t="shared" si="5"/>
        <v>45780</v>
      </c>
      <c r="U21" s="153">
        <f t="shared" si="5"/>
        <v>45787</v>
      </c>
      <c r="V21" s="153">
        <f t="shared" si="5"/>
        <v>45794</v>
      </c>
      <c r="W21" s="139">
        <f t="shared" si="5"/>
        <v>45801</v>
      </c>
      <c r="X21" s="153">
        <f t="shared" si="5"/>
        <v>45808</v>
      </c>
      <c r="Y21" s="153">
        <f t="shared" si="5"/>
        <v>45815</v>
      </c>
      <c r="Z21" s="153">
        <f t="shared" si="5"/>
        <v>45822</v>
      </c>
      <c r="AA21" s="139">
        <f t="shared" si="5"/>
        <v>45829</v>
      </c>
      <c r="AB21" s="153">
        <f t="shared" si="5"/>
        <v>45836</v>
      </c>
      <c r="AC21" s="153">
        <f t="shared" si="5"/>
        <v>45843</v>
      </c>
      <c r="AD21" s="153">
        <f t="shared" si="5"/>
        <v>45850</v>
      </c>
    </row>
    <row r="22" spans="2:30" s="141" customFormat="1" x14ac:dyDescent="0.7">
      <c r="B22" s="154" t="s">
        <v>103</v>
      </c>
      <c r="C22" s="155">
        <v>105</v>
      </c>
      <c r="D22" s="156" t="s">
        <v>104</v>
      </c>
      <c r="E22" s="191">
        <f>IF(AND('Calendar Events + Assumptions'!$J$4&lt;'REGULAR CP_105D'!E30,E30&lt;'Calendar Events + Assumptions'!$J$5+$C$22),'REGULAR CP_105D'!E30-$C$22-'Calendar Events + Assumptions'!$O$4,'REGULAR CP_105D'!E30-'REGULAR CP_105D'!$C$22)</f>
        <v>45658</v>
      </c>
      <c r="F22" s="139">
        <f>IF(AND('Calendar Events + Assumptions'!$J$4&lt;'REGULAR CP_105D'!F30,F30&lt;'Calendar Events + Assumptions'!$J$5+$C$22),'REGULAR CP_105D'!F30-$C$22-'Calendar Events + Assumptions'!$O$4,'REGULAR CP_105D'!F30-'REGULAR CP_105D'!$C$22)</f>
        <v>45661</v>
      </c>
      <c r="G22" s="157">
        <f>IF(AND('Calendar Events + Assumptions'!$J$4&lt;'REGULAR CP_105D'!G30,G30&lt;'Calendar Events + Assumptions'!$J$5+$C$22),'REGULAR CP_105D'!G30-$C$22-'Calendar Events + Assumptions'!$O$4,'REGULAR CP_105D'!G30-'REGULAR CP_105D'!$C$22)</f>
        <v>45668</v>
      </c>
      <c r="H22" s="157">
        <f>IF(AND('Calendar Events + Assumptions'!$J$4&lt;'REGULAR CP_105D'!H30,H30&lt;'Calendar Events + Assumptions'!$J$5+$C$22),'REGULAR CP_105D'!H30-$C$22-'Calendar Events + Assumptions'!$O$4,'REGULAR CP_105D'!H30-'REGULAR CP_105D'!$C$22)</f>
        <v>45675</v>
      </c>
      <c r="I22" s="157">
        <f>IF(AND('Calendar Events + Assumptions'!$J$4&lt;'REGULAR CP_105D'!I30,I30&lt;'Calendar Events + Assumptions'!$J$5+$C$22),'REGULAR CP_105D'!I30-$C$22-'Calendar Events + Assumptions'!$O$4,'REGULAR CP_105D'!I30-'REGULAR CP_105D'!$C$22)</f>
        <v>45710</v>
      </c>
      <c r="J22" s="157">
        <f>IF(AND('Calendar Events + Assumptions'!$J$4&lt;'REGULAR CP_105D'!J30,J30&lt;'Calendar Events + Assumptions'!$J$5+$C$22),'REGULAR CP_105D'!J30-$C$22-'Calendar Events + Assumptions'!$O$4,'REGULAR CP_105D'!J30-'REGULAR CP_105D'!$C$22)</f>
        <v>45717</v>
      </c>
      <c r="K22" s="157">
        <f>IF(AND('Calendar Events + Assumptions'!$J$4&lt;'REGULAR CP_105D'!K30,K30&lt;'Calendar Events + Assumptions'!$J$5+$C$22),'REGULAR CP_105D'!K30-$C$22-'Calendar Events + Assumptions'!$O$4,'REGULAR CP_105D'!K30-'REGULAR CP_105D'!$C$22)</f>
        <v>45724</v>
      </c>
      <c r="L22" s="157">
        <f>IF(AND('Calendar Events + Assumptions'!$J$4&lt;'REGULAR CP_105D'!L30,L30&lt;'Calendar Events + Assumptions'!$J$5+$C$22),'REGULAR CP_105D'!L30-$C$22-'Calendar Events + Assumptions'!$O$4,'REGULAR CP_105D'!L30-'REGULAR CP_105D'!$C$22)</f>
        <v>45731</v>
      </c>
      <c r="M22" s="157">
        <f>IF(AND('Calendar Events + Assumptions'!$J$4&lt;'REGULAR CP_105D'!M30,M30&lt;'Calendar Events + Assumptions'!$J$5+$C$22),'REGULAR CP_105D'!M30-$C$22-'Calendar Events + Assumptions'!$O$4,'REGULAR CP_105D'!M30-'REGULAR CP_105D'!$C$22)</f>
        <v>45738</v>
      </c>
      <c r="N22" s="157">
        <f>IF(AND('Calendar Events + Assumptions'!$J$4&lt;'REGULAR CP_105D'!N30,N30&lt;'Calendar Events + Assumptions'!$J$5+$C$22),'REGULAR CP_105D'!N30-$C$22-'Calendar Events + Assumptions'!$O$4,'REGULAR CP_105D'!N30-'REGULAR CP_105D'!$C$22)</f>
        <v>45745</v>
      </c>
      <c r="O22" s="157">
        <f>IF(AND('Calendar Events + Assumptions'!$J$4&lt;'REGULAR CP_105D'!O30,O30&lt;'Calendar Events + Assumptions'!$J$5+$C$22),'REGULAR CP_105D'!O30-$C$22-'Calendar Events + Assumptions'!$O$4,'REGULAR CP_105D'!O30-'REGULAR CP_105D'!$C$22)</f>
        <v>45752</v>
      </c>
      <c r="P22" s="157">
        <f>IF(AND('Calendar Events + Assumptions'!$J$4&lt;'REGULAR CP_105D'!P30,P30&lt;'Calendar Events + Assumptions'!$J$5+$C$22),'REGULAR CP_105D'!P30-$C$22-'Calendar Events + Assumptions'!$O$4,'REGULAR CP_105D'!P30-'REGULAR CP_105D'!$C$22)</f>
        <v>45759</v>
      </c>
      <c r="Q22" s="157">
        <f>IF(AND('Calendar Events + Assumptions'!$J$4&lt;'REGULAR CP_105D'!Q30,Q30&lt;'Calendar Events + Assumptions'!$J$5+$C$22),'REGULAR CP_105D'!Q30-$C$22-'Calendar Events + Assumptions'!$O$4,'REGULAR CP_105D'!Q30-'REGULAR CP_105D'!$C$22)</f>
        <v>45766</v>
      </c>
      <c r="R22" s="157">
        <f>IF(AND('Calendar Events + Assumptions'!$J$4&lt;'REGULAR CP_105D'!R30,R30&lt;'Calendar Events + Assumptions'!$J$5+$C$22),'REGULAR CP_105D'!R30-$C$22-'Calendar Events + Assumptions'!$O$4,'REGULAR CP_105D'!R30-'REGULAR CP_105D'!$C$22)</f>
        <v>45773</v>
      </c>
      <c r="S22" s="157">
        <f>IF(AND('Calendar Events + Assumptions'!$J$4&lt;'REGULAR CP_105D'!S30,S30&lt;'Calendar Events + Assumptions'!$J$5+$C$22),'REGULAR CP_105D'!S30-$C$22-'Calendar Events + Assumptions'!$O$4,'REGULAR CP_105D'!S30-'REGULAR CP_105D'!$C$22)</f>
        <v>45780</v>
      </c>
      <c r="T22" s="157">
        <f>IF(AND('Calendar Events + Assumptions'!$J$4&lt;'REGULAR CP_105D'!T30,T30&lt;'Calendar Events + Assumptions'!$J$5+$C$22),'REGULAR CP_105D'!T30-$C$22-'Calendar Events + Assumptions'!$O$4,'REGULAR CP_105D'!T30-'REGULAR CP_105D'!$C$22)</f>
        <v>45787</v>
      </c>
      <c r="U22" s="157">
        <f>IF(AND('Calendar Events + Assumptions'!$J$4&lt;'REGULAR CP_105D'!U30,U30&lt;'Calendar Events + Assumptions'!$J$5+$C$22),'REGULAR CP_105D'!U30-$C$22-'Calendar Events + Assumptions'!$O$4,'REGULAR CP_105D'!U30-'REGULAR CP_105D'!$C$22)</f>
        <v>45794</v>
      </c>
      <c r="V22" s="157">
        <f>IF(AND('Calendar Events + Assumptions'!$J$4&lt;'REGULAR CP_105D'!V30,V30&lt;'Calendar Events + Assumptions'!$J$5+$C$22),'REGULAR CP_105D'!V30-$C$22-'Calendar Events + Assumptions'!$O$4,'REGULAR CP_105D'!V30-'REGULAR CP_105D'!$C$22)</f>
        <v>45801</v>
      </c>
      <c r="W22" s="157">
        <f>IF(AND('Calendar Events + Assumptions'!$J$4&lt;'REGULAR CP_105D'!W30,W30&lt;'Calendar Events + Assumptions'!$J$5+$C$22),'REGULAR CP_105D'!W30-$C$22-'Calendar Events + Assumptions'!$O$4,'REGULAR CP_105D'!W30-'REGULAR CP_105D'!$C$22)</f>
        <v>45808</v>
      </c>
      <c r="X22" s="157">
        <f>IF(AND('Calendar Events + Assumptions'!$J$4&lt;'REGULAR CP_105D'!X30,X30&lt;'Calendar Events + Assumptions'!$J$5+$C$22),'REGULAR CP_105D'!X30-$C$22-'Calendar Events + Assumptions'!$O$4,'REGULAR CP_105D'!X30-'REGULAR CP_105D'!$C$22)</f>
        <v>45815</v>
      </c>
      <c r="Y22" s="157">
        <f>IF(AND('Calendar Events + Assumptions'!$J$4&lt;'REGULAR CP_105D'!Y30,Y30&lt;'Calendar Events + Assumptions'!$J$5+$C$22),'REGULAR CP_105D'!Y30-$C$22-'Calendar Events + Assumptions'!$O$4,'REGULAR CP_105D'!Y30-'REGULAR CP_105D'!$C$22)</f>
        <v>45822</v>
      </c>
      <c r="Z22" s="157">
        <f>IF(AND('Calendar Events + Assumptions'!$J$4&lt;'REGULAR CP_105D'!Z30,Z30&lt;'Calendar Events + Assumptions'!$J$5+$C$22),'REGULAR CP_105D'!Z30-$C$22-'Calendar Events + Assumptions'!$O$4,'REGULAR CP_105D'!Z30-'REGULAR CP_105D'!$C$22)</f>
        <v>45829</v>
      </c>
      <c r="AA22" s="157">
        <f>IF(AND('Calendar Events + Assumptions'!$J$4&lt;'REGULAR CP_105D'!AA30,AA30&lt;'Calendar Events + Assumptions'!$J$5+$C$22),'REGULAR CP_105D'!AA30-$C$22-'Calendar Events + Assumptions'!$O$4,'REGULAR CP_105D'!AA30-'REGULAR CP_105D'!$C$22)</f>
        <v>45836</v>
      </c>
      <c r="AB22" s="157">
        <f>IF(AND('Calendar Events + Assumptions'!$J$4&lt;'REGULAR CP_105D'!AB30,AB30&lt;'Calendar Events + Assumptions'!$J$5+$C$22),'REGULAR CP_105D'!AB30-$C$22-'Calendar Events + Assumptions'!$O$4,'REGULAR CP_105D'!AB30-'REGULAR CP_105D'!$C$22)</f>
        <v>45843</v>
      </c>
      <c r="AC22" s="157">
        <f>IF(AND('Calendar Events + Assumptions'!$J$4&lt;'REGULAR CP_105D'!AC30,AC30&lt;'Calendar Events + Assumptions'!$J$5+$C$22),'REGULAR CP_105D'!AC30-$C$22-'Calendar Events + Assumptions'!$O$4,'REGULAR CP_105D'!AC30-'REGULAR CP_105D'!$C$22)</f>
        <v>45850</v>
      </c>
      <c r="AD22" s="157">
        <f>IF(AND('Calendar Events + Assumptions'!$J$4&lt;'REGULAR CP_105D'!AD30,AD30&lt;'Calendar Events + Assumptions'!$J$5+$C$22),'REGULAR CP_105D'!AD30-$C$22-'Calendar Events + Assumptions'!$O$4,'REGULAR CP_105D'!AD30-'REGULAR CP_105D'!$C$22)</f>
        <v>45857</v>
      </c>
    </row>
    <row r="23" spans="2:30" x14ac:dyDescent="0.7">
      <c r="B23" s="158" t="s">
        <v>105</v>
      </c>
      <c r="C23" s="123">
        <v>14</v>
      </c>
      <c r="D23" s="124" t="s">
        <v>106</v>
      </c>
      <c r="E23" s="149">
        <f t="shared" ref="E23:AD23" si="6">E21+$C$23</f>
        <v>45665</v>
      </c>
      <c r="F23" s="149">
        <f t="shared" si="6"/>
        <v>45668</v>
      </c>
      <c r="G23" s="149">
        <f t="shared" si="6"/>
        <v>45675</v>
      </c>
      <c r="H23" s="149">
        <f t="shared" si="6"/>
        <v>45682</v>
      </c>
      <c r="I23" s="149">
        <f t="shared" si="6"/>
        <v>45717</v>
      </c>
      <c r="J23" s="149">
        <f t="shared" si="6"/>
        <v>45724</v>
      </c>
      <c r="K23" s="149">
        <f t="shared" si="6"/>
        <v>45731</v>
      </c>
      <c r="L23" s="149">
        <f t="shared" si="6"/>
        <v>45738</v>
      </c>
      <c r="M23" s="149">
        <f t="shared" si="6"/>
        <v>45745</v>
      </c>
      <c r="N23" s="149">
        <f t="shared" si="6"/>
        <v>45752</v>
      </c>
      <c r="O23" s="149">
        <f t="shared" si="6"/>
        <v>45759</v>
      </c>
      <c r="P23" s="149">
        <f t="shared" si="6"/>
        <v>45766</v>
      </c>
      <c r="Q23" s="149">
        <f t="shared" si="6"/>
        <v>45773</v>
      </c>
      <c r="R23" s="149">
        <f t="shared" si="6"/>
        <v>45780</v>
      </c>
      <c r="S23" s="149">
        <f t="shared" si="6"/>
        <v>45787</v>
      </c>
      <c r="T23" s="149">
        <f t="shared" si="6"/>
        <v>45794</v>
      </c>
      <c r="U23" s="149">
        <f t="shared" si="6"/>
        <v>45801</v>
      </c>
      <c r="V23" s="149">
        <f t="shared" si="6"/>
        <v>45808</v>
      </c>
      <c r="W23" s="149">
        <f t="shared" si="6"/>
        <v>45815</v>
      </c>
      <c r="X23" s="149">
        <f t="shared" si="6"/>
        <v>45822</v>
      </c>
      <c r="Y23" s="149">
        <f t="shared" si="6"/>
        <v>45829</v>
      </c>
      <c r="Z23" s="149">
        <f t="shared" si="6"/>
        <v>45836</v>
      </c>
      <c r="AA23" s="149">
        <f t="shared" si="6"/>
        <v>45843</v>
      </c>
      <c r="AB23" s="149">
        <f t="shared" si="6"/>
        <v>45850</v>
      </c>
      <c r="AC23" s="149">
        <f t="shared" si="6"/>
        <v>45857</v>
      </c>
      <c r="AD23" s="149">
        <f t="shared" si="6"/>
        <v>45864</v>
      </c>
    </row>
    <row r="24" spans="2:30" x14ac:dyDescent="0.7">
      <c r="B24" s="159" t="s">
        <v>107</v>
      </c>
      <c r="C24" s="160">
        <v>7</v>
      </c>
      <c r="D24" s="161" t="s">
        <v>108</v>
      </c>
      <c r="E24" s="191">
        <f t="shared" ref="E24:AD24" si="7">E23+$C$24</f>
        <v>45672</v>
      </c>
      <c r="F24" s="162">
        <f t="shared" si="7"/>
        <v>45675</v>
      </c>
      <c r="G24" s="162">
        <f t="shared" si="7"/>
        <v>45682</v>
      </c>
      <c r="H24" s="162">
        <f t="shared" si="7"/>
        <v>45689</v>
      </c>
      <c r="I24" s="162">
        <f t="shared" si="7"/>
        <v>45724</v>
      </c>
      <c r="J24" s="162">
        <f t="shared" si="7"/>
        <v>45731</v>
      </c>
      <c r="K24" s="162">
        <f t="shared" si="7"/>
        <v>45738</v>
      </c>
      <c r="L24" s="162">
        <f t="shared" si="7"/>
        <v>45745</v>
      </c>
      <c r="M24" s="162">
        <f t="shared" si="7"/>
        <v>45752</v>
      </c>
      <c r="N24" s="162">
        <f t="shared" si="7"/>
        <v>45759</v>
      </c>
      <c r="O24" s="162">
        <f t="shared" si="7"/>
        <v>45766</v>
      </c>
      <c r="P24" s="162">
        <f t="shared" si="7"/>
        <v>45773</v>
      </c>
      <c r="Q24" s="162">
        <f t="shared" si="7"/>
        <v>45780</v>
      </c>
      <c r="R24" s="162">
        <f t="shared" si="7"/>
        <v>45787</v>
      </c>
      <c r="S24" s="162">
        <f t="shared" si="7"/>
        <v>45794</v>
      </c>
      <c r="T24" s="162">
        <f t="shared" si="7"/>
        <v>45801</v>
      </c>
      <c r="U24" s="162">
        <f t="shared" si="7"/>
        <v>45808</v>
      </c>
      <c r="V24" s="162">
        <f t="shared" si="7"/>
        <v>45815</v>
      </c>
      <c r="W24" s="162">
        <f t="shared" si="7"/>
        <v>45822</v>
      </c>
      <c r="X24" s="162">
        <f t="shared" si="7"/>
        <v>45829</v>
      </c>
      <c r="Y24" s="162">
        <f t="shared" si="7"/>
        <v>45836</v>
      </c>
      <c r="Z24" s="162">
        <f t="shared" si="7"/>
        <v>45843</v>
      </c>
      <c r="AA24" s="162">
        <f t="shared" si="7"/>
        <v>45850</v>
      </c>
      <c r="AB24" s="162">
        <f t="shared" si="7"/>
        <v>45857</v>
      </c>
      <c r="AC24" s="162">
        <f t="shared" si="7"/>
        <v>45864</v>
      </c>
      <c r="AD24" s="162">
        <f t="shared" si="7"/>
        <v>45871</v>
      </c>
    </row>
    <row r="25" spans="2:30" x14ac:dyDescent="0.7">
      <c r="B25" s="158" t="s">
        <v>109</v>
      </c>
      <c r="C25" s="123">
        <v>60</v>
      </c>
      <c r="D25" s="124" t="s">
        <v>110</v>
      </c>
      <c r="E25" s="149">
        <f t="shared" ref="E25:AD25" si="8">E30-$C$25</f>
        <v>45731</v>
      </c>
      <c r="F25" s="149">
        <f t="shared" si="8"/>
        <v>45734</v>
      </c>
      <c r="G25" s="149">
        <f t="shared" si="8"/>
        <v>45741</v>
      </c>
      <c r="H25" s="149">
        <f t="shared" si="8"/>
        <v>45748</v>
      </c>
      <c r="I25" s="149">
        <f t="shared" si="8"/>
        <v>45755</v>
      </c>
      <c r="J25" s="149">
        <f t="shared" si="8"/>
        <v>45762</v>
      </c>
      <c r="K25" s="149">
        <f t="shared" si="8"/>
        <v>45769</v>
      </c>
      <c r="L25" s="149">
        <f t="shared" si="8"/>
        <v>45776</v>
      </c>
      <c r="M25" s="149">
        <f t="shared" si="8"/>
        <v>45783</v>
      </c>
      <c r="N25" s="149">
        <f t="shared" si="8"/>
        <v>45790</v>
      </c>
      <c r="O25" s="149">
        <f t="shared" si="8"/>
        <v>45797</v>
      </c>
      <c r="P25" s="149">
        <f t="shared" si="8"/>
        <v>45804</v>
      </c>
      <c r="Q25" s="149">
        <f t="shared" si="8"/>
        <v>45811</v>
      </c>
      <c r="R25" s="149">
        <f t="shared" si="8"/>
        <v>45818</v>
      </c>
      <c r="S25" s="149">
        <f t="shared" si="8"/>
        <v>45825</v>
      </c>
      <c r="T25" s="149">
        <f t="shared" si="8"/>
        <v>45832</v>
      </c>
      <c r="U25" s="149">
        <f t="shared" si="8"/>
        <v>45839</v>
      </c>
      <c r="V25" s="149">
        <f t="shared" si="8"/>
        <v>45846</v>
      </c>
      <c r="W25" s="149">
        <f t="shared" si="8"/>
        <v>45853</v>
      </c>
      <c r="X25" s="149">
        <f t="shared" si="8"/>
        <v>45860</v>
      </c>
      <c r="Y25" s="149">
        <f t="shared" si="8"/>
        <v>45867</v>
      </c>
      <c r="Z25" s="149">
        <f t="shared" si="8"/>
        <v>45874</v>
      </c>
      <c r="AA25" s="149">
        <f t="shared" si="8"/>
        <v>45881</v>
      </c>
      <c r="AB25" s="149">
        <f t="shared" si="8"/>
        <v>45888</v>
      </c>
      <c r="AC25" s="149">
        <f t="shared" si="8"/>
        <v>45895</v>
      </c>
      <c r="AD25" s="149">
        <f t="shared" si="8"/>
        <v>45902</v>
      </c>
    </row>
    <row r="26" spans="2:30" x14ac:dyDescent="0.7">
      <c r="B26" s="158" t="s">
        <v>111</v>
      </c>
      <c r="C26" s="123">
        <v>30</v>
      </c>
      <c r="D26" s="124" t="s">
        <v>112</v>
      </c>
      <c r="E26" s="149">
        <f t="shared" ref="E26:AD26" si="9">E30-$C$26</f>
        <v>45761</v>
      </c>
      <c r="F26" s="149">
        <f t="shared" si="9"/>
        <v>45764</v>
      </c>
      <c r="G26" s="149">
        <f t="shared" si="9"/>
        <v>45771</v>
      </c>
      <c r="H26" s="149">
        <f t="shared" si="9"/>
        <v>45778</v>
      </c>
      <c r="I26" s="149">
        <f t="shared" si="9"/>
        <v>45785</v>
      </c>
      <c r="J26" s="149">
        <f t="shared" si="9"/>
        <v>45792</v>
      </c>
      <c r="K26" s="149">
        <f t="shared" si="9"/>
        <v>45799</v>
      </c>
      <c r="L26" s="149">
        <f t="shared" si="9"/>
        <v>45806</v>
      </c>
      <c r="M26" s="149">
        <f t="shared" si="9"/>
        <v>45813</v>
      </c>
      <c r="N26" s="149">
        <f t="shared" si="9"/>
        <v>45820</v>
      </c>
      <c r="O26" s="149">
        <f t="shared" si="9"/>
        <v>45827</v>
      </c>
      <c r="P26" s="149">
        <f t="shared" si="9"/>
        <v>45834</v>
      </c>
      <c r="Q26" s="149">
        <f t="shared" si="9"/>
        <v>45841</v>
      </c>
      <c r="R26" s="149">
        <f t="shared" si="9"/>
        <v>45848</v>
      </c>
      <c r="S26" s="149">
        <f t="shared" si="9"/>
        <v>45855</v>
      </c>
      <c r="T26" s="149">
        <f t="shared" si="9"/>
        <v>45862</v>
      </c>
      <c r="U26" s="149">
        <f t="shared" si="9"/>
        <v>45869</v>
      </c>
      <c r="V26" s="149">
        <f t="shared" si="9"/>
        <v>45876</v>
      </c>
      <c r="W26" s="149">
        <f t="shared" si="9"/>
        <v>45883</v>
      </c>
      <c r="X26" s="149">
        <f t="shared" si="9"/>
        <v>45890</v>
      </c>
      <c r="Y26" s="149">
        <f t="shared" si="9"/>
        <v>45897</v>
      </c>
      <c r="Z26" s="149">
        <f t="shared" si="9"/>
        <v>45904</v>
      </c>
      <c r="AA26" s="149">
        <f t="shared" si="9"/>
        <v>45911</v>
      </c>
      <c r="AB26" s="149">
        <f t="shared" si="9"/>
        <v>45918</v>
      </c>
      <c r="AC26" s="149">
        <f t="shared" si="9"/>
        <v>45925</v>
      </c>
      <c r="AD26" s="149">
        <f t="shared" si="9"/>
        <v>45932</v>
      </c>
    </row>
    <row r="27" spans="2:30" x14ac:dyDescent="0.7">
      <c r="B27" s="158" t="s">
        <v>113</v>
      </c>
      <c r="C27" s="123">
        <v>10</v>
      </c>
      <c r="D27" s="124" t="s">
        <v>114</v>
      </c>
      <c r="E27" s="149">
        <f t="shared" ref="E27:AD27" si="10">E30-$C$27</f>
        <v>45781</v>
      </c>
      <c r="F27" s="149">
        <f t="shared" si="10"/>
        <v>45784</v>
      </c>
      <c r="G27" s="149">
        <f t="shared" si="10"/>
        <v>45791</v>
      </c>
      <c r="H27" s="149">
        <f t="shared" si="10"/>
        <v>45798</v>
      </c>
      <c r="I27" s="149">
        <f t="shared" si="10"/>
        <v>45805</v>
      </c>
      <c r="J27" s="149">
        <f t="shared" si="10"/>
        <v>45812</v>
      </c>
      <c r="K27" s="149">
        <f t="shared" si="10"/>
        <v>45819</v>
      </c>
      <c r="L27" s="149">
        <f t="shared" si="10"/>
        <v>45826</v>
      </c>
      <c r="M27" s="149">
        <f t="shared" si="10"/>
        <v>45833</v>
      </c>
      <c r="N27" s="149">
        <f t="shared" si="10"/>
        <v>45840</v>
      </c>
      <c r="O27" s="149">
        <f t="shared" si="10"/>
        <v>45847</v>
      </c>
      <c r="P27" s="149">
        <f t="shared" si="10"/>
        <v>45854</v>
      </c>
      <c r="Q27" s="149">
        <f t="shared" si="10"/>
        <v>45861</v>
      </c>
      <c r="R27" s="149">
        <f t="shared" si="10"/>
        <v>45868</v>
      </c>
      <c r="S27" s="149">
        <f t="shared" si="10"/>
        <v>45875</v>
      </c>
      <c r="T27" s="149">
        <f t="shared" si="10"/>
        <v>45882</v>
      </c>
      <c r="U27" s="149">
        <f t="shared" si="10"/>
        <v>45889</v>
      </c>
      <c r="V27" s="149">
        <f t="shared" si="10"/>
        <v>45896</v>
      </c>
      <c r="W27" s="149">
        <f t="shared" si="10"/>
        <v>45903</v>
      </c>
      <c r="X27" s="149">
        <f t="shared" si="10"/>
        <v>45910</v>
      </c>
      <c r="Y27" s="149">
        <f t="shared" si="10"/>
        <v>45917</v>
      </c>
      <c r="Z27" s="149">
        <f t="shared" si="10"/>
        <v>45924</v>
      </c>
      <c r="AA27" s="149">
        <f t="shared" si="10"/>
        <v>45931</v>
      </c>
      <c r="AB27" s="149">
        <f t="shared" si="10"/>
        <v>45938</v>
      </c>
      <c r="AC27" s="149">
        <f t="shared" si="10"/>
        <v>45945</v>
      </c>
      <c r="AD27" s="149">
        <f t="shared" si="10"/>
        <v>45952</v>
      </c>
    </row>
    <row r="28" spans="2:30" x14ac:dyDescent="0.7">
      <c r="B28" s="163" t="s">
        <v>115</v>
      </c>
      <c r="C28" s="123">
        <v>5</v>
      </c>
      <c r="D28" s="124"/>
      <c r="E28" s="164"/>
      <c r="F28" s="164"/>
      <c r="G28" s="164"/>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row>
    <row r="29" spans="2:30" x14ac:dyDescent="0.7">
      <c r="B29" s="148" t="s">
        <v>116</v>
      </c>
      <c r="C29" s="123">
        <v>7</v>
      </c>
      <c r="D29" s="124" t="s">
        <v>117</v>
      </c>
      <c r="E29" s="149">
        <f t="shared" ref="E29:AD29" si="11">E30-$C$29</f>
        <v>45784</v>
      </c>
      <c r="F29" s="149">
        <f t="shared" si="11"/>
        <v>45787</v>
      </c>
      <c r="G29" s="149">
        <f t="shared" si="11"/>
        <v>45794</v>
      </c>
      <c r="H29" s="149">
        <f t="shared" si="11"/>
        <v>45801</v>
      </c>
      <c r="I29" s="149">
        <f t="shared" si="11"/>
        <v>45808</v>
      </c>
      <c r="J29" s="149">
        <f t="shared" si="11"/>
        <v>45815</v>
      </c>
      <c r="K29" s="149">
        <f t="shared" si="11"/>
        <v>45822</v>
      </c>
      <c r="L29" s="149">
        <f t="shared" si="11"/>
        <v>45829</v>
      </c>
      <c r="M29" s="149">
        <f t="shared" si="11"/>
        <v>45836</v>
      </c>
      <c r="N29" s="149">
        <f t="shared" si="11"/>
        <v>45843</v>
      </c>
      <c r="O29" s="149">
        <f t="shared" si="11"/>
        <v>45850</v>
      </c>
      <c r="P29" s="149">
        <f t="shared" si="11"/>
        <v>45857</v>
      </c>
      <c r="Q29" s="149">
        <f t="shared" si="11"/>
        <v>45864</v>
      </c>
      <c r="R29" s="149">
        <f t="shared" si="11"/>
        <v>45871</v>
      </c>
      <c r="S29" s="149">
        <f t="shared" si="11"/>
        <v>45878</v>
      </c>
      <c r="T29" s="149">
        <f t="shared" si="11"/>
        <v>45885</v>
      </c>
      <c r="U29" s="149">
        <f t="shared" si="11"/>
        <v>45892</v>
      </c>
      <c r="V29" s="149">
        <f t="shared" si="11"/>
        <v>45899</v>
      </c>
      <c r="W29" s="149">
        <f t="shared" si="11"/>
        <v>45906</v>
      </c>
      <c r="X29" s="149">
        <f t="shared" si="11"/>
        <v>45913</v>
      </c>
      <c r="Y29" s="149">
        <f t="shared" si="11"/>
        <v>45920</v>
      </c>
      <c r="Z29" s="149">
        <f t="shared" si="11"/>
        <v>45927</v>
      </c>
      <c r="AA29" s="149">
        <f t="shared" si="11"/>
        <v>45934</v>
      </c>
      <c r="AB29" s="149">
        <f t="shared" si="11"/>
        <v>45941</v>
      </c>
      <c r="AC29" s="149">
        <f t="shared" si="11"/>
        <v>45948</v>
      </c>
      <c r="AD29" s="149">
        <f t="shared" si="11"/>
        <v>45955</v>
      </c>
    </row>
    <row r="30" spans="2:30" x14ac:dyDescent="0.7">
      <c r="B30" s="165" t="s">
        <v>118</v>
      </c>
      <c r="C30" s="166">
        <v>45</v>
      </c>
      <c r="D30" s="167" t="s">
        <v>119</v>
      </c>
      <c r="E30" s="168">
        <f>IF(AND((E39-$C30-$C$28)&gt;'Calendar Events + Assumptions'!$I$7,(E39-$C$30-$C$28)&lt;'Calendar Events + Assumptions'!$I$8),'Calendar Events + Assumptions'!$I$7,(E39-$C$30-$C$28))</f>
        <v>45791</v>
      </c>
      <c r="F30" s="169">
        <f>IF(AND((F39-$C30-$C$28)&gt;'Calendar Events + Assumptions'!$I$7,(F39-$C$30-$C$28)&lt;'Calendar Events + Assumptions'!$I$8),'Calendar Events + Assumptions'!$I$7,(F39-$C$30-$C$28))</f>
        <v>45794</v>
      </c>
      <c r="G30" s="169">
        <f>IF(AND((G39-$C30-$C$28)&gt;'Calendar Events + Assumptions'!$I$7,(G39-$C$30-$C$28)&lt;'Calendar Events + Assumptions'!$I$8),'Calendar Events + Assumptions'!$I$7,(G39-$C$30-$C$28))</f>
        <v>45801</v>
      </c>
      <c r="H30" s="169">
        <f>IF(AND((H39-$C30-$C$28)&gt;'Calendar Events + Assumptions'!$I$7,(H39-$C$30-$C$28)&lt;'Calendar Events + Assumptions'!$I$8),'Calendar Events + Assumptions'!$I$7,(H39-$C$30-$C$28))</f>
        <v>45808</v>
      </c>
      <c r="I30" s="169">
        <f>IF(AND((I39-$C30-$C$28)&gt;'Calendar Events + Assumptions'!$I$7,(I39-$C$30-$C$28)&lt;'Calendar Events + Assumptions'!$I$8),'Calendar Events + Assumptions'!$I$7,(I39-$C$30-$C$28))</f>
        <v>45815</v>
      </c>
      <c r="J30" s="169">
        <f>IF(AND((J39-$C30-$C$28)&gt;'Calendar Events + Assumptions'!$I$7,(J39-$C$30-$C$28)&lt;'Calendar Events + Assumptions'!$I$8),'Calendar Events + Assumptions'!$I$7,(J39-$C$30-$C$28))</f>
        <v>45822</v>
      </c>
      <c r="K30" s="169">
        <f>IF(AND((K39-$C30-$C$28)&gt;'Calendar Events + Assumptions'!$I$7,(K39-$C$30-$C$28)&lt;'Calendar Events + Assumptions'!$I$8),'Calendar Events + Assumptions'!$I$7,(K39-$C$30-$C$28))</f>
        <v>45829</v>
      </c>
      <c r="L30" s="169">
        <f>IF(AND((L39-$C30-$C$28)&gt;'Calendar Events + Assumptions'!$I$7,(L39-$C$30-$C$28)&lt;'Calendar Events + Assumptions'!$I$8),'Calendar Events + Assumptions'!$I$7,(L39-$C$30-$C$28))</f>
        <v>45836</v>
      </c>
      <c r="M30" s="169">
        <f>IF(AND((M39-$C30-$C$28)&gt;'Calendar Events + Assumptions'!$I$7,(M39-$C$30-$C$28)&lt;'Calendar Events + Assumptions'!$I$8),'Calendar Events + Assumptions'!$I$7,(M39-$C$30-$C$28))</f>
        <v>45843</v>
      </c>
      <c r="N30" s="169">
        <f>IF(AND((N39-$C30-$C$28)&gt;'Calendar Events + Assumptions'!$I$7,(N39-$C$30-$C$28)&lt;'Calendar Events + Assumptions'!$I$8),'Calendar Events + Assumptions'!$I$7,(N39-$C$30-$C$28))</f>
        <v>45850</v>
      </c>
      <c r="O30" s="169">
        <f>IF(AND((O39-$C30-$C$28)&gt;'Calendar Events + Assumptions'!$I$7,(O39-$C$30-$C$28)&lt;'Calendar Events + Assumptions'!$I$8),'Calendar Events + Assumptions'!$I$7,(O39-$C$30-$C$28))</f>
        <v>45857</v>
      </c>
      <c r="P30" s="169">
        <f>IF(AND((P39-$C30-$C$28)&gt;'Calendar Events + Assumptions'!$I$7,(P39-$C$30-$C$28)&lt;'Calendar Events + Assumptions'!$I$8),'Calendar Events + Assumptions'!$I$7,(P39-$C$30-$C$28))</f>
        <v>45864</v>
      </c>
      <c r="Q30" s="169">
        <f>IF(AND((Q39-$C30-$C$28)&gt;'Calendar Events + Assumptions'!$I$7,(Q39-$C$30-$C$28)&lt;'Calendar Events + Assumptions'!$I$8),'Calendar Events + Assumptions'!$I$7,(Q39-$C$30-$C$28))</f>
        <v>45871</v>
      </c>
      <c r="R30" s="169">
        <f>IF(AND((R39-$C30-$C$28)&gt;'Calendar Events + Assumptions'!$I$7,(R39-$C$30-$C$28)&lt;'Calendar Events + Assumptions'!$I$8),'Calendar Events + Assumptions'!$I$7,(R39-$C$30-$C$28))</f>
        <v>45878</v>
      </c>
      <c r="S30" s="169">
        <f>IF(AND((S39-$C30-$C$28)&gt;'Calendar Events + Assumptions'!$I$7,(S39-$C$30-$C$28)&lt;'Calendar Events + Assumptions'!$I$8),'Calendar Events + Assumptions'!$I$7,(S39-$C$30-$C$28))</f>
        <v>45885</v>
      </c>
      <c r="T30" s="169">
        <f>IF(AND((T39-$C30-$C$28)&gt;'Calendar Events + Assumptions'!$I$7,(T39-$C$30-$C$28)&lt;'Calendar Events + Assumptions'!$I$8),'Calendar Events + Assumptions'!$I$7,(T39-$C$30-$C$28))</f>
        <v>45892</v>
      </c>
      <c r="U30" s="169">
        <f>IF(AND((U39-$C30-$C$28)&gt;'Calendar Events + Assumptions'!$I$7,(U39-$C$30-$C$28)&lt;'Calendar Events + Assumptions'!$I$8),'Calendar Events + Assumptions'!$I$7,(U39-$C$30-$C$28))</f>
        <v>45899</v>
      </c>
      <c r="V30" s="169">
        <f>IF(AND((V39-$C30-$C$28)&gt;'Calendar Events + Assumptions'!$I$7,(V39-$C$30-$C$28)&lt;'Calendar Events + Assumptions'!$I$8),'Calendar Events + Assumptions'!$I$7,(V39-$C$30-$C$28))</f>
        <v>45906</v>
      </c>
      <c r="W30" s="169">
        <f>IF(AND((W39-$C30-$C$28)&gt;'Calendar Events + Assumptions'!$I$7,(W39-$C$30-$C$28)&lt;'Calendar Events + Assumptions'!$I$8),'Calendar Events + Assumptions'!$I$7,(W39-$C$30-$C$28))</f>
        <v>45913</v>
      </c>
      <c r="X30" s="169">
        <f>IF(AND((X39-$C30-$C$28)&gt;'Calendar Events + Assumptions'!$I$7,(X39-$C$30-$C$28)&lt;'Calendar Events + Assumptions'!$I$8),'Calendar Events + Assumptions'!$I$7,(X39-$C$30-$C$28))</f>
        <v>45920</v>
      </c>
      <c r="Y30" s="169">
        <f>IF(AND((Y39-$C30-$C$28)&gt;'Calendar Events + Assumptions'!$I$7,(Y39-$C$30-$C$28)&lt;'Calendar Events + Assumptions'!$I$8),'Calendar Events + Assumptions'!$I$7,(Y39-$C$30-$C$28))</f>
        <v>45927</v>
      </c>
      <c r="Z30" s="169">
        <f>IF(AND((Z39-$C30-$C$28)&gt;'Calendar Events + Assumptions'!$I$7,(Z39-$C$30-$C$28)&lt;'Calendar Events + Assumptions'!$I$8),'Calendar Events + Assumptions'!$I$7,(Z39-$C$30-$C$28))</f>
        <v>45934</v>
      </c>
      <c r="AA30" s="169">
        <f>IF(AND((AA39-$C30-$C$28)&gt;'Calendar Events + Assumptions'!$I$7,(AA39-$C$30-$C$28)&lt;'Calendar Events + Assumptions'!$I$8),'Calendar Events + Assumptions'!$I$7,(AA39-$C$30-$C$28))</f>
        <v>45941</v>
      </c>
      <c r="AB30" s="169">
        <f>IF(AND((AB39-$C30-$C$28)&gt;'Calendar Events + Assumptions'!$I$7,(AB39-$C$30-$C$28)&lt;'Calendar Events + Assumptions'!$I$8),'Calendar Events + Assumptions'!$I$7,(AB39-$C$30-$C$28))</f>
        <v>45948</v>
      </c>
      <c r="AC30" s="169">
        <f>IF(AND((AC39-$C30-$C$28)&gt;'Calendar Events + Assumptions'!$I$7,(AC39-$C$30-$C$28)&lt;'Calendar Events + Assumptions'!$I$8),'Calendar Events + Assumptions'!$I$7,(AC39-$C$30-$C$28))</f>
        <v>45955</v>
      </c>
      <c r="AD30" s="169">
        <f>IF(AND((AD39-$C30-$C$28)&gt;'Calendar Events + Assumptions'!$I$7,(AD39-$C$30-$C$28)&lt;'Calendar Events + Assumptions'!$I$8),'Calendar Events + Assumptions'!$I$7,(AD39-$C$30-$C$28))</f>
        <v>45962</v>
      </c>
    </row>
    <row r="31" spans="2:30" x14ac:dyDescent="0.7">
      <c r="B31" s="148" t="s">
        <v>120</v>
      </c>
      <c r="C31" s="123">
        <v>7</v>
      </c>
      <c r="D31" s="124" t="s">
        <v>117</v>
      </c>
      <c r="E31" s="149">
        <f t="shared" ref="E31:AD31" si="12">E32-$C$31</f>
        <v>45777</v>
      </c>
      <c r="F31" s="149">
        <f t="shared" si="12"/>
        <v>45780</v>
      </c>
      <c r="G31" s="149">
        <f t="shared" si="12"/>
        <v>45787</v>
      </c>
      <c r="H31" s="149">
        <f t="shared" si="12"/>
        <v>45794</v>
      </c>
      <c r="I31" s="149">
        <f t="shared" si="12"/>
        <v>45801</v>
      </c>
      <c r="J31" s="149">
        <f t="shared" si="12"/>
        <v>45808</v>
      </c>
      <c r="K31" s="149">
        <f t="shared" si="12"/>
        <v>45815</v>
      </c>
      <c r="L31" s="149">
        <f t="shared" si="12"/>
        <v>45822</v>
      </c>
      <c r="M31" s="149">
        <f t="shared" si="12"/>
        <v>45829</v>
      </c>
      <c r="N31" s="149">
        <f t="shared" si="12"/>
        <v>45836</v>
      </c>
      <c r="O31" s="149">
        <f t="shared" si="12"/>
        <v>45843</v>
      </c>
      <c r="P31" s="149">
        <f t="shared" si="12"/>
        <v>45850</v>
      </c>
      <c r="Q31" s="149">
        <f t="shared" si="12"/>
        <v>45857</v>
      </c>
      <c r="R31" s="149">
        <f t="shared" si="12"/>
        <v>45864</v>
      </c>
      <c r="S31" s="149">
        <f t="shared" si="12"/>
        <v>45871</v>
      </c>
      <c r="T31" s="149">
        <f t="shared" si="12"/>
        <v>45878</v>
      </c>
      <c r="U31" s="149">
        <f t="shared" si="12"/>
        <v>45885</v>
      </c>
      <c r="V31" s="149">
        <f t="shared" si="12"/>
        <v>45892</v>
      </c>
      <c r="W31" s="149">
        <f t="shared" si="12"/>
        <v>45899</v>
      </c>
      <c r="X31" s="149">
        <f t="shared" si="12"/>
        <v>45906</v>
      </c>
      <c r="Y31" s="149">
        <f t="shared" si="12"/>
        <v>45913</v>
      </c>
      <c r="Z31" s="149">
        <f t="shared" si="12"/>
        <v>45920</v>
      </c>
      <c r="AA31" s="149">
        <f t="shared" si="12"/>
        <v>45927</v>
      </c>
      <c r="AB31" s="149">
        <f t="shared" si="12"/>
        <v>45934</v>
      </c>
      <c r="AC31" s="149">
        <f t="shared" si="12"/>
        <v>45941</v>
      </c>
      <c r="AD31" s="149">
        <f t="shared" si="12"/>
        <v>45948</v>
      </c>
    </row>
    <row r="32" spans="2:30" x14ac:dyDescent="0.7">
      <c r="B32" s="165" t="s">
        <v>121</v>
      </c>
      <c r="C32" s="166">
        <v>52</v>
      </c>
      <c r="D32" s="167" t="s">
        <v>119</v>
      </c>
      <c r="E32" s="169">
        <f>IF(AND((E39-$C32-$C$28)&gt;'Calendar Events + Assumptions'!$I$7,(E39-$C$32-$C$28)&lt;'Calendar Events + Assumptions'!$I$8),'Calendar Events + Assumptions'!$I$7,(E39-$C$32-$C$28))</f>
        <v>45784</v>
      </c>
      <c r="F32" s="169">
        <f>IF(AND((F39-$C32-$C$28)&gt;'Calendar Events + Assumptions'!$I$7,(F39-$C$32-$C$28)&lt;'Calendar Events + Assumptions'!$I$8),'Calendar Events + Assumptions'!$I$7,(F39-$C$32-$C$28))</f>
        <v>45787</v>
      </c>
      <c r="G32" s="169">
        <f>IF(AND((G39-$C32-$C$28)&gt;'Calendar Events + Assumptions'!$I$7,(G39-$C$32-$C$28)&lt;'Calendar Events + Assumptions'!$I$8),'Calendar Events + Assumptions'!$I$7,(G39-$C$32-$C$28))</f>
        <v>45794</v>
      </c>
      <c r="H32" s="169">
        <f>IF(AND((H39-$C32-$C$28)&gt;'Calendar Events + Assumptions'!$I$7,(H39-$C$32-$C$28)&lt;'Calendar Events + Assumptions'!$I$8),'Calendar Events + Assumptions'!$I$7,(H39-$C$32-$C$28))</f>
        <v>45801</v>
      </c>
      <c r="I32" s="169">
        <f>IF(AND((I39-$C32-$C$28)&gt;'Calendar Events + Assumptions'!$I$7,(I39-$C$32-$C$28)&lt;'Calendar Events + Assumptions'!$I$8),'Calendar Events + Assumptions'!$I$7,(I39-$C$32-$C$28))</f>
        <v>45808</v>
      </c>
      <c r="J32" s="169">
        <f>IF(AND((J39-$C32-$C$28)&gt;'Calendar Events + Assumptions'!$I$7,(J39-$C$32-$C$28)&lt;'Calendar Events + Assumptions'!$I$8),'Calendar Events + Assumptions'!$I$7,(J39-$C$32-$C$28))</f>
        <v>45815</v>
      </c>
      <c r="K32" s="169">
        <f>IF(AND((K39-$C32-$C$28)&gt;'Calendar Events + Assumptions'!$I$7,(K39-$C$32-$C$28)&lt;'Calendar Events + Assumptions'!$I$8),'Calendar Events + Assumptions'!$I$7,(K39-$C$32-$C$28))</f>
        <v>45822</v>
      </c>
      <c r="L32" s="169">
        <f>IF(AND((L39-$C32-$C$28)&gt;'Calendar Events + Assumptions'!$I$7,(L39-$C$32-$C$28)&lt;'Calendar Events + Assumptions'!$I$8),'Calendar Events + Assumptions'!$I$7,(L39-$C$32-$C$28))</f>
        <v>45829</v>
      </c>
      <c r="M32" s="169">
        <f>IF(AND((M39-$C32-$C$28)&gt;'Calendar Events + Assumptions'!$I$7,(M39-$C$32-$C$28)&lt;'Calendar Events + Assumptions'!$I$8),'Calendar Events + Assumptions'!$I$7,(M39-$C$32-$C$28))</f>
        <v>45836</v>
      </c>
      <c r="N32" s="169">
        <f>IF(AND((N39-$C32-$C$28)&gt;'Calendar Events + Assumptions'!$I$7,(N39-$C$32-$C$28)&lt;'Calendar Events + Assumptions'!$I$8),'Calendar Events + Assumptions'!$I$7,(N39-$C$32-$C$28))</f>
        <v>45843</v>
      </c>
      <c r="O32" s="169">
        <f>IF(AND((O39-$C32-$C$28)&gt;'Calendar Events + Assumptions'!$I$7,(O39-$C$32-$C$28)&lt;'Calendar Events + Assumptions'!$I$8),'Calendar Events + Assumptions'!$I$7,(O39-$C$32-$C$28))</f>
        <v>45850</v>
      </c>
      <c r="P32" s="169">
        <f>IF(AND((P39-$C32-$C$28)&gt;'Calendar Events + Assumptions'!$I$7,(P39-$C$32-$C$28)&lt;'Calendar Events + Assumptions'!$I$8),'Calendar Events + Assumptions'!$I$7,(P39-$C$32-$C$28))</f>
        <v>45857</v>
      </c>
      <c r="Q32" s="169">
        <f>IF(AND((Q39-$C32-$C$28)&gt;'Calendar Events + Assumptions'!$I$7,(Q39-$C$32-$C$28)&lt;'Calendar Events + Assumptions'!$I$8),'Calendar Events + Assumptions'!$I$7,(Q39-$C$32-$C$28))</f>
        <v>45864</v>
      </c>
      <c r="R32" s="169">
        <f>IF(AND((R39-$C32-$C$28)&gt;'Calendar Events + Assumptions'!$I$7,(R39-$C$32-$C$28)&lt;'Calendar Events + Assumptions'!$I$8),'Calendar Events + Assumptions'!$I$7,(R39-$C$32-$C$28))</f>
        <v>45871</v>
      </c>
      <c r="S32" s="169">
        <f>IF(AND((S39-$C32-$C$28)&gt;'Calendar Events + Assumptions'!$I$7,(S39-$C$32-$C$28)&lt;'Calendar Events + Assumptions'!$I$8),'Calendar Events + Assumptions'!$I$7,(S39-$C$32-$C$28))</f>
        <v>45878</v>
      </c>
      <c r="T32" s="169">
        <f>IF(AND((T39-$C32-$C$28)&gt;'Calendar Events + Assumptions'!$I$7,(T39-$C$32-$C$28)&lt;'Calendar Events + Assumptions'!$I$8),'Calendar Events + Assumptions'!$I$7,(T39-$C$32-$C$28))</f>
        <v>45885</v>
      </c>
      <c r="U32" s="169">
        <f>IF(AND((U39-$C32-$C$28)&gt;'Calendar Events + Assumptions'!$I$7,(U39-$C$32-$C$28)&lt;'Calendar Events + Assumptions'!$I$8),'Calendar Events + Assumptions'!$I$7,(U39-$C$32-$C$28))</f>
        <v>45892</v>
      </c>
      <c r="V32" s="169">
        <f>IF(AND((V39-$C32-$C$28)&gt;'Calendar Events + Assumptions'!$I$7,(V39-$C$32-$C$28)&lt;'Calendar Events + Assumptions'!$I$8),'Calendar Events + Assumptions'!$I$7,(V39-$C$32-$C$28))</f>
        <v>45899</v>
      </c>
      <c r="W32" s="169">
        <f>IF(AND((W39-$C32-$C$28)&gt;'Calendar Events + Assumptions'!$I$7,(W39-$C$32-$C$28)&lt;'Calendar Events + Assumptions'!$I$8),'Calendar Events + Assumptions'!$I$7,(W39-$C$32-$C$28))</f>
        <v>45906</v>
      </c>
      <c r="X32" s="169">
        <f>IF(AND((X39-$C32-$C$28)&gt;'Calendar Events + Assumptions'!$I$7,(X39-$C$32-$C$28)&lt;'Calendar Events + Assumptions'!$I$8),'Calendar Events + Assumptions'!$I$7,(X39-$C$32-$C$28))</f>
        <v>45913</v>
      </c>
      <c r="Y32" s="169">
        <f>IF(AND((Y39-$C32-$C$28)&gt;'Calendar Events + Assumptions'!$I$7,(Y39-$C$32-$C$28)&lt;'Calendar Events + Assumptions'!$I$8),'Calendar Events + Assumptions'!$I$7,(Y39-$C$32-$C$28))</f>
        <v>45920</v>
      </c>
      <c r="Z32" s="169">
        <f>IF(AND((Z39-$C32-$C$28)&gt;'Calendar Events + Assumptions'!$I$7,(Z39-$C$32-$C$28)&lt;'Calendar Events + Assumptions'!$I$8),'Calendar Events + Assumptions'!$I$7,(Z39-$C$32-$C$28))</f>
        <v>45927</v>
      </c>
      <c r="AA32" s="169">
        <f>IF(AND((AA39-$C32-$C$28)&gt;'Calendar Events + Assumptions'!$I$7,(AA39-$C$32-$C$28)&lt;'Calendar Events + Assumptions'!$I$8),'Calendar Events + Assumptions'!$I$7,(AA39-$C$32-$C$28))</f>
        <v>45934</v>
      </c>
      <c r="AB32" s="169">
        <f>IF(AND((AB39-$C32-$C$28)&gt;'Calendar Events + Assumptions'!$I$7,(AB39-$C$32-$C$28)&lt;'Calendar Events + Assumptions'!$I$8),'Calendar Events + Assumptions'!$I$7,(AB39-$C$32-$C$28))</f>
        <v>45941</v>
      </c>
      <c r="AC32" s="169">
        <f>IF(AND((AC39-$C32-$C$28)&gt;'Calendar Events + Assumptions'!$I$7,(AC39-$C$32-$C$28)&lt;'Calendar Events + Assumptions'!$I$8),'Calendar Events + Assumptions'!$I$7,(AC39-$C$32-$C$28))</f>
        <v>45948</v>
      </c>
      <c r="AD32" s="169">
        <f>IF(AND((AD39-$C32-$C$28)&gt;'Calendar Events + Assumptions'!$I$7,(AD39-$C$32-$C$28)&lt;'Calendar Events + Assumptions'!$I$8),'Calendar Events + Assumptions'!$I$7,(AD39-$C$32-$C$28))</f>
        <v>45955</v>
      </c>
    </row>
    <row r="33" spans="2:30" x14ac:dyDescent="0.7">
      <c r="B33" s="148" t="s">
        <v>122</v>
      </c>
      <c r="C33" s="123">
        <v>7</v>
      </c>
      <c r="D33" s="124" t="s">
        <v>117</v>
      </c>
      <c r="E33" s="170">
        <f t="shared" ref="E33:AD33" si="13">E34-$C$33</f>
        <v>45784</v>
      </c>
      <c r="F33" s="170">
        <f t="shared" si="13"/>
        <v>45787</v>
      </c>
      <c r="G33" s="170">
        <f t="shared" si="13"/>
        <v>45794</v>
      </c>
      <c r="H33" s="170">
        <f t="shared" si="13"/>
        <v>45801</v>
      </c>
      <c r="I33" s="170">
        <f t="shared" si="13"/>
        <v>45808</v>
      </c>
      <c r="J33" s="170">
        <f t="shared" si="13"/>
        <v>45815</v>
      </c>
      <c r="K33" s="170">
        <f t="shared" si="13"/>
        <v>45822</v>
      </c>
      <c r="L33" s="170">
        <f t="shared" si="13"/>
        <v>45829</v>
      </c>
      <c r="M33" s="170">
        <f t="shared" si="13"/>
        <v>45836</v>
      </c>
      <c r="N33" s="170">
        <f t="shared" si="13"/>
        <v>45843</v>
      </c>
      <c r="O33" s="170">
        <f t="shared" si="13"/>
        <v>45850</v>
      </c>
      <c r="P33" s="170">
        <f t="shared" si="13"/>
        <v>45857</v>
      </c>
      <c r="Q33" s="170">
        <f t="shared" si="13"/>
        <v>45864</v>
      </c>
      <c r="R33" s="170">
        <f t="shared" si="13"/>
        <v>45871</v>
      </c>
      <c r="S33" s="170">
        <f t="shared" si="13"/>
        <v>45878</v>
      </c>
      <c r="T33" s="170">
        <f t="shared" si="13"/>
        <v>45885</v>
      </c>
      <c r="U33" s="170">
        <f t="shared" si="13"/>
        <v>45892</v>
      </c>
      <c r="V33" s="170">
        <f t="shared" si="13"/>
        <v>45899</v>
      </c>
      <c r="W33" s="170">
        <f t="shared" si="13"/>
        <v>45906</v>
      </c>
      <c r="X33" s="170">
        <f t="shared" si="13"/>
        <v>45913</v>
      </c>
      <c r="Y33" s="170">
        <f t="shared" si="13"/>
        <v>45920</v>
      </c>
      <c r="Z33" s="170">
        <f t="shared" si="13"/>
        <v>45927</v>
      </c>
      <c r="AA33" s="170">
        <f t="shared" si="13"/>
        <v>45934</v>
      </c>
      <c r="AB33" s="170">
        <f t="shared" si="13"/>
        <v>45941</v>
      </c>
      <c r="AC33" s="170">
        <f t="shared" si="13"/>
        <v>45948</v>
      </c>
      <c r="AD33" s="170">
        <f t="shared" si="13"/>
        <v>45955</v>
      </c>
    </row>
    <row r="34" spans="2:30" x14ac:dyDescent="0.7">
      <c r="B34" s="165" t="s">
        <v>123</v>
      </c>
      <c r="C34" s="166">
        <v>45</v>
      </c>
      <c r="D34" s="167" t="s">
        <v>119</v>
      </c>
      <c r="E34" s="169">
        <f>IF(AND((E39-$C34-$C$28)&gt;'Calendar Events + Assumptions'!$J$15,(E39-$C$34-$C$28)&lt;'Calendar Events + Assumptions'!$J$16),'Calendar Events + Assumptions'!$J$15,(E39-$C$34-$C$28))</f>
        <v>45791</v>
      </c>
      <c r="F34" s="169">
        <f>IF(AND((F39-$C34-$C$28)&gt;'Calendar Events + Assumptions'!$J$15,(F39-$C$34-$C$28)&lt;'Calendar Events + Assumptions'!$J$16),'Calendar Events + Assumptions'!$J$15,(F39-$C$34-$C$28))</f>
        <v>45794</v>
      </c>
      <c r="G34" s="169">
        <f>IF(AND((G39-$C34-$C$28)&gt;'Calendar Events + Assumptions'!$J$15,(G39-$C$34-$C$28)&lt;'Calendar Events + Assumptions'!$J$16),'Calendar Events + Assumptions'!$J$15,(G39-$C$34-$C$28))</f>
        <v>45801</v>
      </c>
      <c r="H34" s="169">
        <f>IF(AND((H39-$C34-$C$28)&gt;'Calendar Events + Assumptions'!$J$15,(H39-$C$34-$C$28)&lt;'Calendar Events + Assumptions'!$J$16),'Calendar Events + Assumptions'!$J$15,(H39-$C$34-$C$28))</f>
        <v>45808</v>
      </c>
      <c r="I34" s="169">
        <f>IF(AND((I39-$C34-$C$28)&gt;'Calendar Events + Assumptions'!$J$15,(I39-$C$34-$C$28)&lt;'Calendar Events + Assumptions'!$J$16),'Calendar Events + Assumptions'!$J$15,(I39-$C$34-$C$28))</f>
        <v>45815</v>
      </c>
      <c r="J34" s="169">
        <f>IF(AND((J39-$C34-$C$28)&gt;'Calendar Events + Assumptions'!$J$15,(J39-$C$34-$C$28)&lt;'Calendar Events + Assumptions'!$J$16),'Calendar Events + Assumptions'!$J$15,(J39-$C$34-$C$28))</f>
        <v>45822</v>
      </c>
      <c r="K34" s="169">
        <f>IF(AND((K39-$C34-$C$28)&gt;'Calendar Events + Assumptions'!$J$15,(K39-$C$34-$C$28)&lt;'Calendar Events + Assumptions'!$J$16),'Calendar Events + Assumptions'!$J$15,(K39-$C$34-$C$28))</f>
        <v>45829</v>
      </c>
      <c r="L34" s="169">
        <f>IF(AND((L39-$C34-$C$28)&gt;'Calendar Events + Assumptions'!$J$15,(L39-$C$34-$C$28)&lt;'Calendar Events + Assumptions'!$J$16),'Calendar Events + Assumptions'!$J$15,(L39-$C$34-$C$28))</f>
        <v>45836</v>
      </c>
      <c r="M34" s="169">
        <f>IF(AND((M39-$C34-$C$28)&gt;'Calendar Events + Assumptions'!$J$15,(M39-$C$34-$C$28)&lt;'Calendar Events + Assumptions'!$J$16),'Calendar Events + Assumptions'!$J$15,(M39-$C$34-$C$28))</f>
        <v>45843</v>
      </c>
      <c r="N34" s="169">
        <f>IF(AND((N39-$C34-$C$28)&gt;'Calendar Events + Assumptions'!$J$15,(N39-$C$34-$C$28)&lt;'Calendar Events + Assumptions'!$J$16),'Calendar Events + Assumptions'!$J$15,(N39-$C$34-$C$28))</f>
        <v>45850</v>
      </c>
      <c r="O34" s="169">
        <f>IF(AND((O39-$C34-$C$28)&gt;'Calendar Events + Assumptions'!$J$15,(O39-$C$34-$C$28)&lt;'Calendar Events + Assumptions'!$J$16),'Calendar Events + Assumptions'!$J$15,(O39-$C$34-$C$28))</f>
        <v>45857</v>
      </c>
      <c r="P34" s="169">
        <f>IF(AND((P39-$C34-$C$28)&gt;'Calendar Events + Assumptions'!$J$15,(P39-$C$34-$C$28)&lt;'Calendar Events + Assumptions'!$J$16),'Calendar Events + Assumptions'!$J$15,(P39-$C$34-$C$28))</f>
        <v>45864</v>
      </c>
      <c r="Q34" s="169">
        <f>IF(AND((Q39-$C34-$C$28)&gt;'Calendar Events + Assumptions'!$J$15,(Q39-$C$34-$C$28)&lt;'Calendar Events + Assumptions'!$J$16),'Calendar Events + Assumptions'!$J$15,(Q39-$C$34-$C$28))</f>
        <v>45871</v>
      </c>
      <c r="R34" s="169">
        <f>IF(AND((R39-$C34-$C$28)&gt;'Calendar Events + Assumptions'!$J$15,(R39-$C$34-$C$28)&lt;'Calendar Events + Assumptions'!$J$16),'Calendar Events + Assumptions'!$J$15,(R39-$C$34-$C$28))</f>
        <v>45878</v>
      </c>
      <c r="S34" s="169">
        <f>IF(AND((S39-$C34-$C$28)&gt;'Calendar Events + Assumptions'!$J$15,(S39-$C$34-$C$28)&lt;'Calendar Events + Assumptions'!$J$16),'Calendar Events + Assumptions'!$J$15,(S39-$C$34-$C$28))</f>
        <v>45885</v>
      </c>
      <c r="T34" s="169">
        <f>IF(AND((T39-$C34-$C$28)&gt;'Calendar Events + Assumptions'!$J$15,(T39-$C$34-$C$28)&lt;'Calendar Events + Assumptions'!$J$16),'Calendar Events + Assumptions'!$J$15,(T39-$C$34-$C$28))</f>
        <v>45892</v>
      </c>
      <c r="U34" s="169">
        <f>IF(AND((U39-$C34-$C$28)&gt;'Calendar Events + Assumptions'!$J$15,(U39-$C$34-$C$28)&lt;'Calendar Events + Assumptions'!$J$16),'Calendar Events + Assumptions'!$J$15,(U39-$C$34-$C$28))</f>
        <v>45899</v>
      </c>
      <c r="V34" s="169">
        <f>IF(AND((V39-$C34-$C$28)&gt;'Calendar Events + Assumptions'!$J$15,(V39-$C$34-$C$28)&lt;'Calendar Events + Assumptions'!$J$16),'Calendar Events + Assumptions'!$J$15,(V39-$C$34-$C$28))</f>
        <v>45906</v>
      </c>
      <c r="W34" s="169">
        <f>IF(AND((W39-$C34-$C$28)&gt;'Calendar Events + Assumptions'!$J$15,(W39-$C$34-$C$28)&lt;'Calendar Events + Assumptions'!$J$16),'Calendar Events + Assumptions'!$J$15,(W39-$C$34-$C$28))</f>
        <v>45913</v>
      </c>
      <c r="X34" s="169">
        <f>IF(AND((X39-$C34-$C$28)&gt;'Calendar Events + Assumptions'!$J$15,(X39-$C$34-$C$28)&lt;'Calendar Events + Assumptions'!$J$16),'Calendar Events + Assumptions'!$J$15,(X39-$C$34-$C$28))</f>
        <v>45920</v>
      </c>
      <c r="Y34" s="169">
        <f>IF(AND((Y39-$C34-$C$28)&gt;'Calendar Events + Assumptions'!$J$15,(Y39-$C$34-$C$28)&lt;'Calendar Events + Assumptions'!$J$16),'Calendar Events + Assumptions'!$J$15,(Y39-$C$34-$C$28))</f>
        <v>45927</v>
      </c>
      <c r="Z34" s="169">
        <f>IF(AND((Z39-$C34-$C$28)&gt;'Calendar Events + Assumptions'!$J$15,(Z39-$C$34-$C$28)&lt;'Calendar Events + Assumptions'!$J$16),'Calendar Events + Assumptions'!$J$15,(Z39-$C$34-$C$28))</f>
        <v>45934</v>
      </c>
      <c r="AA34" s="169">
        <f>IF(AND((AA39-$C34-$C$28)&gt;'Calendar Events + Assumptions'!$J$15,(AA39-$C$34-$C$28)&lt;'Calendar Events + Assumptions'!$J$16),'Calendar Events + Assumptions'!$J$15,(AA39-$C$34-$C$28))</f>
        <v>45941</v>
      </c>
      <c r="AB34" s="169">
        <f>IF(AND((AB39-$C34-$C$28)&gt;'Calendar Events + Assumptions'!$J$15,(AB39-$C$34-$C$28)&lt;'Calendar Events + Assumptions'!$J$16),'Calendar Events + Assumptions'!$J$15,(AB39-$C$34-$C$28))</f>
        <v>45948</v>
      </c>
      <c r="AC34" s="169">
        <f>IF(AND((AC39-$C34-$C$28)&gt;'Calendar Events + Assumptions'!$J$15,(AC39-$C$34-$C$28)&lt;'Calendar Events + Assumptions'!$J$16),'Calendar Events + Assumptions'!$J$15,(AC39-$C$34-$C$28))</f>
        <v>45955</v>
      </c>
      <c r="AD34" s="169">
        <f>IF(AND((AD39-$C34-$C$28)&gt;'Calendar Events + Assumptions'!$J$15,(AD39-$C$34-$C$28)&lt;'Calendar Events + Assumptions'!$J$16),'Calendar Events + Assumptions'!$J$15,(AD39-$C$34-$C$28))</f>
        <v>45962</v>
      </c>
    </row>
    <row r="35" spans="2:30" x14ac:dyDescent="0.7">
      <c r="B35" s="148" t="s">
        <v>124</v>
      </c>
      <c r="C35" s="123">
        <v>7</v>
      </c>
      <c r="D35" s="124" t="s">
        <v>117</v>
      </c>
      <c r="E35" s="170">
        <f t="shared" ref="E35:AD35" si="14">E36-$C$35</f>
        <v>45796</v>
      </c>
      <c r="F35" s="170">
        <f t="shared" si="14"/>
        <v>45799</v>
      </c>
      <c r="G35" s="170">
        <f t="shared" si="14"/>
        <v>45806</v>
      </c>
      <c r="H35" s="170">
        <f t="shared" si="14"/>
        <v>45813</v>
      </c>
      <c r="I35" s="170">
        <f t="shared" si="14"/>
        <v>45820</v>
      </c>
      <c r="J35" s="170">
        <f t="shared" si="14"/>
        <v>45827</v>
      </c>
      <c r="K35" s="170">
        <f t="shared" si="14"/>
        <v>45834</v>
      </c>
      <c r="L35" s="170">
        <f t="shared" si="14"/>
        <v>45841</v>
      </c>
      <c r="M35" s="170">
        <f t="shared" si="14"/>
        <v>45848</v>
      </c>
      <c r="N35" s="170">
        <f t="shared" si="14"/>
        <v>45855</v>
      </c>
      <c r="O35" s="170">
        <f t="shared" si="14"/>
        <v>45862</v>
      </c>
      <c r="P35" s="170">
        <f t="shared" si="14"/>
        <v>45869</v>
      </c>
      <c r="Q35" s="170">
        <f t="shared" si="14"/>
        <v>45876</v>
      </c>
      <c r="R35" s="170">
        <f t="shared" si="14"/>
        <v>45883</v>
      </c>
      <c r="S35" s="170">
        <f t="shared" si="14"/>
        <v>45890</v>
      </c>
      <c r="T35" s="170">
        <f t="shared" si="14"/>
        <v>45897</v>
      </c>
      <c r="U35" s="170">
        <f t="shared" si="14"/>
        <v>45904</v>
      </c>
      <c r="V35" s="170">
        <f t="shared" si="14"/>
        <v>45911</v>
      </c>
      <c r="W35" s="170">
        <f t="shared" si="14"/>
        <v>45918</v>
      </c>
      <c r="X35" s="170">
        <f t="shared" si="14"/>
        <v>45925</v>
      </c>
      <c r="Y35" s="170">
        <f t="shared" si="14"/>
        <v>45932</v>
      </c>
      <c r="Z35" s="170">
        <f t="shared" si="14"/>
        <v>45938</v>
      </c>
      <c r="AA35" s="170">
        <f t="shared" si="14"/>
        <v>45938</v>
      </c>
      <c r="AB35" s="170">
        <f t="shared" si="14"/>
        <v>45938</v>
      </c>
      <c r="AC35" s="170">
        <f t="shared" si="14"/>
        <v>45960</v>
      </c>
      <c r="AD35" s="170">
        <f t="shared" si="14"/>
        <v>45967</v>
      </c>
    </row>
    <row r="36" spans="2:30" x14ac:dyDescent="0.7">
      <c r="B36" s="165" t="s">
        <v>125</v>
      </c>
      <c r="C36" s="166">
        <v>33</v>
      </c>
      <c r="D36" s="167" t="s">
        <v>119</v>
      </c>
      <c r="E36" s="169">
        <f>IF(AND((E39-$C36-$C$28)&gt;'Calendar Events + Assumptions'!$J$18,(E39-$C$36-$C$28)&lt;'Calendar Events + Assumptions'!$J$19),'Calendar Events + Assumptions'!$J$18,(E39-$C$36-$C$28))</f>
        <v>45803</v>
      </c>
      <c r="F36" s="169">
        <f>IF(AND((F39-$C36-$C$28)&gt;'Calendar Events + Assumptions'!$J$18,(F39-$C$36-$C$28)&lt;'Calendar Events + Assumptions'!$J$19),'Calendar Events + Assumptions'!$J$18,(F39-$C$36-$C$28))</f>
        <v>45806</v>
      </c>
      <c r="G36" s="169">
        <f>IF(AND((G39-$C36-$C$28)&gt;'Calendar Events + Assumptions'!$J$18,(G39-$C$36-$C$28)&lt;'Calendar Events + Assumptions'!$J$19),'Calendar Events + Assumptions'!$J$18,(G39-$C$36-$C$28))</f>
        <v>45813</v>
      </c>
      <c r="H36" s="169">
        <f>IF(AND((H39-$C36-$C$28)&gt;'Calendar Events + Assumptions'!$J$18,(H39-$C$36-$C$28)&lt;'Calendar Events + Assumptions'!$J$19),'Calendar Events + Assumptions'!$J$18,(H39-$C$36-$C$28))</f>
        <v>45820</v>
      </c>
      <c r="I36" s="169">
        <f>IF(AND((I39-$C36-$C$28)&gt;'Calendar Events + Assumptions'!$J$18,(I39-$C$36-$C$28)&lt;'Calendar Events + Assumptions'!$J$19),'Calendar Events + Assumptions'!$J$18,(I39-$C$36-$C$28))</f>
        <v>45827</v>
      </c>
      <c r="J36" s="169">
        <f>IF(AND((J39-$C36-$C$28)&gt;'Calendar Events + Assumptions'!$J$18,(J39-$C$36-$C$28)&lt;'Calendar Events + Assumptions'!$J$19),'Calendar Events + Assumptions'!$J$18,(J39-$C$36-$C$28))</f>
        <v>45834</v>
      </c>
      <c r="K36" s="169">
        <f>IF(AND((K39-$C36-$C$28)&gt;'Calendar Events + Assumptions'!$J$18,(K39-$C$36-$C$28)&lt;'Calendar Events + Assumptions'!$J$19),'Calendar Events + Assumptions'!$J$18,(K39-$C$36-$C$28))</f>
        <v>45841</v>
      </c>
      <c r="L36" s="169">
        <f>IF(AND((L39-$C36-$C$28)&gt;'Calendar Events + Assumptions'!$J$18,(L39-$C$36-$C$28)&lt;'Calendar Events + Assumptions'!$J$19),'Calendar Events + Assumptions'!$J$18,(L39-$C$36-$C$28))</f>
        <v>45848</v>
      </c>
      <c r="M36" s="169">
        <f>IF(AND((M39-$C36-$C$28)&gt;'Calendar Events + Assumptions'!$J$18,(M39-$C$36-$C$28)&lt;'Calendar Events + Assumptions'!$J$19),'Calendar Events + Assumptions'!$J$18,(M39-$C$36-$C$28))</f>
        <v>45855</v>
      </c>
      <c r="N36" s="169">
        <f>IF(AND((N39-$C36-$C$28)&gt;'Calendar Events + Assumptions'!$J$18,(N39-$C$36-$C$28)&lt;'Calendar Events + Assumptions'!$J$19),'Calendar Events + Assumptions'!$J$18,(N39-$C$36-$C$28))</f>
        <v>45862</v>
      </c>
      <c r="O36" s="169">
        <f>IF(AND((O39-$C36-$C$28)&gt;'Calendar Events + Assumptions'!$J$18,(O39-$C$36-$C$28)&lt;'Calendar Events + Assumptions'!$J$19),'Calendar Events + Assumptions'!$J$18,(O39-$C$36-$C$28))</f>
        <v>45869</v>
      </c>
      <c r="P36" s="169">
        <f>IF(AND((P39-$C36-$C$28)&gt;'Calendar Events + Assumptions'!$J$18,(P39-$C$36-$C$28)&lt;'Calendar Events + Assumptions'!$J$19),'Calendar Events + Assumptions'!$J$18,(P39-$C$36-$C$28))</f>
        <v>45876</v>
      </c>
      <c r="Q36" s="169">
        <f>IF(AND((Q39-$C36-$C$28)&gt;'Calendar Events + Assumptions'!$J$18,(Q39-$C$36-$C$28)&lt;'Calendar Events + Assumptions'!$J$19),'Calendar Events + Assumptions'!$J$18,(Q39-$C$36-$C$28))</f>
        <v>45883</v>
      </c>
      <c r="R36" s="169">
        <f>IF(AND((R39-$C36-$C$28)&gt;'Calendar Events + Assumptions'!$J$18,(R39-$C$36-$C$28)&lt;'Calendar Events + Assumptions'!$J$19),'Calendar Events + Assumptions'!$J$18,(R39-$C$36-$C$28))</f>
        <v>45890</v>
      </c>
      <c r="S36" s="169">
        <f>IF(AND((S39-$C36-$C$28)&gt;'Calendar Events + Assumptions'!$J$18,(S39-$C$36-$C$28)&lt;'Calendar Events + Assumptions'!$J$19),'Calendar Events + Assumptions'!$J$18,(S39-$C$36-$C$28))</f>
        <v>45897</v>
      </c>
      <c r="T36" s="169">
        <f>IF(AND((T39-$C36-$C$28)&gt;'Calendar Events + Assumptions'!$J$18,(T39-$C$36-$C$28)&lt;'Calendar Events + Assumptions'!$J$19),'Calendar Events + Assumptions'!$J$18,(T39-$C$36-$C$28))</f>
        <v>45904</v>
      </c>
      <c r="U36" s="169">
        <f>IF(AND((U39-$C36-$C$28)&gt;'Calendar Events + Assumptions'!$J$18,(U39-$C$36-$C$28)&lt;'Calendar Events + Assumptions'!$J$19),'Calendar Events + Assumptions'!$J$18,(U39-$C$36-$C$28))</f>
        <v>45911</v>
      </c>
      <c r="V36" s="169">
        <f>IF(AND((V39-$C36-$C$28)&gt;'Calendar Events + Assumptions'!$J$18,(V39-$C$36-$C$28)&lt;'Calendar Events + Assumptions'!$J$19),'Calendar Events + Assumptions'!$J$18,(V39-$C$36-$C$28))</f>
        <v>45918</v>
      </c>
      <c r="W36" s="169">
        <f>IF(AND((W39-$C36-$C$28)&gt;'Calendar Events + Assumptions'!$J$18,(W39-$C$36-$C$28)&lt;'Calendar Events + Assumptions'!$J$19),'Calendar Events + Assumptions'!$J$18,(W39-$C$36-$C$28))</f>
        <v>45925</v>
      </c>
      <c r="X36" s="169">
        <f>IF(AND((X39-$C36-$C$28)&gt;'Calendar Events + Assumptions'!$J$18,(X39-$C$36-$C$28)&lt;'Calendar Events + Assumptions'!$J$19),'Calendar Events + Assumptions'!$J$18,(X39-$C$36-$C$28))</f>
        <v>45932</v>
      </c>
      <c r="Y36" s="169">
        <f>IF(AND((Y39-$C36-$C$28)&gt;'Calendar Events + Assumptions'!$J$18,(Y39-$C$36-$C$28)&lt;'Calendar Events + Assumptions'!$J$19),'Calendar Events + Assumptions'!$J$18,(Y39-$C$36-$C$28))</f>
        <v>45939</v>
      </c>
      <c r="Z36" s="171">
        <f>IF(AND((Z39-$C36-$C$28)&gt;'Calendar Events + Assumptions'!$J$18,(Z39-$C$36-$C$28)&lt;'Calendar Events + Assumptions'!$J$19),'Calendar Events + Assumptions'!$J$18,(Z39-$C$36-$C$28))</f>
        <v>45945</v>
      </c>
      <c r="AA36" s="171">
        <f>IF(AND((AA39-$C36-$C$28)&gt;'Calendar Events + Assumptions'!$J$18,(AA39-$C$36-$C$28)&lt;'Calendar Events + Assumptions'!$J$19),'Calendar Events + Assumptions'!$J$18,(AA39-$C$36-$C$28))</f>
        <v>45945</v>
      </c>
      <c r="AB36" s="171">
        <f>IF(AND((AB39-$C36-$C$28)&gt;'Calendar Events + Assumptions'!$J$18,(AB39-$C$36-$C$28)&lt;'Calendar Events + Assumptions'!$J$19),'Calendar Events + Assumptions'!$J$18,(AB39-$C$36-$C$28))</f>
        <v>45945</v>
      </c>
      <c r="AC36" s="169">
        <f>IF(AND((AC39-$C36-$C$28)&gt;'Calendar Events + Assumptions'!$J$18,(AC39-$C$36-$C$28)&lt;'Calendar Events + Assumptions'!$J$19),'Calendar Events + Assumptions'!$J$18,(AC39-$C$36-$C$28))</f>
        <v>45967</v>
      </c>
      <c r="AD36" s="169">
        <f>IF(AND((AD39-$C36-$C$28)&gt;'Calendar Events + Assumptions'!$J$18,(AD39-$C$36-$C$28)&lt;'Calendar Events + Assumptions'!$J$19),'Calendar Events + Assumptions'!$J$18,(AD39-$C$36-$C$28))</f>
        <v>45974</v>
      </c>
    </row>
    <row r="37" spans="2:30" x14ac:dyDescent="0.7">
      <c r="B37" s="148" t="s">
        <v>126</v>
      </c>
      <c r="C37" s="123">
        <v>7</v>
      </c>
      <c r="D37" s="124" t="s">
        <v>117</v>
      </c>
      <c r="E37" s="170">
        <f t="shared" ref="E37:AD37" si="15">E38-$C$37</f>
        <v>45784</v>
      </c>
      <c r="F37" s="170">
        <f t="shared" si="15"/>
        <v>45787</v>
      </c>
      <c r="G37" s="170">
        <f t="shared" si="15"/>
        <v>45794</v>
      </c>
      <c r="H37" s="170">
        <f t="shared" si="15"/>
        <v>45801</v>
      </c>
      <c r="I37" s="170">
        <f t="shared" si="15"/>
        <v>45808</v>
      </c>
      <c r="J37" s="170">
        <f t="shared" si="15"/>
        <v>45815</v>
      </c>
      <c r="K37" s="170">
        <f t="shared" si="15"/>
        <v>45822</v>
      </c>
      <c r="L37" s="170">
        <f t="shared" si="15"/>
        <v>45829</v>
      </c>
      <c r="M37" s="170">
        <f t="shared" si="15"/>
        <v>45836</v>
      </c>
      <c r="N37" s="170">
        <f t="shared" si="15"/>
        <v>45843</v>
      </c>
      <c r="O37" s="170">
        <f t="shared" si="15"/>
        <v>45850</v>
      </c>
      <c r="P37" s="170">
        <f t="shared" si="15"/>
        <v>45857</v>
      </c>
      <c r="Q37" s="170">
        <f t="shared" si="15"/>
        <v>45864</v>
      </c>
      <c r="R37" s="170">
        <f t="shared" si="15"/>
        <v>45871</v>
      </c>
      <c r="S37" s="170">
        <f t="shared" si="15"/>
        <v>45878</v>
      </c>
      <c r="T37" s="170">
        <f t="shared" si="15"/>
        <v>45885</v>
      </c>
      <c r="U37" s="170">
        <f t="shared" si="15"/>
        <v>45892</v>
      </c>
      <c r="V37" s="170">
        <f t="shared" si="15"/>
        <v>45899</v>
      </c>
      <c r="W37" s="170">
        <f t="shared" si="15"/>
        <v>45906</v>
      </c>
      <c r="X37" s="170">
        <f t="shared" si="15"/>
        <v>45913</v>
      </c>
      <c r="Y37" s="170">
        <f t="shared" si="15"/>
        <v>45920</v>
      </c>
      <c r="Z37" s="170">
        <f t="shared" si="15"/>
        <v>45927</v>
      </c>
      <c r="AA37" s="170">
        <f t="shared" si="15"/>
        <v>45934</v>
      </c>
      <c r="AB37" s="170">
        <f t="shared" si="15"/>
        <v>45941</v>
      </c>
      <c r="AC37" s="170">
        <f t="shared" si="15"/>
        <v>45948</v>
      </c>
      <c r="AD37" s="170">
        <f t="shared" si="15"/>
        <v>45955</v>
      </c>
    </row>
    <row r="38" spans="2:30" x14ac:dyDescent="0.7">
      <c r="B38" s="165" t="s">
        <v>127</v>
      </c>
      <c r="C38" s="166">
        <v>45</v>
      </c>
      <c r="D38" s="167" t="s">
        <v>119</v>
      </c>
      <c r="E38" s="169">
        <f t="shared" ref="E38:AD38" si="16">E39-$C$38-$C$28</f>
        <v>45791</v>
      </c>
      <c r="F38" s="169">
        <f t="shared" si="16"/>
        <v>45794</v>
      </c>
      <c r="G38" s="169">
        <f t="shared" si="16"/>
        <v>45801</v>
      </c>
      <c r="H38" s="169">
        <f t="shared" si="16"/>
        <v>45808</v>
      </c>
      <c r="I38" s="169">
        <f t="shared" si="16"/>
        <v>45815</v>
      </c>
      <c r="J38" s="169">
        <f t="shared" si="16"/>
        <v>45822</v>
      </c>
      <c r="K38" s="169">
        <f t="shared" si="16"/>
        <v>45829</v>
      </c>
      <c r="L38" s="169">
        <f t="shared" si="16"/>
        <v>45836</v>
      </c>
      <c r="M38" s="169">
        <f t="shared" si="16"/>
        <v>45843</v>
      </c>
      <c r="N38" s="169">
        <f t="shared" si="16"/>
        <v>45850</v>
      </c>
      <c r="O38" s="169">
        <f t="shared" si="16"/>
        <v>45857</v>
      </c>
      <c r="P38" s="169">
        <f t="shared" si="16"/>
        <v>45864</v>
      </c>
      <c r="Q38" s="169">
        <f t="shared" si="16"/>
        <v>45871</v>
      </c>
      <c r="R38" s="169">
        <f t="shared" si="16"/>
        <v>45878</v>
      </c>
      <c r="S38" s="169">
        <f t="shared" si="16"/>
        <v>45885</v>
      </c>
      <c r="T38" s="169">
        <f t="shared" si="16"/>
        <v>45892</v>
      </c>
      <c r="U38" s="169">
        <f t="shared" si="16"/>
        <v>45899</v>
      </c>
      <c r="V38" s="169">
        <f t="shared" si="16"/>
        <v>45906</v>
      </c>
      <c r="W38" s="169">
        <f t="shared" si="16"/>
        <v>45913</v>
      </c>
      <c r="X38" s="169">
        <f t="shared" si="16"/>
        <v>45920</v>
      </c>
      <c r="Y38" s="169">
        <f t="shared" si="16"/>
        <v>45927</v>
      </c>
      <c r="Z38" s="169">
        <f t="shared" si="16"/>
        <v>45934</v>
      </c>
      <c r="AA38" s="169">
        <f t="shared" si="16"/>
        <v>45941</v>
      </c>
      <c r="AB38" s="169">
        <f t="shared" si="16"/>
        <v>45948</v>
      </c>
      <c r="AC38" s="169">
        <f t="shared" si="16"/>
        <v>45955</v>
      </c>
      <c r="AD38" s="169">
        <f t="shared" si="16"/>
        <v>45962</v>
      </c>
    </row>
    <row r="39" spans="2:30" x14ac:dyDescent="0.7">
      <c r="B39" s="172" t="s">
        <v>128</v>
      </c>
      <c r="C39" s="123">
        <v>7</v>
      </c>
      <c r="D39" s="173"/>
      <c r="E39" s="174">
        <f>IF(OR(MONTH(E40)=1,MONTH(E40)=2,MONTH(E40)=3),E40-$C$39-'Calendar Events + Assumptions'!$I$10,E40-$C$39)</f>
        <v>45841</v>
      </c>
      <c r="F39" s="175">
        <f>IF(OR(MONTH(F40)=1,MONTH(F40)=2,MONTH(F40)=3),F40-$C$39-'Calendar Events + Assumptions'!$I$10,F40-$C$39)</f>
        <v>45844</v>
      </c>
      <c r="G39" s="174">
        <f>IF(OR(MONTH(G40)=1,MONTH(G40)=2,MONTH(G40)=3),G40-$C$39-'Calendar Events + Assumptions'!$I$10,G40-$C$39)</f>
        <v>45851</v>
      </c>
      <c r="H39" s="175">
        <f>IF(OR(MONTH(H40)=1,MONTH(H40)=2,MONTH(H40)=3),H40-$C$39-'Calendar Events + Assumptions'!$I$10,H40-$C$39)</f>
        <v>45858</v>
      </c>
      <c r="I39" s="175">
        <f>IF(OR(MONTH(I40)=1,MONTH(I40)=2,MONTH(I40)=3),I40-$C$39-'Calendar Events + Assumptions'!$I$10,I40-$C$39)</f>
        <v>45865</v>
      </c>
      <c r="J39" s="174">
        <f>IF(OR(MONTH(J40)=1,MONTH(J40)=2,MONTH(J40)=3),J40-$C$39-'Calendar Events + Assumptions'!$I$10,J40-$C$39)</f>
        <v>45872</v>
      </c>
      <c r="K39" s="175">
        <f>IF(OR(MONTH(K40)=1,MONTH(K40)=2,MONTH(K40)=3),K40-$C$39-'Calendar Events + Assumptions'!$I$10,K40-$C$39)</f>
        <v>45879</v>
      </c>
      <c r="L39" s="174">
        <f>IF(OR(MONTH(L40)=1,MONTH(L40)=2,MONTH(L40)=3),L40-$C$39-'Calendar Events + Assumptions'!$I$10,L40-$C$39)</f>
        <v>45886</v>
      </c>
      <c r="M39" s="175">
        <f>IF(OR(MONTH(M40)=1,MONTH(M40)=2,MONTH(M40)=3),M40-$C$39-'Calendar Events + Assumptions'!$I$10,M40-$C$39)</f>
        <v>45893</v>
      </c>
      <c r="N39" s="174">
        <f>IF(OR(MONTH(N40)=1,MONTH(N40)=2,MONTH(N40)=3),N40-$C$39-'Calendar Events + Assumptions'!$I$10,N40-$C$39)</f>
        <v>45900</v>
      </c>
      <c r="O39" s="175">
        <f>IF(OR(MONTH(O40)=1,MONTH(O40)=2,MONTH(O40)=3),O40-$C$39-'Calendar Events + Assumptions'!$I$10,O40-$C$39)</f>
        <v>45907</v>
      </c>
      <c r="P39" s="174">
        <f>IF(OR(MONTH(P40)=1,MONTH(P40)=2,MONTH(P40)=3),P40-$C$39-'Calendar Events + Assumptions'!$I$10,P40-$C$39)</f>
        <v>45914</v>
      </c>
      <c r="Q39" s="175">
        <f>IF(OR(MONTH(Q40)=1,MONTH(Q40)=2,MONTH(Q40)=3),Q40-$C$39-'Calendar Events + Assumptions'!$I$10,Q40-$C$39)</f>
        <v>45921</v>
      </c>
      <c r="R39" s="174">
        <f>IF(OR(MONTH(R40)=1,MONTH(R40)=2,MONTH(R40)=3),R40-$C$39-'Calendar Events + Assumptions'!$I$10,R40-$C$39)</f>
        <v>45928</v>
      </c>
      <c r="S39" s="175">
        <f>IF(OR(MONTH(S40)=1,MONTH(S40)=2,MONTH(S40)=3),S40-$C$39-'Calendar Events + Assumptions'!$I$10,S40-$C$39)</f>
        <v>45935</v>
      </c>
      <c r="T39" s="174">
        <f>IF(OR(MONTH(T40)=1,MONTH(T40)=2,MONTH(T40)=3),T40-$C$39-'Calendar Events + Assumptions'!$I$10,T40-$C$39)</f>
        <v>45942</v>
      </c>
      <c r="U39" s="175">
        <f>IF(OR(MONTH(U40)=1,MONTH(U40)=2,MONTH(U40)=3),U40-$C$39-'Calendar Events + Assumptions'!$I$10,U40-$C$39)</f>
        <v>45949</v>
      </c>
      <c r="V39" s="175">
        <f>IF(OR(MONTH(V40)=1,MONTH(V40)=2,MONTH(V40)=3),V40-$C$39-'Calendar Events + Assumptions'!$I$10,V40-$C$39)</f>
        <v>45956</v>
      </c>
      <c r="W39" s="174">
        <f>IF(OR(MONTH(W40)=1,MONTH(W40)=2,MONTH(W40)=3),W40-$C$39-'Calendar Events + Assumptions'!$I$10,W40-$C$39)</f>
        <v>45963</v>
      </c>
      <c r="X39" s="175">
        <f>IF(OR(MONTH(X40)=1,MONTH(X40)=2,MONTH(X40)=3),X40-$C$39-'Calendar Events + Assumptions'!$I$10,X40-$C$39)</f>
        <v>45970</v>
      </c>
      <c r="Y39" s="174">
        <f>IF(OR(MONTH(Y40)=1,MONTH(Y40)=2,MONTH(Y40)=3),Y40-$C$39-'Calendar Events + Assumptions'!$I$10,Y40-$C$39)</f>
        <v>45977</v>
      </c>
      <c r="Z39" s="175">
        <f>IF(OR(MONTH(Z40)=1,MONTH(Z40)=2,MONTH(Z40)=3),Z40-$C$39-'Calendar Events + Assumptions'!$I$10,Z40-$C$39)</f>
        <v>45984</v>
      </c>
      <c r="AA39" s="174">
        <f>IF(OR(MONTH(AA40)=1,MONTH(AA40)=2,MONTH(AA40)=3),AA40-$C$39-'Calendar Events + Assumptions'!$I$10,AA40-$C$39)</f>
        <v>45991</v>
      </c>
      <c r="AB39" s="175">
        <f>IF(OR(MONTH(AB40)=1,MONTH(AB40)=2,MONTH(AB40)=3),AB40-$C$39-'Calendar Events + Assumptions'!$I$10,AB40-$C$39)</f>
        <v>45998</v>
      </c>
      <c r="AC39" s="174">
        <f>IF(OR(MONTH(AC40)=1,MONTH(AC40)=2,MONTH(AC40)=3),AC40-$C$39-'Calendar Events + Assumptions'!$I$10,AC40-$C$39)</f>
        <v>46005</v>
      </c>
      <c r="AD39" s="175">
        <f>IF(OR(MONTH(AD40)=1,MONTH(AD40)=2,MONTH(AD40)=3),AD40-$C$39-'Calendar Events + Assumptions'!$I$10,AD40-$C$39)</f>
        <v>46012</v>
      </c>
    </row>
    <row r="40" spans="2:30" x14ac:dyDescent="0.7">
      <c r="B40" s="172" t="s">
        <v>129</v>
      </c>
      <c r="C40" s="123">
        <v>0</v>
      </c>
      <c r="D40" s="173"/>
      <c r="E40" s="174">
        <v>45848</v>
      </c>
      <c r="F40" s="175">
        <v>45851</v>
      </c>
      <c r="G40" s="174">
        <v>45858</v>
      </c>
      <c r="H40" s="175">
        <v>45865</v>
      </c>
      <c r="I40" s="175">
        <v>45872</v>
      </c>
      <c r="J40" s="174">
        <v>45879</v>
      </c>
      <c r="K40" s="175">
        <v>45886</v>
      </c>
      <c r="L40" s="174">
        <v>45893</v>
      </c>
      <c r="M40" s="175">
        <v>45900</v>
      </c>
      <c r="N40" s="174">
        <v>45907</v>
      </c>
      <c r="O40" s="175">
        <v>45914</v>
      </c>
      <c r="P40" s="174">
        <v>45921</v>
      </c>
      <c r="Q40" s="175">
        <v>45928</v>
      </c>
      <c r="R40" s="174">
        <v>45935</v>
      </c>
      <c r="S40" s="175">
        <v>45942</v>
      </c>
      <c r="T40" s="174">
        <v>45949</v>
      </c>
      <c r="U40" s="175">
        <v>45956</v>
      </c>
      <c r="V40" s="175">
        <v>45963</v>
      </c>
      <c r="W40" s="174">
        <v>45970</v>
      </c>
      <c r="X40" s="175">
        <v>45977</v>
      </c>
      <c r="Y40" s="174">
        <v>45984</v>
      </c>
      <c r="Z40" s="175">
        <v>45991</v>
      </c>
      <c r="AA40" s="174">
        <v>45998</v>
      </c>
      <c r="AB40" s="175">
        <v>46005</v>
      </c>
      <c r="AC40" s="174">
        <v>46012</v>
      </c>
      <c r="AD40" s="175">
        <v>46019</v>
      </c>
    </row>
    <row r="41" spans="2:30" hidden="1" x14ac:dyDescent="0.7">
      <c r="B41" s="158" t="s">
        <v>130</v>
      </c>
      <c r="C41" s="123">
        <v>3</v>
      </c>
      <c r="D41" s="176"/>
      <c r="E41" s="119"/>
      <c r="F41" s="118"/>
      <c r="G41" s="119"/>
      <c r="H41" s="118"/>
      <c r="I41" s="118"/>
      <c r="J41" s="119"/>
      <c r="K41" s="118"/>
      <c r="L41" s="119"/>
      <c r="M41" s="118"/>
      <c r="N41" s="119"/>
      <c r="O41" s="118"/>
      <c r="P41" s="119"/>
      <c r="Q41" s="118"/>
      <c r="R41" s="119"/>
      <c r="S41" s="118"/>
      <c r="T41" s="119"/>
      <c r="U41" s="118"/>
      <c r="V41" s="118"/>
      <c r="W41" s="119"/>
      <c r="X41" s="118"/>
      <c r="Y41" s="119"/>
      <c r="Z41" s="118"/>
      <c r="AA41" s="119"/>
      <c r="AB41" s="118"/>
      <c r="AC41" s="119"/>
      <c r="AD41" s="118"/>
    </row>
    <row r="42" spans="2:30" x14ac:dyDescent="0.7">
      <c r="C42" s="76">
        <f>C17+C18+C20+C21+C22++C28+C30+C39</f>
        <v>230</v>
      </c>
      <c r="D42" s="77" t="e">
        <f>#REF!-#REF!</f>
        <v>#REF!</v>
      </c>
      <c r="E42" s="46">
        <f t="shared" ref="E42:AC42" si="17">E40-E17</f>
        <v>258</v>
      </c>
      <c r="F42" s="46"/>
      <c r="G42" s="46">
        <f t="shared" si="17"/>
        <v>258</v>
      </c>
      <c r="H42" s="46"/>
      <c r="I42" s="46"/>
      <c r="J42" s="46">
        <f t="shared" si="17"/>
        <v>230</v>
      </c>
      <c r="K42" s="46"/>
      <c r="L42" s="46">
        <f t="shared" si="17"/>
        <v>230</v>
      </c>
      <c r="M42" s="46"/>
      <c r="N42" s="46">
        <f t="shared" si="17"/>
        <v>230</v>
      </c>
      <c r="O42" s="46"/>
      <c r="P42" s="46">
        <f t="shared" si="17"/>
        <v>230</v>
      </c>
      <c r="Q42" s="46"/>
      <c r="R42" s="46">
        <f t="shared" si="17"/>
        <v>230</v>
      </c>
      <c r="S42" s="46"/>
      <c r="T42" s="46">
        <f t="shared" si="17"/>
        <v>230</v>
      </c>
      <c r="U42" s="46"/>
      <c r="V42" s="46"/>
      <c r="W42" s="46">
        <f t="shared" si="17"/>
        <v>230</v>
      </c>
      <c r="X42" s="46"/>
      <c r="Y42" s="46">
        <f t="shared" si="17"/>
        <v>230</v>
      </c>
      <c r="Z42" s="46"/>
      <c r="AA42" s="46">
        <f t="shared" si="17"/>
        <v>230</v>
      </c>
      <c r="AB42" s="46"/>
      <c r="AC42" s="46">
        <f t="shared" si="17"/>
        <v>230</v>
      </c>
      <c r="AD42" s="46"/>
    </row>
    <row r="43" spans="2:30" ht="57.5" customHeight="1" x14ac:dyDescent="0.7">
      <c r="D43" s="77"/>
      <c r="E43" s="177" t="s">
        <v>136</v>
      </c>
      <c r="F43" s="46"/>
      <c r="G43" s="177" t="s">
        <v>136</v>
      </c>
      <c r="H43" s="46"/>
      <c r="I43" s="46"/>
      <c r="J43" s="46"/>
      <c r="K43" s="46"/>
      <c r="L43" s="46"/>
      <c r="M43" s="46"/>
      <c r="N43" s="46"/>
      <c r="O43" s="46"/>
      <c r="P43" s="46"/>
      <c r="Q43" s="46"/>
      <c r="R43" s="46"/>
      <c r="S43" s="46"/>
      <c r="T43" s="46"/>
      <c r="U43" s="46"/>
      <c r="V43" s="46"/>
      <c r="W43" s="46"/>
      <c r="X43" s="46"/>
      <c r="Y43" s="46"/>
      <c r="Z43" s="46"/>
      <c r="AA43" s="46"/>
      <c r="AB43" s="46"/>
      <c r="AC43" s="46"/>
      <c r="AD43" s="46"/>
    </row>
    <row r="44" spans="2:30" x14ac:dyDescent="0.7">
      <c r="E44" s="170"/>
      <c r="AA44" s="179"/>
    </row>
    <row r="45" spans="2:30" x14ac:dyDescent="0.7">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9" spans="2:30" s="46" customFormat="1" x14ac:dyDescent="0.7">
      <c r="B49" s="47"/>
      <c r="C49" s="76"/>
      <c r="D49" s="178"/>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row>
    <row r="50" spans="2:30" s="46" customFormat="1" x14ac:dyDescent="0.7">
      <c r="B50" s="47"/>
      <c r="C50" s="76"/>
      <c r="D50" s="178"/>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row>
    <row r="51" spans="2:30" s="46" customFormat="1" x14ac:dyDescent="0.7">
      <c r="B51" s="141"/>
      <c r="C51" s="76"/>
      <c r="D51" s="178"/>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row>
  </sheetData>
  <sheetProtection selectLockedCells="1" selectUnlockedCells="1"/>
  <mergeCells count="22">
    <mergeCell ref="W16:Z16"/>
    <mergeCell ref="AA16:AD16"/>
    <mergeCell ref="E13:F13"/>
    <mergeCell ref="E14:F14"/>
    <mergeCell ref="E16:I16"/>
    <mergeCell ref="J16:M16"/>
    <mergeCell ref="N16:Q16"/>
    <mergeCell ref="R16:V16"/>
    <mergeCell ref="AA4:AD4"/>
    <mergeCell ref="E5:I5"/>
    <mergeCell ref="J5:M5"/>
    <mergeCell ref="N5:Q5"/>
    <mergeCell ref="R5:V5"/>
    <mergeCell ref="W5:Z5"/>
    <mergeCell ref="AA5:AD5"/>
    <mergeCell ref="B2:B3"/>
    <mergeCell ref="T3:X3"/>
    <mergeCell ref="E4:I4"/>
    <mergeCell ref="J4:M4"/>
    <mergeCell ref="N4:Q4"/>
    <mergeCell ref="R4:V4"/>
    <mergeCell ref="W4:Z4"/>
  </mergeCells>
  <printOptions horizontalCentered="1" verticalCentered="1"/>
  <pageMargins left="0.25" right="0.25" top="0.75" bottom="0.75" header="0.3" footer="0.3"/>
  <pageSetup paperSize="8" scale="22" fitToHeight="0" orientation="landscape" r:id="rId1"/>
  <headerFooter>
    <oddFooter>&amp;L_x000D_&amp;1#&amp;"Calibri"&amp;10&amp;K000000 Public&amp;R&amp;D&amp;T&amp;Z&amp;F&amp;F&amp;A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6DF16-C4AE-4718-8422-468C802F0262}">
  <sheetPr>
    <pageSetUpPr fitToPage="1"/>
  </sheetPr>
  <dimension ref="B1:AD51"/>
  <sheetViews>
    <sheetView showGridLines="0" topLeftCell="A3" zoomScale="70" zoomScaleNormal="70" zoomScaleSheetLayoutView="70" workbookViewId="0">
      <pane xSplit="4" topLeftCell="K1" activePane="topRight" state="frozen"/>
      <selection activeCell="R7" sqref="R7"/>
      <selection pane="topRight" activeCell="R7" sqref="R7"/>
    </sheetView>
  </sheetViews>
  <sheetFormatPr defaultColWidth="9.26953125" defaultRowHeight="17" x14ac:dyDescent="0.7"/>
  <cols>
    <col min="1" max="1" width="1.1796875" style="47" customWidth="1"/>
    <col min="2" max="2" width="62.36328125" style="47" bestFit="1" customWidth="1"/>
    <col min="3" max="3" width="9.26953125" style="76" customWidth="1"/>
    <col min="4" max="4" width="28.81640625" style="178" hidden="1" customWidth="1"/>
    <col min="5" max="5" width="14.6328125" style="47" customWidth="1"/>
    <col min="6" max="29" width="12" style="47" customWidth="1"/>
    <col min="30" max="30" width="14.36328125" style="47" customWidth="1"/>
    <col min="31" max="16384" width="9.26953125" style="47"/>
  </cols>
  <sheetData>
    <row r="1" spans="2:30" x14ac:dyDescent="0.7">
      <c r="B1" s="43" t="s">
        <v>25</v>
      </c>
      <c r="C1" s="44"/>
      <c r="D1" s="45"/>
      <c r="E1" s="46"/>
      <c r="F1" s="46"/>
      <c r="G1" s="46"/>
      <c r="H1" s="46"/>
      <c r="I1" s="46"/>
      <c r="J1" s="46"/>
      <c r="K1" s="46"/>
      <c r="L1" s="46"/>
      <c r="M1" s="46"/>
      <c r="N1" s="46"/>
      <c r="O1" s="46"/>
      <c r="P1" s="46"/>
      <c r="Q1" s="46"/>
      <c r="R1" s="46"/>
      <c r="S1" s="46"/>
      <c r="T1" s="46"/>
      <c r="U1" s="46"/>
      <c r="V1" s="46"/>
      <c r="W1" s="46"/>
      <c r="X1" s="46"/>
      <c r="Y1" s="46"/>
      <c r="Z1" s="46"/>
      <c r="AA1" s="46"/>
      <c r="AB1" s="46"/>
      <c r="AC1" s="46"/>
    </row>
    <row r="2" spans="2:30" ht="18" customHeight="1" x14ac:dyDescent="0.7">
      <c r="B2" s="48" t="s">
        <v>26</v>
      </c>
      <c r="C2" s="44"/>
      <c r="D2" s="45"/>
      <c r="E2" s="46"/>
      <c r="F2" s="46"/>
      <c r="G2" s="46"/>
      <c r="H2" s="46"/>
      <c r="I2" s="46"/>
      <c r="J2" s="46"/>
      <c r="K2" s="46"/>
      <c r="L2" s="46"/>
      <c r="M2" s="46"/>
      <c r="N2" s="46"/>
      <c r="O2" s="46"/>
      <c r="P2" s="46"/>
      <c r="Q2" s="46"/>
      <c r="R2" s="46"/>
      <c r="S2" s="46"/>
      <c r="T2" s="46"/>
      <c r="U2" s="46"/>
      <c r="V2" s="46"/>
      <c r="W2" s="46"/>
      <c r="X2" s="46"/>
      <c r="Y2" s="46"/>
      <c r="Z2" s="46"/>
      <c r="AA2" s="46"/>
      <c r="AB2" s="46"/>
      <c r="AC2" s="46"/>
    </row>
    <row r="3" spans="2:30" ht="18" customHeight="1" thickBot="1" x14ac:dyDescent="0.75">
      <c r="B3" s="48"/>
      <c r="C3" s="49"/>
      <c r="D3" s="50"/>
      <c r="T3" s="51" t="s">
        <v>27</v>
      </c>
      <c r="U3" s="51"/>
      <c r="V3" s="51"/>
      <c r="W3" s="51"/>
      <c r="X3" s="51"/>
    </row>
    <row r="4" spans="2:30" s="58" customFormat="1" ht="15.75" customHeight="1" x14ac:dyDescent="0.35">
      <c r="B4" s="52" t="s">
        <v>28</v>
      </c>
      <c r="C4" s="53"/>
      <c r="D4" s="54"/>
      <c r="E4" s="55" t="s">
        <v>29</v>
      </c>
      <c r="F4" s="56"/>
      <c r="G4" s="56"/>
      <c r="H4" s="56"/>
      <c r="I4" s="57"/>
      <c r="J4" s="55" t="s">
        <v>30</v>
      </c>
      <c r="K4" s="56"/>
      <c r="L4" s="56"/>
      <c r="M4" s="57"/>
      <c r="N4" s="55" t="s">
        <v>31</v>
      </c>
      <c r="O4" s="56"/>
      <c r="P4" s="56"/>
      <c r="Q4" s="57"/>
      <c r="R4" s="55" t="s">
        <v>32</v>
      </c>
      <c r="S4" s="56"/>
      <c r="T4" s="56"/>
      <c r="U4" s="56"/>
      <c r="V4" s="57"/>
      <c r="W4" s="55" t="s">
        <v>33</v>
      </c>
      <c r="X4" s="56"/>
      <c r="Y4" s="56"/>
      <c r="Z4" s="57"/>
      <c r="AA4" s="55" t="s">
        <v>34</v>
      </c>
      <c r="AB4" s="56"/>
      <c r="AC4" s="56"/>
      <c r="AD4" s="57"/>
    </row>
    <row r="5" spans="2:30" s="58" customFormat="1" ht="15.75" customHeight="1" x14ac:dyDescent="0.35">
      <c r="B5" s="59" t="s">
        <v>35</v>
      </c>
      <c r="C5" s="53"/>
      <c r="D5" s="54"/>
      <c r="E5" s="60" t="s">
        <v>36</v>
      </c>
      <c r="F5" s="61"/>
      <c r="G5" s="61"/>
      <c r="H5" s="61"/>
      <c r="I5" s="62"/>
      <c r="J5" s="63" t="s">
        <v>37</v>
      </c>
      <c r="K5" s="64"/>
      <c r="L5" s="64"/>
      <c r="M5" s="65"/>
      <c r="N5" s="66" t="s">
        <v>38</v>
      </c>
      <c r="O5" s="67"/>
      <c r="P5" s="67"/>
      <c r="Q5" s="68"/>
      <c r="R5" s="69" t="s">
        <v>39</v>
      </c>
      <c r="S5" s="70"/>
      <c r="T5" s="70"/>
      <c r="U5" s="70"/>
      <c r="V5" s="71"/>
      <c r="W5" s="72" t="s">
        <v>40</v>
      </c>
      <c r="X5" s="73"/>
      <c r="Y5" s="73"/>
      <c r="Z5" s="74"/>
      <c r="AA5" s="69" t="s">
        <v>41</v>
      </c>
      <c r="AB5" s="70"/>
      <c r="AC5" s="70"/>
      <c r="AD5" s="71"/>
    </row>
    <row r="6" spans="2:30" ht="15.75" customHeight="1" x14ac:dyDescent="0.7">
      <c r="B6" s="75" t="s">
        <v>42</v>
      </c>
      <c r="D6" s="77"/>
      <c r="E6" s="78" t="s">
        <v>43</v>
      </c>
      <c r="F6" s="79" t="s">
        <v>44</v>
      </c>
      <c r="G6" s="79" t="s">
        <v>45</v>
      </c>
      <c r="H6" s="79" t="s">
        <v>46</v>
      </c>
      <c r="I6" s="80" t="s">
        <v>47</v>
      </c>
      <c r="J6" s="78" t="s">
        <v>48</v>
      </c>
      <c r="K6" s="79" t="s">
        <v>49</v>
      </c>
      <c r="L6" s="79" t="s">
        <v>50</v>
      </c>
      <c r="M6" s="80" t="s">
        <v>51</v>
      </c>
      <c r="N6" s="81" t="s">
        <v>52</v>
      </c>
      <c r="O6" s="82" t="s">
        <v>53</v>
      </c>
      <c r="P6" s="82" t="s">
        <v>54</v>
      </c>
      <c r="Q6" s="83" t="s">
        <v>55</v>
      </c>
      <c r="R6" s="84" t="s">
        <v>56</v>
      </c>
      <c r="S6" s="85" t="s">
        <v>57</v>
      </c>
      <c r="T6" s="85" t="s">
        <v>58</v>
      </c>
      <c r="U6" s="85" t="s">
        <v>59</v>
      </c>
      <c r="V6" s="86" t="s">
        <v>60</v>
      </c>
      <c r="W6" s="87" t="s">
        <v>61</v>
      </c>
      <c r="X6" s="88" t="s">
        <v>62</v>
      </c>
      <c r="Y6" s="88" t="s">
        <v>63</v>
      </c>
      <c r="Z6" s="89" t="s">
        <v>64</v>
      </c>
      <c r="AA6" s="84" t="s">
        <v>65</v>
      </c>
      <c r="AB6" s="85" t="s">
        <v>66</v>
      </c>
      <c r="AC6" s="85" t="s">
        <v>67</v>
      </c>
      <c r="AD6" s="86" t="s">
        <v>68</v>
      </c>
    </row>
    <row r="7" spans="2:30" ht="15.75" customHeight="1" x14ac:dyDescent="0.7">
      <c r="B7" s="90" t="s">
        <v>69</v>
      </c>
      <c r="D7" s="77"/>
      <c r="E7" s="78"/>
      <c r="F7" s="79"/>
      <c r="G7" s="79"/>
      <c r="H7" s="79"/>
      <c r="I7" s="80"/>
      <c r="J7" s="78"/>
      <c r="K7" s="79"/>
      <c r="L7" s="79"/>
      <c r="M7" s="80"/>
      <c r="N7" s="91"/>
      <c r="O7" s="92"/>
      <c r="P7" s="92"/>
      <c r="Q7" s="93"/>
      <c r="R7" s="91"/>
      <c r="S7" s="92"/>
      <c r="T7" s="92"/>
      <c r="U7" s="92"/>
      <c r="V7" s="93"/>
      <c r="W7" s="91"/>
      <c r="X7" s="92"/>
      <c r="Y7" s="92"/>
      <c r="Z7" s="93"/>
      <c r="AA7" s="91"/>
      <c r="AB7" s="92"/>
      <c r="AC7" s="92"/>
      <c r="AD7" s="93"/>
    </row>
    <row r="8" spans="2:30" ht="15.75" customHeight="1" x14ac:dyDescent="0.7">
      <c r="B8" s="75" t="s">
        <v>70</v>
      </c>
      <c r="D8" s="77"/>
      <c r="E8" s="94">
        <f t="shared" ref="E8:AD8" si="0">E39</f>
        <v>45841</v>
      </c>
      <c r="F8" s="95">
        <f t="shared" si="0"/>
        <v>45844</v>
      </c>
      <c r="G8" s="96">
        <f t="shared" si="0"/>
        <v>45851</v>
      </c>
      <c r="H8" s="95">
        <f t="shared" si="0"/>
        <v>45858</v>
      </c>
      <c r="I8" s="97">
        <f t="shared" si="0"/>
        <v>45865</v>
      </c>
      <c r="J8" s="98">
        <f t="shared" si="0"/>
        <v>45872</v>
      </c>
      <c r="K8" s="95">
        <f t="shared" si="0"/>
        <v>45879</v>
      </c>
      <c r="L8" s="96">
        <f t="shared" si="0"/>
        <v>45886</v>
      </c>
      <c r="M8" s="97">
        <f t="shared" si="0"/>
        <v>45893</v>
      </c>
      <c r="N8" s="96">
        <f t="shared" si="0"/>
        <v>45900</v>
      </c>
      <c r="O8" s="95">
        <f t="shared" si="0"/>
        <v>45907</v>
      </c>
      <c r="P8" s="96">
        <f t="shared" si="0"/>
        <v>45914</v>
      </c>
      <c r="Q8" s="97">
        <f t="shared" si="0"/>
        <v>45921</v>
      </c>
      <c r="R8" s="96">
        <f t="shared" si="0"/>
        <v>45928</v>
      </c>
      <c r="S8" s="95">
        <f t="shared" si="0"/>
        <v>45935</v>
      </c>
      <c r="T8" s="96">
        <f t="shared" si="0"/>
        <v>45942</v>
      </c>
      <c r="U8" s="95">
        <f t="shared" si="0"/>
        <v>45949</v>
      </c>
      <c r="V8" s="97">
        <f t="shared" si="0"/>
        <v>45956</v>
      </c>
      <c r="W8" s="98">
        <f t="shared" si="0"/>
        <v>45963</v>
      </c>
      <c r="X8" s="95">
        <f t="shared" si="0"/>
        <v>45970</v>
      </c>
      <c r="Y8" s="96">
        <f t="shared" si="0"/>
        <v>45977</v>
      </c>
      <c r="Z8" s="97">
        <f t="shared" si="0"/>
        <v>45984</v>
      </c>
      <c r="AA8" s="99">
        <f t="shared" si="0"/>
        <v>45991</v>
      </c>
      <c r="AB8" s="95">
        <f t="shared" si="0"/>
        <v>45998</v>
      </c>
      <c r="AC8" s="95">
        <f t="shared" si="0"/>
        <v>46005</v>
      </c>
      <c r="AD8" s="97">
        <f t="shared" si="0"/>
        <v>46012</v>
      </c>
    </row>
    <row r="9" spans="2:30" ht="15.75" customHeight="1" x14ac:dyDescent="0.7">
      <c r="B9" s="100" t="s">
        <v>71</v>
      </c>
      <c r="D9" s="77"/>
      <c r="E9" s="101" t="s">
        <v>72</v>
      </c>
      <c r="F9" s="102"/>
      <c r="G9" s="103" t="s">
        <v>73</v>
      </c>
      <c r="H9" s="102"/>
      <c r="I9" s="93"/>
      <c r="J9" s="101" t="s">
        <v>72</v>
      </c>
      <c r="K9" s="102"/>
      <c r="L9" s="103" t="s">
        <v>73</v>
      </c>
      <c r="M9" s="93"/>
      <c r="N9" s="103" t="s">
        <v>72</v>
      </c>
      <c r="O9" s="102"/>
      <c r="P9" s="103" t="s">
        <v>73</v>
      </c>
      <c r="Q9" s="93"/>
      <c r="R9" s="103" t="s">
        <v>72</v>
      </c>
      <c r="S9" s="102"/>
      <c r="T9" s="103" t="s">
        <v>73</v>
      </c>
      <c r="U9" s="102"/>
      <c r="V9" s="93"/>
      <c r="W9" s="101" t="s">
        <v>72</v>
      </c>
      <c r="X9" s="102"/>
      <c r="Y9" s="103" t="s">
        <v>73</v>
      </c>
      <c r="Z9" s="104"/>
      <c r="AA9" s="101" t="s">
        <v>72</v>
      </c>
      <c r="AB9" s="102"/>
      <c r="AC9" s="103" t="s">
        <v>73</v>
      </c>
      <c r="AD9" s="104"/>
    </row>
    <row r="10" spans="2:30" ht="15.75" customHeight="1" x14ac:dyDescent="0.7">
      <c r="B10" s="105" t="s">
        <v>74</v>
      </c>
      <c r="D10" s="106"/>
      <c r="E10" s="107" t="s">
        <v>44</v>
      </c>
      <c r="F10" s="79" t="s">
        <v>45</v>
      </c>
      <c r="G10" s="108" t="s">
        <v>46</v>
      </c>
      <c r="H10" s="79" t="s">
        <v>47</v>
      </c>
      <c r="I10" s="80" t="s">
        <v>48</v>
      </c>
      <c r="J10" s="107" t="s">
        <v>49</v>
      </c>
      <c r="K10" s="79" t="s">
        <v>50</v>
      </c>
      <c r="L10" s="108" t="s">
        <v>51</v>
      </c>
      <c r="M10" s="80" t="s">
        <v>52</v>
      </c>
      <c r="N10" s="108" t="s">
        <v>53</v>
      </c>
      <c r="O10" s="79" t="s">
        <v>54</v>
      </c>
      <c r="P10" s="108" t="s">
        <v>55</v>
      </c>
      <c r="Q10" s="80" t="s">
        <v>56</v>
      </c>
      <c r="R10" s="108" t="s">
        <v>57</v>
      </c>
      <c r="S10" s="79" t="s">
        <v>58</v>
      </c>
      <c r="T10" s="108" t="s">
        <v>59</v>
      </c>
      <c r="U10" s="79" t="s">
        <v>60</v>
      </c>
      <c r="V10" s="80" t="s">
        <v>61</v>
      </c>
      <c r="W10" s="107" t="s">
        <v>62</v>
      </c>
      <c r="X10" s="79" t="s">
        <v>63</v>
      </c>
      <c r="Y10" s="108" t="s">
        <v>64</v>
      </c>
      <c r="Z10" s="80" t="s">
        <v>65</v>
      </c>
      <c r="AA10" s="78" t="s">
        <v>66</v>
      </c>
      <c r="AB10" s="79" t="s">
        <v>67</v>
      </c>
      <c r="AC10" s="79" t="s">
        <v>68</v>
      </c>
      <c r="AD10" s="80" t="s">
        <v>75</v>
      </c>
    </row>
    <row r="11" spans="2:30" ht="15.75" customHeight="1" thickBot="1" x14ac:dyDescent="0.75">
      <c r="B11" s="109" t="s">
        <v>76</v>
      </c>
      <c r="C11" s="44"/>
      <c r="D11" s="45"/>
      <c r="E11" s="110">
        <v>45848</v>
      </c>
      <c r="F11" s="111">
        <v>45851</v>
      </c>
      <c r="G11" s="112">
        <v>45858</v>
      </c>
      <c r="H11" s="111">
        <v>45865</v>
      </c>
      <c r="I11" s="113">
        <v>45872</v>
      </c>
      <c r="J11" s="114">
        <v>45879</v>
      </c>
      <c r="K11" s="111">
        <v>45886</v>
      </c>
      <c r="L11" s="112">
        <v>45893</v>
      </c>
      <c r="M11" s="113">
        <v>45900</v>
      </c>
      <c r="N11" s="112">
        <v>45907</v>
      </c>
      <c r="O11" s="111">
        <v>45914</v>
      </c>
      <c r="P11" s="112">
        <v>45921</v>
      </c>
      <c r="Q11" s="113">
        <v>45928</v>
      </c>
      <c r="R11" s="112">
        <v>45935</v>
      </c>
      <c r="S11" s="111">
        <v>45942</v>
      </c>
      <c r="T11" s="112">
        <v>45949</v>
      </c>
      <c r="U11" s="111">
        <v>45956</v>
      </c>
      <c r="V11" s="113">
        <v>45963</v>
      </c>
      <c r="W11" s="114">
        <v>45970</v>
      </c>
      <c r="X11" s="111">
        <v>45977</v>
      </c>
      <c r="Y11" s="112">
        <v>45984</v>
      </c>
      <c r="Z11" s="113">
        <v>45991</v>
      </c>
      <c r="AA11" s="114">
        <v>45998</v>
      </c>
      <c r="AB11" s="111">
        <v>46005</v>
      </c>
      <c r="AC11" s="112">
        <v>46012</v>
      </c>
      <c r="AD11" s="111">
        <v>46019</v>
      </c>
    </row>
    <row r="12" spans="2:30" s="46" customFormat="1" ht="15.75" customHeight="1" x14ac:dyDescent="0.7">
      <c r="B12" s="115" t="s">
        <v>77</v>
      </c>
      <c r="C12" s="116" t="s">
        <v>78</v>
      </c>
      <c r="D12" s="116" t="s">
        <v>79</v>
      </c>
      <c r="E12" s="117"/>
      <c r="F12" s="118"/>
      <c r="G12" s="119"/>
      <c r="H12" s="118"/>
      <c r="I12" s="120"/>
      <c r="J12" s="117"/>
      <c r="K12" s="118"/>
      <c r="L12" s="119"/>
      <c r="M12" s="120"/>
      <c r="N12" s="117"/>
      <c r="O12" s="118"/>
      <c r="P12" s="119"/>
      <c r="Q12" s="120"/>
      <c r="R12" s="117"/>
      <c r="S12" s="118"/>
      <c r="T12" s="119"/>
      <c r="U12" s="118"/>
      <c r="V12" s="120"/>
      <c r="W12" s="117"/>
      <c r="X12" s="118"/>
      <c r="Y12" s="119"/>
      <c r="Z12" s="118"/>
      <c r="AA12" s="117"/>
      <c r="AB12" s="118"/>
      <c r="AC12" s="119"/>
      <c r="AD12" s="121"/>
    </row>
    <row r="13" spans="2:30" ht="15.75" customHeight="1" x14ac:dyDescent="0.7">
      <c r="B13" s="122" t="s">
        <v>80</v>
      </c>
      <c r="C13" s="123">
        <v>21</v>
      </c>
      <c r="D13" s="124" t="s">
        <v>81</v>
      </c>
      <c r="E13" s="125" t="s">
        <v>82</v>
      </c>
      <c r="F13" s="126"/>
      <c r="G13" s="119"/>
      <c r="H13" s="118"/>
      <c r="I13" s="120"/>
      <c r="J13" s="117"/>
      <c r="K13" s="118"/>
      <c r="L13" s="119"/>
      <c r="M13" s="120"/>
      <c r="N13" s="117"/>
      <c r="O13" s="118"/>
      <c r="P13" s="119"/>
      <c r="Q13" s="120"/>
      <c r="R13" s="117"/>
      <c r="S13" s="118"/>
      <c r="T13" s="119"/>
      <c r="U13" s="118"/>
      <c r="V13" s="120"/>
      <c r="W13" s="117"/>
      <c r="X13" s="118"/>
      <c r="Y13" s="119"/>
      <c r="Z13" s="118"/>
      <c r="AA13" s="117"/>
      <c r="AB13" s="118"/>
      <c r="AC13" s="119"/>
      <c r="AD13" s="121"/>
    </row>
    <row r="14" spans="2:30" ht="15.75" customHeight="1" x14ac:dyDescent="0.7">
      <c r="B14" s="122" t="s">
        <v>83</v>
      </c>
      <c r="C14" s="123">
        <v>28</v>
      </c>
      <c r="D14" s="124" t="s">
        <v>84</v>
      </c>
      <c r="E14" s="127" t="s">
        <v>85</v>
      </c>
      <c r="F14" s="128"/>
      <c r="G14" s="119"/>
      <c r="H14" s="118"/>
      <c r="I14" s="120"/>
      <c r="J14" s="117"/>
      <c r="K14" s="118"/>
      <c r="L14" s="119"/>
      <c r="M14" s="120"/>
      <c r="N14" s="117"/>
      <c r="O14" s="118"/>
      <c r="P14" s="119"/>
      <c r="Q14" s="120"/>
      <c r="R14" s="117"/>
      <c r="S14" s="118"/>
      <c r="T14" s="119"/>
      <c r="U14" s="118"/>
      <c r="V14" s="120"/>
      <c r="W14" s="117"/>
      <c r="X14" s="118"/>
      <c r="Y14" s="119"/>
      <c r="Z14" s="118"/>
      <c r="AA14" s="117"/>
      <c r="AB14" s="118"/>
      <c r="AC14" s="119"/>
      <c r="AD14" s="121"/>
    </row>
    <row r="15" spans="2:30" ht="15.75" customHeight="1" thickBot="1" x14ac:dyDescent="0.75">
      <c r="B15" s="129" t="s">
        <v>86</v>
      </c>
      <c r="C15" s="130"/>
      <c r="D15" s="131"/>
      <c r="E15" s="117"/>
      <c r="F15" s="118"/>
      <c r="G15" s="119"/>
      <c r="H15" s="118"/>
      <c r="I15" s="120"/>
      <c r="J15" s="132"/>
      <c r="K15" s="118"/>
      <c r="L15" s="119"/>
      <c r="M15" s="120"/>
      <c r="N15" s="132"/>
      <c r="O15" s="118"/>
      <c r="P15" s="119"/>
      <c r="Q15" s="120"/>
      <c r="R15" s="132"/>
      <c r="S15" s="118"/>
      <c r="T15" s="119"/>
      <c r="U15" s="118"/>
      <c r="V15" s="120"/>
      <c r="W15" s="132"/>
      <c r="X15" s="118"/>
      <c r="Y15" s="119"/>
      <c r="Z15" s="118"/>
      <c r="AA15" s="117"/>
      <c r="AB15" s="118"/>
      <c r="AC15" s="119"/>
      <c r="AD15" s="121"/>
    </row>
    <row r="16" spans="2:30" ht="15.75" customHeight="1" thickBot="1" x14ac:dyDescent="0.75">
      <c r="B16" s="122"/>
      <c r="C16" s="123"/>
      <c r="D16" s="124"/>
      <c r="E16" s="133" t="s">
        <v>87</v>
      </c>
      <c r="F16" s="134"/>
      <c r="G16" s="134"/>
      <c r="H16" s="134"/>
      <c r="I16" s="135"/>
      <c r="J16" s="133" t="s">
        <v>88</v>
      </c>
      <c r="K16" s="134"/>
      <c r="L16" s="134"/>
      <c r="M16" s="135"/>
      <c r="N16" s="133" t="s">
        <v>89</v>
      </c>
      <c r="O16" s="134"/>
      <c r="P16" s="134"/>
      <c r="Q16" s="135"/>
      <c r="R16" s="133" t="s">
        <v>90</v>
      </c>
      <c r="S16" s="134"/>
      <c r="T16" s="134"/>
      <c r="U16" s="134"/>
      <c r="V16" s="135"/>
      <c r="W16" s="133" t="s">
        <v>91</v>
      </c>
      <c r="X16" s="134"/>
      <c r="Y16" s="134"/>
      <c r="Z16" s="135"/>
      <c r="AA16" s="133" t="s">
        <v>92</v>
      </c>
      <c r="AB16" s="134"/>
      <c r="AC16" s="134"/>
      <c r="AD16" s="135"/>
    </row>
    <row r="17" spans="2:30" s="141" customFormat="1" x14ac:dyDescent="0.7">
      <c r="B17" s="136" t="s">
        <v>93</v>
      </c>
      <c r="C17" s="137">
        <v>30</v>
      </c>
      <c r="D17" s="138" t="s">
        <v>94</v>
      </c>
      <c r="E17" s="139">
        <f t="shared" ref="E17:AD17" si="1">E18-$C$17</f>
        <v>45648</v>
      </c>
      <c r="F17" s="140">
        <f t="shared" si="1"/>
        <v>45651</v>
      </c>
      <c r="G17" s="140">
        <f t="shared" si="1"/>
        <v>45658</v>
      </c>
      <c r="H17" s="140">
        <f t="shared" si="1"/>
        <v>45665</v>
      </c>
      <c r="I17" s="140">
        <f t="shared" si="1"/>
        <v>45672</v>
      </c>
      <c r="J17" s="139">
        <f t="shared" si="1"/>
        <v>45679</v>
      </c>
      <c r="K17" s="140">
        <f t="shared" si="1"/>
        <v>45686</v>
      </c>
      <c r="L17" s="140">
        <f t="shared" si="1"/>
        <v>45693</v>
      </c>
      <c r="M17" s="140">
        <f t="shared" si="1"/>
        <v>45700</v>
      </c>
      <c r="N17" s="139">
        <f t="shared" si="1"/>
        <v>45707</v>
      </c>
      <c r="O17" s="140">
        <f t="shared" si="1"/>
        <v>45714</v>
      </c>
      <c r="P17" s="140">
        <f t="shared" si="1"/>
        <v>45721</v>
      </c>
      <c r="Q17" s="140">
        <f t="shared" si="1"/>
        <v>45728</v>
      </c>
      <c r="R17" s="139">
        <f t="shared" si="1"/>
        <v>45735</v>
      </c>
      <c r="S17" s="140">
        <f t="shared" si="1"/>
        <v>45742</v>
      </c>
      <c r="T17" s="140">
        <f t="shared" si="1"/>
        <v>45749</v>
      </c>
      <c r="U17" s="140">
        <f t="shared" si="1"/>
        <v>45756</v>
      </c>
      <c r="V17" s="140">
        <f t="shared" si="1"/>
        <v>45763</v>
      </c>
      <c r="W17" s="139">
        <f t="shared" si="1"/>
        <v>45770</v>
      </c>
      <c r="X17" s="140">
        <f t="shared" si="1"/>
        <v>45777</v>
      </c>
      <c r="Y17" s="140">
        <f t="shared" si="1"/>
        <v>45784</v>
      </c>
      <c r="Z17" s="140">
        <f t="shared" si="1"/>
        <v>45791</v>
      </c>
      <c r="AA17" s="139">
        <f t="shared" si="1"/>
        <v>45798</v>
      </c>
      <c r="AB17" s="140">
        <f t="shared" si="1"/>
        <v>45805</v>
      </c>
      <c r="AC17" s="140">
        <f t="shared" si="1"/>
        <v>45812</v>
      </c>
      <c r="AD17" s="140">
        <f t="shared" si="1"/>
        <v>45819</v>
      </c>
    </row>
    <row r="18" spans="2:30" x14ac:dyDescent="0.7">
      <c r="B18" s="142" t="s">
        <v>95</v>
      </c>
      <c r="C18" s="143">
        <v>24</v>
      </c>
      <c r="D18" s="144" t="s">
        <v>96</v>
      </c>
      <c r="E18" s="145">
        <f t="shared" ref="E18:AD18" si="2">E20-$C$18</f>
        <v>45678</v>
      </c>
      <c r="F18" s="145">
        <f t="shared" si="2"/>
        <v>45681</v>
      </c>
      <c r="G18" s="145">
        <f t="shared" si="2"/>
        <v>45688</v>
      </c>
      <c r="H18" s="145">
        <f t="shared" si="2"/>
        <v>45695</v>
      </c>
      <c r="I18" s="145">
        <f t="shared" si="2"/>
        <v>45702</v>
      </c>
      <c r="J18" s="145">
        <f t="shared" si="2"/>
        <v>45709</v>
      </c>
      <c r="K18" s="145">
        <f t="shared" si="2"/>
        <v>45716</v>
      </c>
      <c r="L18" s="145">
        <f t="shared" si="2"/>
        <v>45723</v>
      </c>
      <c r="M18" s="145">
        <f t="shared" si="2"/>
        <v>45730</v>
      </c>
      <c r="N18" s="145">
        <f t="shared" si="2"/>
        <v>45737</v>
      </c>
      <c r="O18" s="145">
        <f t="shared" si="2"/>
        <v>45744</v>
      </c>
      <c r="P18" s="145">
        <f t="shared" si="2"/>
        <v>45751</v>
      </c>
      <c r="Q18" s="145">
        <f t="shared" si="2"/>
        <v>45758</v>
      </c>
      <c r="R18" s="145">
        <f t="shared" si="2"/>
        <v>45765</v>
      </c>
      <c r="S18" s="145">
        <f t="shared" si="2"/>
        <v>45772</v>
      </c>
      <c r="T18" s="145">
        <f t="shared" si="2"/>
        <v>45779</v>
      </c>
      <c r="U18" s="145">
        <f t="shared" si="2"/>
        <v>45786</v>
      </c>
      <c r="V18" s="145">
        <f t="shared" si="2"/>
        <v>45793</v>
      </c>
      <c r="W18" s="145">
        <f t="shared" si="2"/>
        <v>45800</v>
      </c>
      <c r="X18" s="145">
        <f t="shared" si="2"/>
        <v>45807</v>
      </c>
      <c r="Y18" s="145">
        <f t="shared" si="2"/>
        <v>45814</v>
      </c>
      <c r="Z18" s="145">
        <f t="shared" si="2"/>
        <v>45821</v>
      </c>
      <c r="AA18" s="145">
        <f t="shared" si="2"/>
        <v>45828</v>
      </c>
      <c r="AB18" s="145">
        <f t="shared" si="2"/>
        <v>45835</v>
      </c>
      <c r="AC18" s="145">
        <f t="shared" si="2"/>
        <v>45842</v>
      </c>
      <c r="AD18" s="145">
        <f t="shared" si="2"/>
        <v>45849</v>
      </c>
    </row>
    <row r="19" spans="2:30" ht="15.75" customHeight="1" x14ac:dyDescent="0.7">
      <c r="B19" s="146" t="s">
        <v>97</v>
      </c>
      <c r="C19" s="123">
        <v>7</v>
      </c>
      <c r="D19" s="124" t="s">
        <v>98</v>
      </c>
      <c r="E19" s="147">
        <f t="shared" ref="E19:AD19" si="3">E20-$C$19</f>
        <v>45695</v>
      </c>
      <c r="F19" s="147">
        <f t="shared" si="3"/>
        <v>45698</v>
      </c>
      <c r="G19" s="147">
        <f t="shared" si="3"/>
        <v>45705</v>
      </c>
      <c r="H19" s="147">
        <f t="shared" si="3"/>
        <v>45712</v>
      </c>
      <c r="I19" s="147">
        <f t="shared" si="3"/>
        <v>45719</v>
      </c>
      <c r="J19" s="147">
        <f t="shared" si="3"/>
        <v>45726</v>
      </c>
      <c r="K19" s="147">
        <f t="shared" si="3"/>
        <v>45733</v>
      </c>
      <c r="L19" s="147">
        <f t="shared" si="3"/>
        <v>45740</v>
      </c>
      <c r="M19" s="147">
        <f t="shared" si="3"/>
        <v>45747</v>
      </c>
      <c r="N19" s="147">
        <f t="shared" si="3"/>
        <v>45754</v>
      </c>
      <c r="O19" s="147">
        <f t="shared" si="3"/>
        <v>45761</v>
      </c>
      <c r="P19" s="147">
        <f t="shared" si="3"/>
        <v>45768</v>
      </c>
      <c r="Q19" s="147">
        <f t="shared" si="3"/>
        <v>45775</v>
      </c>
      <c r="R19" s="147">
        <f t="shared" si="3"/>
        <v>45782</v>
      </c>
      <c r="S19" s="147">
        <f t="shared" si="3"/>
        <v>45789</v>
      </c>
      <c r="T19" s="147">
        <f t="shared" si="3"/>
        <v>45796</v>
      </c>
      <c r="U19" s="147">
        <f t="shared" si="3"/>
        <v>45803</v>
      </c>
      <c r="V19" s="147">
        <f t="shared" si="3"/>
        <v>45810</v>
      </c>
      <c r="W19" s="147">
        <f t="shared" si="3"/>
        <v>45817</v>
      </c>
      <c r="X19" s="147">
        <f t="shared" si="3"/>
        <v>45824</v>
      </c>
      <c r="Y19" s="147">
        <f t="shared" si="3"/>
        <v>45831</v>
      </c>
      <c r="Z19" s="147">
        <f t="shared" si="3"/>
        <v>45838</v>
      </c>
      <c r="AA19" s="147">
        <f t="shared" si="3"/>
        <v>45845</v>
      </c>
      <c r="AB19" s="147">
        <f t="shared" si="3"/>
        <v>45852</v>
      </c>
      <c r="AC19" s="147">
        <f t="shared" si="3"/>
        <v>45859</v>
      </c>
      <c r="AD19" s="147">
        <f t="shared" si="3"/>
        <v>45866</v>
      </c>
    </row>
    <row r="20" spans="2:30" x14ac:dyDescent="0.7">
      <c r="B20" s="148" t="s">
        <v>99</v>
      </c>
      <c r="C20" s="123">
        <v>7</v>
      </c>
      <c r="D20" s="124" t="s">
        <v>100</v>
      </c>
      <c r="E20" s="149">
        <f t="shared" ref="E20:AD20" si="4">E21-$C$20</f>
        <v>45702</v>
      </c>
      <c r="F20" s="149">
        <f t="shared" si="4"/>
        <v>45705</v>
      </c>
      <c r="G20" s="149">
        <f t="shared" si="4"/>
        <v>45712</v>
      </c>
      <c r="H20" s="149">
        <f t="shared" si="4"/>
        <v>45719</v>
      </c>
      <c r="I20" s="149">
        <f t="shared" si="4"/>
        <v>45726</v>
      </c>
      <c r="J20" s="149">
        <f t="shared" si="4"/>
        <v>45733</v>
      </c>
      <c r="K20" s="149">
        <f t="shared" si="4"/>
        <v>45740</v>
      </c>
      <c r="L20" s="149">
        <f t="shared" si="4"/>
        <v>45747</v>
      </c>
      <c r="M20" s="149">
        <f t="shared" si="4"/>
        <v>45754</v>
      </c>
      <c r="N20" s="149">
        <f t="shared" si="4"/>
        <v>45761</v>
      </c>
      <c r="O20" s="149">
        <f t="shared" si="4"/>
        <v>45768</v>
      </c>
      <c r="P20" s="149">
        <f t="shared" si="4"/>
        <v>45775</v>
      </c>
      <c r="Q20" s="149">
        <f t="shared" si="4"/>
        <v>45782</v>
      </c>
      <c r="R20" s="149">
        <f t="shared" si="4"/>
        <v>45789</v>
      </c>
      <c r="S20" s="149">
        <f t="shared" si="4"/>
        <v>45796</v>
      </c>
      <c r="T20" s="149">
        <f t="shared" si="4"/>
        <v>45803</v>
      </c>
      <c r="U20" s="149">
        <f t="shared" si="4"/>
        <v>45810</v>
      </c>
      <c r="V20" s="149">
        <f t="shared" si="4"/>
        <v>45817</v>
      </c>
      <c r="W20" s="149">
        <f t="shared" si="4"/>
        <v>45824</v>
      </c>
      <c r="X20" s="149">
        <f t="shared" si="4"/>
        <v>45831</v>
      </c>
      <c r="Y20" s="149">
        <f t="shared" si="4"/>
        <v>45838</v>
      </c>
      <c r="Z20" s="149">
        <f t="shared" si="4"/>
        <v>45845</v>
      </c>
      <c r="AA20" s="149">
        <f t="shared" si="4"/>
        <v>45852</v>
      </c>
      <c r="AB20" s="149">
        <f t="shared" si="4"/>
        <v>45859</v>
      </c>
      <c r="AC20" s="149">
        <f t="shared" si="4"/>
        <v>45866</v>
      </c>
      <c r="AD20" s="149">
        <f t="shared" si="4"/>
        <v>45873</v>
      </c>
    </row>
    <row r="21" spans="2:30" s="141" customFormat="1" collapsed="1" x14ac:dyDescent="0.7">
      <c r="B21" s="150" t="s">
        <v>101</v>
      </c>
      <c r="C21" s="151">
        <v>7</v>
      </c>
      <c r="D21" s="152" t="s">
        <v>102</v>
      </c>
      <c r="E21" s="191">
        <f t="shared" ref="E21:AD21" si="5">E22-$C$21</f>
        <v>45709</v>
      </c>
      <c r="F21" s="153">
        <f t="shared" si="5"/>
        <v>45712</v>
      </c>
      <c r="G21" s="153">
        <f t="shared" si="5"/>
        <v>45719</v>
      </c>
      <c r="H21" s="153">
        <f t="shared" si="5"/>
        <v>45726</v>
      </c>
      <c r="I21" s="153">
        <f t="shared" si="5"/>
        <v>45733</v>
      </c>
      <c r="J21" s="139">
        <f t="shared" si="5"/>
        <v>45740</v>
      </c>
      <c r="K21" s="153">
        <f t="shared" si="5"/>
        <v>45747</v>
      </c>
      <c r="L21" s="153">
        <f t="shared" si="5"/>
        <v>45754</v>
      </c>
      <c r="M21" s="153">
        <f t="shared" si="5"/>
        <v>45761</v>
      </c>
      <c r="N21" s="139">
        <f t="shared" si="5"/>
        <v>45768</v>
      </c>
      <c r="O21" s="153">
        <f t="shared" si="5"/>
        <v>45775</v>
      </c>
      <c r="P21" s="153">
        <f t="shared" si="5"/>
        <v>45782</v>
      </c>
      <c r="Q21" s="153">
        <f t="shared" si="5"/>
        <v>45789</v>
      </c>
      <c r="R21" s="139">
        <f t="shared" si="5"/>
        <v>45796</v>
      </c>
      <c r="S21" s="153">
        <f t="shared" si="5"/>
        <v>45803</v>
      </c>
      <c r="T21" s="153">
        <f t="shared" si="5"/>
        <v>45810</v>
      </c>
      <c r="U21" s="153">
        <f t="shared" si="5"/>
        <v>45817</v>
      </c>
      <c r="V21" s="153">
        <f t="shared" si="5"/>
        <v>45824</v>
      </c>
      <c r="W21" s="139">
        <f t="shared" si="5"/>
        <v>45831</v>
      </c>
      <c r="X21" s="153">
        <f t="shared" si="5"/>
        <v>45838</v>
      </c>
      <c r="Y21" s="153">
        <f t="shared" si="5"/>
        <v>45845</v>
      </c>
      <c r="Z21" s="153">
        <f t="shared" si="5"/>
        <v>45852</v>
      </c>
      <c r="AA21" s="139">
        <f t="shared" si="5"/>
        <v>45859</v>
      </c>
      <c r="AB21" s="153">
        <f t="shared" si="5"/>
        <v>45866</v>
      </c>
      <c r="AC21" s="153">
        <f t="shared" si="5"/>
        <v>45873</v>
      </c>
      <c r="AD21" s="153">
        <f t="shared" si="5"/>
        <v>45880</v>
      </c>
    </row>
    <row r="22" spans="2:30" s="141" customFormat="1" x14ac:dyDescent="0.7">
      <c r="B22" s="154" t="s">
        <v>103</v>
      </c>
      <c r="C22" s="155">
        <v>75</v>
      </c>
      <c r="D22" s="156" t="s">
        <v>104</v>
      </c>
      <c r="E22" s="191">
        <f>IF(AND('Calendar Events + Assumptions'!$J$4&lt;'REGULAR CP_75D'!E30,E30&lt;'Calendar Events + Assumptions'!$J$5+$C$22),'REGULAR CP_75D'!E30-$C$22-'Calendar Events + Assumptions'!$O$4,'REGULAR CP_75D'!E30-'REGULAR CP_75D'!$C$22)</f>
        <v>45716</v>
      </c>
      <c r="F22" s="139">
        <f>IF(AND('Calendar Events + Assumptions'!$J$4&lt;'REGULAR CP_75D'!F30,F30&lt;'Calendar Events + Assumptions'!$J$5+$C$22),'REGULAR CP_75D'!F30-$C$22-'Calendar Events + Assumptions'!$O$4,'REGULAR CP_75D'!F30-'REGULAR CP_75D'!$C$22)</f>
        <v>45719</v>
      </c>
      <c r="G22" s="157">
        <f>IF(AND('Calendar Events + Assumptions'!$J$4&lt;'REGULAR CP_75D'!G30,G30&lt;'Calendar Events + Assumptions'!$J$5+$C$22),'REGULAR CP_75D'!G30-$C$22-'Calendar Events + Assumptions'!$O$4,'REGULAR CP_75D'!G30-'REGULAR CP_75D'!$C$22)</f>
        <v>45726</v>
      </c>
      <c r="H22" s="157">
        <f>IF(AND('Calendar Events + Assumptions'!$J$4&lt;'REGULAR CP_75D'!H30,H30&lt;'Calendar Events + Assumptions'!$J$5+$C$22),'REGULAR CP_75D'!H30-$C$22-'Calendar Events + Assumptions'!$O$4,'REGULAR CP_75D'!H30-'REGULAR CP_75D'!$C$22)</f>
        <v>45733</v>
      </c>
      <c r="I22" s="157">
        <f>IF(AND('Calendar Events + Assumptions'!$J$4&lt;'REGULAR CP_75D'!I30,I30&lt;'Calendar Events + Assumptions'!$J$5+$C$22),'REGULAR CP_75D'!I30-$C$22-'Calendar Events + Assumptions'!$O$4,'REGULAR CP_75D'!I30-'REGULAR CP_75D'!$C$22)</f>
        <v>45740</v>
      </c>
      <c r="J22" s="157">
        <f>IF(AND('Calendar Events + Assumptions'!$J$4&lt;'REGULAR CP_75D'!J30,J30&lt;'Calendar Events + Assumptions'!$J$5+$C$22),'REGULAR CP_75D'!J30-$C$22-'Calendar Events + Assumptions'!$O$4,'REGULAR CP_75D'!J30-'REGULAR CP_75D'!$C$22)</f>
        <v>45747</v>
      </c>
      <c r="K22" s="157">
        <f>IF(AND('Calendar Events + Assumptions'!$J$4&lt;'REGULAR CP_75D'!K30,K30&lt;'Calendar Events + Assumptions'!$J$5+$C$22),'REGULAR CP_75D'!K30-$C$22-'Calendar Events + Assumptions'!$O$4,'REGULAR CP_75D'!K30-'REGULAR CP_75D'!$C$22)</f>
        <v>45754</v>
      </c>
      <c r="L22" s="157">
        <f>IF(AND('Calendar Events + Assumptions'!$J$4&lt;'REGULAR CP_75D'!L30,L30&lt;'Calendar Events + Assumptions'!$J$5+$C$22),'REGULAR CP_75D'!L30-$C$22-'Calendar Events + Assumptions'!$O$4,'REGULAR CP_75D'!L30-'REGULAR CP_75D'!$C$22)</f>
        <v>45761</v>
      </c>
      <c r="M22" s="157">
        <f>IF(AND('Calendar Events + Assumptions'!$J$4&lt;'REGULAR CP_75D'!M30,M30&lt;'Calendar Events + Assumptions'!$J$5+$C$22),'REGULAR CP_75D'!M30-$C$22-'Calendar Events + Assumptions'!$O$4,'REGULAR CP_75D'!M30-'REGULAR CP_75D'!$C$22)</f>
        <v>45768</v>
      </c>
      <c r="N22" s="157">
        <f>IF(AND('Calendar Events + Assumptions'!$J$4&lt;'REGULAR CP_75D'!N30,N30&lt;'Calendar Events + Assumptions'!$J$5+$C$22),'REGULAR CP_75D'!N30-$C$22-'Calendar Events + Assumptions'!$O$4,'REGULAR CP_75D'!N30-'REGULAR CP_75D'!$C$22)</f>
        <v>45775</v>
      </c>
      <c r="O22" s="157">
        <f>IF(AND('Calendar Events + Assumptions'!$J$4&lt;'REGULAR CP_75D'!O30,O30&lt;'Calendar Events + Assumptions'!$J$5+$C$22),'REGULAR CP_75D'!O30-$C$22-'Calendar Events + Assumptions'!$O$4,'REGULAR CP_75D'!O30-'REGULAR CP_75D'!$C$22)</f>
        <v>45782</v>
      </c>
      <c r="P22" s="157">
        <f>IF(AND('Calendar Events + Assumptions'!$J$4&lt;'REGULAR CP_75D'!P30,P30&lt;'Calendar Events + Assumptions'!$J$5+$C$22),'REGULAR CP_75D'!P30-$C$22-'Calendar Events + Assumptions'!$O$4,'REGULAR CP_75D'!P30-'REGULAR CP_75D'!$C$22)</f>
        <v>45789</v>
      </c>
      <c r="Q22" s="157">
        <f>IF(AND('Calendar Events + Assumptions'!$J$4&lt;'REGULAR CP_75D'!Q30,Q30&lt;'Calendar Events + Assumptions'!$J$5+$C$22),'REGULAR CP_75D'!Q30-$C$22-'Calendar Events + Assumptions'!$O$4,'REGULAR CP_75D'!Q30-'REGULAR CP_75D'!$C$22)</f>
        <v>45796</v>
      </c>
      <c r="R22" s="157">
        <f>IF(AND('Calendar Events + Assumptions'!$J$4&lt;'REGULAR CP_75D'!R30,R30&lt;'Calendar Events + Assumptions'!$J$5+$C$22),'REGULAR CP_75D'!R30-$C$22-'Calendar Events + Assumptions'!$O$4,'REGULAR CP_75D'!R30-'REGULAR CP_75D'!$C$22)</f>
        <v>45803</v>
      </c>
      <c r="S22" s="157">
        <f>IF(AND('Calendar Events + Assumptions'!$J$4&lt;'REGULAR CP_75D'!S30,S30&lt;'Calendar Events + Assumptions'!$J$5+$C$22),'REGULAR CP_75D'!S30-$C$22-'Calendar Events + Assumptions'!$O$4,'REGULAR CP_75D'!S30-'REGULAR CP_75D'!$C$22)</f>
        <v>45810</v>
      </c>
      <c r="T22" s="157">
        <f>IF(AND('Calendar Events + Assumptions'!$J$4&lt;'REGULAR CP_75D'!T30,T30&lt;'Calendar Events + Assumptions'!$J$5+$C$22),'REGULAR CP_75D'!T30-$C$22-'Calendar Events + Assumptions'!$O$4,'REGULAR CP_75D'!T30-'REGULAR CP_75D'!$C$22)</f>
        <v>45817</v>
      </c>
      <c r="U22" s="157">
        <f>IF(AND('Calendar Events + Assumptions'!$J$4&lt;'REGULAR CP_75D'!U30,U30&lt;'Calendar Events + Assumptions'!$J$5+$C$22),'REGULAR CP_75D'!U30-$C$22-'Calendar Events + Assumptions'!$O$4,'REGULAR CP_75D'!U30-'REGULAR CP_75D'!$C$22)</f>
        <v>45824</v>
      </c>
      <c r="V22" s="157">
        <f>IF(AND('Calendar Events + Assumptions'!$J$4&lt;'REGULAR CP_75D'!V30,V30&lt;'Calendar Events + Assumptions'!$J$5+$C$22),'REGULAR CP_75D'!V30-$C$22-'Calendar Events + Assumptions'!$O$4,'REGULAR CP_75D'!V30-'REGULAR CP_75D'!$C$22)</f>
        <v>45831</v>
      </c>
      <c r="W22" s="157">
        <f>IF(AND('Calendar Events + Assumptions'!$J$4&lt;'REGULAR CP_75D'!W30,W30&lt;'Calendar Events + Assumptions'!$J$5+$C$22),'REGULAR CP_75D'!W30-$C$22-'Calendar Events + Assumptions'!$O$4,'REGULAR CP_75D'!W30-'REGULAR CP_75D'!$C$22)</f>
        <v>45838</v>
      </c>
      <c r="X22" s="157">
        <f>IF(AND('Calendar Events + Assumptions'!$J$4&lt;'REGULAR CP_75D'!X30,X30&lt;'Calendar Events + Assumptions'!$J$5+$C$22),'REGULAR CP_75D'!X30-$C$22-'Calendar Events + Assumptions'!$O$4,'REGULAR CP_75D'!X30-'REGULAR CP_75D'!$C$22)</f>
        <v>45845</v>
      </c>
      <c r="Y22" s="157">
        <f>IF(AND('Calendar Events + Assumptions'!$J$4&lt;'REGULAR CP_75D'!Y30,Y30&lt;'Calendar Events + Assumptions'!$J$5+$C$22),'REGULAR CP_75D'!Y30-$C$22-'Calendar Events + Assumptions'!$O$4,'REGULAR CP_75D'!Y30-'REGULAR CP_75D'!$C$22)</f>
        <v>45852</v>
      </c>
      <c r="Z22" s="157">
        <f>IF(AND('Calendar Events + Assumptions'!$J$4&lt;'REGULAR CP_75D'!Z30,Z30&lt;'Calendar Events + Assumptions'!$J$5+$C$22),'REGULAR CP_75D'!Z30-$C$22-'Calendar Events + Assumptions'!$O$4,'REGULAR CP_75D'!Z30-'REGULAR CP_75D'!$C$22)</f>
        <v>45859</v>
      </c>
      <c r="AA22" s="157">
        <f>IF(AND('Calendar Events + Assumptions'!$J$4&lt;'REGULAR CP_75D'!AA30,AA30&lt;'Calendar Events + Assumptions'!$J$5+$C$22),'REGULAR CP_75D'!AA30-$C$22-'Calendar Events + Assumptions'!$O$4,'REGULAR CP_75D'!AA30-'REGULAR CP_75D'!$C$22)</f>
        <v>45866</v>
      </c>
      <c r="AB22" s="157">
        <f>IF(AND('Calendar Events + Assumptions'!$J$4&lt;'REGULAR CP_75D'!AB30,AB30&lt;'Calendar Events + Assumptions'!$J$5+$C$22),'REGULAR CP_75D'!AB30-$C$22-'Calendar Events + Assumptions'!$O$4,'REGULAR CP_75D'!AB30-'REGULAR CP_75D'!$C$22)</f>
        <v>45873</v>
      </c>
      <c r="AC22" s="157">
        <f>IF(AND('Calendar Events + Assumptions'!$J$4&lt;'REGULAR CP_75D'!AC30,AC30&lt;'Calendar Events + Assumptions'!$J$5+$C$22),'REGULAR CP_75D'!AC30-$C$22-'Calendar Events + Assumptions'!$O$4,'REGULAR CP_75D'!AC30-'REGULAR CP_75D'!$C$22)</f>
        <v>45880</v>
      </c>
      <c r="AD22" s="157">
        <f>IF(AND('Calendar Events + Assumptions'!$J$4&lt;'REGULAR CP_75D'!AD30,AD30&lt;'Calendar Events + Assumptions'!$J$5+$C$22),'REGULAR CP_75D'!AD30-$C$22-'Calendar Events + Assumptions'!$O$4,'REGULAR CP_75D'!AD30-'REGULAR CP_75D'!$C$22)</f>
        <v>45887</v>
      </c>
    </row>
    <row r="23" spans="2:30" x14ac:dyDescent="0.7">
      <c r="B23" s="158" t="s">
        <v>105</v>
      </c>
      <c r="C23" s="123">
        <v>14</v>
      </c>
      <c r="D23" s="124" t="s">
        <v>106</v>
      </c>
      <c r="E23" s="149">
        <f t="shared" ref="E23:AD23" si="6">E21+$C$23</f>
        <v>45723</v>
      </c>
      <c r="F23" s="149">
        <f t="shared" si="6"/>
        <v>45726</v>
      </c>
      <c r="G23" s="149">
        <f t="shared" si="6"/>
        <v>45733</v>
      </c>
      <c r="H23" s="149">
        <f t="shared" si="6"/>
        <v>45740</v>
      </c>
      <c r="I23" s="149">
        <f t="shared" si="6"/>
        <v>45747</v>
      </c>
      <c r="J23" s="149">
        <f t="shared" si="6"/>
        <v>45754</v>
      </c>
      <c r="K23" s="149">
        <f t="shared" si="6"/>
        <v>45761</v>
      </c>
      <c r="L23" s="149">
        <f t="shared" si="6"/>
        <v>45768</v>
      </c>
      <c r="M23" s="149">
        <f t="shared" si="6"/>
        <v>45775</v>
      </c>
      <c r="N23" s="149">
        <f t="shared" si="6"/>
        <v>45782</v>
      </c>
      <c r="O23" s="149">
        <f t="shared" si="6"/>
        <v>45789</v>
      </c>
      <c r="P23" s="149">
        <f t="shared" si="6"/>
        <v>45796</v>
      </c>
      <c r="Q23" s="149">
        <f t="shared" si="6"/>
        <v>45803</v>
      </c>
      <c r="R23" s="149">
        <f t="shared" si="6"/>
        <v>45810</v>
      </c>
      <c r="S23" s="149">
        <f t="shared" si="6"/>
        <v>45817</v>
      </c>
      <c r="T23" s="149">
        <f t="shared" si="6"/>
        <v>45824</v>
      </c>
      <c r="U23" s="149">
        <f t="shared" si="6"/>
        <v>45831</v>
      </c>
      <c r="V23" s="149">
        <f t="shared" si="6"/>
        <v>45838</v>
      </c>
      <c r="W23" s="149">
        <f t="shared" si="6"/>
        <v>45845</v>
      </c>
      <c r="X23" s="149">
        <f t="shared" si="6"/>
        <v>45852</v>
      </c>
      <c r="Y23" s="149">
        <f t="shared" si="6"/>
        <v>45859</v>
      </c>
      <c r="Z23" s="149">
        <f t="shared" si="6"/>
        <v>45866</v>
      </c>
      <c r="AA23" s="149">
        <f t="shared" si="6"/>
        <v>45873</v>
      </c>
      <c r="AB23" s="149">
        <f t="shared" si="6"/>
        <v>45880</v>
      </c>
      <c r="AC23" s="149">
        <f t="shared" si="6"/>
        <v>45887</v>
      </c>
      <c r="AD23" s="149">
        <f t="shared" si="6"/>
        <v>45894</v>
      </c>
    </row>
    <row r="24" spans="2:30" x14ac:dyDescent="0.7">
      <c r="B24" s="159" t="s">
        <v>107</v>
      </c>
      <c r="C24" s="160">
        <v>7</v>
      </c>
      <c r="D24" s="161" t="s">
        <v>108</v>
      </c>
      <c r="E24" s="191">
        <f t="shared" ref="E24:AD24" si="7">E23+$C$24</f>
        <v>45730</v>
      </c>
      <c r="F24" s="162">
        <f t="shared" si="7"/>
        <v>45733</v>
      </c>
      <c r="G24" s="162">
        <f t="shared" si="7"/>
        <v>45740</v>
      </c>
      <c r="H24" s="162">
        <f t="shared" si="7"/>
        <v>45747</v>
      </c>
      <c r="I24" s="162">
        <f t="shared" si="7"/>
        <v>45754</v>
      </c>
      <c r="J24" s="162">
        <f t="shared" si="7"/>
        <v>45761</v>
      </c>
      <c r="K24" s="162">
        <f t="shared" si="7"/>
        <v>45768</v>
      </c>
      <c r="L24" s="162">
        <f t="shared" si="7"/>
        <v>45775</v>
      </c>
      <c r="M24" s="162">
        <f t="shared" si="7"/>
        <v>45782</v>
      </c>
      <c r="N24" s="162">
        <f t="shared" si="7"/>
        <v>45789</v>
      </c>
      <c r="O24" s="162">
        <f t="shared" si="7"/>
        <v>45796</v>
      </c>
      <c r="P24" s="162">
        <f t="shared" si="7"/>
        <v>45803</v>
      </c>
      <c r="Q24" s="162">
        <f t="shared" si="7"/>
        <v>45810</v>
      </c>
      <c r="R24" s="162">
        <f t="shared" si="7"/>
        <v>45817</v>
      </c>
      <c r="S24" s="162">
        <f t="shared" si="7"/>
        <v>45824</v>
      </c>
      <c r="T24" s="162">
        <f t="shared" si="7"/>
        <v>45831</v>
      </c>
      <c r="U24" s="162">
        <f t="shared" si="7"/>
        <v>45838</v>
      </c>
      <c r="V24" s="162">
        <f t="shared" si="7"/>
        <v>45845</v>
      </c>
      <c r="W24" s="162">
        <f t="shared" si="7"/>
        <v>45852</v>
      </c>
      <c r="X24" s="162">
        <f t="shared" si="7"/>
        <v>45859</v>
      </c>
      <c r="Y24" s="162">
        <f t="shared" si="7"/>
        <v>45866</v>
      </c>
      <c r="Z24" s="162">
        <f t="shared" si="7"/>
        <v>45873</v>
      </c>
      <c r="AA24" s="162">
        <f t="shared" si="7"/>
        <v>45880</v>
      </c>
      <c r="AB24" s="162">
        <f t="shared" si="7"/>
        <v>45887</v>
      </c>
      <c r="AC24" s="162">
        <f t="shared" si="7"/>
        <v>45894</v>
      </c>
      <c r="AD24" s="162">
        <f t="shared" si="7"/>
        <v>45901</v>
      </c>
    </row>
    <row r="25" spans="2:30" x14ac:dyDescent="0.7">
      <c r="B25" s="158" t="s">
        <v>109</v>
      </c>
      <c r="C25" s="123">
        <v>60</v>
      </c>
      <c r="D25" s="124" t="s">
        <v>110</v>
      </c>
      <c r="E25" s="149">
        <f t="shared" ref="E25:AD25" si="8">E30-$C$25</f>
        <v>45731</v>
      </c>
      <c r="F25" s="149">
        <f t="shared" si="8"/>
        <v>45734</v>
      </c>
      <c r="G25" s="149">
        <f t="shared" si="8"/>
        <v>45741</v>
      </c>
      <c r="H25" s="149">
        <f t="shared" si="8"/>
        <v>45748</v>
      </c>
      <c r="I25" s="149">
        <f t="shared" si="8"/>
        <v>45755</v>
      </c>
      <c r="J25" s="149">
        <f t="shared" si="8"/>
        <v>45762</v>
      </c>
      <c r="K25" s="149">
        <f t="shared" si="8"/>
        <v>45769</v>
      </c>
      <c r="L25" s="149">
        <f t="shared" si="8"/>
        <v>45776</v>
      </c>
      <c r="M25" s="149">
        <f t="shared" si="8"/>
        <v>45783</v>
      </c>
      <c r="N25" s="149">
        <f t="shared" si="8"/>
        <v>45790</v>
      </c>
      <c r="O25" s="149">
        <f t="shared" si="8"/>
        <v>45797</v>
      </c>
      <c r="P25" s="149">
        <f t="shared" si="8"/>
        <v>45804</v>
      </c>
      <c r="Q25" s="149">
        <f t="shared" si="8"/>
        <v>45811</v>
      </c>
      <c r="R25" s="149">
        <f t="shared" si="8"/>
        <v>45818</v>
      </c>
      <c r="S25" s="149">
        <f t="shared" si="8"/>
        <v>45825</v>
      </c>
      <c r="T25" s="149">
        <f t="shared" si="8"/>
        <v>45832</v>
      </c>
      <c r="U25" s="149">
        <f t="shared" si="8"/>
        <v>45839</v>
      </c>
      <c r="V25" s="149">
        <f t="shared" si="8"/>
        <v>45846</v>
      </c>
      <c r="W25" s="149">
        <f t="shared" si="8"/>
        <v>45853</v>
      </c>
      <c r="X25" s="149">
        <f t="shared" si="8"/>
        <v>45860</v>
      </c>
      <c r="Y25" s="149">
        <f t="shared" si="8"/>
        <v>45867</v>
      </c>
      <c r="Z25" s="149">
        <f t="shared" si="8"/>
        <v>45874</v>
      </c>
      <c r="AA25" s="149">
        <f t="shared" si="8"/>
        <v>45881</v>
      </c>
      <c r="AB25" s="149">
        <f t="shared" si="8"/>
        <v>45888</v>
      </c>
      <c r="AC25" s="149">
        <f t="shared" si="8"/>
        <v>45895</v>
      </c>
      <c r="AD25" s="149">
        <f t="shared" si="8"/>
        <v>45902</v>
      </c>
    </row>
    <row r="26" spans="2:30" x14ac:dyDescent="0.7">
      <c r="B26" s="158" t="s">
        <v>111</v>
      </c>
      <c r="C26" s="123">
        <v>30</v>
      </c>
      <c r="D26" s="124" t="s">
        <v>112</v>
      </c>
      <c r="E26" s="149">
        <f t="shared" ref="E26:AD26" si="9">E30-$C$26</f>
        <v>45761</v>
      </c>
      <c r="F26" s="149">
        <f t="shared" si="9"/>
        <v>45764</v>
      </c>
      <c r="G26" s="149">
        <f t="shared" si="9"/>
        <v>45771</v>
      </c>
      <c r="H26" s="149">
        <f t="shared" si="9"/>
        <v>45778</v>
      </c>
      <c r="I26" s="149">
        <f t="shared" si="9"/>
        <v>45785</v>
      </c>
      <c r="J26" s="149">
        <f t="shared" si="9"/>
        <v>45792</v>
      </c>
      <c r="K26" s="149">
        <f t="shared" si="9"/>
        <v>45799</v>
      </c>
      <c r="L26" s="149">
        <f t="shared" si="9"/>
        <v>45806</v>
      </c>
      <c r="M26" s="149">
        <f t="shared" si="9"/>
        <v>45813</v>
      </c>
      <c r="N26" s="149">
        <f t="shared" si="9"/>
        <v>45820</v>
      </c>
      <c r="O26" s="149">
        <f t="shared" si="9"/>
        <v>45827</v>
      </c>
      <c r="P26" s="149">
        <f t="shared" si="9"/>
        <v>45834</v>
      </c>
      <c r="Q26" s="149">
        <f t="shared" si="9"/>
        <v>45841</v>
      </c>
      <c r="R26" s="149">
        <f t="shared" si="9"/>
        <v>45848</v>
      </c>
      <c r="S26" s="149">
        <f t="shared" si="9"/>
        <v>45855</v>
      </c>
      <c r="T26" s="149">
        <f t="shared" si="9"/>
        <v>45862</v>
      </c>
      <c r="U26" s="149">
        <f t="shared" si="9"/>
        <v>45869</v>
      </c>
      <c r="V26" s="149">
        <f t="shared" si="9"/>
        <v>45876</v>
      </c>
      <c r="W26" s="149">
        <f t="shared" si="9"/>
        <v>45883</v>
      </c>
      <c r="X26" s="149">
        <f t="shared" si="9"/>
        <v>45890</v>
      </c>
      <c r="Y26" s="149">
        <f t="shared" si="9"/>
        <v>45897</v>
      </c>
      <c r="Z26" s="149">
        <f t="shared" si="9"/>
        <v>45904</v>
      </c>
      <c r="AA26" s="149">
        <f t="shared" si="9"/>
        <v>45911</v>
      </c>
      <c r="AB26" s="149">
        <f t="shared" si="9"/>
        <v>45918</v>
      </c>
      <c r="AC26" s="149">
        <f t="shared" si="9"/>
        <v>45925</v>
      </c>
      <c r="AD26" s="149">
        <f t="shared" si="9"/>
        <v>45932</v>
      </c>
    </row>
    <row r="27" spans="2:30" x14ac:dyDescent="0.7">
      <c r="B27" s="158" t="s">
        <v>113</v>
      </c>
      <c r="C27" s="123">
        <v>10</v>
      </c>
      <c r="D27" s="124" t="s">
        <v>114</v>
      </c>
      <c r="E27" s="149">
        <f t="shared" ref="E27:AD27" si="10">E30-$C$27</f>
        <v>45781</v>
      </c>
      <c r="F27" s="149">
        <f t="shared" si="10"/>
        <v>45784</v>
      </c>
      <c r="G27" s="149">
        <f t="shared" si="10"/>
        <v>45791</v>
      </c>
      <c r="H27" s="149">
        <f t="shared" si="10"/>
        <v>45798</v>
      </c>
      <c r="I27" s="149">
        <f t="shared" si="10"/>
        <v>45805</v>
      </c>
      <c r="J27" s="149">
        <f t="shared" si="10"/>
        <v>45812</v>
      </c>
      <c r="K27" s="149">
        <f t="shared" si="10"/>
        <v>45819</v>
      </c>
      <c r="L27" s="149">
        <f t="shared" si="10"/>
        <v>45826</v>
      </c>
      <c r="M27" s="149">
        <f t="shared" si="10"/>
        <v>45833</v>
      </c>
      <c r="N27" s="149">
        <f t="shared" si="10"/>
        <v>45840</v>
      </c>
      <c r="O27" s="149">
        <f t="shared" si="10"/>
        <v>45847</v>
      </c>
      <c r="P27" s="149">
        <f t="shared" si="10"/>
        <v>45854</v>
      </c>
      <c r="Q27" s="149">
        <f t="shared" si="10"/>
        <v>45861</v>
      </c>
      <c r="R27" s="149">
        <f t="shared" si="10"/>
        <v>45868</v>
      </c>
      <c r="S27" s="149">
        <f t="shared" si="10"/>
        <v>45875</v>
      </c>
      <c r="T27" s="149">
        <f t="shared" si="10"/>
        <v>45882</v>
      </c>
      <c r="U27" s="149">
        <f t="shared" si="10"/>
        <v>45889</v>
      </c>
      <c r="V27" s="149">
        <f t="shared" si="10"/>
        <v>45896</v>
      </c>
      <c r="W27" s="149">
        <f t="shared" si="10"/>
        <v>45903</v>
      </c>
      <c r="X27" s="149">
        <f t="shared" si="10"/>
        <v>45910</v>
      </c>
      <c r="Y27" s="149">
        <f t="shared" si="10"/>
        <v>45917</v>
      </c>
      <c r="Z27" s="149">
        <f t="shared" si="10"/>
        <v>45924</v>
      </c>
      <c r="AA27" s="149">
        <f t="shared" si="10"/>
        <v>45931</v>
      </c>
      <c r="AB27" s="149">
        <f t="shared" si="10"/>
        <v>45938</v>
      </c>
      <c r="AC27" s="149">
        <f t="shared" si="10"/>
        <v>45945</v>
      </c>
      <c r="AD27" s="149">
        <f t="shared" si="10"/>
        <v>45952</v>
      </c>
    </row>
    <row r="28" spans="2:30" x14ac:dyDescent="0.7">
      <c r="B28" s="163" t="s">
        <v>115</v>
      </c>
      <c r="C28" s="123">
        <v>5</v>
      </c>
      <c r="D28" s="124"/>
      <c r="E28" s="164"/>
      <c r="F28" s="164"/>
      <c r="G28" s="164"/>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row>
    <row r="29" spans="2:30" x14ac:dyDescent="0.7">
      <c r="B29" s="148" t="s">
        <v>116</v>
      </c>
      <c r="C29" s="123">
        <v>7</v>
      </c>
      <c r="D29" s="124" t="s">
        <v>117</v>
      </c>
      <c r="E29" s="149">
        <f t="shared" ref="E29:AD29" si="11">E30-$C$29</f>
        <v>45784</v>
      </c>
      <c r="F29" s="149">
        <f t="shared" si="11"/>
        <v>45787</v>
      </c>
      <c r="G29" s="149">
        <f t="shared" si="11"/>
        <v>45794</v>
      </c>
      <c r="H29" s="149">
        <f t="shared" si="11"/>
        <v>45801</v>
      </c>
      <c r="I29" s="149">
        <f t="shared" si="11"/>
        <v>45808</v>
      </c>
      <c r="J29" s="149">
        <f t="shared" si="11"/>
        <v>45815</v>
      </c>
      <c r="K29" s="149">
        <f t="shared" si="11"/>
        <v>45822</v>
      </c>
      <c r="L29" s="149">
        <f t="shared" si="11"/>
        <v>45829</v>
      </c>
      <c r="M29" s="149">
        <f t="shared" si="11"/>
        <v>45836</v>
      </c>
      <c r="N29" s="149">
        <f t="shared" si="11"/>
        <v>45843</v>
      </c>
      <c r="O29" s="149">
        <f t="shared" si="11"/>
        <v>45850</v>
      </c>
      <c r="P29" s="149">
        <f t="shared" si="11"/>
        <v>45857</v>
      </c>
      <c r="Q29" s="149">
        <f t="shared" si="11"/>
        <v>45864</v>
      </c>
      <c r="R29" s="149">
        <f t="shared" si="11"/>
        <v>45871</v>
      </c>
      <c r="S29" s="149">
        <f t="shared" si="11"/>
        <v>45878</v>
      </c>
      <c r="T29" s="149">
        <f t="shared" si="11"/>
        <v>45885</v>
      </c>
      <c r="U29" s="149">
        <f t="shared" si="11"/>
        <v>45892</v>
      </c>
      <c r="V29" s="149">
        <f t="shared" si="11"/>
        <v>45899</v>
      </c>
      <c r="W29" s="149">
        <f t="shared" si="11"/>
        <v>45906</v>
      </c>
      <c r="X29" s="149">
        <f t="shared" si="11"/>
        <v>45913</v>
      </c>
      <c r="Y29" s="149">
        <f t="shared" si="11"/>
        <v>45920</v>
      </c>
      <c r="Z29" s="149">
        <f t="shared" si="11"/>
        <v>45927</v>
      </c>
      <c r="AA29" s="149">
        <f t="shared" si="11"/>
        <v>45934</v>
      </c>
      <c r="AB29" s="149">
        <f t="shared" si="11"/>
        <v>45941</v>
      </c>
      <c r="AC29" s="149">
        <f t="shared" si="11"/>
        <v>45948</v>
      </c>
      <c r="AD29" s="149">
        <f t="shared" si="11"/>
        <v>45955</v>
      </c>
    </row>
    <row r="30" spans="2:30" x14ac:dyDescent="0.7">
      <c r="B30" s="165" t="s">
        <v>118</v>
      </c>
      <c r="C30" s="166">
        <v>45</v>
      </c>
      <c r="D30" s="167" t="s">
        <v>119</v>
      </c>
      <c r="E30" s="168">
        <f>IF(AND((E39-$C30-$C$28)&gt;'Calendar Events + Assumptions'!$I$7,(E39-$C$30-$C$28)&lt;'Calendar Events + Assumptions'!$I$8),'Calendar Events + Assumptions'!$I$7,(E39-$C$30-$C$28))</f>
        <v>45791</v>
      </c>
      <c r="F30" s="169">
        <f>IF(AND((F39-$C30-$C$28)&gt;'Calendar Events + Assumptions'!$I$7,(F39-$C$30-$C$28)&lt;'Calendar Events + Assumptions'!$I$8),'Calendar Events + Assumptions'!$I$7,(F39-$C$30-$C$28))</f>
        <v>45794</v>
      </c>
      <c r="G30" s="169">
        <f>IF(AND((G39-$C30-$C$28)&gt;'Calendar Events + Assumptions'!$I$7,(G39-$C$30-$C$28)&lt;'Calendar Events + Assumptions'!$I$8),'Calendar Events + Assumptions'!$I$7,(G39-$C$30-$C$28))</f>
        <v>45801</v>
      </c>
      <c r="H30" s="169">
        <f>IF(AND((H39-$C30-$C$28)&gt;'Calendar Events + Assumptions'!$I$7,(H39-$C$30-$C$28)&lt;'Calendar Events + Assumptions'!$I$8),'Calendar Events + Assumptions'!$I$7,(H39-$C$30-$C$28))</f>
        <v>45808</v>
      </c>
      <c r="I30" s="169">
        <f>IF(AND((I39-$C30-$C$28)&gt;'Calendar Events + Assumptions'!$I$7,(I39-$C$30-$C$28)&lt;'Calendar Events + Assumptions'!$I$8),'Calendar Events + Assumptions'!$I$7,(I39-$C$30-$C$28))</f>
        <v>45815</v>
      </c>
      <c r="J30" s="169">
        <f>IF(AND((J39-$C30-$C$28)&gt;'Calendar Events + Assumptions'!$I$7,(J39-$C$30-$C$28)&lt;'Calendar Events + Assumptions'!$I$8),'Calendar Events + Assumptions'!$I$7,(J39-$C$30-$C$28))</f>
        <v>45822</v>
      </c>
      <c r="K30" s="169">
        <f>IF(AND((K39-$C30-$C$28)&gt;'Calendar Events + Assumptions'!$I$7,(K39-$C$30-$C$28)&lt;'Calendar Events + Assumptions'!$I$8),'Calendar Events + Assumptions'!$I$7,(K39-$C$30-$C$28))</f>
        <v>45829</v>
      </c>
      <c r="L30" s="169">
        <f>IF(AND((L39-$C30-$C$28)&gt;'Calendar Events + Assumptions'!$I$7,(L39-$C$30-$C$28)&lt;'Calendar Events + Assumptions'!$I$8),'Calendar Events + Assumptions'!$I$7,(L39-$C$30-$C$28))</f>
        <v>45836</v>
      </c>
      <c r="M30" s="169">
        <f>IF(AND((M39-$C30-$C$28)&gt;'Calendar Events + Assumptions'!$I$7,(M39-$C$30-$C$28)&lt;'Calendar Events + Assumptions'!$I$8),'Calendar Events + Assumptions'!$I$7,(M39-$C$30-$C$28))</f>
        <v>45843</v>
      </c>
      <c r="N30" s="169">
        <f>IF(AND((N39-$C30-$C$28)&gt;'Calendar Events + Assumptions'!$I$7,(N39-$C$30-$C$28)&lt;'Calendar Events + Assumptions'!$I$8),'Calendar Events + Assumptions'!$I$7,(N39-$C$30-$C$28))</f>
        <v>45850</v>
      </c>
      <c r="O30" s="169">
        <f>IF(AND((O39-$C30-$C$28)&gt;'Calendar Events + Assumptions'!$I$7,(O39-$C$30-$C$28)&lt;'Calendar Events + Assumptions'!$I$8),'Calendar Events + Assumptions'!$I$7,(O39-$C$30-$C$28))</f>
        <v>45857</v>
      </c>
      <c r="P30" s="169">
        <f>IF(AND((P39-$C30-$C$28)&gt;'Calendar Events + Assumptions'!$I$7,(P39-$C$30-$C$28)&lt;'Calendar Events + Assumptions'!$I$8),'Calendar Events + Assumptions'!$I$7,(P39-$C$30-$C$28))</f>
        <v>45864</v>
      </c>
      <c r="Q30" s="169">
        <f>IF(AND((Q39-$C30-$C$28)&gt;'Calendar Events + Assumptions'!$I$7,(Q39-$C$30-$C$28)&lt;'Calendar Events + Assumptions'!$I$8),'Calendar Events + Assumptions'!$I$7,(Q39-$C$30-$C$28))</f>
        <v>45871</v>
      </c>
      <c r="R30" s="169">
        <f>IF(AND((R39-$C30-$C$28)&gt;'Calendar Events + Assumptions'!$I$7,(R39-$C$30-$C$28)&lt;'Calendar Events + Assumptions'!$I$8),'Calendar Events + Assumptions'!$I$7,(R39-$C$30-$C$28))</f>
        <v>45878</v>
      </c>
      <c r="S30" s="169">
        <f>IF(AND((S39-$C30-$C$28)&gt;'Calendar Events + Assumptions'!$I$7,(S39-$C$30-$C$28)&lt;'Calendar Events + Assumptions'!$I$8),'Calendar Events + Assumptions'!$I$7,(S39-$C$30-$C$28))</f>
        <v>45885</v>
      </c>
      <c r="T30" s="169">
        <f>IF(AND((T39-$C30-$C$28)&gt;'Calendar Events + Assumptions'!$I$7,(T39-$C$30-$C$28)&lt;'Calendar Events + Assumptions'!$I$8),'Calendar Events + Assumptions'!$I$7,(T39-$C$30-$C$28))</f>
        <v>45892</v>
      </c>
      <c r="U30" s="169">
        <f>IF(AND((U39-$C30-$C$28)&gt;'Calendar Events + Assumptions'!$I$7,(U39-$C$30-$C$28)&lt;'Calendar Events + Assumptions'!$I$8),'Calendar Events + Assumptions'!$I$7,(U39-$C$30-$C$28))</f>
        <v>45899</v>
      </c>
      <c r="V30" s="169">
        <f>IF(AND((V39-$C30-$C$28)&gt;'Calendar Events + Assumptions'!$I$7,(V39-$C$30-$C$28)&lt;'Calendar Events + Assumptions'!$I$8),'Calendar Events + Assumptions'!$I$7,(V39-$C$30-$C$28))</f>
        <v>45906</v>
      </c>
      <c r="W30" s="169">
        <f>IF(AND((W39-$C30-$C$28)&gt;'Calendar Events + Assumptions'!$I$7,(W39-$C$30-$C$28)&lt;'Calendar Events + Assumptions'!$I$8),'Calendar Events + Assumptions'!$I$7,(W39-$C$30-$C$28))</f>
        <v>45913</v>
      </c>
      <c r="X30" s="169">
        <f>IF(AND((X39-$C30-$C$28)&gt;'Calendar Events + Assumptions'!$I$7,(X39-$C$30-$C$28)&lt;'Calendar Events + Assumptions'!$I$8),'Calendar Events + Assumptions'!$I$7,(X39-$C$30-$C$28))</f>
        <v>45920</v>
      </c>
      <c r="Y30" s="169">
        <f>IF(AND((Y39-$C30-$C$28)&gt;'Calendar Events + Assumptions'!$I$7,(Y39-$C$30-$C$28)&lt;'Calendar Events + Assumptions'!$I$8),'Calendar Events + Assumptions'!$I$7,(Y39-$C$30-$C$28))</f>
        <v>45927</v>
      </c>
      <c r="Z30" s="169">
        <f>IF(AND((Z39-$C30-$C$28)&gt;'Calendar Events + Assumptions'!$I$7,(Z39-$C$30-$C$28)&lt;'Calendar Events + Assumptions'!$I$8),'Calendar Events + Assumptions'!$I$7,(Z39-$C$30-$C$28))</f>
        <v>45934</v>
      </c>
      <c r="AA30" s="169">
        <f>IF(AND((AA39-$C30-$C$28)&gt;'Calendar Events + Assumptions'!$I$7,(AA39-$C$30-$C$28)&lt;'Calendar Events + Assumptions'!$I$8),'Calendar Events + Assumptions'!$I$7,(AA39-$C$30-$C$28))</f>
        <v>45941</v>
      </c>
      <c r="AB30" s="169">
        <f>IF(AND((AB39-$C30-$C$28)&gt;'Calendar Events + Assumptions'!$I$7,(AB39-$C$30-$C$28)&lt;'Calendar Events + Assumptions'!$I$8),'Calendar Events + Assumptions'!$I$7,(AB39-$C$30-$C$28))</f>
        <v>45948</v>
      </c>
      <c r="AC30" s="169">
        <f>IF(AND((AC39-$C30-$C$28)&gt;'Calendar Events + Assumptions'!$I$7,(AC39-$C$30-$C$28)&lt;'Calendar Events + Assumptions'!$I$8),'Calendar Events + Assumptions'!$I$7,(AC39-$C$30-$C$28))</f>
        <v>45955</v>
      </c>
      <c r="AD30" s="169">
        <f>IF(AND((AD39-$C30-$C$28)&gt;'Calendar Events + Assumptions'!$I$7,(AD39-$C$30-$C$28)&lt;'Calendar Events + Assumptions'!$I$8),'Calendar Events + Assumptions'!$I$7,(AD39-$C$30-$C$28))</f>
        <v>45962</v>
      </c>
    </row>
    <row r="31" spans="2:30" x14ac:dyDescent="0.7">
      <c r="B31" s="148" t="s">
        <v>120</v>
      </c>
      <c r="C31" s="123">
        <v>7</v>
      </c>
      <c r="D31" s="124" t="s">
        <v>117</v>
      </c>
      <c r="E31" s="149">
        <f t="shared" ref="E31:AD31" si="12">E32-$C$31</f>
        <v>45777</v>
      </c>
      <c r="F31" s="149">
        <f t="shared" si="12"/>
        <v>45780</v>
      </c>
      <c r="G31" s="149">
        <f t="shared" si="12"/>
        <v>45787</v>
      </c>
      <c r="H31" s="149">
        <f t="shared" si="12"/>
        <v>45794</v>
      </c>
      <c r="I31" s="149">
        <f t="shared" si="12"/>
        <v>45801</v>
      </c>
      <c r="J31" s="149">
        <f t="shared" si="12"/>
        <v>45808</v>
      </c>
      <c r="K31" s="149">
        <f t="shared" si="12"/>
        <v>45815</v>
      </c>
      <c r="L31" s="149">
        <f t="shared" si="12"/>
        <v>45822</v>
      </c>
      <c r="M31" s="149">
        <f t="shared" si="12"/>
        <v>45829</v>
      </c>
      <c r="N31" s="149">
        <f t="shared" si="12"/>
        <v>45836</v>
      </c>
      <c r="O31" s="149">
        <f t="shared" si="12"/>
        <v>45843</v>
      </c>
      <c r="P31" s="149">
        <f t="shared" si="12"/>
        <v>45850</v>
      </c>
      <c r="Q31" s="149">
        <f t="shared" si="12"/>
        <v>45857</v>
      </c>
      <c r="R31" s="149">
        <f t="shared" si="12"/>
        <v>45864</v>
      </c>
      <c r="S31" s="149">
        <f t="shared" si="12"/>
        <v>45871</v>
      </c>
      <c r="T31" s="149">
        <f t="shared" si="12"/>
        <v>45878</v>
      </c>
      <c r="U31" s="149">
        <f t="shared" si="12"/>
        <v>45885</v>
      </c>
      <c r="V31" s="149">
        <f t="shared" si="12"/>
        <v>45892</v>
      </c>
      <c r="W31" s="149">
        <f t="shared" si="12"/>
        <v>45899</v>
      </c>
      <c r="X31" s="149">
        <f t="shared" si="12"/>
        <v>45906</v>
      </c>
      <c r="Y31" s="149">
        <f t="shared" si="12"/>
        <v>45913</v>
      </c>
      <c r="Z31" s="149">
        <f t="shared" si="12"/>
        <v>45920</v>
      </c>
      <c r="AA31" s="149">
        <f t="shared" si="12"/>
        <v>45927</v>
      </c>
      <c r="AB31" s="149">
        <f t="shared" si="12"/>
        <v>45934</v>
      </c>
      <c r="AC31" s="149">
        <f t="shared" si="12"/>
        <v>45941</v>
      </c>
      <c r="AD31" s="149">
        <f t="shared" si="12"/>
        <v>45948</v>
      </c>
    </row>
    <row r="32" spans="2:30" x14ac:dyDescent="0.7">
      <c r="B32" s="165" t="s">
        <v>121</v>
      </c>
      <c r="C32" s="166">
        <v>52</v>
      </c>
      <c r="D32" s="167" t="s">
        <v>119</v>
      </c>
      <c r="E32" s="169">
        <f>IF(AND((E39-$C32-$C$28)&gt;'Calendar Events + Assumptions'!$I$7,(E39-$C$32-$C$28)&lt;'Calendar Events + Assumptions'!$I$8),'Calendar Events + Assumptions'!$I$7,(E39-$C$32-$C$28))</f>
        <v>45784</v>
      </c>
      <c r="F32" s="169">
        <f>IF(AND((F39-$C32-$C$28)&gt;'Calendar Events + Assumptions'!$I$7,(F39-$C$32-$C$28)&lt;'Calendar Events + Assumptions'!$I$8),'Calendar Events + Assumptions'!$I$7,(F39-$C$32-$C$28))</f>
        <v>45787</v>
      </c>
      <c r="G32" s="169">
        <f>IF(AND((G39-$C32-$C$28)&gt;'Calendar Events + Assumptions'!$I$7,(G39-$C$32-$C$28)&lt;'Calendar Events + Assumptions'!$I$8),'Calendar Events + Assumptions'!$I$7,(G39-$C$32-$C$28))</f>
        <v>45794</v>
      </c>
      <c r="H32" s="169">
        <f>IF(AND((H39-$C32-$C$28)&gt;'Calendar Events + Assumptions'!$I$7,(H39-$C$32-$C$28)&lt;'Calendar Events + Assumptions'!$I$8),'Calendar Events + Assumptions'!$I$7,(H39-$C$32-$C$28))</f>
        <v>45801</v>
      </c>
      <c r="I32" s="169">
        <f>IF(AND((I39-$C32-$C$28)&gt;'Calendar Events + Assumptions'!$I$7,(I39-$C$32-$C$28)&lt;'Calendar Events + Assumptions'!$I$8),'Calendar Events + Assumptions'!$I$7,(I39-$C$32-$C$28))</f>
        <v>45808</v>
      </c>
      <c r="J32" s="169">
        <f>IF(AND((J39-$C32-$C$28)&gt;'Calendar Events + Assumptions'!$I$7,(J39-$C$32-$C$28)&lt;'Calendar Events + Assumptions'!$I$8),'Calendar Events + Assumptions'!$I$7,(J39-$C$32-$C$28))</f>
        <v>45815</v>
      </c>
      <c r="K32" s="169">
        <f>IF(AND((K39-$C32-$C$28)&gt;'Calendar Events + Assumptions'!$I$7,(K39-$C$32-$C$28)&lt;'Calendar Events + Assumptions'!$I$8),'Calendar Events + Assumptions'!$I$7,(K39-$C$32-$C$28))</f>
        <v>45822</v>
      </c>
      <c r="L32" s="169">
        <f>IF(AND((L39-$C32-$C$28)&gt;'Calendar Events + Assumptions'!$I$7,(L39-$C$32-$C$28)&lt;'Calendar Events + Assumptions'!$I$8),'Calendar Events + Assumptions'!$I$7,(L39-$C$32-$C$28))</f>
        <v>45829</v>
      </c>
      <c r="M32" s="169">
        <f>IF(AND((M39-$C32-$C$28)&gt;'Calendar Events + Assumptions'!$I$7,(M39-$C$32-$C$28)&lt;'Calendar Events + Assumptions'!$I$8),'Calendar Events + Assumptions'!$I$7,(M39-$C$32-$C$28))</f>
        <v>45836</v>
      </c>
      <c r="N32" s="169">
        <f>IF(AND((N39-$C32-$C$28)&gt;'Calendar Events + Assumptions'!$I$7,(N39-$C$32-$C$28)&lt;'Calendar Events + Assumptions'!$I$8),'Calendar Events + Assumptions'!$I$7,(N39-$C$32-$C$28))</f>
        <v>45843</v>
      </c>
      <c r="O32" s="169">
        <f>IF(AND((O39-$C32-$C$28)&gt;'Calendar Events + Assumptions'!$I$7,(O39-$C$32-$C$28)&lt;'Calendar Events + Assumptions'!$I$8),'Calendar Events + Assumptions'!$I$7,(O39-$C$32-$C$28))</f>
        <v>45850</v>
      </c>
      <c r="P32" s="169">
        <f>IF(AND((P39-$C32-$C$28)&gt;'Calendar Events + Assumptions'!$I$7,(P39-$C$32-$C$28)&lt;'Calendar Events + Assumptions'!$I$8),'Calendar Events + Assumptions'!$I$7,(P39-$C$32-$C$28))</f>
        <v>45857</v>
      </c>
      <c r="Q32" s="169">
        <f>IF(AND((Q39-$C32-$C$28)&gt;'Calendar Events + Assumptions'!$I$7,(Q39-$C$32-$C$28)&lt;'Calendar Events + Assumptions'!$I$8),'Calendar Events + Assumptions'!$I$7,(Q39-$C$32-$C$28))</f>
        <v>45864</v>
      </c>
      <c r="R32" s="169">
        <f>IF(AND((R39-$C32-$C$28)&gt;'Calendar Events + Assumptions'!$I$7,(R39-$C$32-$C$28)&lt;'Calendar Events + Assumptions'!$I$8),'Calendar Events + Assumptions'!$I$7,(R39-$C$32-$C$28))</f>
        <v>45871</v>
      </c>
      <c r="S32" s="169">
        <f>IF(AND((S39-$C32-$C$28)&gt;'Calendar Events + Assumptions'!$I$7,(S39-$C$32-$C$28)&lt;'Calendar Events + Assumptions'!$I$8),'Calendar Events + Assumptions'!$I$7,(S39-$C$32-$C$28))</f>
        <v>45878</v>
      </c>
      <c r="T32" s="169">
        <f>IF(AND((T39-$C32-$C$28)&gt;'Calendar Events + Assumptions'!$I$7,(T39-$C$32-$C$28)&lt;'Calendar Events + Assumptions'!$I$8),'Calendar Events + Assumptions'!$I$7,(T39-$C$32-$C$28))</f>
        <v>45885</v>
      </c>
      <c r="U32" s="169">
        <f>IF(AND((U39-$C32-$C$28)&gt;'Calendar Events + Assumptions'!$I$7,(U39-$C$32-$C$28)&lt;'Calendar Events + Assumptions'!$I$8),'Calendar Events + Assumptions'!$I$7,(U39-$C$32-$C$28))</f>
        <v>45892</v>
      </c>
      <c r="V32" s="169">
        <f>IF(AND((V39-$C32-$C$28)&gt;'Calendar Events + Assumptions'!$I$7,(V39-$C$32-$C$28)&lt;'Calendar Events + Assumptions'!$I$8),'Calendar Events + Assumptions'!$I$7,(V39-$C$32-$C$28))</f>
        <v>45899</v>
      </c>
      <c r="W32" s="169">
        <f>IF(AND((W39-$C32-$C$28)&gt;'Calendar Events + Assumptions'!$I$7,(W39-$C$32-$C$28)&lt;'Calendar Events + Assumptions'!$I$8),'Calendar Events + Assumptions'!$I$7,(W39-$C$32-$C$28))</f>
        <v>45906</v>
      </c>
      <c r="X32" s="169">
        <f>IF(AND((X39-$C32-$C$28)&gt;'Calendar Events + Assumptions'!$I$7,(X39-$C$32-$C$28)&lt;'Calendar Events + Assumptions'!$I$8),'Calendar Events + Assumptions'!$I$7,(X39-$C$32-$C$28))</f>
        <v>45913</v>
      </c>
      <c r="Y32" s="169">
        <f>IF(AND((Y39-$C32-$C$28)&gt;'Calendar Events + Assumptions'!$I$7,(Y39-$C$32-$C$28)&lt;'Calendar Events + Assumptions'!$I$8),'Calendar Events + Assumptions'!$I$7,(Y39-$C$32-$C$28))</f>
        <v>45920</v>
      </c>
      <c r="Z32" s="169">
        <f>IF(AND((Z39-$C32-$C$28)&gt;'Calendar Events + Assumptions'!$I$7,(Z39-$C$32-$C$28)&lt;'Calendar Events + Assumptions'!$I$8),'Calendar Events + Assumptions'!$I$7,(Z39-$C$32-$C$28))</f>
        <v>45927</v>
      </c>
      <c r="AA32" s="169">
        <f>IF(AND((AA39-$C32-$C$28)&gt;'Calendar Events + Assumptions'!$I$7,(AA39-$C$32-$C$28)&lt;'Calendar Events + Assumptions'!$I$8),'Calendar Events + Assumptions'!$I$7,(AA39-$C$32-$C$28))</f>
        <v>45934</v>
      </c>
      <c r="AB32" s="169">
        <f>IF(AND((AB39-$C32-$C$28)&gt;'Calendar Events + Assumptions'!$I$7,(AB39-$C$32-$C$28)&lt;'Calendar Events + Assumptions'!$I$8),'Calendar Events + Assumptions'!$I$7,(AB39-$C$32-$C$28))</f>
        <v>45941</v>
      </c>
      <c r="AC32" s="169">
        <f>IF(AND((AC39-$C32-$C$28)&gt;'Calendar Events + Assumptions'!$I$7,(AC39-$C$32-$C$28)&lt;'Calendar Events + Assumptions'!$I$8),'Calendar Events + Assumptions'!$I$7,(AC39-$C$32-$C$28))</f>
        <v>45948</v>
      </c>
      <c r="AD32" s="169">
        <f>IF(AND((AD39-$C32-$C$28)&gt;'Calendar Events + Assumptions'!$I$7,(AD39-$C$32-$C$28)&lt;'Calendar Events + Assumptions'!$I$8),'Calendar Events + Assumptions'!$I$7,(AD39-$C$32-$C$28))</f>
        <v>45955</v>
      </c>
    </row>
    <row r="33" spans="2:30" x14ac:dyDescent="0.7">
      <c r="B33" s="148" t="s">
        <v>122</v>
      </c>
      <c r="C33" s="123">
        <v>7</v>
      </c>
      <c r="D33" s="124" t="s">
        <v>117</v>
      </c>
      <c r="E33" s="170">
        <f t="shared" ref="E33:AD33" si="13">E34-$C$33</f>
        <v>45784</v>
      </c>
      <c r="F33" s="170">
        <f t="shared" si="13"/>
        <v>45787</v>
      </c>
      <c r="G33" s="170">
        <f t="shared" si="13"/>
        <v>45794</v>
      </c>
      <c r="H33" s="170">
        <f t="shared" si="13"/>
        <v>45801</v>
      </c>
      <c r="I33" s="170">
        <f t="shared" si="13"/>
        <v>45808</v>
      </c>
      <c r="J33" s="170">
        <f t="shared" si="13"/>
        <v>45815</v>
      </c>
      <c r="K33" s="170">
        <f t="shared" si="13"/>
        <v>45822</v>
      </c>
      <c r="L33" s="170">
        <f t="shared" si="13"/>
        <v>45829</v>
      </c>
      <c r="M33" s="170">
        <f t="shared" si="13"/>
        <v>45836</v>
      </c>
      <c r="N33" s="170">
        <f t="shared" si="13"/>
        <v>45843</v>
      </c>
      <c r="O33" s="170">
        <f t="shared" si="13"/>
        <v>45850</v>
      </c>
      <c r="P33" s="170">
        <f t="shared" si="13"/>
        <v>45857</v>
      </c>
      <c r="Q33" s="170">
        <f t="shared" si="13"/>
        <v>45864</v>
      </c>
      <c r="R33" s="170">
        <f t="shared" si="13"/>
        <v>45871</v>
      </c>
      <c r="S33" s="170">
        <f t="shared" si="13"/>
        <v>45878</v>
      </c>
      <c r="T33" s="170">
        <f t="shared" si="13"/>
        <v>45885</v>
      </c>
      <c r="U33" s="170">
        <f t="shared" si="13"/>
        <v>45892</v>
      </c>
      <c r="V33" s="170">
        <f t="shared" si="13"/>
        <v>45899</v>
      </c>
      <c r="W33" s="170">
        <f t="shared" si="13"/>
        <v>45906</v>
      </c>
      <c r="X33" s="170">
        <f t="shared" si="13"/>
        <v>45913</v>
      </c>
      <c r="Y33" s="170">
        <f t="shared" si="13"/>
        <v>45920</v>
      </c>
      <c r="Z33" s="170">
        <f t="shared" si="13"/>
        <v>45927</v>
      </c>
      <c r="AA33" s="170">
        <f t="shared" si="13"/>
        <v>45934</v>
      </c>
      <c r="AB33" s="170">
        <f t="shared" si="13"/>
        <v>45941</v>
      </c>
      <c r="AC33" s="170">
        <f t="shared" si="13"/>
        <v>45948</v>
      </c>
      <c r="AD33" s="170">
        <f t="shared" si="13"/>
        <v>45955</v>
      </c>
    </row>
    <row r="34" spans="2:30" x14ac:dyDescent="0.7">
      <c r="B34" s="165" t="s">
        <v>123</v>
      </c>
      <c r="C34" s="166">
        <v>45</v>
      </c>
      <c r="D34" s="167" t="s">
        <v>119</v>
      </c>
      <c r="E34" s="169">
        <f>IF(AND((E39-$C34-$C$28)&gt;'Calendar Events + Assumptions'!$J$15,(E39-$C$34-$C$28)&lt;'Calendar Events + Assumptions'!$J$16),'Calendar Events + Assumptions'!$J$15,(E39-$C$34-$C$28))</f>
        <v>45791</v>
      </c>
      <c r="F34" s="169">
        <f>IF(AND((F39-$C34-$C$28)&gt;'Calendar Events + Assumptions'!$J$15,(F39-$C$34-$C$28)&lt;'Calendar Events + Assumptions'!$J$16),'Calendar Events + Assumptions'!$J$15,(F39-$C$34-$C$28))</f>
        <v>45794</v>
      </c>
      <c r="G34" s="169">
        <f>IF(AND((G39-$C34-$C$28)&gt;'Calendar Events + Assumptions'!$J$15,(G39-$C$34-$C$28)&lt;'Calendar Events + Assumptions'!$J$16),'Calendar Events + Assumptions'!$J$15,(G39-$C$34-$C$28))</f>
        <v>45801</v>
      </c>
      <c r="H34" s="169">
        <f>IF(AND((H39-$C34-$C$28)&gt;'Calendar Events + Assumptions'!$J$15,(H39-$C$34-$C$28)&lt;'Calendar Events + Assumptions'!$J$16),'Calendar Events + Assumptions'!$J$15,(H39-$C$34-$C$28))</f>
        <v>45808</v>
      </c>
      <c r="I34" s="169">
        <f>IF(AND((I39-$C34-$C$28)&gt;'Calendar Events + Assumptions'!$J$15,(I39-$C$34-$C$28)&lt;'Calendar Events + Assumptions'!$J$16),'Calendar Events + Assumptions'!$J$15,(I39-$C$34-$C$28))</f>
        <v>45815</v>
      </c>
      <c r="J34" s="169">
        <f>IF(AND((J39-$C34-$C$28)&gt;'Calendar Events + Assumptions'!$J$15,(J39-$C$34-$C$28)&lt;'Calendar Events + Assumptions'!$J$16),'Calendar Events + Assumptions'!$J$15,(J39-$C$34-$C$28))</f>
        <v>45822</v>
      </c>
      <c r="K34" s="169">
        <f>IF(AND((K39-$C34-$C$28)&gt;'Calendar Events + Assumptions'!$J$15,(K39-$C$34-$C$28)&lt;'Calendar Events + Assumptions'!$J$16),'Calendar Events + Assumptions'!$J$15,(K39-$C$34-$C$28))</f>
        <v>45829</v>
      </c>
      <c r="L34" s="169">
        <f>IF(AND((L39-$C34-$C$28)&gt;'Calendar Events + Assumptions'!$J$15,(L39-$C$34-$C$28)&lt;'Calendar Events + Assumptions'!$J$16),'Calendar Events + Assumptions'!$J$15,(L39-$C$34-$C$28))</f>
        <v>45836</v>
      </c>
      <c r="M34" s="169">
        <f>IF(AND((M39-$C34-$C$28)&gt;'Calendar Events + Assumptions'!$J$15,(M39-$C$34-$C$28)&lt;'Calendar Events + Assumptions'!$J$16),'Calendar Events + Assumptions'!$J$15,(M39-$C$34-$C$28))</f>
        <v>45843</v>
      </c>
      <c r="N34" s="169">
        <f>IF(AND((N39-$C34-$C$28)&gt;'Calendar Events + Assumptions'!$J$15,(N39-$C$34-$C$28)&lt;'Calendar Events + Assumptions'!$J$16),'Calendar Events + Assumptions'!$J$15,(N39-$C$34-$C$28))</f>
        <v>45850</v>
      </c>
      <c r="O34" s="169">
        <f>IF(AND((O39-$C34-$C$28)&gt;'Calendar Events + Assumptions'!$J$15,(O39-$C$34-$C$28)&lt;'Calendar Events + Assumptions'!$J$16),'Calendar Events + Assumptions'!$J$15,(O39-$C$34-$C$28))</f>
        <v>45857</v>
      </c>
      <c r="P34" s="169">
        <f>IF(AND((P39-$C34-$C$28)&gt;'Calendar Events + Assumptions'!$J$15,(P39-$C$34-$C$28)&lt;'Calendar Events + Assumptions'!$J$16),'Calendar Events + Assumptions'!$J$15,(P39-$C$34-$C$28))</f>
        <v>45864</v>
      </c>
      <c r="Q34" s="169">
        <f>IF(AND((Q39-$C34-$C$28)&gt;'Calendar Events + Assumptions'!$J$15,(Q39-$C$34-$C$28)&lt;'Calendar Events + Assumptions'!$J$16),'Calendar Events + Assumptions'!$J$15,(Q39-$C$34-$C$28))</f>
        <v>45871</v>
      </c>
      <c r="R34" s="169">
        <f>IF(AND((R39-$C34-$C$28)&gt;'Calendar Events + Assumptions'!$J$15,(R39-$C$34-$C$28)&lt;'Calendar Events + Assumptions'!$J$16),'Calendar Events + Assumptions'!$J$15,(R39-$C$34-$C$28))</f>
        <v>45878</v>
      </c>
      <c r="S34" s="169">
        <f>IF(AND((S39-$C34-$C$28)&gt;'Calendar Events + Assumptions'!$J$15,(S39-$C$34-$C$28)&lt;'Calendar Events + Assumptions'!$J$16),'Calendar Events + Assumptions'!$J$15,(S39-$C$34-$C$28))</f>
        <v>45885</v>
      </c>
      <c r="T34" s="169">
        <f>IF(AND((T39-$C34-$C$28)&gt;'Calendar Events + Assumptions'!$J$15,(T39-$C$34-$C$28)&lt;'Calendar Events + Assumptions'!$J$16),'Calendar Events + Assumptions'!$J$15,(T39-$C$34-$C$28))</f>
        <v>45892</v>
      </c>
      <c r="U34" s="169">
        <f>IF(AND((U39-$C34-$C$28)&gt;'Calendar Events + Assumptions'!$J$15,(U39-$C$34-$C$28)&lt;'Calendar Events + Assumptions'!$J$16),'Calendar Events + Assumptions'!$J$15,(U39-$C$34-$C$28))</f>
        <v>45899</v>
      </c>
      <c r="V34" s="169">
        <f>IF(AND((V39-$C34-$C$28)&gt;'Calendar Events + Assumptions'!$J$15,(V39-$C$34-$C$28)&lt;'Calendar Events + Assumptions'!$J$16),'Calendar Events + Assumptions'!$J$15,(V39-$C$34-$C$28))</f>
        <v>45906</v>
      </c>
      <c r="W34" s="169">
        <f>IF(AND((W39-$C34-$C$28)&gt;'Calendar Events + Assumptions'!$J$15,(W39-$C$34-$C$28)&lt;'Calendar Events + Assumptions'!$J$16),'Calendar Events + Assumptions'!$J$15,(W39-$C$34-$C$28))</f>
        <v>45913</v>
      </c>
      <c r="X34" s="169">
        <f>IF(AND((X39-$C34-$C$28)&gt;'Calendar Events + Assumptions'!$J$15,(X39-$C$34-$C$28)&lt;'Calendar Events + Assumptions'!$J$16),'Calendar Events + Assumptions'!$J$15,(X39-$C$34-$C$28))</f>
        <v>45920</v>
      </c>
      <c r="Y34" s="169">
        <f>IF(AND((Y39-$C34-$C$28)&gt;'Calendar Events + Assumptions'!$J$15,(Y39-$C$34-$C$28)&lt;'Calendar Events + Assumptions'!$J$16),'Calendar Events + Assumptions'!$J$15,(Y39-$C$34-$C$28))</f>
        <v>45927</v>
      </c>
      <c r="Z34" s="169">
        <f>IF(AND((Z39-$C34-$C$28)&gt;'Calendar Events + Assumptions'!$J$15,(Z39-$C$34-$C$28)&lt;'Calendar Events + Assumptions'!$J$16),'Calendar Events + Assumptions'!$J$15,(Z39-$C$34-$C$28))</f>
        <v>45934</v>
      </c>
      <c r="AA34" s="169">
        <f>IF(AND((AA39-$C34-$C$28)&gt;'Calendar Events + Assumptions'!$J$15,(AA39-$C$34-$C$28)&lt;'Calendar Events + Assumptions'!$J$16),'Calendar Events + Assumptions'!$J$15,(AA39-$C$34-$C$28))</f>
        <v>45941</v>
      </c>
      <c r="AB34" s="169">
        <f>IF(AND((AB39-$C34-$C$28)&gt;'Calendar Events + Assumptions'!$J$15,(AB39-$C$34-$C$28)&lt;'Calendar Events + Assumptions'!$J$16),'Calendar Events + Assumptions'!$J$15,(AB39-$C$34-$C$28))</f>
        <v>45948</v>
      </c>
      <c r="AC34" s="169">
        <f>IF(AND((AC39-$C34-$C$28)&gt;'Calendar Events + Assumptions'!$J$15,(AC39-$C$34-$C$28)&lt;'Calendar Events + Assumptions'!$J$16),'Calendar Events + Assumptions'!$J$15,(AC39-$C$34-$C$28))</f>
        <v>45955</v>
      </c>
      <c r="AD34" s="169">
        <f>IF(AND((AD39-$C34-$C$28)&gt;'Calendar Events + Assumptions'!$J$15,(AD39-$C$34-$C$28)&lt;'Calendar Events + Assumptions'!$J$16),'Calendar Events + Assumptions'!$J$15,(AD39-$C$34-$C$28))</f>
        <v>45962</v>
      </c>
    </row>
    <row r="35" spans="2:30" x14ac:dyDescent="0.7">
      <c r="B35" s="148" t="s">
        <v>124</v>
      </c>
      <c r="C35" s="123">
        <v>7</v>
      </c>
      <c r="D35" s="124" t="s">
        <v>117</v>
      </c>
      <c r="E35" s="170">
        <f t="shared" ref="E35:AD35" si="14">E36-$C$35</f>
        <v>45796</v>
      </c>
      <c r="F35" s="170">
        <f t="shared" si="14"/>
        <v>45799</v>
      </c>
      <c r="G35" s="170">
        <f t="shared" si="14"/>
        <v>45806</v>
      </c>
      <c r="H35" s="170">
        <f t="shared" si="14"/>
        <v>45813</v>
      </c>
      <c r="I35" s="170">
        <f t="shared" si="14"/>
        <v>45820</v>
      </c>
      <c r="J35" s="170">
        <f t="shared" si="14"/>
        <v>45827</v>
      </c>
      <c r="K35" s="170">
        <f t="shared" si="14"/>
        <v>45834</v>
      </c>
      <c r="L35" s="170">
        <f t="shared" si="14"/>
        <v>45841</v>
      </c>
      <c r="M35" s="170">
        <f t="shared" si="14"/>
        <v>45848</v>
      </c>
      <c r="N35" s="170">
        <f t="shared" si="14"/>
        <v>45855</v>
      </c>
      <c r="O35" s="170">
        <f t="shared" si="14"/>
        <v>45862</v>
      </c>
      <c r="P35" s="170">
        <f t="shared" si="14"/>
        <v>45869</v>
      </c>
      <c r="Q35" s="170">
        <f t="shared" si="14"/>
        <v>45876</v>
      </c>
      <c r="R35" s="170">
        <f t="shared" si="14"/>
        <v>45883</v>
      </c>
      <c r="S35" s="170">
        <f t="shared" si="14"/>
        <v>45890</v>
      </c>
      <c r="T35" s="170">
        <f t="shared" si="14"/>
        <v>45897</v>
      </c>
      <c r="U35" s="170">
        <f t="shared" si="14"/>
        <v>45904</v>
      </c>
      <c r="V35" s="170">
        <f t="shared" si="14"/>
        <v>45911</v>
      </c>
      <c r="W35" s="170">
        <f t="shared" si="14"/>
        <v>45918</v>
      </c>
      <c r="X35" s="170">
        <f t="shared" si="14"/>
        <v>45925</v>
      </c>
      <c r="Y35" s="170">
        <f t="shared" si="14"/>
        <v>45932</v>
      </c>
      <c r="Z35" s="170">
        <f t="shared" si="14"/>
        <v>45938</v>
      </c>
      <c r="AA35" s="170">
        <f t="shared" si="14"/>
        <v>45938</v>
      </c>
      <c r="AB35" s="170">
        <f t="shared" si="14"/>
        <v>45938</v>
      </c>
      <c r="AC35" s="170">
        <f t="shared" si="14"/>
        <v>45960</v>
      </c>
      <c r="AD35" s="170">
        <f t="shared" si="14"/>
        <v>45967</v>
      </c>
    </row>
    <row r="36" spans="2:30" x14ac:dyDescent="0.7">
      <c r="B36" s="165" t="s">
        <v>125</v>
      </c>
      <c r="C36" s="166">
        <v>33</v>
      </c>
      <c r="D36" s="167" t="s">
        <v>119</v>
      </c>
      <c r="E36" s="169">
        <f>IF(AND((E39-$C36-$C$28)&gt;'Calendar Events + Assumptions'!$J$18,(E39-$C$36-$C$28)&lt;'Calendar Events + Assumptions'!$J$19),'Calendar Events + Assumptions'!$J$18,(E39-$C$36-$C$28))</f>
        <v>45803</v>
      </c>
      <c r="F36" s="169">
        <f>IF(AND((F39-$C36-$C$28)&gt;'Calendar Events + Assumptions'!$J$18,(F39-$C$36-$C$28)&lt;'Calendar Events + Assumptions'!$J$19),'Calendar Events + Assumptions'!$J$18,(F39-$C$36-$C$28))</f>
        <v>45806</v>
      </c>
      <c r="G36" s="169">
        <f>IF(AND((G39-$C36-$C$28)&gt;'Calendar Events + Assumptions'!$J$18,(G39-$C$36-$C$28)&lt;'Calendar Events + Assumptions'!$J$19),'Calendar Events + Assumptions'!$J$18,(G39-$C$36-$C$28))</f>
        <v>45813</v>
      </c>
      <c r="H36" s="169">
        <f>IF(AND((H39-$C36-$C$28)&gt;'Calendar Events + Assumptions'!$J$18,(H39-$C$36-$C$28)&lt;'Calendar Events + Assumptions'!$J$19),'Calendar Events + Assumptions'!$J$18,(H39-$C$36-$C$28))</f>
        <v>45820</v>
      </c>
      <c r="I36" s="169">
        <f>IF(AND((I39-$C36-$C$28)&gt;'Calendar Events + Assumptions'!$J$18,(I39-$C$36-$C$28)&lt;'Calendar Events + Assumptions'!$J$19),'Calendar Events + Assumptions'!$J$18,(I39-$C$36-$C$28))</f>
        <v>45827</v>
      </c>
      <c r="J36" s="169">
        <f>IF(AND((J39-$C36-$C$28)&gt;'Calendar Events + Assumptions'!$J$18,(J39-$C$36-$C$28)&lt;'Calendar Events + Assumptions'!$J$19),'Calendar Events + Assumptions'!$J$18,(J39-$C$36-$C$28))</f>
        <v>45834</v>
      </c>
      <c r="K36" s="169">
        <f>IF(AND((K39-$C36-$C$28)&gt;'Calendar Events + Assumptions'!$J$18,(K39-$C$36-$C$28)&lt;'Calendar Events + Assumptions'!$J$19),'Calendar Events + Assumptions'!$J$18,(K39-$C$36-$C$28))</f>
        <v>45841</v>
      </c>
      <c r="L36" s="169">
        <f>IF(AND((L39-$C36-$C$28)&gt;'Calendar Events + Assumptions'!$J$18,(L39-$C$36-$C$28)&lt;'Calendar Events + Assumptions'!$J$19),'Calendar Events + Assumptions'!$J$18,(L39-$C$36-$C$28))</f>
        <v>45848</v>
      </c>
      <c r="M36" s="169">
        <f>IF(AND((M39-$C36-$C$28)&gt;'Calendar Events + Assumptions'!$J$18,(M39-$C$36-$C$28)&lt;'Calendar Events + Assumptions'!$J$19),'Calendar Events + Assumptions'!$J$18,(M39-$C$36-$C$28))</f>
        <v>45855</v>
      </c>
      <c r="N36" s="169">
        <f>IF(AND((N39-$C36-$C$28)&gt;'Calendar Events + Assumptions'!$J$18,(N39-$C$36-$C$28)&lt;'Calendar Events + Assumptions'!$J$19),'Calendar Events + Assumptions'!$J$18,(N39-$C$36-$C$28))</f>
        <v>45862</v>
      </c>
      <c r="O36" s="169">
        <f>IF(AND((O39-$C36-$C$28)&gt;'Calendar Events + Assumptions'!$J$18,(O39-$C$36-$C$28)&lt;'Calendar Events + Assumptions'!$J$19),'Calendar Events + Assumptions'!$J$18,(O39-$C$36-$C$28))</f>
        <v>45869</v>
      </c>
      <c r="P36" s="169">
        <f>IF(AND((P39-$C36-$C$28)&gt;'Calendar Events + Assumptions'!$J$18,(P39-$C$36-$C$28)&lt;'Calendar Events + Assumptions'!$J$19),'Calendar Events + Assumptions'!$J$18,(P39-$C$36-$C$28))</f>
        <v>45876</v>
      </c>
      <c r="Q36" s="169">
        <f>IF(AND((Q39-$C36-$C$28)&gt;'Calendar Events + Assumptions'!$J$18,(Q39-$C$36-$C$28)&lt;'Calendar Events + Assumptions'!$J$19),'Calendar Events + Assumptions'!$J$18,(Q39-$C$36-$C$28))</f>
        <v>45883</v>
      </c>
      <c r="R36" s="169">
        <f>IF(AND((R39-$C36-$C$28)&gt;'Calendar Events + Assumptions'!$J$18,(R39-$C$36-$C$28)&lt;'Calendar Events + Assumptions'!$J$19),'Calendar Events + Assumptions'!$J$18,(R39-$C$36-$C$28))</f>
        <v>45890</v>
      </c>
      <c r="S36" s="169">
        <f>IF(AND((S39-$C36-$C$28)&gt;'Calendar Events + Assumptions'!$J$18,(S39-$C$36-$C$28)&lt;'Calendar Events + Assumptions'!$J$19),'Calendar Events + Assumptions'!$J$18,(S39-$C$36-$C$28))</f>
        <v>45897</v>
      </c>
      <c r="T36" s="169">
        <f>IF(AND((T39-$C36-$C$28)&gt;'Calendar Events + Assumptions'!$J$18,(T39-$C$36-$C$28)&lt;'Calendar Events + Assumptions'!$J$19),'Calendar Events + Assumptions'!$J$18,(T39-$C$36-$C$28))</f>
        <v>45904</v>
      </c>
      <c r="U36" s="169">
        <f>IF(AND((U39-$C36-$C$28)&gt;'Calendar Events + Assumptions'!$J$18,(U39-$C$36-$C$28)&lt;'Calendar Events + Assumptions'!$J$19),'Calendar Events + Assumptions'!$J$18,(U39-$C$36-$C$28))</f>
        <v>45911</v>
      </c>
      <c r="V36" s="169">
        <f>IF(AND((V39-$C36-$C$28)&gt;'Calendar Events + Assumptions'!$J$18,(V39-$C$36-$C$28)&lt;'Calendar Events + Assumptions'!$J$19),'Calendar Events + Assumptions'!$J$18,(V39-$C$36-$C$28))</f>
        <v>45918</v>
      </c>
      <c r="W36" s="169">
        <f>IF(AND((W39-$C36-$C$28)&gt;'Calendar Events + Assumptions'!$J$18,(W39-$C$36-$C$28)&lt;'Calendar Events + Assumptions'!$J$19),'Calendar Events + Assumptions'!$J$18,(W39-$C$36-$C$28))</f>
        <v>45925</v>
      </c>
      <c r="X36" s="169">
        <f>IF(AND((X39-$C36-$C$28)&gt;'Calendar Events + Assumptions'!$J$18,(X39-$C$36-$C$28)&lt;'Calendar Events + Assumptions'!$J$19),'Calendar Events + Assumptions'!$J$18,(X39-$C$36-$C$28))</f>
        <v>45932</v>
      </c>
      <c r="Y36" s="169">
        <f>IF(AND((Y39-$C36-$C$28)&gt;'Calendar Events + Assumptions'!$J$18,(Y39-$C$36-$C$28)&lt;'Calendar Events + Assumptions'!$J$19),'Calendar Events + Assumptions'!$J$18,(Y39-$C$36-$C$28))</f>
        <v>45939</v>
      </c>
      <c r="Z36" s="171">
        <f>IF(AND((Z39-$C36-$C$28)&gt;'Calendar Events + Assumptions'!$J$18,(Z39-$C$36-$C$28)&lt;'Calendar Events + Assumptions'!$J$19),'Calendar Events + Assumptions'!$J$18,(Z39-$C$36-$C$28))</f>
        <v>45945</v>
      </c>
      <c r="AA36" s="171">
        <f>IF(AND((AA39-$C36-$C$28)&gt;'Calendar Events + Assumptions'!$J$18,(AA39-$C$36-$C$28)&lt;'Calendar Events + Assumptions'!$J$19),'Calendar Events + Assumptions'!$J$18,(AA39-$C$36-$C$28))</f>
        <v>45945</v>
      </c>
      <c r="AB36" s="171">
        <f>IF(AND((AB39-$C36-$C$28)&gt;'Calendar Events + Assumptions'!$J$18,(AB39-$C$36-$C$28)&lt;'Calendar Events + Assumptions'!$J$19),'Calendar Events + Assumptions'!$J$18,(AB39-$C$36-$C$28))</f>
        <v>45945</v>
      </c>
      <c r="AC36" s="169">
        <f>IF(AND((AC39-$C36-$C$28)&gt;'Calendar Events + Assumptions'!$J$18,(AC39-$C$36-$C$28)&lt;'Calendar Events + Assumptions'!$J$19),'Calendar Events + Assumptions'!$J$18,(AC39-$C$36-$C$28))</f>
        <v>45967</v>
      </c>
      <c r="AD36" s="169">
        <f>IF(AND((AD39-$C36-$C$28)&gt;'Calendar Events + Assumptions'!$J$18,(AD39-$C$36-$C$28)&lt;'Calendar Events + Assumptions'!$J$19),'Calendar Events + Assumptions'!$J$18,(AD39-$C$36-$C$28))</f>
        <v>45974</v>
      </c>
    </row>
    <row r="37" spans="2:30" x14ac:dyDescent="0.7">
      <c r="B37" s="148" t="s">
        <v>126</v>
      </c>
      <c r="C37" s="123">
        <v>7</v>
      </c>
      <c r="D37" s="124" t="s">
        <v>117</v>
      </c>
      <c r="E37" s="170">
        <f t="shared" ref="E37:AD37" si="15">E38-$C$37</f>
        <v>45784</v>
      </c>
      <c r="F37" s="170">
        <f t="shared" si="15"/>
        <v>45787</v>
      </c>
      <c r="G37" s="170">
        <f t="shared" si="15"/>
        <v>45794</v>
      </c>
      <c r="H37" s="170">
        <f t="shared" si="15"/>
        <v>45801</v>
      </c>
      <c r="I37" s="170">
        <f t="shared" si="15"/>
        <v>45808</v>
      </c>
      <c r="J37" s="170">
        <f t="shared" si="15"/>
        <v>45815</v>
      </c>
      <c r="K37" s="170">
        <f t="shared" si="15"/>
        <v>45822</v>
      </c>
      <c r="L37" s="170">
        <f t="shared" si="15"/>
        <v>45829</v>
      </c>
      <c r="M37" s="170">
        <f t="shared" si="15"/>
        <v>45836</v>
      </c>
      <c r="N37" s="170">
        <f t="shared" si="15"/>
        <v>45843</v>
      </c>
      <c r="O37" s="170">
        <f t="shared" si="15"/>
        <v>45850</v>
      </c>
      <c r="P37" s="170">
        <f t="shared" si="15"/>
        <v>45857</v>
      </c>
      <c r="Q37" s="170">
        <f t="shared" si="15"/>
        <v>45864</v>
      </c>
      <c r="R37" s="170">
        <f t="shared" si="15"/>
        <v>45871</v>
      </c>
      <c r="S37" s="170">
        <f t="shared" si="15"/>
        <v>45878</v>
      </c>
      <c r="T37" s="170">
        <f t="shared" si="15"/>
        <v>45885</v>
      </c>
      <c r="U37" s="170">
        <f t="shared" si="15"/>
        <v>45892</v>
      </c>
      <c r="V37" s="170">
        <f t="shared" si="15"/>
        <v>45899</v>
      </c>
      <c r="W37" s="170">
        <f t="shared" si="15"/>
        <v>45906</v>
      </c>
      <c r="X37" s="170">
        <f t="shared" si="15"/>
        <v>45913</v>
      </c>
      <c r="Y37" s="170">
        <f t="shared" si="15"/>
        <v>45920</v>
      </c>
      <c r="Z37" s="170">
        <f t="shared" si="15"/>
        <v>45927</v>
      </c>
      <c r="AA37" s="170">
        <f t="shared" si="15"/>
        <v>45934</v>
      </c>
      <c r="AB37" s="170">
        <f t="shared" si="15"/>
        <v>45941</v>
      </c>
      <c r="AC37" s="170">
        <f t="shared" si="15"/>
        <v>45948</v>
      </c>
      <c r="AD37" s="170">
        <f t="shared" si="15"/>
        <v>45955</v>
      </c>
    </row>
    <row r="38" spans="2:30" x14ac:dyDescent="0.7">
      <c r="B38" s="165" t="s">
        <v>127</v>
      </c>
      <c r="C38" s="166">
        <v>45</v>
      </c>
      <c r="D38" s="167" t="s">
        <v>119</v>
      </c>
      <c r="E38" s="169">
        <f t="shared" ref="E38:AD38" si="16">E39-$C$38-$C$28</f>
        <v>45791</v>
      </c>
      <c r="F38" s="169">
        <f t="shared" si="16"/>
        <v>45794</v>
      </c>
      <c r="G38" s="169">
        <f t="shared" si="16"/>
        <v>45801</v>
      </c>
      <c r="H38" s="169">
        <f t="shared" si="16"/>
        <v>45808</v>
      </c>
      <c r="I38" s="169">
        <f t="shared" si="16"/>
        <v>45815</v>
      </c>
      <c r="J38" s="169">
        <f t="shared" si="16"/>
        <v>45822</v>
      </c>
      <c r="K38" s="169">
        <f t="shared" si="16"/>
        <v>45829</v>
      </c>
      <c r="L38" s="169">
        <f t="shared" si="16"/>
        <v>45836</v>
      </c>
      <c r="M38" s="169">
        <f t="shared" si="16"/>
        <v>45843</v>
      </c>
      <c r="N38" s="169">
        <f t="shared" si="16"/>
        <v>45850</v>
      </c>
      <c r="O38" s="169">
        <f t="shared" si="16"/>
        <v>45857</v>
      </c>
      <c r="P38" s="169">
        <f t="shared" si="16"/>
        <v>45864</v>
      </c>
      <c r="Q38" s="169">
        <f t="shared" si="16"/>
        <v>45871</v>
      </c>
      <c r="R38" s="169">
        <f t="shared" si="16"/>
        <v>45878</v>
      </c>
      <c r="S38" s="169">
        <f t="shared" si="16"/>
        <v>45885</v>
      </c>
      <c r="T38" s="169">
        <f t="shared" si="16"/>
        <v>45892</v>
      </c>
      <c r="U38" s="169">
        <f t="shared" si="16"/>
        <v>45899</v>
      </c>
      <c r="V38" s="169">
        <f t="shared" si="16"/>
        <v>45906</v>
      </c>
      <c r="W38" s="169">
        <f t="shared" si="16"/>
        <v>45913</v>
      </c>
      <c r="X38" s="169">
        <f t="shared" si="16"/>
        <v>45920</v>
      </c>
      <c r="Y38" s="169">
        <f t="shared" si="16"/>
        <v>45927</v>
      </c>
      <c r="Z38" s="169">
        <f t="shared" si="16"/>
        <v>45934</v>
      </c>
      <c r="AA38" s="169">
        <f t="shared" si="16"/>
        <v>45941</v>
      </c>
      <c r="AB38" s="169">
        <f t="shared" si="16"/>
        <v>45948</v>
      </c>
      <c r="AC38" s="169">
        <f t="shared" si="16"/>
        <v>45955</v>
      </c>
      <c r="AD38" s="169">
        <f t="shared" si="16"/>
        <v>45962</v>
      </c>
    </row>
    <row r="39" spans="2:30" x14ac:dyDescent="0.7">
      <c r="B39" s="172" t="s">
        <v>128</v>
      </c>
      <c r="C39" s="123">
        <v>7</v>
      </c>
      <c r="D39" s="173"/>
      <c r="E39" s="174">
        <f>IF(OR(MONTH(E40)=1,MONTH(E40)=2,MONTH(E40)=3),E40-$C$39-'Calendar Events + Assumptions'!$I$10,E40-$C$39)</f>
        <v>45841</v>
      </c>
      <c r="F39" s="175">
        <f>IF(OR(MONTH(F40)=1,MONTH(F40)=2,MONTH(F40)=3),F40-$C$39-'Calendar Events + Assumptions'!$I$10,F40-$C$39)</f>
        <v>45844</v>
      </c>
      <c r="G39" s="174">
        <f>IF(OR(MONTH(G40)=1,MONTH(G40)=2,MONTH(G40)=3),G40-$C$39-'Calendar Events + Assumptions'!$I$10,G40-$C$39)</f>
        <v>45851</v>
      </c>
      <c r="H39" s="175">
        <f>IF(OR(MONTH(H40)=1,MONTH(H40)=2,MONTH(H40)=3),H40-$C$39-'Calendar Events + Assumptions'!$I$10,H40-$C$39)</f>
        <v>45858</v>
      </c>
      <c r="I39" s="175">
        <f>IF(OR(MONTH(I40)=1,MONTH(I40)=2,MONTH(I40)=3),I40-$C$39-'Calendar Events + Assumptions'!$I$10,I40-$C$39)</f>
        <v>45865</v>
      </c>
      <c r="J39" s="174">
        <f>IF(OR(MONTH(J40)=1,MONTH(J40)=2,MONTH(J40)=3),J40-$C$39-'Calendar Events + Assumptions'!$I$10,J40-$C$39)</f>
        <v>45872</v>
      </c>
      <c r="K39" s="175">
        <f>IF(OR(MONTH(K40)=1,MONTH(K40)=2,MONTH(K40)=3),K40-$C$39-'Calendar Events + Assumptions'!$I$10,K40-$C$39)</f>
        <v>45879</v>
      </c>
      <c r="L39" s="174">
        <f>IF(OR(MONTH(L40)=1,MONTH(L40)=2,MONTH(L40)=3),L40-$C$39-'Calendar Events + Assumptions'!$I$10,L40-$C$39)</f>
        <v>45886</v>
      </c>
      <c r="M39" s="175">
        <f>IF(OR(MONTH(M40)=1,MONTH(M40)=2,MONTH(M40)=3),M40-$C$39-'Calendar Events + Assumptions'!$I$10,M40-$C$39)</f>
        <v>45893</v>
      </c>
      <c r="N39" s="174">
        <f>IF(OR(MONTH(N40)=1,MONTH(N40)=2,MONTH(N40)=3),N40-$C$39-'Calendar Events + Assumptions'!$I$10,N40-$C$39)</f>
        <v>45900</v>
      </c>
      <c r="O39" s="175">
        <f>IF(OR(MONTH(O40)=1,MONTH(O40)=2,MONTH(O40)=3),O40-$C$39-'Calendar Events + Assumptions'!$I$10,O40-$C$39)</f>
        <v>45907</v>
      </c>
      <c r="P39" s="174">
        <f>IF(OR(MONTH(P40)=1,MONTH(P40)=2,MONTH(P40)=3),P40-$C$39-'Calendar Events + Assumptions'!$I$10,P40-$C$39)</f>
        <v>45914</v>
      </c>
      <c r="Q39" s="175">
        <f>IF(OR(MONTH(Q40)=1,MONTH(Q40)=2,MONTH(Q40)=3),Q40-$C$39-'Calendar Events + Assumptions'!$I$10,Q40-$C$39)</f>
        <v>45921</v>
      </c>
      <c r="R39" s="174">
        <f>IF(OR(MONTH(R40)=1,MONTH(R40)=2,MONTH(R40)=3),R40-$C$39-'Calendar Events + Assumptions'!$I$10,R40-$C$39)</f>
        <v>45928</v>
      </c>
      <c r="S39" s="175">
        <f>IF(OR(MONTH(S40)=1,MONTH(S40)=2,MONTH(S40)=3),S40-$C$39-'Calendar Events + Assumptions'!$I$10,S40-$C$39)</f>
        <v>45935</v>
      </c>
      <c r="T39" s="174">
        <f>IF(OR(MONTH(T40)=1,MONTH(T40)=2,MONTH(T40)=3),T40-$C$39-'Calendar Events + Assumptions'!$I$10,T40-$C$39)</f>
        <v>45942</v>
      </c>
      <c r="U39" s="175">
        <f>IF(OR(MONTH(U40)=1,MONTH(U40)=2,MONTH(U40)=3),U40-$C$39-'Calendar Events + Assumptions'!$I$10,U40-$C$39)</f>
        <v>45949</v>
      </c>
      <c r="V39" s="175">
        <f>IF(OR(MONTH(V40)=1,MONTH(V40)=2,MONTH(V40)=3),V40-$C$39-'Calendar Events + Assumptions'!$I$10,V40-$C$39)</f>
        <v>45956</v>
      </c>
      <c r="W39" s="174">
        <f>IF(OR(MONTH(W40)=1,MONTH(W40)=2,MONTH(W40)=3),W40-$C$39-'Calendar Events + Assumptions'!$I$10,W40-$C$39)</f>
        <v>45963</v>
      </c>
      <c r="X39" s="175">
        <f>IF(OR(MONTH(X40)=1,MONTH(X40)=2,MONTH(X40)=3),X40-$C$39-'Calendar Events + Assumptions'!$I$10,X40-$C$39)</f>
        <v>45970</v>
      </c>
      <c r="Y39" s="174">
        <f>IF(OR(MONTH(Y40)=1,MONTH(Y40)=2,MONTH(Y40)=3),Y40-$C$39-'Calendar Events + Assumptions'!$I$10,Y40-$C$39)</f>
        <v>45977</v>
      </c>
      <c r="Z39" s="175">
        <f>IF(OR(MONTH(Z40)=1,MONTH(Z40)=2,MONTH(Z40)=3),Z40-$C$39-'Calendar Events + Assumptions'!$I$10,Z40-$C$39)</f>
        <v>45984</v>
      </c>
      <c r="AA39" s="174">
        <f>IF(OR(MONTH(AA40)=1,MONTH(AA40)=2,MONTH(AA40)=3),AA40-$C$39-'Calendar Events + Assumptions'!$I$10,AA40-$C$39)</f>
        <v>45991</v>
      </c>
      <c r="AB39" s="175">
        <f>IF(OR(MONTH(AB40)=1,MONTH(AB40)=2,MONTH(AB40)=3),AB40-$C$39-'Calendar Events + Assumptions'!$I$10,AB40-$C$39)</f>
        <v>45998</v>
      </c>
      <c r="AC39" s="174">
        <f>IF(OR(MONTH(AC40)=1,MONTH(AC40)=2,MONTH(AC40)=3),AC40-$C$39-'Calendar Events + Assumptions'!$I$10,AC40-$C$39)</f>
        <v>46005</v>
      </c>
      <c r="AD39" s="175">
        <f>IF(OR(MONTH(AD40)=1,MONTH(AD40)=2,MONTH(AD40)=3),AD40-$C$39-'Calendar Events + Assumptions'!$I$10,AD40-$C$39)</f>
        <v>46012</v>
      </c>
    </row>
    <row r="40" spans="2:30" x14ac:dyDescent="0.7">
      <c r="B40" s="172" t="s">
        <v>129</v>
      </c>
      <c r="C40" s="123">
        <v>0</v>
      </c>
      <c r="D40" s="173"/>
      <c r="E40" s="174">
        <v>45848</v>
      </c>
      <c r="F40" s="175">
        <v>45851</v>
      </c>
      <c r="G40" s="174">
        <v>45858</v>
      </c>
      <c r="H40" s="175">
        <v>45865</v>
      </c>
      <c r="I40" s="175">
        <v>45872</v>
      </c>
      <c r="J40" s="174">
        <v>45879</v>
      </c>
      <c r="K40" s="175">
        <v>45886</v>
      </c>
      <c r="L40" s="174">
        <v>45893</v>
      </c>
      <c r="M40" s="175">
        <v>45900</v>
      </c>
      <c r="N40" s="174">
        <v>45907</v>
      </c>
      <c r="O40" s="175">
        <v>45914</v>
      </c>
      <c r="P40" s="174">
        <v>45921</v>
      </c>
      <c r="Q40" s="175">
        <v>45928</v>
      </c>
      <c r="R40" s="174">
        <v>45935</v>
      </c>
      <c r="S40" s="175">
        <v>45942</v>
      </c>
      <c r="T40" s="174">
        <v>45949</v>
      </c>
      <c r="U40" s="175">
        <v>45956</v>
      </c>
      <c r="V40" s="175">
        <v>45963</v>
      </c>
      <c r="W40" s="174">
        <v>45970</v>
      </c>
      <c r="X40" s="175">
        <v>45977</v>
      </c>
      <c r="Y40" s="174">
        <v>45984</v>
      </c>
      <c r="Z40" s="175">
        <v>45991</v>
      </c>
      <c r="AA40" s="174">
        <v>45998</v>
      </c>
      <c r="AB40" s="175">
        <v>46005</v>
      </c>
      <c r="AC40" s="174">
        <v>46012</v>
      </c>
      <c r="AD40" s="175">
        <v>46019</v>
      </c>
    </row>
    <row r="41" spans="2:30" hidden="1" x14ac:dyDescent="0.7">
      <c r="B41" s="158" t="s">
        <v>130</v>
      </c>
      <c r="C41" s="123">
        <v>3</v>
      </c>
      <c r="D41" s="176"/>
      <c r="E41" s="119"/>
      <c r="F41" s="118"/>
      <c r="G41" s="119"/>
      <c r="H41" s="118"/>
      <c r="I41" s="118"/>
      <c r="J41" s="119"/>
      <c r="K41" s="118"/>
      <c r="L41" s="119"/>
      <c r="M41" s="118"/>
      <c r="N41" s="119"/>
      <c r="O41" s="118"/>
      <c r="P41" s="119"/>
      <c r="Q41" s="118"/>
      <c r="R41" s="119"/>
      <c r="S41" s="118"/>
      <c r="T41" s="119"/>
      <c r="U41" s="118"/>
      <c r="V41" s="118"/>
      <c r="W41" s="119"/>
      <c r="X41" s="118"/>
      <c r="Y41" s="119"/>
      <c r="Z41" s="118"/>
      <c r="AA41" s="119"/>
      <c r="AB41" s="118"/>
      <c r="AC41" s="119"/>
      <c r="AD41" s="118"/>
    </row>
    <row r="42" spans="2:30" x14ac:dyDescent="0.7">
      <c r="C42" s="76">
        <f>C17+C18+C20+C21+C22++C28+C30+C39</f>
        <v>200</v>
      </c>
      <c r="D42" s="77" t="e">
        <f>#REF!-#REF!</f>
        <v>#REF!</v>
      </c>
      <c r="E42" s="46">
        <f t="shared" ref="E42:AC42" si="17">E40-E17</f>
        <v>200</v>
      </c>
      <c r="F42" s="46"/>
      <c r="G42" s="46">
        <f t="shared" si="17"/>
        <v>200</v>
      </c>
      <c r="H42" s="46"/>
      <c r="I42" s="46"/>
      <c r="J42" s="46">
        <f t="shared" si="17"/>
        <v>200</v>
      </c>
      <c r="K42" s="46"/>
      <c r="L42" s="46">
        <f t="shared" si="17"/>
        <v>200</v>
      </c>
      <c r="M42" s="46"/>
      <c r="N42" s="46">
        <f t="shared" si="17"/>
        <v>200</v>
      </c>
      <c r="O42" s="46"/>
      <c r="P42" s="46">
        <f t="shared" si="17"/>
        <v>200</v>
      </c>
      <c r="Q42" s="46"/>
      <c r="R42" s="46">
        <f t="shared" si="17"/>
        <v>200</v>
      </c>
      <c r="S42" s="46"/>
      <c r="T42" s="46">
        <f t="shared" si="17"/>
        <v>200</v>
      </c>
      <c r="U42" s="46"/>
      <c r="V42" s="46"/>
      <c r="W42" s="46">
        <f t="shared" si="17"/>
        <v>200</v>
      </c>
      <c r="X42" s="46"/>
      <c r="Y42" s="46">
        <f t="shared" si="17"/>
        <v>200</v>
      </c>
      <c r="Z42" s="46"/>
      <c r="AA42" s="46">
        <f t="shared" si="17"/>
        <v>200</v>
      </c>
      <c r="AB42" s="46"/>
      <c r="AC42" s="46">
        <f t="shared" si="17"/>
        <v>200</v>
      </c>
      <c r="AD42" s="46"/>
    </row>
    <row r="43" spans="2:30" ht="54.5" customHeight="1" x14ac:dyDescent="0.7">
      <c r="D43" s="77"/>
      <c r="E43" s="177" t="s">
        <v>136</v>
      </c>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row>
    <row r="44" spans="2:30" x14ac:dyDescent="0.7">
      <c r="E44" s="170"/>
      <c r="AA44" s="179"/>
    </row>
    <row r="45" spans="2:30" x14ac:dyDescent="0.7">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9" spans="2:30" s="46" customFormat="1" x14ac:dyDescent="0.7">
      <c r="B49" s="47"/>
      <c r="C49" s="76"/>
      <c r="D49" s="178"/>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row>
    <row r="50" spans="2:30" s="46" customFormat="1" x14ac:dyDescent="0.7">
      <c r="B50" s="47"/>
      <c r="C50" s="76"/>
      <c r="D50" s="178"/>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row>
    <row r="51" spans="2:30" s="46" customFormat="1" x14ac:dyDescent="0.7">
      <c r="B51" s="141"/>
      <c r="C51" s="76"/>
      <c r="D51" s="178"/>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row>
  </sheetData>
  <sheetProtection selectLockedCells="1" selectUnlockedCells="1"/>
  <mergeCells count="22">
    <mergeCell ref="W16:Z16"/>
    <mergeCell ref="AA16:AD16"/>
    <mergeCell ref="E13:F13"/>
    <mergeCell ref="E14:F14"/>
    <mergeCell ref="E16:I16"/>
    <mergeCell ref="J16:M16"/>
    <mergeCell ref="N16:Q16"/>
    <mergeCell ref="R16:V16"/>
    <mergeCell ref="AA4:AD4"/>
    <mergeCell ref="E5:I5"/>
    <mergeCell ref="J5:M5"/>
    <mergeCell ref="N5:Q5"/>
    <mergeCell ref="R5:V5"/>
    <mergeCell ref="W5:Z5"/>
    <mergeCell ref="AA5:AD5"/>
    <mergeCell ref="B2:B3"/>
    <mergeCell ref="T3:X3"/>
    <mergeCell ref="E4:I4"/>
    <mergeCell ref="J4:M4"/>
    <mergeCell ref="N4:Q4"/>
    <mergeCell ref="R4:V4"/>
    <mergeCell ref="W4:Z4"/>
  </mergeCells>
  <printOptions horizontalCentered="1" verticalCentered="1"/>
  <pageMargins left="0.25" right="0.25" top="0.75" bottom="0.75" header="0.3" footer="0.3"/>
  <pageSetup paperSize="8" scale="22" fitToHeight="0" orientation="landscape" r:id="rId1"/>
  <headerFooter>
    <oddFooter>&amp;L_x000D_&amp;1#&amp;"Calibri"&amp;10&amp;K000000 Public&amp;R&amp;D&amp;T&amp;Z&amp;F&amp;F&amp;A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5710B-1A5D-4003-A4C2-19D9C8E9F4C8}">
  <sheetPr>
    <pageSetUpPr fitToPage="1"/>
  </sheetPr>
  <dimension ref="B1:AD51"/>
  <sheetViews>
    <sheetView showGridLines="0" zoomScale="70" zoomScaleNormal="70" zoomScaleSheetLayoutView="70" workbookViewId="0">
      <pane xSplit="4" topLeftCell="E1" activePane="topRight" state="frozen"/>
      <selection activeCell="R7" sqref="R7"/>
      <selection pane="topRight" activeCell="R7" sqref="R7"/>
    </sheetView>
  </sheetViews>
  <sheetFormatPr defaultColWidth="9.26953125" defaultRowHeight="17" x14ac:dyDescent="0.7"/>
  <cols>
    <col min="1" max="1" width="1.1796875" style="47" customWidth="1"/>
    <col min="2" max="2" width="62.36328125" style="47" bestFit="1" customWidth="1"/>
    <col min="3" max="3" width="9.26953125" style="76" customWidth="1"/>
    <col min="4" max="4" width="28.81640625" style="178" hidden="1" customWidth="1"/>
    <col min="5" max="5" width="14.6328125" style="47" customWidth="1"/>
    <col min="6" max="29" width="12" style="47" customWidth="1"/>
    <col min="30" max="30" width="14.36328125" style="47" customWidth="1"/>
    <col min="31" max="16384" width="9.26953125" style="47"/>
  </cols>
  <sheetData>
    <row r="1" spans="2:30" x14ac:dyDescent="0.7">
      <c r="B1" s="43" t="s">
        <v>25</v>
      </c>
      <c r="C1" s="44"/>
      <c r="D1" s="45"/>
      <c r="E1" s="46"/>
      <c r="F1" s="46"/>
      <c r="G1" s="46"/>
      <c r="H1" s="46"/>
      <c r="I1" s="46"/>
      <c r="J1" s="46"/>
      <c r="K1" s="46"/>
      <c r="L1" s="46"/>
      <c r="M1" s="46"/>
      <c r="N1" s="46"/>
      <c r="O1" s="46"/>
      <c r="P1" s="46"/>
      <c r="Q1" s="46"/>
      <c r="R1" s="46"/>
      <c r="S1" s="46"/>
      <c r="T1" s="46"/>
      <c r="U1" s="46"/>
      <c r="V1" s="46"/>
      <c r="W1" s="46"/>
      <c r="X1" s="46"/>
      <c r="Y1" s="46"/>
      <c r="Z1" s="46"/>
      <c r="AA1" s="46"/>
      <c r="AB1" s="46"/>
      <c r="AC1" s="46"/>
    </row>
    <row r="2" spans="2:30" ht="18" customHeight="1" x14ac:dyDescent="0.7">
      <c r="B2" s="48" t="s">
        <v>26</v>
      </c>
      <c r="C2" s="44"/>
      <c r="D2" s="45"/>
      <c r="E2" s="46"/>
      <c r="F2" s="46"/>
      <c r="G2" s="46"/>
      <c r="H2" s="46"/>
      <c r="I2" s="46"/>
      <c r="J2" s="46"/>
      <c r="K2" s="46"/>
      <c r="L2" s="46"/>
      <c r="M2" s="46"/>
      <c r="N2" s="46"/>
      <c r="O2" s="46"/>
      <c r="P2" s="46"/>
      <c r="Q2" s="46"/>
      <c r="R2" s="46"/>
      <c r="S2" s="46"/>
      <c r="T2" s="46"/>
      <c r="U2" s="46"/>
      <c r="V2" s="46"/>
      <c r="W2" s="46"/>
      <c r="X2" s="46"/>
      <c r="Y2" s="46"/>
      <c r="Z2" s="46"/>
      <c r="AA2" s="46"/>
      <c r="AB2" s="46"/>
      <c r="AC2" s="46"/>
    </row>
    <row r="3" spans="2:30" ht="18" customHeight="1" thickBot="1" x14ac:dyDescent="0.75">
      <c r="B3" s="48"/>
      <c r="C3" s="49"/>
      <c r="D3" s="50"/>
      <c r="T3" s="51" t="s">
        <v>27</v>
      </c>
      <c r="U3" s="51"/>
      <c r="V3" s="51"/>
      <c r="W3" s="51"/>
      <c r="X3" s="51"/>
    </row>
    <row r="4" spans="2:30" s="58" customFormat="1" ht="15.75" customHeight="1" x14ac:dyDescent="0.35">
      <c r="B4" s="52" t="s">
        <v>28</v>
      </c>
      <c r="C4" s="53"/>
      <c r="D4" s="54"/>
      <c r="E4" s="55" t="s">
        <v>29</v>
      </c>
      <c r="F4" s="56"/>
      <c r="G4" s="56"/>
      <c r="H4" s="56"/>
      <c r="I4" s="57"/>
      <c r="J4" s="55" t="s">
        <v>30</v>
      </c>
      <c r="K4" s="56"/>
      <c r="L4" s="56"/>
      <c r="M4" s="57"/>
      <c r="N4" s="55" t="s">
        <v>31</v>
      </c>
      <c r="O4" s="56"/>
      <c r="P4" s="56"/>
      <c r="Q4" s="57"/>
      <c r="R4" s="55" t="s">
        <v>32</v>
      </c>
      <c r="S4" s="56"/>
      <c r="T4" s="56"/>
      <c r="U4" s="56"/>
      <c r="V4" s="57"/>
      <c r="W4" s="55" t="s">
        <v>33</v>
      </c>
      <c r="X4" s="56"/>
      <c r="Y4" s="56"/>
      <c r="Z4" s="57"/>
      <c r="AA4" s="55" t="s">
        <v>34</v>
      </c>
      <c r="AB4" s="56"/>
      <c r="AC4" s="56"/>
      <c r="AD4" s="57"/>
    </row>
    <row r="5" spans="2:30" s="58" customFormat="1" ht="15.75" customHeight="1" x14ac:dyDescent="0.35">
      <c r="B5" s="59" t="s">
        <v>35</v>
      </c>
      <c r="C5" s="53"/>
      <c r="D5" s="54"/>
      <c r="E5" s="60" t="s">
        <v>36</v>
      </c>
      <c r="F5" s="61"/>
      <c r="G5" s="61"/>
      <c r="H5" s="61"/>
      <c r="I5" s="62"/>
      <c r="J5" s="63" t="s">
        <v>37</v>
      </c>
      <c r="K5" s="64"/>
      <c r="L5" s="64"/>
      <c r="M5" s="65"/>
      <c r="N5" s="66" t="s">
        <v>38</v>
      </c>
      <c r="O5" s="67"/>
      <c r="P5" s="67"/>
      <c r="Q5" s="68"/>
      <c r="R5" s="69" t="s">
        <v>39</v>
      </c>
      <c r="S5" s="70"/>
      <c r="T5" s="70"/>
      <c r="U5" s="70"/>
      <c r="V5" s="71"/>
      <c r="W5" s="72" t="s">
        <v>40</v>
      </c>
      <c r="X5" s="73"/>
      <c r="Y5" s="73"/>
      <c r="Z5" s="74"/>
      <c r="AA5" s="69" t="s">
        <v>41</v>
      </c>
      <c r="AB5" s="70"/>
      <c r="AC5" s="70"/>
      <c r="AD5" s="71"/>
    </row>
    <row r="6" spans="2:30" ht="15.75" customHeight="1" x14ac:dyDescent="0.7">
      <c r="B6" s="75" t="s">
        <v>42</v>
      </c>
      <c r="D6" s="77"/>
      <c r="E6" s="78" t="s">
        <v>43</v>
      </c>
      <c r="F6" s="79" t="s">
        <v>44</v>
      </c>
      <c r="G6" s="79" t="s">
        <v>45</v>
      </c>
      <c r="H6" s="79" t="s">
        <v>46</v>
      </c>
      <c r="I6" s="80" t="s">
        <v>47</v>
      </c>
      <c r="J6" s="78" t="s">
        <v>48</v>
      </c>
      <c r="K6" s="79" t="s">
        <v>49</v>
      </c>
      <c r="L6" s="79" t="s">
        <v>50</v>
      </c>
      <c r="M6" s="80" t="s">
        <v>51</v>
      </c>
      <c r="N6" s="81" t="s">
        <v>52</v>
      </c>
      <c r="O6" s="82" t="s">
        <v>53</v>
      </c>
      <c r="P6" s="82" t="s">
        <v>54</v>
      </c>
      <c r="Q6" s="83" t="s">
        <v>55</v>
      </c>
      <c r="R6" s="84" t="s">
        <v>56</v>
      </c>
      <c r="S6" s="85" t="s">
        <v>57</v>
      </c>
      <c r="T6" s="85" t="s">
        <v>58</v>
      </c>
      <c r="U6" s="85" t="s">
        <v>59</v>
      </c>
      <c r="V6" s="86" t="s">
        <v>60</v>
      </c>
      <c r="W6" s="87" t="s">
        <v>61</v>
      </c>
      <c r="X6" s="88" t="s">
        <v>62</v>
      </c>
      <c r="Y6" s="88" t="s">
        <v>63</v>
      </c>
      <c r="Z6" s="89" t="s">
        <v>64</v>
      </c>
      <c r="AA6" s="84" t="s">
        <v>65</v>
      </c>
      <c r="AB6" s="85" t="s">
        <v>66</v>
      </c>
      <c r="AC6" s="85" t="s">
        <v>67</v>
      </c>
      <c r="AD6" s="86" t="s">
        <v>68</v>
      </c>
    </row>
    <row r="7" spans="2:30" ht="15.75" customHeight="1" x14ac:dyDescent="0.7">
      <c r="B7" s="90" t="s">
        <v>69</v>
      </c>
      <c r="D7" s="77"/>
      <c r="E7" s="78"/>
      <c r="F7" s="79"/>
      <c r="G7" s="79"/>
      <c r="H7" s="79"/>
      <c r="I7" s="80"/>
      <c r="J7" s="78"/>
      <c r="K7" s="79"/>
      <c r="L7" s="79"/>
      <c r="M7" s="80"/>
      <c r="N7" s="91"/>
      <c r="O7" s="92"/>
      <c r="P7" s="92"/>
      <c r="Q7" s="93"/>
      <c r="R7" s="91"/>
      <c r="S7" s="92"/>
      <c r="T7" s="92"/>
      <c r="U7" s="92"/>
      <c r="V7" s="93"/>
      <c r="W7" s="91"/>
      <c r="X7" s="92"/>
      <c r="Y7" s="92"/>
      <c r="Z7" s="93"/>
      <c r="AA7" s="91"/>
      <c r="AB7" s="92"/>
      <c r="AC7" s="92"/>
      <c r="AD7" s="93"/>
    </row>
    <row r="8" spans="2:30" ht="15.75" customHeight="1" x14ac:dyDescent="0.7">
      <c r="B8" s="75" t="s">
        <v>70</v>
      </c>
      <c r="D8" s="77"/>
      <c r="E8" s="94">
        <f t="shared" ref="E8:AD8" si="0">E39</f>
        <v>45841</v>
      </c>
      <c r="F8" s="95">
        <f t="shared" si="0"/>
        <v>45844</v>
      </c>
      <c r="G8" s="96">
        <f t="shared" si="0"/>
        <v>45851</v>
      </c>
      <c r="H8" s="95">
        <f t="shared" si="0"/>
        <v>45858</v>
      </c>
      <c r="I8" s="97">
        <f t="shared" si="0"/>
        <v>45865</v>
      </c>
      <c r="J8" s="98">
        <f t="shared" si="0"/>
        <v>45872</v>
      </c>
      <c r="K8" s="95">
        <f t="shared" si="0"/>
        <v>45879</v>
      </c>
      <c r="L8" s="96">
        <f t="shared" si="0"/>
        <v>45886</v>
      </c>
      <c r="M8" s="97">
        <f t="shared" si="0"/>
        <v>45893</v>
      </c>
      <c r="N8" s="96">
        <f t="shared" si="0"/>
        <v>45900</v>
      </c>
      <c r="O8" s="95">
        <f t="shared" si="0"/>
        <v>45907</v>
      </c>
      <c r="P8" s="96">
        <f t="shared" si="0"/>
        <v>45914</v>
      </c>
      <c r="Q8" s="97">
        <f t="shared" si="0"/>
        <v>45921</v>
      </c>
      <c r="R8" s="96">
        <f t="shared" si="0"/>
        <v>45928</v>
      </c>
      <c r="S8" s="95">
        <f t="shared" si="0"/>
        <v>45935</v>
      </c>
      <c r="T8" s="96">
        <f t="shared" si="0"/>
        <v>45942</v>
      </c>
      <c r="U8" s="95">
        <f t="shared" si="0"/>
        <v>45949</v>
      </c>
      <c r="V8" s="97">
        <f t="shared" si="0"/>
        <v>45956</v>
      </c>
      <c r="W8" s="98">
        <f t="shared" si="0"/>
        <v>45963</v>
      </c>
      <c r="X8" s="95">
        <f t="shared" si="0"/>
        <v>45970</v>
      </c>
      <c r="Y8" s="96">
        <f t="shared" si="0"/>
        <v>45977</v>
      </c>
      <c r="Z8" s="97">
        <f t="shared" si="0"/>
        <v>45984</v>
      </c>
      <c r="AA8" s="99">
        <f t="shared" si="0"/>
        <v>45991</v>
      </c>
      <c r="AB8" s="95">
        <f t="shared" si="0"/>
        <v>45998</v>
      </c>
      <c r="AC8" s="95">
        <f t="shared" si="0"/>
        <v>46005</v>
      </c>
      <c r="AD8" s="97">
        <f t="shared" si="0"/>
        <v>46012</v>
      </c>
    </row>
    <row r="9" spans="2:30" ht="15.75" customHeight="1" x14ac:dyDescent="0.7">
      <c r="B9" s="100" t="s">
        <v>71</v>
      </c>
      <c r="D9" s="77"/>
      <c r="E9" s="101" t="s">
        <v>72</v>
      </c>
      <c r="F9" s="102"/>
      <c r="G9" s="103" t="s">
        <v>73</v>
      </c>
      <c r="H9" s="102"/>
      <c r="I9" s="93"/>
      <c r="J9" s="101" t="s">
        <v>72</v>
      </c>
      <c r="K9" s="102"/>
      <c r="L9" s="103" t="s">
        <v>73</v>
      </c>
      <c r="M9" s="93"/>
      <c r="N9" s="103" t="s">
        <v>72</v>
      </c>
      <c r="O9" s="102"/>
      <c r="P9" s="103" t="s">
        <v>73</v>
      </c>
      <c r="Q9" s="93"/>
      <c r="R9" s="103" t="s">
        <v>72</v>
      </c>
      <c r="S9" s="102"/>
      <c r="T9" s="103" t="s">
        <v>73</v>
      </c>
      <c r="U9" s="102"/>
      <c r="V9" s="93"/>
      <c r="W9" s="101" t="s">
        <v>72</v>
      </c>
      <c r="X9" s="102"/>
      <c r="Y9" s="103" t="s">
        <v>73</v>
      </c>
      <c r="Z9" s="104"/>
      <c r="AA9" s="101" t="s">
        <v>72</v>
      </c>
      <c r="AB9" s="102"/>
      <c r="AC9" s="103" t="s">
        <v>73</v>
      </c>
      <c r="AD9" s="104"/>
    </row>
    <row r="10" spans="2:30" ht="15.75" customHeight="1" x14ac:dyDescent="0.7">
      <c r="B10" s="105" t="s">
        <v>74</v>
      </c>
      <c r="D10" s="106"/>
      <c r="E10" s="107" t="s">
        <v>44</v>
      </c>
      <c r="F10" s="79" t="s">
        <v>45</v>
      </c>
      <c r="G10" s="108" t="s">
        <v>46</v>
      </c>
      <c r="H10" s="79" t="s">
        <v>47</v>
      </c>
      <c r="I10" s="80" t="s">
        <v>48</v>
      </c>
      <c r="J10" s="107" t="s">
        <v>49</v>
      </c>
      <c r="K10" s="79" t="s">
        <v>50</v>
      </c>
      <c r="L10" s="108" t="s">
        <v>51</v>
      </c>
      <c r="M10" s="80" t="s">
        <v>52</v>
      </c>
      <c r="N10" s="108" t="s">
        <v>53</v>
      </c>
      <c r="O10" s="79" t="s">
        <v>54</v>
      </c>
      <c r="P10" s="108" t="s">
        <v>55</v>
      </c>
      <c r="Q10" s="80" t="s">
        <v>56</v>
      </c>
      <c r="R10" s="108" t="s">
        <v>57</v>
      </c>
      <c r="S10" s="79" t="s">
        <v>58</v>
      </c>
      <c r="T10" s="108" t="s">
        <v>59</v>
      </c>
      <c r="U10" s="79" t="s">
        <v>60</v>
      </c>
      <c r="V10" s="80" t="s">
        <v>61</v>
      </c>
      <c r="W10" s="107" t="s">
        <v>62</v>
      </c>
      <c r="X10" s="79" t="s">
        <v>63</v>
      </c>
      <c r="Y10" s="108" t="s">
        <v>64</v>
      </c>
      <c r="Z10" s="80" t="s">
        <v>65</v>
      </c>
      <c r="AA10" s="78" t="s">
        <v>66</v>
      </c>
      <c r="AB10" s="79" t="s">
        <v>67</v>
      </c>
      <c r="AC10" s="79" t="s">
        <v>68</v>
      </c>
      <c r="AD10" s="80" t="s">
        <v>75</v>
      </c>
    </row>
    <row r="11" spans="2:30" ht="15.75" customHeight="1" thickBot="1" x14ac:dyDescent="0.75">
      <c r="B11" s="109" t="s">
        <v>76</v>
      </c>
      <c r="C11" s="44"/>
      <c r="D11" s="45"/>
      <c r="E11" s="110">
        <v>45848</v>
      </c>
      <c r="F11" s="111">
        <v>45851</v>
      </c>
      <c r="G11" s="112">
        <v>45858</v>
      </c>
      <c r="H11" s="111">
        <v>45865</v>
      </c>
      <c r="I11" s="113">
        <v>45872</v>
      </c>
      <c r="J11" s="114">
        <v>45879</v>
      </c>
      <c r="K11" s="111">
        <v>45886</v>
      </c>
      <c r="L11" s="112">
        <v>45893</v>
      </c>
      <c r="M11" s="113">
        <v>45900</v>
      </c>
      <c r="N11" s="112">
        <v>45907</v>
      </c>
      <c r="O11" s="111">
        <v>45914</v>
      </c>
      <c r="P11" s="112">
        <v>45921</v>
      </c>
      <c r="Q11" s="113">
        <v>45928</v>
      </c>
      <c r="R11" s="112">
        <v>45935</v>
      </c>
      <c r="S11" s="111">
        <v>45942</v>
      </c>
      <c r="T11" s="112">
        <v>45949</v>
      </c>
      <c r="U11" s="111">
        <v>45956</v>
      </c>
      <c r="V11" s="113">
        <v>45963</v>
      </c>
      <c r="W11" s="114">
        <v>45970</v>
      </c>
      <c r="X11" s="111">
        <v>45977</v>
      </c>
      <c r="Y11" s="112">
        <v>45984</v>
      </c>
      <c r="Z11" s="113">
        <v>45991</v>
      </c>
      <c r="AA11" s="114">
        <v>45998</v>
      </c>
      <c r="AB11" s="111">
        <v>46005</v>
      </c>
      <c r="AC11" s="112">
        <v>46012</v>
      </c>
      <c r="AD11" s="111">
        <v>46019</v>
      </c>
    </row>
    <row r="12" spans="2:30" s="46" customFormat="1" ht="15.75" customHeight="1" x14ac:dyDescent="0.7">
      <c r="B12" s="115" t="s">
        <v>77</v>
      </c>
      <c r="C12" s="116" t="s">
        <v>78</v>
      </c>
      <c r="D12" s="116" t="s">
        <v>79</v>
      </c>
      <c r="E12" s="117"/>
      <c r="F12" s="118"/>
      <c r="G12" s="119"/>
      <c r="H12" s="118"/>
      <c r="I12" s="120"/>
      <c r="J12" s="117"/>
      <c r="K12" s="118"/>
      <c r="L12" s="119"/>
      <c r="M12" s="120"/>
      <c r="N12" s="117"/>
      <c r="O12" s="118"/>
      <c r="P12" s="119"/>
      <c r="Q12" s="120"/>
      <c r="R12" s="117"/>
      <c r="S12" s="118"/>
      <c r="T12" s="119"/>
      <c r="U12" s="118"/>
      <c r="V12" s="120"/>
      <c r="W12" s="117"/>
      <c r="X12" s="118"/>
      <c r="Y12" s="119"/>
      <c r="Z12" s="118"/>
      <c r="AA12" s="117"/>
      <c r="AB12" s="118"/>
      <c r="AC12" s="119"/>
      <c r="AD12" s="121"/>
    </row>
    <row r="13" spans="2:30" ht="15.75" customHeight="1" x14ac:dyDescent="0.7">
      <c r="B13" s="122" t="s">
        <v>80</v>
      </c>
      <c r="C13" s="123">
        <v>21</v>
      </c>
      <c r="D13" s="124" t="s">
        <v>81</v>
      </c>
      <c r="E13" s="125" t="s">
        <v>82</v>
      </c>
      <c r="F13" s="126"/>
      <c r="G13" s="119"/>
      <c r="H13" s="118"/>
      <c r="I13" s="120"/>
      <c r="J13" s="117"/>
      <c r="K13" s="118"/>
      <c r="L13" s="119"/>
      <c r="M13" s="120"/>
      <c r="N13" s="117"/>
      <c r="O13" s="118"/>
      <c r="P13" s="119"/>
      <c r="Q13" s="120"/>
      <c r="R13" s="117"/>
      <c r="S13" s="118"/>
      <c r="T13" s="119"/>
      <c r="U13" s="118"/>
      <c r="V13" s="120"/>
      <c r="W13" s="117"/>
      <c r="X13" s="118"/>
      <c r="Y13" s="119"/>
      <c r="Z13" s="118"/>
      <c r="AA13" s="117"/>
      <c r="AB13" s="118"/>
      <c r="AC13" s="119"/>
      <c r="AD13" s="121"/>
    </row>
    <row r="14" spans="2:30" ht="15.75" customHeight="1" x14ac:dyDescent="0.7">
      <c r="B14" s="122" t="s">
        <v>83</v>
      </c>
      <c r="C14" s="123">
        <v>28</v>
      </c>
      <c r="D14" s="124" t="s">
        <v>84</v>
      </c>
      <c r="E14" s="127" t="s">
        <v>85</v>
      </c>
      <c r="F14" s="128"/>
      <c r="G14" s="119"/>
      <c r="H14" s="118"/>
      <c r="I14" s="120"/>
      <c r="J14" s="117"/>
      <c r="K14" s="118"/>
      <c r="L14" s="119"/>
      <c r="M14" s="120"/>
      <c r="N14" s="117"/>
      <c r="O14" s="118"/>
      <c r="P14" s="119"/>
      <c r="Q14" s="120"/>
      <c r="R14" s="117"/>
      <c r="S14" s="118"/>
      <c r="T14" s="119"/>
      <c r="U14" s="118"/>
      <c r="V14" s="120"/>
      <c r="W14" s="117"/>
      <c r="X14" s="118"/>
      <c r="Y14" s="119"/>
      <c r="Z14" s="118"/>
      <c r="AA14" s="117"/>
      <c r="AB14" s="118"/>
      <c r="AC14" s="119"/>
      <c r="AD14" s="121"/>
    </row>
    <row r="15" spans="2:30" ht="15.75" customHeight="1" thickBot="1" x14ac:dyDescent="0.75">
      <c r="B15" s="129" t="s">
        <v>86</v>
      </c>
      <c r="C15" s="130"/>
      <c r="D15" s="131"/>
      <c r="E15" s="117"/>
      <c r="F15" s="118"/>
      <c r="G15" s="119"/>
      <c r="H15" s="118"/>
      <c r="I15" s="120"/>
      <c r="J15" s="132"/>
      <c r="K15" s="118"/>
      <c r="L15" s="119"/>
      <c r="M15" s="120"/>
      <c r="N15" s="132"/>
      <c r="O15" s="118"/>
      <c r="P15" s="119"/>
      <c r="Q15" s="120"/>
      <c r="R15" s="132"/>
      <c r="S15" s="118"/>
      <c r="T15" s="119"/>
      <c r="U15" s="118"/>
      <c r="V15" s="120"/>
      <c r="W15" s="132"/>
      <c r="X15" s="118"/>
      <c r="Y15" s="119"/>
      <c r="Z15" s="118"/>
      <c r="AA15" s="117"/>
      <c r="AB15" s="118"/>
      <c r="AC15" s="119"/>
      <c r="AD15" s="121"/>
    </row>
    <row r="16" spans="2:30" ht="15.75" customHeight="1" thickBot="1" x14ac:dyDescent="0.75">
      <c r="B16" s="122"/>
      <c r="C16" s="123"/>
      <c r="D16" s="124"/>
      <c r="E16" s="133" t="s">
        <v>87</v>
      </c>
      <c r="F16" s="134"/>
      <c r="G16" s="134"/>
      <c r="H16" s="134"/>
      <c r="I16" s="135"/>
      <c r="J16" s="133" t="s">
        <v>88</v>
      </c>
      <c r="K16" s="134"/>
      <c r="L16" s="134"/>
      <c r="M16" s="135"/>
      <c r="N16" s="133" t="s">
        <v>89</v>
      </c>
      <c r="O16" s="134"/>
      <c r="P16" s="134"/>
      <c r="Q16" s="135"/>
      <c r="R16" s="133" t="s">
        <v>90</v>
      </c>
      <c r="S16" s="134"/>
      <c r="T16" s="134"/>
      <c r="U16" s="134"/>
      <c r="V16" s="135"/>
      <c r="W16" s="133" t="s">
        <v>91</v>
      </c>
      <c r="X16" s="134"/>
      <c r="Y16" s="134"/>
      <c r="Z16" s="135"/>
      <c r="AA16" s="133" t="s">
        <v>92</v>
      </c>
      <c r="AB16" s="134"/>
      <c r="AC16" s="134"/>
      <c r="AD16" s="135"/>
    </row>
    <row r="17" spans="2:30" s="141" customFormat="1" x14ac:dyDescent="0.7">
      <c r="B17" s="136" t="s">
        <v>93</v>
      </c>
      <c r="C17" s="137">
        <v>30</v>
      </c>
      <c r="D17" s="138" t="s">
        <v>94</v>
      </c>
      <c r="E17" s="139">
        <f t="shared" ref="E17:AD17" si="1">E18-$C$17</f>
        <v>45663</v>
      </c>
      <c r="F17" s="140">
        <f t="shared" si="1"/>
        <v>45666</v>
      </c>
      <c r="G17" s="140">
        <f t="shared" si="1"/>
        <v>45673</v>
      </c>
      <c r="H17" s="140">
        <f t="shared" si="1"/>
        <v>45680</v>
      </c>
      <c r="I17" s="140">
        <f t="shared" si="1"/>
        <v>45687</v>
      </c>
      <c r="J17" s="139">
        <f t="shared" si="1"/>
        <v>45694</v>
      </c>
      <c r="K17" s="140">
        <f t="shared" si="1"/>
        <v>45701</v>
      </c>
      <c r="L17" s="140">
        <f t="shared" si="1"/>
        <v>45708</v>
      </c>
      <c r="M17" s="140">
        <f t="shared" si="1"/>
        <v>45715</v>
      </c>
      <c r="N17" s="139">
        <f t="shared" si="1"/>
        <v>45722</v>
      </c>
      <c r="O17" s="140">
        <f t="shared" si="1"/>
        <v>45729</v>
      </c>
      <c r="P17" s="140">
        <f t="shared" si="1"/>
        <v>45736</v>
      </c>
      <c r="Q17" s="140">
        <f t="shared" si="1"/>
        <v>45743</v>
      </c>
      <c r="R17" s="139">
        <f t="shared" si="1"/>
        <v>45750</v>
      </c>
      <c r="S17" s="140">
        <f t="shared" si="1"/>
        <v>45757</v>
      </c>
      <c r="T17" s="140">
        <f t="shared" si="1"/>
        <v>45764</v>
      </c>
      <c r="U17" s="140">
        <f t="shared" si="1"/>
        <v>45771</v>
      </c>
      <c r="V17" s="140">
        <f t="shared" si="1"/>
        <v>45778</v>
      </c>
      <c r="W17" s="139">
        <f t="shared" si="1"/>
        <v>45785</v>
      </c>
      <c r="X17" s="140">
        <f t="shared" si="1"/>
        <v>45792</v>
      </c>
      <c r="Y17" s="140">
        <f t="shared" si="1"/>
        <v>45799</v>
      </c>
      <c r="Z17" s="140">
        <f t="shared" si="1"/>
        <v>45806</v>
      </c>
      <c r="AA17" s="139">
        <f t="shared" si="1"/>
        <v>45813</v>
      </c>
      <c r="AB17" s="140">
        <f t="shared" si="1"/>
        <v>45820</v>
      </c>
      <c r="AC17" s="140">
        <f t="shared" si="1"/>
        <v>45827</v>
      </c>
      <c r="AD17" s="140">
        <f t="shared" si="1"/>
        <v>45834</v>
      </c>
    </row>
    <row r="18" spans="2:30" x14ac:dyDescent="0.7">
      <c r="B18" s="142" t="s">
        <v>95</v>
      </c>
      <c r="C18" s="143">
        <v>24</v>
      </c>
      <c r="D18" s="144" t="s">
        <v>96</v>
      </c>
      <c r="E18" s="145">
        <f t="shared" ref="E18:AD18" si="2">E20-$C$18</f>
        <v>45693</v>
      </c>
      <c r="F18" s="145">
        <f t="shared" si="2"/>
        <v>45696</v>
      </c>
      <c r="G18" s="145">
        <f t="shared" si="2"/>
        <v>45703</v>
      </c>
      <c r="H18" s="145">
        <f t="shared" si="2"/>
        <v>45710</v>
      </c>
      <c r="I18" s="145">
        <f t="shared" si="2"/>
        <v>45717</v>
      </c>
      <c r="J18" s="145">
        <f t="shared" si="2"/>
        <v>45724</v>
      </c>
      <c r="K18" s="145">
        <f t="shared" si="2"/>
        <v>45731</v>
      </c>
      <c r="L18" s="145">
        <f t="shared" si="2"/>
        <v>45738</v>
      </c>
      <c r="M18" s="145">
        <f t="shared" si="2"/>
        <v>45745</v>
      </c>
      <c r="N18" s="145">
        <f t="shared" si="2"/>
        <v>45752</v>
      </c>
      <c r="O18" s="145">
        <f t="shared" si="2"/>
        <v>45759</v>
      </c>
      <c r="P18" s="145">
        <f t="shared" si="2"/>
        <v>45766</v>
      </c>
      <c r="Q18" s="145">
        <f t="shared" si="2"/>
        <v>45773</v>
      </c>
      <c r="R18" s="145">
        <f t="shared" si="2"/>
        <v>45780</v>
      </c>
      <c r="S18" s="145">
        <f t="shared" si="2"/>
        <v>45787</v>
      </c>
      <c r="T18" s="145">
        <f t="shared" si="2"/>
        <v>45794</v>
      </c>
      <c r="U18" s="145">
        <f t="shared" si="2"/>
        <v>45801</v>
      </c>
      <c r="V18" s="145">
        <f t="shared" si="2"/>
        <v>45808</v>
      </c>
      <c r="W18" s="145">
        <f t="shared" si="2"/>
        <v>45815</v>
      </c>
      <c r="X18" s="145">
        <f t="shared" si="2"/>
        <v>45822</v>
      </c>
      <c r="Y18" s="145">
        <f t="shared" si="2"/>
        <v>45829</v>
      </c>
      <c r="Z18" s="145">
        <f t="shared" si="2"/>
        <v>45836</v>
      </c>
      <c r="AA18" s="145">
        <f t="shared" si="2"/>
        <v>45843</v>
      </c>
      <c r="AB18" s="145">
        <f t="shared" si="2"/>
        <v>45850</v>
      </c>
      <c r="AC18" s="145">
        <f t="shared" si="2"/>
        <v>45857</v>
      </c>
      <c r="AD18" s="145">
        <f t="shared" si="2"/>
        <v>45864</v>
      </c>
    </row>
    <row r="19" spans="2:30" ht="15.75" customHeight="1" x14ac:dyDescent="0.7">
      <c r="B19" s="146" t="s">
        <v>97</v>
      </c>
      <c r="C19" s="123">
        <v>7</v>
      </c>
      <c r="D19" s="124" t="s">
        <v>98</v>
      </c>
      <c r="E19" s="147">
        <f t="shared" ref="E19:AD19" si="3">E20-$C$19</f>
        <v>45710</v>
      </c>
      <c r="F19" s="147">
        <f t="shared" si="3"/>
        <v>45713</v>
      </c>
      <c r="G19" s="147">
        <f t="shared" si="3"/>
        <v>45720</v>
      </c>
      <c r="H19" s="147">
        <f t="shared" si="3"/>
        <v>45727</v>
      </c>
      <c r="I19" s="147">
        <f t="shared" si="3"/>
        <v>45734</v>
      </c>
      <c r="J19" s="147">
        <f t="shared" si="3"/>
        <v>45741</v>
      </c>
      <c r="K19" s="147">
        <f t="shared" si="3"/>
        <v>45748</v>
      </c>
      <c r="L19" s="147">
        <f t="shared" si="3"/>
        <v>45755</v>
      </c>
      <c r="M19" s="147">
        <f t="shared" si="3"/>
        <v>45762</v>
      </c>
      <c r="N19" s="147">
        <f t="shared" si="3"/>
        <v>45769</v>
      </c>
      <c r="O19" s="147">
        <f t="shared" si="3"/>
        <v>45776</v>
      </c>
      <c r="P19" s="147">
        <f t="shared" si="3"/>
        <v>45783</v>
      </c>
      <c r="Q19" s="147">
        <f t="shared" si="3"/>
        <v>45790</v>
      </c>
      <c r="R19" s="147">
        <f t="shared" si="3"/>
        <v>45797</v>
      </c>
      <c r="S19" s="147">
        <f t="shared" si="3"/>
        <v>45804</v>
      </c>
      <c r="T19" s="147">
        <f t="shared" si="3"/>
        <v>45811</v>
      </c>
      <c r="U19" s="147">
        <f t="shared" si="3"/>
        <v>45818</v>
      </c>
      <c r="V19" s="147">
        <f t="shared" si="3"/>
        <v>45825</v>
      </c>
      <c r="W19" s="147">
        <f t="shared" si="3"/>
        <v>45832</v>
      </c>
      <c r="X19" s="147">
        <f t="shared" si="3"/>
        <v>45839</v>
      </c>
      <c r="Y19" s="147">
        <f t="shared" si="3"/>
        <v>45846</v>
      </c>
      <c r="Z19" s="147">
        <f t="shared" si="3"/>
        <v>45853</v>
      </c>
      <c r="AA19" s="147">
        <f t="shared" si="3"/>
        <v>45860</v>
      </c>
      <c r="AB19" s="147">
        <f t="shared" si="3"/>
        <v>45867</v>
      </c>
      <c r="AC19" s="147">
        <f t="shared" si="3"/>
        <v>45874</v>
      </c>
      <c r="AD19" s="147">
        <f t="shared" si="3"/>
        <v>45881</v>
      </c>
    </row>
    <row r="20" spans="2:30" x14ac:dyDescent="0.7">
      <c r="B20" s="148" t="s">
        <v>99</v>
      </c>
      <c r="C20" s="123">
        <v>7</v>
      </c>
      <c r="D20" s="124" t="s">
        <v>100</v>
      </c>
      <c r="E20" s="149">
        <f t="shared" ref="E20:AD20" si="4">E21-$C$20</f>
        <v>45717</v>
      </c>
      <c r="F20" s="149">
        <f t="shared" si="4"/>
        <v>45720</v>
      </c>
      <c r="G20" s="149">
        <f t="shared" si="4"/>
        <v>45727</v>
      </c>
      <c r="H20" s="149">
        <f t="shared" si="4"/>
        <v>45734</v>
      </c>
      <c r="I20" s="149">
        <f t="shared" si="4"/>
        <v>45741</v>
      </c>
      <c r="J20" s="149">
        <f t="shared" si="4"/>
        <v>45748</v>
      </c>
      <c r="K20" s="149">
        <f t="shared" si="4"/>
        <v>45755</v>
      </c>
      <c r="L20" s="149">
        <f t="shared" si="4"/>
        <v>45762</v>
      </c>
      <c r="M20" s="149">
        <f t="shared" si="4"/>
        <v>45769</v>
      </c>
      <c r="N20" s="149">
        <f t="shared" si="4"/>
        <v>45776</v>
      </c>
      <c r="O20" s="149">
        <f t="shared" si="4"/>
        <v>45783</v>
      </c>
      <c r="P20" s="149">
        <f t="shared" si="4"/>
        <v>45790</v>
      </c>
      <c r="Q20" s="149">
        <f t="shared" si="4"/>
        <v>45797</v>
      </c>
      <c r="R20" s="149">
        <f t="shared" si="4"/>
        <v>45804</v>
      </c>
      <c r="S20" s="149">
        <f t="shared" si="4"/>
        <v>45811</v>
      </c>
      <c r="T20" s="149">
        <f t="shared" si="4"/>
        <v>45818</v>
      </c>
      <c r="U20" s="149">
        <f t="shared" si="4"/>
        <v>45825</v>
      </c>
      <c r="V20" s="149">
        <f t="shared" si="4"/>
        <v>45832</v>
      </c>
      <c r="W20" s="149">
        <f t="shared" si="4"/>
        <v>45839</v>
      </c>
      <c r="X20" s="149">
        <f t="shared" si="4"/>
        <v>45846</v>
      </c>
      <c r="Y20" s="149">
        <f t="shared" si="4"/>
        <v>45853</v>
      </c>
      <c r="Z20" s="149">
        <f t="shared" si="4"/>
        <v>45860</v>
      </c>
      <c r="AA20" s="149">
        <f t="shared" si="4"/>
        <v>45867</v>
      </c>
      <c r="AB20" s="149">
        <f t="shared" si="4"/>
        <v>45874</v>
      </c>
      <c r="AC20" s="149">
        <f t="shared" si="4"/>
        <v>45881</v>
      </c>
      <c r="AD20" s="149">
        <f t="shared" si="4"/>
        <v>45888</v>
      </c>
    </row>
    <row r="21" spans="2:30" s="141" customFormat="1" collapsed="1" x14ac:dyDescent="0.7">
      <c r="B21" s="150" t="s">
        <v>101</v>
      </c>
      <c r="C21" s="151">
        <v>7</v>
      </c>
      <c r="D21" s="152" t="s">
        <v>102</v>
      </c>
      <c r="E21" s="191">
        <f t="shared" ref="E21:AD21" si="5">E22-$C$21</f>
        <v>45724</v>
      </c>
      <c r="F21" s="153">
        <f t="shared" si="5"/>
        <v>45727</v>
      </c>
      <c r="G21" s="153">
        <f t="shared" si="5"/>
        <v>45734</v>
      </c>
      <c r="H21" s="153">
        <f t="shared" si="5"/>
        <v>45741</v>
      </c>
      <c r="I21" s="153">
        <f t="shared" si="5"/>
        <v>45748</v>
      </c>
      <c r="J21" s="139">
        <f t="shared" si="5"/>
        <v>45755</v>
      </c>
      <c r="K21" s="153">
        <f t="shared" si="5"/>
        <v>45762</v>
      </c>
      <c r="L21" s="153">
        <f t="shared" si="5"/>
        <v>45769</v>
      </c>
      <c r="M21" s="153">
        <f t="shared" si="5"/>
        <v>45776</v>
      </c>
      <c r="N21" s="139">
        <f t="shared" si="5"/>
        <v>45783</v>
      </c>
      <c r="O21" s="153">
        <f t="shared" si="5"/>
        <v>45790</v>
      </c>
      <c r="P21" s="153">
        <f t="shared" si="5"/>
        <v>45797</v>
      </c>
      <c r="Q21" s="153">
        <f t="shared" si="5"/>
        <v>45804</v>
      </c>
      <c r="R21" s="139">
        <f t="shared" si="5"/>
        <v>45811</v>
      </c>
      <c r="S21" s="153">
        <f t="shared" si="5"/>
        <v>45818</v>
      </c>
      <c r="T21" s="153">
        <f t="shared" si="5"/>
        <v>45825</v>
      </c>
      <c r="U21" s="153">
        <f t="shared" si="5"/>
        <v>45832</v>
      </c>
      <c r="V21" s="153">
        <f t="shared" si="5"/>
        <v>45839</v>
      </c>
      <c r="W21" s="139">
        <f t="shared" si="5"/>
        <v>45846</v>
      </c>
      <c r="X21" s="153">
        <f t="shared" si="5"/>
        <v>45853</v>
      </c>
      <c r="Y21" s="153">
        <f t="shared" si="5"/>
        <v>45860</v>
      </c>
      <c r="Z21" s="153">
        <f t="shared" si="5"/>
        <v>45867</v>
      </c>
      <c r="AA21" s="139">
        <f t="shared" si="5"/>
        <v>45874</v>
      </c>
      <c r="AB21" s="153">
        <f t="shared" si="5"/>
        <v>45881</v>
      </c>
      <c r="AC21" s="153">
        <f t="shared" si="5"/>
        <v>45888</v>
      </c>
      <c r="AD21" s="153">
        <f t="shared" si="5"/>
        <v>45895</v>
      </c>
    </row>
    <row r="22" spans="2:30" s="141" customFormat="1" x14ac:dyDescent="0.7">
      <c r="B22" s="154" t="s">
        <v>103</v>
      </c>
      <c r="C22" s="155">
        <v>60</v>
      </c>
      <c r="D22" s="156" t="s">
        <v>104</v>
      </c>
      <c r="E22" s="191">
        <f>IF(AND('Calendar Events + Assumptions'!$J$4&lt;'REGULAR CP_60D'!E30,E30&lt;'Calendar Events + Assumptions'!$J$5+$C$22),'REGULAR CP_60D'!E30-$C$22-'Calendar Events + Assumptions'!$O$4,'REGULAR CP_60D'!E30-'REGULAR CP_60D'!$C$22)</f>
        <v>45731</v>
      </c>
      <c r="F22" s="139">
        <f>IF(AND('Calendar Events + Assumptions'!$J$4&lt;'REGULAR CP_60D'!F30,F30&lt;'Calendar Events + Assumptions'!$J$5+$C$22),'REGULAR CP_60D'!F30-$C$22-'Calendar Events + Assumptions'!$O$4,'REGULAR CP_60D'!F30-'REGULAR CP_60D'!$C$22)</f>
        <v>45734</v>
      </c>
      <c r="G22" s="157">
        <f>IF(AND('Calendar Events + Assumptions'!$J$4&lt;'REGULAR CP_60D'!G30,G30&lt;'Calendar Events + Assumptions'!$J$5+$C$22),'REGULAR CP_60D'!G30-$C$22-'Calendar Events + Assumptions'!$O$4,'REGULAR CP_60D'!G30-'REGULAR CP_60D'!$C$22)</f>
        <v>45741</v>
      </c>
      <c r="H22" s="157">
        <f>IF(AND('Calendar Events + Assumptions'!$J$4&lt;'REGULAR CP_60D'!H30,H30&lt;'Calendar Events + Assumptions'!$J$5+$C$22),'REGULAR CP_60D'!H30-$C$22-'Calendar Events + Assumptions'!$O$4,'REGULAR CP_60D'!H30-'REGULAR CP_60D'!$C$22)</f>
        <v>45748</v>
      </c>
      <c r="I22" s="157">
        <f>IF(AND('Calendar Events + Assumptions'!$J$4&lt;'REGULAR CP_60D'!I30,I30&lt;'Calendar Events + Assumptions'!$J$5+$C$22),'REGULAR CP_60D'!I30-$C$22-'Calendar Events + Assumptions'!$O$4,'REGULAR CP_60D'!I30-'REGULAR CP_60D'!$C$22)</f>
        <v>45755</v>
      </c>
      <c r="J22" s="157">
        <f>IF(AND('Calendar Events + Assumptions'!$J$4&lt;'REGULAR CP_60D'!J30,J30&lt;'Calendar Events + Assumptions'!$J$5+$C$22),'REGULAR CP_60D'!J30-$C$22-'Calendar Events + Assumptions'!$O$4,'REGULAR CP_60D'!J30-'REGULAR CP_60D'!$C$22)</f>
        <v>45762</v>
      </c>
      <c r="K22" s="157">
        <f>IF(AND('Calendar Events + Assumptions'!$J$4&lt;'REGULAR CP_60D'!K30,K30&lt;'Calendar Events + Assumptions'!$J$5+$C$22),'REGULAR CP_60D'!K30-$C$22-'Calendar Events + Assumptions'!$O$4,'REGULAR CP_60D'!K30-'REGULAR CP_60D'!$C$22)</f>
        <v>45769</v>
      </c>
      <c r="L22" s="157">
        <f>IF(AND('Calendar Events + Assumptions'!$J$4&lt;'REGULAR CP_60D'!L30,L30&lt;'Calendar Events + Assumptions'!$J$5+$C$22),'REGULAR CP_60D'!L30-$C$22-'Calendar Events + Assumptions'!$O$4,'REGULAR CP_60D'!L30-'REGULAR CP_60D'!$C$22)</f>
        <v>45776</v>
      </c>
      <c r="M22" s="157">
        <f>IF(AND('Calendar Events + Assumptions'!$J$4&lt;'REGULAR CP_60D'!M30,M30&lt;'Calendar Events + Assumptions'!$J$5+$C$22),'REGULAR CP_60D'!M30-$C$22-'Calendar Events + Assumptions'!$O$4,'REGULAR CP_60D'!M30-'REGULAR CP_60D'!$C$22)</f>
        <v>45783</v>
      </c>
      <c r="N22" s="157">
        <f>IF(AND('Calendar Events + Assumptions'!$J$4&lt;'REGULAR CP_60D'!N30,N30&lt;'Calendar Events + Assumptions'!$J$5+$C$22),'REGULAR CP_60D'!N30-$C$22-'Calendar Events + Assumptions'!$O$4,'REGULAR CP_60D'!N30-'REGULAR CP_60D'!$C$22)</f>
        <v>45790</v>
      </c>
      <c r="O22" s="157">
        <f>IF(AND('Calendar Events + Assumptions'!$J$4&lt;'REGULAR CP_60D'!O30,O30&lt;'Calendar Events + Assumptions'!$J$5+$C$22),'REGULAR CP_60D'!O30-$C$22-'Calendar Events + Assumptions'!$O$4,'REGULAR CP_60D'!O30-'REGULAR CP_60D'!$C$22)</f>
        <v>45797</v>
      </c>
      <c r="P22" s="157">
        <f>IF(AND('Calendar Events + Assumptions'!$J$4&lt;'REGULAR CP_60D'!P30,P30&lt;'Calendar Events + Assumptions'!$J$5+$C$22),'REGULAR CP_60D'!P30-$C$22-'Calendar Events + Assumptions'!$O$4,'REGULAR CP_60D'!P30-'REGULAR CP_60D'!$C$22)</f>
        <v>45804</v>
      </c>
      <c r="Q22" s="157">
        <f>IF(AND('Calendar Events + Assumptions'!$J$4&lt;'REGULAR CP_60D'!Q30,Q30&lt;'Calendar Events + Assumptions'!$J$5+$C$22),'REGULAR CP_60D'!Q30-$C$22-'Calendar Events + Assumptions'!$O$4,'REGULAR CP_60D'!Q30-'REGULAR CP_60D'!$C$22)</f>
        <v>45811</v>
      </c>
      <c r="R22" s="157">
        <f>IF(AND('Calendar Events + Assumptions'!$J$4&lt;'REGULAR CP_60D'!R30,R30&lt;'Calendar Events + Assumptions'!$J$5+$C$22),'REGULAR CP_60D'!R30-$C$22-'Calendar Events + Assumptions'!$O$4,'REGULAR CP_60D'!R30-'REGULAR CP_60D'!$C$22)</f>
        <v>45818</v>
      </c>
      <c r="S22" s="157">
        <f>IF(AND('Calendar Events + Assumptions'!$J$4&lt;'REGULAR CP_60D'!S30,S30&lt;'Calendar Events + Assumptions'!$J$5+$C$22),'REGULAR CP_60D'!S30-$C$22-'Calendar Events + Assumptions'!$O$4,'REGULAR CP_60D'!S30-'REGULAR CP_60D'!$C$22)</f>
        <v>45825</v>
      </c>
      <c r="T22" s="157">
        <f>IF(AND('Calendar Events + Assumptions'!$J$4&lt;'REGULAR CP_60D'!T30,T30&lt;'Calendar Events + Assumptions'!$J$5+$C$22),'REGULAR CP_60D'!T30-$C$22-'Calendar Events + Assumptions'!$O$4,'REGULAR CP_60D'!T30-'REGULAR CP_60D'!$C$22)</f>
        <v>45832</v>
      </c>
      <c r="U22" s="157">
        <f>IF(AND('Calendar Events + Assumptions'!$J$4&lt;'REGULAR CP_60D'!U30,U30&lt;'Calendar Events + Assumptions'!$J$5+$C$22),'REGULAR CP_60D'!U30-$C$22-'Calendar Events + Assumptions'!$O$4,'REGULAR CP_60D'!U30-'REGULAR CP_60D'!$C$22)</f>
        <v>45839</v>
      </c>
      <c r="V22" s="157">
        <f>IF(AND('Calendar Events + Assumptions'!$J$4&lt;'REGULAR CP_60D'!V30,V30&lt;'Calendar Events + Assumptions'!$J$5+$C$22),'REGULAR CP_60D'!V30-$C$22-'Calendar Events + Assumptions'!$O$4,'REGULAR CP_60D'!V30-'REGULAR CP_60D'!$C$22)</f>
        <v>45846</v>
      </c>
      <c r="W22" s="157">
        <f>IF(AND('Calendar Events + Assumptions'!$J$4&lt;'REGULAR CP_60D'!W30,W30&lt;'Calendar Events + Assumptions'!$J$5+$C$22),'REGULAR CP_60D'!W30-$C$22-'Calendar Events + Assumptions'!$O$4,'REGULAR CP_60D'!W30-'REGULAR CP_60D'!$C$22)</f>
        <v>45853</v>
      </c>
      <c r="X22" s="157">
        <f>IF(AND('Calendar Events + Assumptions'!$J$4&lt;'REGULAR CP_60D'!X30,X30&lt;'Calendar Events + Assumptions'!$J$5+$C$22),'REGULAR CP_60D'!X30-$C$22-'Calendar Events + Assumptions'!$O$4,'REGULAR CP_60D'!X30-'REGULAR CP_60D'!$C$22)</f>
        <v>45860</v>
      </c>
      <c r="Y22" s="157">
        <f>IF(AND('Calendar Events + Assumptions'!$J$4&lt;'REGULAR CP_60D'!Y30,Y30&lt;'Calendar Events + Assumptions'!$J$5+$C$22),'REGULAR CP_60D'!Y30-$C$22-'Calendar Events + Assumptions'!$O$4,'REGULAR CP_60D'!Y30-'REGULAR CP_60D'!$C$22)</f>
        <v>45867</v>
      </c>
      <c r="Z22" s="157">
        <f>IF(AND('Calendar Events + Assumptions'!$J$4&lt;'REGULAR CP_60D'!Z30,Z30&lt;'Calendar Events + Assumptions'!$J$5+$C$22),'REGULAR CP_60D'!Z30-$C$22-'Calendar Events + Assumptions'!$O$4,'REGULAR CP_60D'!Z30-'REGULAR CP_60D'!$C$22)</f>
        <v>45874</v>
      </c>
      <c r="AA22" s="157">
        <f>IF(AND('Calendar Events + Assumptions'!$J$4&lt;'REGULAR CP_60D'!AA30,AA30&lt;'Calendar Events + Assumptions'!$J$5+$C$22),'REGULAR CP_60D'!AA30-$C$22-'Calendar Events + Assumptions'!$O$4,'REGULAR CP_60D'!AA30-'REGULAR CP_60D'!$C$22)</f>
        <v>45881</v>
      </c>
      <c r="AB22" s="157">
        <f>IF(AND('Calendar Events + Assumptions'!$J$4&lt;'REGULAR CP_60D'!AB30,AB30&lt;'Calendar Events + Assumptions'!$J$5+$C$22),'REGULAR CP_60D'!AB30-$C$22-'Calendar Events + Assumptions'!$O$4,'REGULAR CP_60D'!AB30-'REGULAR CP_60D'!$C$22)</f>
        <v>45888</v>
      </c>
      <c r="AC22" s="157">
        <f>IF(AND('Calendar Events + Assumptions'!$J$4&lt;'REGULAR CP_60D'!AC30,AC30&lt;'Calendar Events + Assumptions'!$J$5+$C$22),'REGULAR CP_60D'!AC30-$C$22-'Calendar Events + Assumptions'!$O$4,'REGULAR CP_60D'!AC30-'REGULAR CP_60D'!$C$22)</f>
        <v>45895</v>
      </c>
      <c r="AD22" s="157">
        <f>IF(AND('Calendar Events + Assumptions'!$J$4&lt;'REGULAR CP_60D'!AD30,AD30&lt;'Calendar Events + Assumptions'!$J$5+$C$22),'REGULAR CP_60D'!AD30-$C$22-'Calendar Events + Assumptions'!$O$4,'REGULAR CP_60D'!AD30-'REGULAR CP_60D'!$C$22)</f>
        <v>45902</v>
      </c>
    </row>
    <row r="23" spans="2:30" x14ac:dyDescent="0.7">
      <c r="B23" s="158" t="s">
        <v>105</v>
      </c>
      <c r="C23" s="123">
        <v>14</v>
      </c>
      <c r="D23" s="124" t="s">
        <v>106</v>
      </c>
      <c r="E23" s="149">
        <f t="shared" ref="E23:AD23" si="6">E21+$C$23</f>
        <v>45738</v>
      </c>
      <c r="F23" s="149">
        <f t="shared" si="6"/>
        <v>45741</v>
      </c>
      <c r="G23" s="149">
        <f t="shared" si="6"/>
        <v>45748</v>
      </c>
      <c r="H23" s="149">
        <f t="shared" si="6"/>
        <v>45755</v>
      </c>
      <c r="I23" s="149">
        <f t="shared" si="6"/>
        <v>45762</v>
      </c>
      <c r="J23" s="149">
        <f t="shared" si="6"/>
        <v>45769</v>
      </c>
      <c r="K23" s="149">
        <f t="shared" si="6"/>
        <v>45776</v>
      </c>
      <c r="L23" s="149">
        <f t="shared" si="6"/>
        <v>45783</v>
      </c>
      <c r="M23" s="149">
        <f t="shared" si="6"/>
        <v>45790</v>
      </c>
      <c r="N23" s="149">
        <f t="shared" si="6"/>
        <v>45797</v>
      </c>
      <c r="O23" s="149">
        <f t="shared" si="6"/>
        <v>45804</v>
      </c>
      <c r="P23" s="149">
        <f t="shared" si="6"/>
        <v>45811</v>
      </c>
      <c r="Q23" s="149">
        <f t="shared" si="6"/>
        <v>45818</v>
      </c>
      <c r="R23" s="149">
        <f t="shared" si="6"/>
        <v>45825</v>
      </c>
      <c r="S23" s="149">
        <f t="shared" si="6"/>
        <v>45832</v>
      </c>
      <c r="T23" s="149">
        <f t="shared" si="6"/>
        <v>45839</v>
      </c>
      <c r="U23" s="149">
        <f t="shared" si="6"/>
        <v>45846</v>
      </c>
      <c r="V23" s="149">
        <f t="shared" si="6"/>
        <v>45853</v>
      </c>
      <c r="W23" s="149">
        <f t="shared" si="6"/>
        <v>45860</v>
      </c>
      <c r="X23" s="149">
        <f t="shared" si="6"/>
        <v>45867</v>
      </c>
      <c r="Y23" s="149">
        <f t="shared" si="6"/>
        <v>45874</v>
      </c>
      <c r="Z23" s="149">
        <f t="shared" si="6"/>
        <v>45881</v>
      </c>
      <c r="AA23" s="149">
        <f t="shared" si="6"/>
        <v>45888</v>
      </c>
      <c r="AB23" s="149">
        <f t="shared" si="6"/>
        <v>45895</v>
      </c>
      <c r="AC23" s="149">
        <f t="shared" si="6"/>
        <v>45902</v>
      </c>
      <c r="AD23" s="149">
        <f t="shared" si="6"/>
        <v>45909</v>
      </c>
    </row>
    <row r="24" spans="2:30" x14ac:dyDescent="0.7">
      <c r="B24" s="159" t="s">
        <v>107</v>
      </c>
      <c r="C24" s="160">
        <v>7</v>
      </c>
      <c r="D24" s="161" t="s">
        <v>108</v>
      </c>
      <c r="E24" s="191">
        <f t="shared" ref="E24:AD24" si="7">E23+$C$24</f>
        <v>45745</v>
      </c>
      <c r="F24" s="162">
        <f t="shared" si="7"/>
        <v>45748</v>
      </c>
      <c r="G24" s="162">
        <f t="shared" si="7"/>
        <v>45755</v>
      </c>
      <c r="H24" s="162">
        <f t="shared" si="7"/>
        <v>45762</v>
      </c>
      <c r="I24" s="162">
        <f t="shared" si="7"/>
        <v>45769</v>
      </c>
      <c r="J24" s="162">
        <f t="shared" si="7"/>
        <v>45776</v>
      </c>
      <c r="K24" s="162">
        <f t="shared" si="7"/>
        <v>45783</v>
      </c>
      <c r="L24" s="162">
        <f t="shared" si="7"/>
        <v>45790</v>
      </c>
      <c r="M24" s="162">
        <f t="shared" si="7"/>
        <v>45797</v>
      </c>
      <c r="N24" s="162">
        <f t="shared" si="7"/>
        <v>45804</v>
      </c>
      <c r="O24" s="162">
        <f t="shared" si="7"/>
        <v>45811</v>
      </c>
      <c r="P24" s="162">
        <f t="shared" si="7"/>
        <v>45818</v>
      </c>
      <c r="Q24" s="162">
        <f t="shared" si="7"/>
        <v>45825</v>
      </c>
      <c r="R24" s="162">
        <f t="shared" si="7"/>
        <v>45832</v>
      </c>
      <c r="S24" s="162">
        <f t="shared" si="7"/>
        <v>45839</v>
      </c>
      <c r="T24" s="162">
        <f t="shared" si="7"/>
        <v>45846</v>
      </c>
      <c r="U24" s="162">
        <f t="shared" si="7"/>
        <v>45853</v>
      </c>
      <c r="V24" s="162">
        <f t="shared" si="7"/>
        <v>45860</v>
      </c>
      <c r="W24" s="162">
        <f t="shared" si="7"/>
        <v>45867</v>
      </c>
      <c r="X24" s="162">
        <f t="shared" si="7"/>
        <v>45874</v>
      </c>
      <c r="Y24" s="162">
        <f t="shared" si="7"/>
        <v>45881</v>
      </c>
      <c r="Z24" s="162">
        <f t="shared" si="7"/>
        <v>45888</v>
      </c>
      <c r="AA24" s="162">
        <f t="shared" si="7"/>
        <v>45895</v>
      </c>
      <c r="AB24" s="162">
        <f t="shared" si="7"/>
        <v>45902</v>
      </c>
      <c r="AC24" s="162">
        <f t="shared" si="7"/>
        <v>45909</v>
      </c>
      <c r="AD24" s="162">
        <f t="shared" si="7"/>
        <v>45916</v>
      </c>
    </row>
    <row r="25" spans="2:30" x14ac:dyDescent="0.7">
      <c r="B25" s="158" t="s">
        <v>109</v>
      </c>
      <c r="C25" s="123">
        <v>60</v>
      </c>
      <c r="D25" s="124" t="s">
        <v>110</v>
      </c>
      <c r="E25" s="149">
        <f t="shared" ref="E25:AD25" si="8">E30-$C$25</f>
        <v>45731</v>
      </c>
      <c r="F25" s="149">
        <f t="shared" si="8"/>
        <v>45734</v>
      </c>
      <c r="G25" s="149">
        <f t="shared" si="8"/>
        <v>45741</v>
      </c>
      <c r="H25" s="149">
        <f t="shared" si="8"/>
        <v>45748</v>
      </c>
      <c r="I25" s="149">
        <f t="shared" si="8"/>
        <v>45755</v>
      </c>
      <c r="J25" s="149">
        <f t="shared" si="8"/>
        <v>45762</v>
      </c>
      <c r="K25" s="149">
        <f t="shared" si="8"/>
        <v>45769</v>
      </c>
      <c r="L25" s="149">
        <f t="shared" si="8"/>
        <v>45776</v>
      </c>
      <c r="M25" s="149">
        <f t="shared" si="8"/>
        <v>45783</v>
      </c>
      <c r="N25" s="149">
        <f t="shared" si="8"/>
        <v>45790</v>
      </c>
      <c r="O25" s="149">
        <f t="shared" si="8"/>
        <v>45797</v>
      </c>
      <c r="P25" s="149">
        <f t="shared" si="8"/>
        <v>45804</v>
      </c>
      <c r="Q25" s="149">
        <f t="shared" si="8"/>
        <v>45811</v>
      </c>
      <c r="R25" s="149">
        <f t="shared" si="8"/>
        <v>45818</v>
      </c>
      <c r="S25" s="149">
        <f t="shared" si="8"/>
        <v>45825</v>
      </c>
      <c r="T25" s="149">
        <f t="shared" si="8"/>
        <v>45832</v>
      </c>
      <c r="U25" s="149">
        <f t="shared" si="8"/>
        <v>45839</v>
      </c>
      <c r="V25" s="149">
        <f t="shared" si="8"/>
        <v>45846</v>
      </c>
      <c r="W25" s="149">
        <f t="shared" si="8"/>
        <v>45853</v>
      </c>
      <c r="X25" s="149">
        <f t="shared" si="8"/>
        <v>45860</v>
      </c>
      <c r="Y25" s="149">
        <f t="shared" si="8"/>
        <v>45867</v>
      </c>
      <c r="Z25" s="149">
        <f t="shared" si="8"/>
        <v>45874</v>
      </c>
      <c r="AA25" s="149">
        <f t="shared" si="8"/>
        <v>45881</v>
      </c>
      <c r="AB25" s="149">
        <f t="shared" si="8"/>
        <v>45888</v>
      </c>
      <c r="AC25" s="149">
        <f t="shared" si="8"/>
        <v>45895</v>
      </c>
      <c r="AD25" s="149">
        <f t="shared" si="8"/>
        <v>45902</v>
      </c>
    </row>
    <row r="26" spans="2:30" x14ac:dyDescent="0.7">
      <c r="B26" s="158" t="s">
        <v>111</v>
      </c>
      <c r="C26" s="123">
        <v>30</v>
      </c>
      <c r="D26" s="124" t="s">
        <v>112</v>
      </c>
      <c r="E26" s="149">
        <f t="shared" ref="E26:AD26" si="9">E30-$C$26</f>
        <v>45761</v>
      </c>
      <c r="F26" s="149">
        <f t="shared" si="9"/>
        <v>45764</v>
      </c>
      <c r="G26" s="149">
        <f t="shared" si="9"/>
        <v>45771</v>
      </c>
      <c r="H26" s="149">
        <f t="shared" si="9"/>
        <v>45778</v>
      </c>
      <c r="I26" s="149">
        <f t="shared" si="9"/>
        <v>45785</v>
      </c>
      <c r="J26" s="149">
        <f t="shared" si="9"/>
        <v>45792</v>
      </c>
      <c r="K26" s="149">
        <f t="shared" si="9"/>
        <v>45799</v>
      </c>
      <c r="L26" s="149">
        <f t="shared" si="9"/>
        <v>45806</v>
      </c>
      <c r="M26" s="149">
        <f t="shared" si="9"/>
        <v>45813</v>
      </c>
      <c r="N26" s="149">
        <f t="shared" si="9"/>
        <v>45820</v>
      </c>
      <c r="O26" s="149">
        <f t="shared" si="9"/>
        <v>45827</v>
      </c>
      <c r="P26" s="149">
        <f t="shared" si="9"/>
        <v>45834</v>
      </c>
      <c r="Q26" s="149">
        <f t="shared" si="9"/>
        <v>45841</v>
      </c>
      <c r="R26" s="149">
        <f t="shared" si="9"/>
        <v>45848</v>
      </c>
      <c r="S26" s="149">
        <f t="shared" si="9"/>
        <v>45855</v>
      </c>
      <c r="T26" s="149">
        <f t="shared" si="9"/>
        <v>45862</v>
      </c>
      <c r="U26" s="149">
        <f t="shared" si="9"/>
        <v>45869</v>
      </c>
      <c r="V26" s="149">
        <f t="shared" si="9"/>
        <v>45876</v>
      </c>
      <c r="W26" s="149">
        <f t="shared" si="9"/>
        <v>45883</v>
      </c>
      <c r="X26" s="149">
        <f t="shared" si="9"/>
        <v>45890</v>
      </c>
      <c r="Y26" s="149">
        <f t="shared" si="9"/>
        <v>45897</v>
      </c>
      <c r="Z26" s="149">
        <f t="shared" si="9"/>
        <v>45904</v>
      </c>
      <c r="AA26" s="149">
        <f t="shared" si="9"/>
        <v>45911</v>
      </c>
      <c r="AB26" s="149">
        <f t="shared" si="9"/>
        <v>45918</v>
      </c>
      <c r="AC26" s="149">
        <f t="shared" si="9"/>
        <v>45925</v>
      </c>
      <c r="AD26" s="149">
        <f t="shared" si="9"/>
        <v>45932</v>
      </c>
    </row>
    <row r="27" spans="2:30" x14ac:dyDescent="0.7">
      <c r="B27" s="158" t="s">
        <v>113</v>
      </c>
      <c r="C27" s="123">
        <v>10</v>
      </c>
      <c r="D27" s="124" t="s">
        <v>114</v>
      </c>
      <c r="E27" s="149">
        <f t="shared" ref="E27:AD27" si="10">E30-$C$27</f>
        <v>45781</v>
      </c>
      <c r="F27" s="149">
        <f t="shared" si="10"/>
        <v>45784</v>
      </c>
      <c r="G27" s="149">
        <f t="shared" si="10"/>
        <v>45791</v>
      </c>
      <c r="H27" s="149">
        <f t="shared" si="10"/>
        <v>45798</v>
      </c>
      <c r="I27" s="149">
        <f t="shared" si="10"/>
        <v>45805</v>
      </c>
      <c r="J27" s="149">
        <f t="shared" si="10"/>
        <v>45812</v>
      </c>
      <c r="K27" s="149">
        <f t="shared" si="10"/>
        <v>45819</v>
      </c>
      <c r="L27" s="149">
        <f t="shared" si="10"/>
        <v>45826</v>
      </c>
      <c r="M27" s="149">
        <f t="shared" si="10"/>
        <v>45833</v>
      </c>
      <c r="N27" s="149">
        <f t="shared" si="10"/>
        <v>45840</v>
      </c>
      <c r="O27" s="149">
        <f t="shared" si="10"/>
        <v>45847</v>
      </c>
      <c r="P27" s="149">
        <f t="shared" si="10"/>
        <v>45854</v>
      </c>
      <c r="Q27" s="149">
        <f t="shared" si="10"/>
        <v>45861</v>
      </c>
      <c r="R27" s="149">
        <f t="shared" si="10"/>
        <v>45868</v>
      </c>
      <c r="S27" s="149">
        <f t="shared" si="10"/>
        <v>45875</v>
      </c>
      <c r="T27" s="149">
        <f t="shared" si="10"/>
        <v>45882</v>
      </c>
      <c r="U27" s="149">
        <f t="shared" si="10"/>
        <v>45889</v>
      </c>
      <c r="V27" s="149">
        <f t="shared" si="10"/>
        <v>45896</v>
      </c>
      <c r="W27" s="149">
        <f t="shared" si="10"/>
        <v>45903</v>
      </c>
      <c r="X27" s="149">
        <f t="shared" si="10"/>
        <v>45910</v>
      </c>
      <c r="Y27" s="149">
        <f t="shared" si="10"/>
        <v>45917</v>
      </c>
      <c r="Z27" s="149">
        <f t="shared" si="10"/>
        <v>45924</v>
      </c>
      <c r="AA27" s="149">
        <f t="shared" si="10"/>
        <v>45931</v>
      </c>
      <c r="AB27" s="149">
        <f t="shared" si="10"/>
        <v>45938</v>
      </c>
      <c r="AC27" s="149">
        <f t="shared" si="10"/>
        <v>45945</v>
      </c>
      <c r="AD27" s="149">
        <f t="shared" si="10"/>
        <v>45952</v>
      </c>
    </row>
    <row r="28" spans="2:30" x14ac:dyDescent="0.7">
      <c r="B28" s="163" t="s">
        <v>115</v>
      </c>
      <c r="C28" s="123">
        <v>5</v>
      </c>
      <c r="D28" s="124"/>
      <c r="E28" s="164"/>
      <c r="F28" s="164"/>
      <c r="G28" s="164"/>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row>
    <row r="29" spans="2:30" x14ac:dyDescent="0.7">
      <c r="B29" s="148" t="s">
        <v>116</v>
      </c>
      <c r="C29" s="123">
        <v>7</v>
      </c>
      <c r="D29" s="124" t="s">
        <v>117</v>
      </c>
      <c r="E29" s="149">
        <f t="shared" ref="E29:AD29" si="11">E30-$C$29</f>
        <v>45784</v>
      </c>
      <c r="F29" s="149">
        <f t="shared" si="11"/>
        <v>45787</v>
      </c>
      <c r="G29" s="149">
        <f t="shared" si="11"/>
        <v>45794</v>
      </c>
      <c r="H29" s="149">
        <f t="shared" si="11"/>
        <v>45801</v>
      </c>
      <c r="I29" s="149">
        <f t="shared" si="11"/>
        <v>45808</v>
      </c>
      <c r="J29" s="149">
        <f t="shared" si="11"/>
        <v>45815</v>
      </c>
      <c r="K29" s="149">
        <f t="shared" si="11"/>
        <v>45822</v>
      </c>
      <c r="L29" s="149">
        <f t="shared" si="11"/>
        <v>45829</v>
      </c>
      <c r="M29" s="149">
        <f t="shared" si="11"/>
        <v>45836</v>
      </c>
      <c r="N29" s="149">
        <f t="shared" si="11"/>
        <v>45843</v>
      </c>
      <c r="O29" s="149">
        <f t="shared" si="11"/>
        <v>45850</v>
      </c>
      <c r="P29" s="149">
        <f t="shared" si="11"/>
        <v>45857</v>
      </c>
      <c r="Q29" s="149">
        <f t="shared" si="11"/>
        <v>45864</v>
      </c>
      <c r="R29" s="149">
        <f t="shared" si="11"/>
        <v>45871</v>
      </c>
      <c r="S29" s="149">
        <f t="shared" si="11"/>
        <v>45878</v>
      </c>
      <c r="T29" s="149">
        <f t="shared" si="11"/>
        <v>45885</v>
      </c>
      <c r="U29" s="149">
        <f t="shared" si="11"/>
        <v>45892</v>
      </c>
      <c r="V29" s="149">
        <f t="shared" si="11"/>
        <v>45899</v>
      </c>
      <c r="W29" s="149">
        <f t="shared" si="11"/>
        <v>45906</v>
      </c>
      <c r="X29" s="149">
        <f t="shared" si="11"/>
        <v>45913</v>
      </c>
      <c r="Y29" s="149">
        <f t="shared" si="11"/>
        <v>45920</v>
      </c>
      <c r="Z29" s="149">
        <f t="shared" si="11"/>
        <v>45927</v>
      </c>
      <c r="AA29" s="149">
        <f t="shared" si="11"/>
        <v>45934</v>
      </c>
      <c r="AB29" s="149">
        <f t="shared" si="11"/>
        <v>45941</v>
      </c>
      <c r="AC29" s="149">
        <f t="shared" si="11"/>
        <v>45948</v>
      </c>
      <c r="AD29" s="149">
        <f t="shared" si="11"/>
        <v>45955</v>
      </c>
    </row>
    <row r="30" spans="2:30" x14ac:dyDescent="0.7">
      <c r="B30" s="165" t="s">
        <v>118</v>
      </c>
      <c r="C30" s="166">
        <v>45</v>
      </c>
      <c r="D30" s="167" t="s">
        <v>119</v>
      </c>
      <c r="E30" s="168">
        <f>IF(AND((E39-$C30-$C$28)&gt;'Calendar Events + Assumptions'!$I$7,(E39-$C$30-$C$28)&lt;'Calendar Events + Assumptions'!$I$8),'Calendar Events + Assumptions'!$I$7,(E39-$C$30-$C$28))</f>
        <v>45791</v>
      </c>
      <c r="F30" s="169">
        <f>IF(AND((F39-$C30-$C$28)&gt;'Calendar Events + Assumptions'!$I$7,(F39-$C$30-$C$28)&lt;'Calendar Events + Assumptions'!$I$8),'Calendar Events + Assumptions'!$I$7,(F39-$C$30-$C$28))</f>
        <v>45794</v>
      </c>
      <c r="G30" s="169">
        <f>IF(AND((G39-$C30-$C$28)&gt;'Calendar Events + Assumptions'!$I$7,(G39-$C$30-$C$28)&lt;'Calendar Events + Assumptions'!$I$8),'Calendar Events + Assumptions'!$I$7,(G39-$C$30-$C$28))</f>
        <v>45801</v>
      </c>
      <c r="H30" s="169">
        <f>IF(AND((H39-$C30-$C$28)&gt;'Calendar Events + Assumptions'!$I$7,(H39-$C$30-$C$28)&lt;'Calendar Events + Assumptions'!$I$8),'Calendar Events + Assumptions'!$I$7,(H39-$C$30-$C$28))</f>
        <v>45808</v>
      </c>
      <c r="I30" s="169">
        <f>IF(AND((I39-$C30-$C$28)&gt;'Calendar Events + Assumptions'!$I$7,(I39-$C$30-$C$28)&lt;'Calendar Events + Assumptions'!$I$8),'Calendar Events + Assumptions'!$I$7,(I39-$C$30-$C$28))</f>
        <v>45815</v>
      </c>
      <c r="J30" s="169">
        <f>IF(AND((J39-$C30-$C$28)&gt;'Calendar Events + Assumptions'!$I$7,(J39-$C$30-$C$28)&lt;'Calendar Events + Assumptions'!$I$8),'Calendar Events + Assumptions'!$I$7,(J39-$C$30-$C$28))</f>
        <v>45822</v>
      </c>
      <c r="K30" s="169">
        <f>IF(AND((K39-$C30-$C$28)&gt;'Calendar Events + Assumptions'!$I$7,(K39-$C$30-$C$28)&lt;'Calendar Events + Assumptions'!$I$8),'Calendar Events + Assumptions'!$I$7,(K39-$C$30-$C$28))</f>
        <v>45829</v>
      </c>
      <c r="L30" s="169">
        <f>IF(AND((L39-$C30-$C$28)&gt;'Calendar Events + Assumptions'!$I$7,(L39-$C$30-$C$28)&lt;'Calendar Events + Assumptions'!$I$8),'Calendar Events + Assumptions'!$I$7,(L39-$C$30-$C$28))</f>
        <v>45836</v>
      </c>
      <c r="M30" s="169">
        <f>IF(AND((M39-$C30-$C$28)&gt;'Calendar Events + Assumptions'!$I$7,(M39-$C$30-$C$28)&lt;'Calendar Events + Assumptions'!$I$8),'Calendar Events + Assumptions'!$I$7,(M39-$C$30-$C$28))</f>
        <v>45843</v>
      </c>
      <c r="N30" s="169">
        <f>IF(AND((N39-$C30-$C$28)&gt;'Calendar Events + Assumptions'!$I$7,(N39-$C$30-$C$28)&lt;'Calendar Events + Assumptions'!$I$8),'Calendar Events + Assumptions'!$I$7,(N39-$C$30-$C$28))</f>
        <v>45850</v>
      </c>
      <c r="O30" s="169">
        <f>IF(AND((O39-$C30-$C$28)&gt;'Calendar Events + Assumptions'!$I$7,(O39-$C$30-$C$28)&lt;'Calendar Events + Assumptions'!$I$8),'Calendar Events + Assumptions'!$I$7,(O39-$C$30-$C$28))</f>
        <v>45857</v>
      </c>
      <c r="P30" s="169">
        <f>IF(AND((P39-$C30-$C$28)&gt;'Calendar Events + Assumptions'!$I$7,(P39-$C$30-$C$28)&lt;'Calendar Events + Assumptions'!$I$8),'Calendar Events + Assumptions'!$I$7,(P39-$C$30-$C$28))</f>
        <v>45864</v>
      </c>
      <c r="Q30" s="169">
        <f>IF(AND((Q39-$C30-$C$28)&gt;'Calendar Events + Assumptions'!$I$7,(Q39-$C$30-$C$28)&lt;'Calendar Events + Assumptions'!$I$8),'Calendar Events + Assumptions'!$I$7,(Q39-$C$30-$C$28))</f>
        <v>45871</v>
      </c>
      <c r="R30" s="169">
        <f>IF(AND((R39-$C30-$C$28)&gt;'Calendar Events + Assumptions'!$I$7,(R39-$C$30-$C$28)&lt;'Calendar Events + Assumptions'!$I$8),'Calendar Events + Assumptions'!$I$7,(R39-$C$30-$C$28))</f>
        <v>45878</v>
      </c>
      <c r="S30" s="169">
        <f>IF(AND((S39-$C30-$C$28)&gt;'Calendar Events + Assumptions'!$I$7,(S39-$C$30-$C$28)&lt;'Calendar Events + Assumptions'!$I$8),'Calendar Events + Assumptions'!$I$7,(S39-$C$30-$C$28))</f>
        <v>45885</v>
      </c>
      <c r="T30" s="169">
        <f>IF(AND((T39-$C30-$C$28)&gt;'Calendar Events + Assumptions'!$I$7,(T39-$C$30-$C$28)&lt;'Calendar Events + Assumptions'!$I$8),'Calendar Events + Assumptions'!$I$7,(T39-$C$30-$C$28))</f>
        <v>45892</v>
      </c>
      <c r="U30" s="169">
        <f>IF(AND((U39-$C30-$C$28)&gt;'Calendar Events + Assumptions'!$I$7,(U39-$C$30-$C$28)&lt;'Calendar Events + Assumptions'!$I$8),'Calendar Events + Assumptions'!$I$7,(U39-$C$30-$C$28))</f>
        <v>45899</v>
      </c>
      <c r="V30" s="169">
        <f>IF(AND((V39-$C30-$C$28)&gt;'Calendar Events + Assumptions'!$I$7,(V39-$C$30-$C$28)&lt;'Calendar Events + Assumptions'!$I$8),'Calendar Events + Assumptions'!$I$7,(V39-$C$30-$C$28))</f>
        <v>45906</v>
      </c>
      <c r="W30" s="169">
        <f>IF(AND((W39-$C30-$C$28)&gt;'Calendar Events + Assumptions'!$I$7,(W39-$C$30-$C$28)&lt;'Calendar Events + Assumptions'!$I$8),'Calendar Events + Assumptions'!$I$7,(W39-$C$30-$C$28))</f>
        <v>45913</v>
      </c>
      <c r="X30" s="169">
        <f>IF(AND((X39-$C30-$C$28)&gt;'Calendar Events + Assumptions'!$I$7,(X39-$C$30-$C$28)&lt;'Calendar Events + Assumptions'!$I$8),'Calendar Events + Assumptions'!$I$7,(X39-$C$30-$C$28))</f>
        <v>45920</v>
      </c>
      <c r="Y30" s="169">
        <f>IF(AND((Y39-$C30-$C$28)&gt;'Calendar Events + Assumptions'!$I$7,(Y39-$C$30-$C$28)&lt;'Calendar Events + Assumptions'!$I$8),'Calendar Events + Assumptions'!$I$7,(Y39-$C$30-$C$28))</f>
        <v>45927</v>
      </c>
      <c r="Z30" s="169">
        <f>IF(AND((Z39-$C30-$C$28)&gt;'Calendar Events + Assumptions'!$I$7,(Z39-$C$30-$C$28)&lt;'Calendar Events + Assumptions'!$I$8),'Calendar Events + Assumptions'!$I$7,(Z39-$C$30-$C$28))</f>
        <v>45934</v>
      </c>
      <c r="AA30" s="169">
        <f>IF(AND((AA39-$C30-$C$28)&gt;'Calendar Events + Assumptions'!$I$7,(AA39-$C$30-$C$28)&lt;'Calendar Events + Assumptions'!$I$8),'Calendar Events + Assumptions'!$I$7,(AA39-$C$30-$C$28))</f>
        <v>45941</v>
      </c>
      <c r="AB30" s="169">
        <f>IF(AND((AB39-$C30-$C$28)&gt;'Calendar Events + Assumptions'!$I$7,(AB39-$C$30-$C$28)&lt;'Calendar Events + Assumptions'!$I$8),'Calendar Events + Assumptions'!$I$7,(AB39-$C$30-$C$28))</f>
        <v>45948</v>
      </c>
      <c r="AC30" s="169">
        <f>IF(AND((AC39-$C30-$C$28)&gt;'Calendar Events + Assumptions'!$I$7,(AC39-$C$30-$C$28)&lt;'Calendar Events + Assumptions'!$I$8),'Calendar Events + Assumptions'!$I$7,(AC39-$C$30-$C$28))</f>
        <v>45955</v>
      </c>
      <c r="AD30" s="169">
        <f>IF(AND((AD39-$C30-$C$28)&gt;'Calendar Events + Assumptions'!$I$7,(AD39-$C$30-$C$28)&lt;'Calendar Events + Assumptions'!$I$8),'Calendar Events + Assumptions'!$I$7,(AD39-$C$30-$C$28))</f>
        <v>45962</v>
      </c>
    </row>
    <row r="31" spans="2:30" x14ac:dyDescent="0.7">
      <c r="B31" s="148" t="s">
        <v>120</v>
      </c>
      <c r="C31" s="123">
        <v>7</v>
      </c>
      <c r="D31" s="124" t="s">
        <v>117</v>
      </c>
      <c r="E31" s="149">
        <f t="shared" ref="E31:AD31" si="12">E32-$C$31</f>
        <v>45777</v>
      </c>
      <c r="F31" s="149">
        <f t="shared" si="12"/>
        <v>45780</v>
      </c>
      <c r="G31" s="149">
        <f t="shared" si="12"/>
        <v>45787</v>
      </c>
      <c r="H31" s="149">
        <f t="shared" si="12"/>
        <v>45794</v>
      </c>
      <c r="I31" s="149">
        <f t="shared" si="12"/>
        <v>45801</v>
      </c>
      <c r="J31" s="149">
        <f t="shared" si="12"/>
        <v>45808</v>
      </c>
      <c r="K31" s="149">
        <f t="shared" si="12"/>
        <v>45815</v>
      </c>
      <c r="L31" s="149">
        <f t="shared" si="12"/>
        <v>45822</v>
      </c>
      <c r="M31" s="149">
        <f t="shared" si="12"/>
        <v>45829</v>
      </c>
      <c r="N31" s="149">
        <f t="shared" si="12"/>
        <v>45836</v>
      </c>
      <c r="O31" s="149">
        <f t="shared" si="12"/>
        <v>45843</v>
      </c>
      <c r="P31" s="149">
        <f t="shared" si="12"/>
        <v>45850</v>
      </c>
      <c r="Q31" s="149">
        <f t="shared" si="12"/>
        <v>45857</v>
      </c>
      <c r="R31" s="149">
        <f t="shared" si="12"/>
        <v>45864</v>
      </c>
      <c r="S31" s="149">
        <f t="shared" si="12"/>
        <v>45871</v>
      </c>
      <c r="T31" s="149">
        <f t="shared" si="12"/>
        <v>45878</v>
      </c>
      <c r="U31" s="149">
        <f t="shared" si="12"/>
        <v>45885</v>
      </c>
      <c r="V31" s="149">
        <f t="shared" si="12"/>
        <v>45892</v>
      </c>
      <c r="W31" s="149">
        <f t="shared" si="12"/>
        <v>45899</v>
      </c>
      <c r="X31" s="149">
        <f t="shared" si="12"/>
        <v>45906</v>
      </c>
      <c r="Y31" s="149">
        <f t="shared" si="12"/>
        <v>45913</v>
      </c>
      <c r="Z31" s="149">
        <f t="shared" si="12"/>
        <v>45920</v>
      </c>
      <c r="AA31" s="149">
        <f t="shared" si="12"/>
        <v>45927</v>
      </c>
      <c r="AB31" s="149">
        <f t="shared" si="12"/>
        <v>45934</v>
      </c>
      <c r="AC31" s="149">
        <f t="shared" si="12"/>
        <v>45941</v>
      </c>
      <c r="AD31" s="149">
        <f t="shared" si="12"/>
        <v>45948</v>
      </c>
    </row>
    <row r="32" spans="2:30" x14ac:dyDescent="0.7">
      <c r="B32" s="165" t="s">
        <v>121</v>
      </c>
      <c r="C32" s="166">
        <v>52</v>
      </c>
      <c r="D32" s="167" t="s">
        <v>119</v>
      </c>
      <c r="E32" s="169">
        <f>IF(AND((E39-$C32-$C$28)&gt;'Calendar Events + Assumptions'!$I$7,(E39-$C$32-$C$28)&lt;'Calendar Events + Assumptions'!$I$8),'Calendar Events + Assumptions'!$I$7,(E39-$C$32-$C$28))</f>
        <v>45784</v>
      </c>
      <c r="F32" s="169">
        <f>IF(AND((F39-$C32-$C$28)&gt;'Calendar Events + Assumptions'!$I$7,(F39-$C$32-$C$28)&lt;'Calendar Events + Assumptions'!$I$8),'Calendar Events + Assumptions'!$I$7,(F39-$C$32-$C$28))</f>
        <v>45787</v>
      </c>
      <c r="G32" s="169">
        <f>IF(AND((G39-$C32-$C$28)&gt;'Calendar Events + Assumptions'!$I$7,(G39-$C$32-$C$28)&lt;'Calendar Events + Assumptions'!$I$8),'Calendar Events + Assumptions'!$I$7,(G39-$C$32-$C$28))</f>
        <v>45794</v>
      </c>
      <c r="H32" s="169">
        <f>IF(AND((H39-$C32-$C$28)&gt;'Calendar Events + Assumptions'!$I$7,(H39-$C$32-$C$28)&lt;'Calendar Events + Assumptions'!$I$8),'Calendar Events + Assumptions'!$I$7,(H39-$C$32-$C$28))</f>
        <v>45801</v>
      </c>
      <c r="I32" s="169">
        <f>IF(AND((I39-$C32-$C$28)&gt;'Calendar Events + Assumptions'!$I$7,(I39-$C$32-$C$28)&lt;'Calendar Events + Assumptions'!$I$8),'Calendar Events + Assumptions'!$I$7,(I39-$C$32-$C$28))</f>
        <v>45808</v>
      </c>
      <c r="J32" s="169">
        <f>IF(AND((J39-$C32-$C$28)&gt;'Calendar Events + Assumptions'!$I$7,(J39-$C$32-$C$28)&lt;'Calendar Events + Assumptions'!$I$8),'Calendar Events + Assumptions'!$I$7,(J39-$C$32-$C$28))</f>
        <v>45815</v>
      </c>
      <c r="K32" s="169">
        <f>IF(AND((K39-$C32-$C$28)&gt;'Calendar Events + Assumptions'!$I$7,(K39-$C$32-$C$28)&lt;'Calendar Events + Assumptions'!$I$8),'Calendar Events + Assumptions'!$I$7,(K39-$C$32-$C$28))</f>
        <v>45822</v>
      </c>
      <c r="L32" s="169">
        <f>IF(AND((L39-$C32-$C$28)&gt;'Calendar Events + Assumptions'!$I$7,(L39-$C$32-$C$28)&lt;'Calendar Events + Assumptions'!$I$8),'Calendar Events + Assumptions'!$I$7,(L39-$C$32-$C$28))</f>
        <v>45829</v>
      </c>
      <c r="M32" s="169">
        <f>IF(AND((M39-$C32-$C$28)&gt;'Calendar Events + Assumptions'!$I$7,(M39-$C$32-$C$28)&lt;'Calendar Events + Assumptions'!$I$8),'Calendar Events + Assumptions'!$I$7,(M39-$C$32-$C$28))</f>
        <v>45836</v>
      </c>
      <c r="N32" s="169">
        <f>IF(AND((N39-$C32-$C$28)&gt;'Calendar Events + Assumptions'!$I$7,(N39-$C$32-$C$28)&lt;'Calendar Events + Assumptions'!$I$8),'Calendar Events + Assumptions'!$I$7,(N39-$C$32-$C$28))</f>
        <v>45843</v>
      </c>
      <c r="O32" s="169">
        <f>IF(AND((O39-$C32-$C$28)&gt;'Calendar Events + Assumptions'!$I$7,(O39-$C$32-$C$28)&lt;'Calendar Events + Assumptions'!$I$8),'Calendar Events + Assumptions'!$I$7,(O39-$C$32-$C$28))</f>
        <v>45850</v>
      </c>
      <c r="P32" s="169">
        <f>IF(AND((P39-$C32-$C$28)&gt;'Calendar Events + Assumptions'!$I$7,(P39-$C$32-$C$28)&lt;'Calendar Events + Assumptions'!$I$8),'Calendar Events + Assumptions'!$I$7,(P39-$C$32-$C$28))</f>
        <v>45857</v>
      </c>
      <c r="Q32" s="169">
        <f>IF(AND((Q39-$C32-$C$28)&gt;'Calendar Events + Assumptions'!$I$7,(Q39-$C$32-$C$28)&lt;'Calendar Events + Assumptions'!$I$8),'Calendar Events + Assumptions'!$I$7,(Q39-$C$32-$C$28))</f>
        <v>45864</v>
      </c>
      <c r="R32" s="169">
        <f>IF(AND((R39-$C32-$C$28)&gt;'Calendar Events + Assumptions'!$I$7,(R39-$C$32-$C$28)&lt;'Calendar Events + Assumptions'!$I$8),'Calendar Events + Assumptions'!$I$7,(R39-$C$32-$C$28))</f>
        <v>45871</v>
      </c>
      <c r="S32" s="169">
        <f>IF(AND((S39-$C32-$C$28)&gt;'Calendar Events + Assumptions'!$I$7,(S39-$C$32-$C$28)&lt;'Calendar Events + Assumptions'!$I$8),'Calendar Events + Assumptions'!$I$7,(S39-$C$32-$C$28))</f>
        <v>45878</v>
      </c>
      <c r="T32" s="169">
        <f>IF(AND((T39-$C32-$C$28)&gt;'Calendar Events + Assumptions'!$I$7,(T39-$C$32-$C$28)&lt;'Calendar Events + Assumptions'!$I$8),'Calendar Events + Assumptions'!$I$7,(T39-$C$32-$C$28))</f>
        <v>45885</v>
      </c>
      <c r="U32" s="169">
        <f>IF(AND((U39-$C32-$C$28)&gt;'Calendar Events + Assumptions'!$I$7,(U39-$C$32-$C$28)&lt;'Calendar Events + Assumptions'!$I$8),'Calendar Events + Assumptions'!$I$7,(U39-$C$32-$C$28))</f>
        <v>45892</v>
      </c>
      <c r="V32" s="169">
        <f>IF(AND((V39-$C32-$C$28)&gt;'Calendar Events + Assumptions'!$I$7,(V39-$C$32-$C$28)&lt;'Calendar Events + Assumptions'!$I$8),'Calendar Events + Assumptions'!$I$7,(V39-$C$32-$C$28))</f>
        <v>45899</v>
      </c>
      <c r="W32" s="169">
        <f>IF(AND((W39-$C32-$C$28)&gt;'Calendar Events + Assumptions'!$I$7,(W39-$C$32-$C$28)&lt;'Calendar Events + Assumptions'!$I$8),'Calendar Events + Assumptions'!$I$7,(W39-$C$32-$C$28))</f>
        <v>45906</v>
      </c>
      <c r="X32" s="169">
        <f>IF(AND((X39-$C32-$C$28)&gt;'Calendar Events + Assumptions'!$I$7,(X39-$C$32-$C$28)&lt;'Calendar Events + Assumptions'!$I$8),'Calendar Events + Assumptions'!$I$7,(X39-$C$32-$C$28))</f>
        <v>45913</v>
      </c>
      <c r="Y32" s="169">
        <f>IF(AND((Y39-$C32-$C$28)&gt;'Calendar Events + Assumptions'!$I$7,(Y39-$C$32-$C$28)&lt;'Calendar Events + Assumptions'!$I$8),'Calendar Events + Assumptions'!$I$7,(Y39-$C$32-$C$28))</f>
        <v>45920</v>
      </c>
      <c r="Z32" s="169">
        <f>IF(AND((Z39-$C32-$C$28)&gt;'Calendar Events + Assumptions'!$I$7,(Z39-$C$32-$C$28)&lt;'Calendar Events + Assumptions'!$I$8),'Calendar Events + Assumptions'!$I$7,(Z39-$C$32-$C$28))</f>
        <v>45927</v>
      </c>
      <c r="AA32" s="169">
        <f>IF(AND((AA39-$C32-$C$28)&gt;'Calendar Events + Assumptions'!$I$7,(AA39-$C$32-$C$28)&lt;'Calendar Events + Assumptions'!$I$8),'Calendar Events + Assumptions'!$I$7,(AA39-$C$32-$C$28))</f>
        <v>45934</v>
      </c>
      <c r="AB32" s="169">
        <f>IF(AND((AB39-$C32-$C$28)&gt;'Calendar Events + Assumptions'!$I$7,(AB39-$C$32-$C$28)&lt;'Calendar Events + Assumptions'!$I$8),'Calendar Events + Assumptions'!$I$7,(AB39-$C$32-$C$28))</f>
        <v>45941</v>
      </c>
      <c r="AC32" s="169">
        <f>IF(AND((AC39-$C32-$C$28)&gt;'Calendar Events + Assumptions'!$I$7,(AC39-$C$32-$C$28)&lt;'Calendar Events + Assumptions'!$I$8),'Calendar Events + Assumptions'!$I$7,(AC39-$C$32-$C$28))</f>
        <v>45948</v>
      </c>
      <c r="AD32" s="169">
        <f>IF(AND((AD39-$C32-$C$28)&gt;'Calendar Events + Assumptions'!$I$7,(AD39-$C$32-$C$28)&lt;'Calendar Events + Assumptions'!$I$8),'Calendar Events + Assumptions'!$I$7,(AD39-$C$32-$C$28))</f>
        <v>45955</v>
      </c>
    </row>
    <row r="33" spans="2:30" x14ac:dyDescent="0.7">
      <c r="B33" s="148" t="s">
        <v>122</v>
      </c>
      <c r="C33" s="123">
        <v>7</v>
      </c>
      <c r="D33" s="124" t="s">
        <v>117</v>
      </c>
      <c r="E33" s="170">
        <f t="shared" ref="E33:AD33" si="13">E34-$C$33</f>
        <v>45784</v>
      </c>
      <c r="F33" s="170">
        <f t="shared" si="13"/>
        <v>45787</v>
      </c>
      <c r="G33" s="170">
        <f t="shared" si="13"/>
        <v>45794</v>
      </c>
      <c r="H33" s="170">
        <f t="shared" si="13"/>
        <v>45801</v>
      </c>
      <c r="I33" s="170">
        <f t="shared" si="13"/>
        <v>45808</v>
      </c>
      <c r="J33" s="170">
        <f t="shared" si="13"/>
        <v>45815</v>
      </c>
      <c r="K33" s="170">
        <f t="shared" si="13"/>
        <v>45822</v>
      </c>
      <c r="L33" s="170">
        <f t="shared" si="13"/>
        <v>45829</v>
      </c>
      <c r="M33" s="170">
        <f t="shared" si="13"/>
        <v>45836</v>
      </c>
      <c r="N33" s="170">
        <f t="shared" si="13"/>
        <v>45843</v>
      </c>
      <c r="O33" s="170">
        <f t="shared" si="13"/>
        <v>45850</v>
      </c>
      <c r="P33" s="170">
        <f t="shared" si="13"/>
        <v>45857</v>
      </c>
      <c r="Q33" s="170">
        <f t="shared" si="13"/>
        <v>45864</v>
      </c>
      <c r="R33" s="170">
        <f t="shared" si="13"/>
        <v>45871</v>
      </c>
      <c r="S33" s="170">
        <f t="shared" si="13"/>
        <v>45878</v>
      </c>
      <c r="T33" s="170">
        <f t="shared" si="13"/>
        <v>45885</v>
      </c>
      <c r="U33" s="170">
        <f t="shared" si="13"/>
        <v>45892</v>
      </c>
      <c r="V33" s="170">
        <f t="shared" si="13"/>
        <v>45899</v>
      </c>
      <c r="W33" s="170">
        <f t="shared" si="13"/>
        <v>45906</v>
      </c>
      <c r="X33" s="170">
        <f t="shared" si="13"/>
        <v>45913</v>
      </c>
      <c r="Y33" s="170">
        <f t="shared" si="13"/>
        <v>45920</v>
      </c>
      <c r="Z33" s="170">
        <f t="shared" si="13"/>
        <v>45927</v>
      </c>
      <c r="AA33" s="170">
        <f t="shared" si="13"/>
        <v>45934</v>
      </c>
      <c r="AB33" s="170">
        <f t="shared" si="13"/>
        <v>45941</v>
      </c>
      <c r="AC33" s="170">
        <f t="shared" si="13"/>
        <v>45948</v>
      </c>
      <c r="AD33" s="170">
        <f t="shared" si="13"/>
        <v>45955</v>
      </c>
    </row>
    <row r="34" spans="2:30" x14ac:dyDescent="0.7">
      <c r="B34" s="165" t="s">
        <v>123</v>
      </c>
      <c r="C34" s="166">
        <v>45</v>
      </c>
      <c r="D34" s="167" t="s">
        <v>119</v>
      </c>
      <c r="E34" s="169">
        <f>IF(AND((E39-$C34-$C$28)&gt;'Calendar Events + Assumptions'!$J$15,(E39-$C$34-$C$28)&lt;'Calendar Events + Assumptions'!$J$16),'Calendar Events + Assumptions'!$J$15,(E39-$C$34-$C$28))</f>
        <v>45791</v>
      </c>
      <c r="F34" s="169">
        <f>IF(AND((F39-$C34-$C$28)&gt;'Calendar Events + Assumptions'!$J$15,(F39-$C$34-$C$28)&lt;'Calendar Events + Assumptions'!$J$16),'Calendar Events + Assumptions'!$J$15,(F39-$C$34-$C$28))</f>
        <v>45794</v>
      </c>
      <c r="G34" s="169">
        <f>IF(AND((G39-$C34-$C$28)&gt;'Calendar Events + Assumptions'!$J$15,(G39-$C$34-$C$28)&lt;'Calendar Events + Assumptions'!$J$16),'Calendar Events + Assumptions'!$J$15,(G39-$C$34-$C$28))</f>
        <v>45801</v>
      </c>
      <c r="H34" s="169">
        <f>IF(AND((H39-$C34-$C$28)&gt;'Calendar Events + Assumptions'!$J$15,(H39-$C$34-$C$28)&lt;'Calendar Events + Assumptions'!$J$16),'Calendar Events + Assumptions'!$J$15,(H39-$C$34-$C$28))</f>
        <v>45808</v>
      </c>
      <c r="I34" s="169">
        <f>IF(AND((I39-$C34-$C$28)&gt;'Calendar Events + Assumptions'!$J$15,(I39-$C$34-$C$28)&lt;'Calendar Events + Assumptions'!$J$16),'Calendar Events + Assumptions'!$J$15,(I39-$C$34-$C$28))</f>
        <v>45815</v>
      </c>
      <c r="J34" s="169">
        <f>IF(AND((J39-$C34-$C$28)&gt;'Calendar Events + Assumptions'!$J$15,(J39-$C$34-$C$28)&lt;'Calendar Events + Assumptions'!$J$16),'Calendar Events + Assumptions'!$J$15,(J39-$C$34-$C$28))</f>
        <v>45822</v>
      </c>
      <c r="K34" s="169">
        <f>IF(AND((K39-$C34-$C$28)&gt;'Calendar Events + Assumptions'!$J$15,(K39-$C$34-$C$28)&lt;'Calendar Events + Assumptions'!$J$16),'Calendar Events + Assumptions'!$J$15,(K39-$C$34-$C$28))</f>
        <v>45829</v>
      </c>
      <c r="L34" s="169">
        <f>IF(AND((L39-$C34-$C$28)&gt;'Calendar Events + Assumptions'!$J$15,(L39-$C$34-$C$28)&lt;'Calendar Events + Assumptions'!$J$16),'Calendar Events + Assumptions'!$J$15,(L39-$C$34-$C$28))</f>
        <v>45836</v>
      </c>
      <c r="M34" s="169">
        <f>IF(AND((M39-$C34-$C$28)&gt;'Calendar Events + Assumptions'!$J$15,(M39-$C$34-$C$28)&lt;'Calendar Events + Assumptions'!$J$16),'Calendar Events + Assumptions'!$J$15,(M39-$C$34-$C$28))</f>
        <v>45843</v>
      </c>
      <c r="N34" s="169">
        <f>IF(AND((N39-$C34-$C$28)&gt;'Calendar Events + Assumptions'!$J$15,(N39-$C$34-$C$28)&lt;'Calendar Events + Assumptions'!$J$16),'Calendar Events + Assumptions'!$J$15,(N39-$C$34-$C$28))</f>
        <v>45850</v>
      </c>
      <c r="O34" s="169">
        <f>IF(AND((O39-$C34-$C$28)&gt;'Calendar Events + Assumptions'!$J$15,(O39-$C$34-$C$28)&lt;'Calendar Events + Assumptions'!$J$16),'Calendar Events + Assumptions'!$J$15,(O39-$C$34-$C$28))</f>
        <v>45857</v>
      </c>
      <c r="P34" s="169">
        <f>IF(AND((P39-$C34-$C$28)&gt;'Calendar Events + Assumptions'!$J$15,(P39-$C$34-$C$28)&lt;'Calendar Events + Assumptions'!$J$16),'Calendar Events + Assumptions'!$J$15,(P39-$C$34-$C$28))</f>
        <v>45864</v>
      </c>
      <c r="Q34" s="169">
        <f>IF(AND((Q39-$C34-$C$28)&gt;'Calendar Events + Assumptions'!$J$15,(Q39-$C$34-$C$28)&lt;'Calendar Events + Assumptions'!$J$16),'Calendar Events + Assumptions'!$J$15,(Q39-$C$34-$C$28))</f>
        <v>45871</v>
      </c>
      <c r="R34" s="169">
        <f>IF(AND((R39-$C34-$C$28)&gt;'Calendar Events + Assumptions'!$J$15,(R39-$C$34-$C$28)&lt;'Calendar Events + Assumptions'!$J$16),'Calendar Events + Assumptions'!$J$15,(R39-$C$34-$C$28))</f>
        <v>45878</v>
      </c>
      <c r="S34" s="169">
        <f>IF(AND((S39-$C34-$C$28)&gt;'Calendar Events + Assumptions'!$J$15,(S39-$C$34-$C$28)&lt;'Calendar Events + Assumptions'!$J$16),'Calendar Events + Assumptions'!$J$15,(S39-$C$34-$C$28))</f>
        <v>45885</v>
      </c>
      <c r="T34" s="169">
        <f>IF(AND((T39-$C34-$C$28)&gt;'Calendar Events + Assumptions'!$J$15,(T39-$C$34-$C$28)&lt;'Calendar Events + Assumptions'!$J$16),'Calendar Events + Assumptions'!$J$15,(T39-$C$34-$C$28))</f>
        <v>45892</v>
      </c>
      <c r="U34" s="169">
        <f>IF(AND((U39-$C34-$C$28)&gt;'Calendar Events + Assumptions'!$J$15,(U39-$C$34-$C$28)&lt;'Calendar Events + Assumptions'!$J$16),'Calendar Events + Assumptions'!$J$15,(U39-$C$34-$C$28))</f>
        <v>45899</v>
      </c>
      <c r="V34" s="169">
        <f>IF(AND((V39-$C34-$C$28)&gt;'Calendar Events + Assumptions'!$J$15,(V39-$C$34-$C$28)&lt;'Calendar Events + Assumptions'!$J$16),'Calendar Events + Assumptions'!$J$15,(V39-$C$34-$C$28))</f>
        <v>45906</v>
      </c>
      <c r="W34" s="169">
        <f>IF(AND((W39-$C34-$C$28)&gt;'Calendar Events + Assumptions'!$J$15,(W39-$C$34-$C$28)&lt;'Calendar Events + Assumptions'!$J$16),'Calendar Events + Assumptions'!$J$15,(W39-$C$34-$C$28))</f>
        <v>45913</v>
      </c>
      <c r="X34" s="169">
        <f>IF(AND((X39-$C34-$C$28)&gt;'Calendar Events + Assumptions'!$J$15,(X39-$C$34-$C$28)&lt;'Calendar Events + Assumptions'!$J$16),'Calendar Events + Assumptions'!$J$15,(X39-$C$34-$C$28))</f>
        <v>45920</v>
      </c>
      <c r="Y34" s="169">
        <f>IF(AND((Y39-$C34-$C$28)&gt;'Calendar Events + Assumptions'!$J$15,(Y39-$C$34-$C$28)&lt;'Calendar Events + Assumptions'!$J$16),'Calendar Events + Assumptions'!$J$15,(Y39-$C$34-$C$28))</f>
        <v>45927</v>
      </c>
      <c r="Z34" s="169">
        <f>IF(AND((Z39-$C34-$C$28)&gt;'Calendar Events + Assumptions'!$J$15,(Z39-$C$34-$C$28)&lt;'Calendar Events + Assumptions'!$J$16),'Calendar Events + Assumptions'!$J$15,(Z39-$C$34-$C$28))</f>
        <v>45934</v>
      </c>
      <c r="AA34" s="169">
        <f>IF(AND((AA39-$C34-$C$28)&gt;'Calendar Events + Assumptions'!$J$15,(AA39-$C$34-$C$28)&lt;'Calendar Events + Assumptions'!$J$16),'Calendar Events + Assumptions'!$J$15,(AA39-$C$34-$C$28))</f>
        <v>45941</v>
      </c>
      <c r="AB34" s="169">
        <f>IF(AND((AB39-$C34-$C$28)&gt;'Calendar Events + Assumptions'!$J$15,(AB39-$C$34-$C$28)&lt;'Calendar Events + Assumptions'!$J$16),'Calendar Events + Assumptions'!$J$15,(AB39-$C$34-$C$28))</f>
        <v>45948</v>
      </c>
      <c r="AC34" s="169">
        <f>IF(AND((AC39-$C34-$C$28)&gt;'Calendar Events + Assumptions'!$J$15,(AC39-$C$34-$C$28)&lt;'Calendar Events + Assumptions'!$J$16),'Calendar Events + Assumptions'!$J$15,(AC39-$C$34-$C$28))</f>
        <v>45955</v>
      </c>
      <c r="AD34" s="169">
        <f>IF(AND((AD39-$C34-$C$28)&gt;'Calendar Events + Assumptions'!$J$15,(AD39-$C$34-$C$28)&lt;'Calendar Events + Assumptions'!$J$16),'Calendar Events + Assumptions'!$J$15,(AD39-$C$34-$C$28))</f>
        <v>45962</v>
      </c>
    </row>
    <row r="35" spans="2:30" x14ac:dyDescent="0.7">
      <c r="B35" s="148" t="s">
        <v>124</v>
      </c>
      <c r="C35" s="123">
        <v>7</v>
      </c>
      <c r="D35" s="124" t="s">
        <v>117</v>
      </c>
      <c r="E35" s="170">
        <f t="shared" ref="E35:AD35" si="14">E36-$C$35</f>
        <v>45796</v>
      </c>
      <c r="F35" s="170">
        <f t="shared" si="14"/>
        <v>45799</v>
      </c>
      <c r="G35" s="170">
        <f t="shared" si="14"/>
        <v>45806</v>
      </c>
      <c r="H35" s="170">
        <f t="shared" si="14"/>
        <v>45813</v>
      </c>
      <c r="I35" s="170">
        <f t="shared" si="14"/>
        <v>45820</v>
      </c>
      <c r="J35" s="170">
        <f t="shared" si="14"/>
        <v>45827</v>
      </c>
      <c r="K35" s="170">
        <f t="shared" si="14"/>
        <v>45834</v>
      </c>
      <c r="L35" s="170">
        <f t="shared" si="14"/>
        <v>45841</v>
      </c>
      <c r="M35" s="170">
        <f t="shared" si="14"/>
        <v>45848</v>
      </c>
      <c r="N35" s="170">
        <f t="shared" si="14"/>
        <v>45855</v>
      </c>
      <c r="O35" s="170">
        <f t="shared" si="14"/>
        <v>45862</v>
      </c>
      <c r="P35" s="170">
        <f t="shared" si="14"/>
        <v>45869</v>
      </c>
      <c r="Q35" s="170">
        <f t="shared" si="14"/>
        <v>45876</v>
      </c>
      <c r="R35" s="170">
        <f t="shared" si="14"/>
        <v>45883</v>
      </c>
      <c r="S35" s="170">
        <f t="shared" si="14"/>
        <v>45890</v>
      </c>
      <c r="T35" s="170">
        <f t="shared" si="14"/>
        <v>45897</v>
      </c>
      <c r="U35" s="170">
        <f t="shared" si="14"/>
        <v>45904</v>
      </c>
      <c r="V35" s="170">
        <f t="shared" si="14"/>
        <v>45911</v>
      </c>
      <c r="W35" s="170">
        <f t="shared" si="14"/>
        <v>45918</v>
      </c>
      <c r="X35" s="170">
        <f t="shared" si="14"/>
        <v>45925</v>
      </c>
      <c r="Y35" s="170">
        <f t="shared" si="14"/>
        <v>45932</v>
      </c>
      <c r="Z35" s="170">
        <f t="shared" si="14"/>
        <v>45938</v>
      </c>
      <c r="AA35" s="170">
        <f t="shared" si="14"/>
        <v>45938</v>
      </c>
      <c r="AB35" s="170">
        <f t="shared" si="14"/>
        <v>45938</v>
      </c>
      <c r="AC35" s="170">
        <f t="shared" si="14"/>
        <v>45960</v>
      </c>
      <c r="AD35" s="170">
        <f t="shared" si="14"/>
        <v>45967</v>
      </c>
    </row>
    <row r="36" spans="2:30" x14ac:dyDescent="0.7">
      <c r="B36" s="165" t="s">
        <v>125</v>
      </c>
      <c r="C36" s="166">
        <v>33</v>
      </c>
      <c r="D36" s="167" t="s">
        <v>119</v>
      </c>
      <c r="E36" s="169">
        <f>IF(AND((E39-$C36-$C$28)&gt;'Calendar Events + Assumptions'!$J$18,(E39-$C$36-$C$28)&lt;'Calendar Events + Assumptions'!$J$19),'Calendar Events + Assumptions'!$J$18,(E39-$C$36-$C$28))</f>
        <v>45803</v>
      </c>
      <c r="F36" s="169">
        <f>IF(AND((F39-$C36-$C$28)&gt;'Calendar Events + Assumptions'!$J$18,(F39-$C$36-$C$28)&lt;'Calendar Events + Assumptions'!$J$19),'Calendar Events + Assumptions'!$J$18,(F39-$C$36-$C$28))</f>
        <v>45806</v>
      </c>
      <c r="G36" s="169">
        <f>IF(AND((G39-$C36-$C$28)&gt;'Calendar Events + Assumptions'!$J$18,(G39-$C$36-$C$28)&lt;'Calendar Events + Assumptions'!$J$19),'Calendar Events + Assumptions'!$J$18,(G39-$C$36-$C$28))</f>
        <v>45813</v>
      </c>
      <c r="H36" s="169">
        <f>IF(AND((H39-$C36-$C$28)&gt;'Calendar Events + Assumptions'!$J$18,(H39-$C$36-$C$28)&lt;'Calendar Events + Assumptions'!$J$19),'Calendar Events + Assumptions'!$J$18,(H39-$C$36-$C$28))</f>
        <v>45820</v>
      </c>
      <c r="I36" s="169">
        <f>IF(AND((I39-$C36-$C$28)&gt;'Calendar Events + Assumptions'!$J$18,(I39-$C$36-$C$28)&lt;'Calendar Events + Assumptions'!$J$19),'Calendar Events + Assumptions'!$J$18,(I39-$C$36-$C$28))</f>
        <v>45827</v>
      </c>
      <c r="J36" s="169">
        <f>IF(AND((J39-$C36-$C$28)&gt;'Calendar Events + Assumptions'!$J$18,(J39-$C$36-$C$28)&lt;'Calendar Events + Assumptions'!$J$19),'Calendar Events + Assumptions'!$J$18,(J39-$C$36-$C$28))</f>
        <v>45834</v>
      </c>
      <c r="K36" s="169">
        <f>IF(AND((K39-$C36-$C$28)&gt;'Calendar Events + Assumptions'!$J$18,(K39-$C$36-$C$28)&lt;'Calendar Events + Assumptions'!$J$19),'Calendar Events + Assumptions'!$J$18,(K39-$C$36-$C$28))</f>
        <v>45841</v>
      </c>
      <c r="L36" s="169">
        <f>IF(AND((L39-$C36-$C$28)&gt;'Calendar Events + Assumptions'!$J$18,(L39-$C$36-$C$28)&lt;'Calendar Events + Assumptions'!$J$19),'Calendar Events + Assumptions'!$J$18,(L39-$C$36-$C$28))</f>
        <v>45848</v>
      </c>
      <c r="M36" s="169">
        <f>IF(AND((M39-$C36-$C$28)&gt;'Calendar Events + Assumptions'!$J$18,(M39-$C$36-$C$28)&lt;'Calendar Events + Assumptions'!$J$19),'Calendar Events + Assumptions'!$J$18,(M39-$C$36-$C$28))</f>
        <v>45855</v>
      </c>
      <c r="N36" s="169">
        <f>IF(AND((N39-$C36-$C$28)&gt;'Calendar Events + Assumptions'!$J$18,(N39-$C$36-$C$28)&lt;'Calendar Events + Assumptions'!$J$19),'Calendar Events + Assumptions'!$J$18,(N39-$C$36-$C$28))</f>
        <v>45862</v>
      </c>
      <c r="O36" s="169">
        <f>IF(AND((O39-$C36-$C$28)&gt;'Calendar Events + Assumptions'!$J$18,(O39-$C$36-$C$28)&lt;'Calendar Events + Assumptions'!$J$19),'Calendar Events + Assumptions'!$J$18,(O39-$C$36-$C$28))</f>
        <v>45869</v>
      </c>
      <c r="P36" s="169">
        <f>IF(AND((P39-$C36-$C$28)&gt;'Calendar Events + Assumptions'!$J$18,(P39-$C$36-$C$28)&lt;'Calendar Events + Assumptions'!$J$19),'Calendar Events + Assumptions'!$J$18,(P39-$C$36-$C$28))</f>
        <v>45876</v>
      </c>
      <c r="Q36" s="169">
        <f>IF(AND((Q39-$C36-$C$28)&gt;'Calendar Events + Assumptions'!$J$18,(Q39-$C$36-$C$28)&lt;'Calendar Events + Assumptions'!$J$19),'Calendar Events + Assumptions'!$J$18,(Q39-$C$36-$C$28))</f>
        <v>45883</v>
      </c>
      <c r="R36" s="169">
        <f>IF(AND((R39-$C36-$C$28)&gt;'Calendar Events + Assumptions'!$J$18,(R39-$C$36-$C$28)&lt;'Calendar Events + Assumptions'!$J$19),'Calendar Events + Assumptions'!$J$18,(R39-$C$36-$C$28))</f>
        <v>45890</v>
      </c>
      <c r="S36" s="169">
        <f>IF(AND((S39-$C36-$C$28)&gt;'Calendar Events + Assumptions'!$J$18,(S39-$C$36-$C$28)&lt;'Calendar Events + Assumptions'!$J$19),'Calendar Events + Assumptions'!$J$18,(S39-$C$36-$C$28))</f>
        <v>45897</v>
      </c>
      <c r="T36" s="169">
        <f>IF(AND((T39-$C36-$C$28)&gt;'Calendar Events + Assumptions'!$J$18,(T39-$C$36-$C$28)&lt;'Calendar Events + Assumptions'!$J$19),'Calendar Events + Assumptions'!$J$18,(T39-$C$36-$C$28))</f>
        <v>45904</v>
      </c>
      <c r="U36" s="169">
        <f>IF(AND((U39-$C36-$C$28)&gt;'Calendar Events + Assumptions'!$J$18,(U39-$C$36-$C$28)&lt;'Calendar Events + Assumptions'!$J$19),'Calendar Events + Assumptions'!$J$18,(U39-$C$36-$C$28))</f>
        <v>45911</v>
      </c>
      <c r="V36" s="169">
        <f>IF(AND((V39-$C36-$C$28)&gt;'Calendar Events + Assumptions'!$J$18,(V39-$C$36-$C$28)&lt;'Calendar Events + Assumptions'!$J$19),'Calendar Events + Assumptions'!$J$18,(V39-$C$36-$C$28))</f>
        <v>45918</v>
      </c>
      <c r="W36" s="169">
        <f>IF(AND((W39-$C36-$C$28)&gt;'Calendar Events + Assumptions'!$J$18,(W39-$C$36-$C$28)&lt;'Calendar Events + Assumptions'!$J$19),'Calendar Events + Assumptions'!$J$18,(W39-$C$36-$C$28))</f>
        <v>45925</v>
      </c>
      <c r="X36" s="169">
        <f>IF(AND((X39-$C36-$C$28)&gt;'Calendar Events + Assumptions'!$J$18,(X39-$C$36-$C$28)&lt;'Calendar Events + Assumptions'!$J$19),'Calendar Events + Assumptions'!$J$18,(X39-$C$36-$C$28))</f>
        <v>45932</v>
      </c>
      <c r="Y36" s="169">
        <f>IF(AND((Y39-$C36-$C$28)&gt;'Calendar Events + Assumptions'!$J$18,(Y39-$C$36-$C$28)&lt;'Calendar Events + Assumptions'!$J$19),'Calendar Events + Assumptions'!$J$18,(Y39-$C$36-$C$28))</f>
        <v>45939</v>
      </c>
      <c r="Z36" s="171">
        <f>IF(AND((Z39-$C36-$C$28)&gt;'Calendar Events + Assumptions'!$J$18,(Z39-$C$36-$C$28)&lt;'Calendar Events + Assumptions'!$J$19),'Calendar Events + Assumptions'!$J$18,(Z39-$C$36-$C$28))</f>
        <v>45945</v>
      </c>
      <c r="AA36" s="171">
        <f>IF(AND((AA39-$C36-$C$28)&gt;'Calendar Events + Assumptions'!$J$18,(AA39-$C$36-$C$28)&lt;'Calendar Events + Assumptions'!$J$19),'Calendar Events + Assumptions'!$J$18,(AA39-$C$36-$C$28))</f>
        <v>45945</v>
      </c>
      <c r="AB36" s="171">
        <f>IF(AND((AB39-$C36-$C$28)&gt;'Calendar Events + Assumptions'!$J$18,(AB39-$C$36-$C$28)&lt;'Calendar Events + Assumptions'!$J$19),'Calendar Events + Assumptions'!$J$18,(AB39-$C$36-$C$28))</f>
        <v>45945</v>
      </c>
      <c r="AC36" s="169">
        <f>IF(AND((AC39-$C36-$C$28)&gt;'Calendar Events + Assumptions'!$J$18,(AC39-$C$36-$C$28)&lt;'Calendar Events + Assumptions'!$J$19),'Calendar Events + Assumptions'!$J$18,(AC39-$C$36-$C$28))</f>
        <v>45967</v>
      </c>
      <c r="AD36" s="169">
        <f>IF(AND((AD39-$C36-$C$28)&gt;'Calendar Events + Assumptions'!$J$18,(AD39-$C$36-$C$28)&lt;'Calendar Events + Assumptions'!$J$19),'Calendar Events + Assumptions'!$J$18,(AD39-$C$36-$C$28))</f>
        <v>45974</v>
      </c>
    </row>
    <row r="37" spans="2:30" x14ac:dyDescent="0.7">
      <c r="B37" s="148" t="s">
        <v>126</v>
      </c>
      <c r="C37" s="123">
        <v>7</v>
      </c>
      <c r="D37" s="124" t="s">
        <v>117</v>
      </c>
      <c r="E37" s="170">
        <f t="shared" ref="E37:AD37" si="15">E38-$C$37</f>
        <v>45784</v>
      </c>
      <c r="F37" s="170">
        <f t="shared" si="15"/>
        <v>45787</v>
      </c>
      <c r="G37" s="170">
        <f t="shared" si="15"/>
        <v>45794</v>
      </c>
      <c r="H37" s="170">
        <f t="shared" si="15"/>
        <v>45801</v>
      </c>
      <c r="I37" s="170">
        <f t="shared" si="15"/>
        <v>45808</v>
      </c>
      <c r="J37" s="170">
        <f t="shared" si="15"/>
        <v>45815</v>
      </c>
      <c r="K37" s="170">
        <f t="shared" si="15"/>
        <v>45822</v>
      </c>
      <c r="L37" s="170">
        <f t="shared" si="15"/>
        <v>45829</v>
      </c>
      <c r="M37" s="170">
        <f t="shared" si="15"/>
        <v>45836</v>
      </c>
      <c r="N37" s="170">
        <f t="shared" si="15"/>
        <v>45843</v>
      </c>
      <c r="O37" s="170">
        <f t="shared" si="15"/>
        <v>45850</v>
      </c>
      <c r="P37" s="170">
        <f t="shared" si="15"/>
        <v>45857</v>
      </c>
      <c r="Q37" s="170">
        <f t="shared" si="15"/>
        <v>45864</v>
      </c>
      <c r="R37" s="170">
        <f t="shared" si="15"/>
        <v>45871</v>
      </c>
      <c r="S37" s="170">
        <f t="shared" si="15"/>
        <v>45878</v>
      </c>
      <c r="T37" s="170">
        <f t="shared" si="15"/>
        <v>45885</v>
      </c>
      <c r="U37" s="170">
        <f t="shared" si="15"/>
        <v>45892</v>
      </c>
      <c r="V37" s="170">
        <f t="shared" si="15"/>
        <v>45899</v>
      </c>
      <c r="W37" s="170">
        <f t="shared" si="15"/>
        <v>45906</v>
      </c>
      <c r="X37" s="170">
        <f t="shared" si="15"/>
        <v>45913</v>
      </c>
      <c r="Y37" s="170">
        <f t="shared" si="15"/>
        <v>45920</v>
      </c>
      <c r="Z37" s="170">
        <f t="shared" si="15"/>
        <v>45927</v>
      </c>
      <c r="AA37" s="170">
        <f t="shared" si="15"/>
        <v>45934</v>
      </c>
      <c r="AB37" s="170">
        <f t="shared" si="15"/>
        <v>45941</v>
      </c>
      <c r="AC37" s="170">
        <f t="shared" si="15"/>
        <v>45948</v>
      </c>
      <c r="AD37" s="170">
        <f t="shared" si="15"/>
        <v>45955</v>
      </c>
    </row>
    <row r="38" spans="2:30" x14ac:dyDescent="0.7">
      <c r="B38" s="165" t="s">
        <v>127</v>
      </c>
      <c r="C38" s="166">
        <v>45</v>
      </c>
      <c r="D38" s="167" t="s">
        <v>119</v>
      </c>
      <c r="E38" s="169">
        <f t="shared" ref="E38:AD38" si="16">E39-$C$38-$C$28</f>
        <v>45791</v>
      </c>
      <c r="F38" s="169">
        <f t="shared" si="16"/>
        <v>45794</v>
      </c>
      <c r="G38" s="169">
        <f t="shared" si="16"/>
        <v>45801</v>
      </c>
      <c r="H38" s="169">
        <f t="shared" si="16"/>
        <v>45808</v>
      </c>
      <c r="I38" s="169">
        <f t="shared" si="16"/>
        <v>45815</v>
      </c>
      <c r="J38" s="169">
        <f t="shared" si="16"/>
        <v>45822</v>
      </c>
      <c r="K38" s="169">
        <f t="shared" si="16"/>
        <v>45829</v>
      </c>
      <c r="L38" s="169">
        <f t="shared" si="16"/>
        <v>45836</v>
      </c>
      <c r="M38" s="169">
        <f t="shared" si="16"/>
        <v>45843</v>
      </c>
      <c r="N38" s="169">
        <f t="shared" si="16"/>
        <v>45850</v>
      </c>
      <c r="O38" s="169">
        <f t="shared" si="16"/>
        <v>45857</v>
      </c>
      <c r="P38" s="169">
        <f t="shared" si="16"/>
        <v>45864</v>
      </c>
      <c r="Q38" s="169">
        <f t="shared" si="16"/>
        <v>45871</v>
      </c>
      <c r="R38" s="169">
        <f t="shared" si="16"/>
        <v>45878</v>
      </c>
      <c r="S38" s="169">
        <f t="shared" si="16"/>
        <v>45885</v>
      </c>
      <c r="T38" s="169">
        <f t="shared" si="16"/>
        <v>45892</v>
      </c>
      <c r="U38" s="169">
        <f t="shared" si="16"/>
        <v>45899</v>
      </c>
      <c r="V38" s="169">
        <f t="shared" si="16"/>
        <v>45906</v>
      </c>
      <c r="W38" s="169">
        <f t="shared" si="16"/>
        <v>45913</v>
      </c>
      <c r="X38" s="169">
        <f t="shared" si="16"/>
        <v>45920</v>
      </c>
      <c r="Y38" s="169">
        <f t="shared" si="16"/>
        <v>45927</v>
      </c>
      <c r="Z38" s="169">
        <f t="shared" si="16"/>
        <v>45934</v>
      </c>
      <c r="AA38" s="169">
        <f t="shared" si="16"/>
        <v>45941</v>
      </c>
      <c r="AB38" s="169">
        <f t="shared" si="16"/>
        <v>45948</v>
      </c>
      <c r="AC38" s="169">
        <f t="shared" si="16"/>
        <v>45955</v>
      </c>
      <c r="AD38" s="169">
        <f t="shared" si="16"/>
        <v>45962</v>
      </c>
    </row>
    <row r="39" spans="2:30" x14ac:dyDescent="0.7">
      <c r="B39" s="172" t="s">
        <v>128</v>
      </c>
      <c r="C39" s="123">
        <v>7</v>
      </c>
      <c r="D39" s="173"/>
      <c r="E39" s="174">
        <f>IF(OR(MONTH(E40)=1,MONTH(E40)=2,MONTH(E40)=3),E40-$C$39-'Calendar Events + Assumptions'!$I$10,E40-$C$39)</f>
        <v>45841</v>
      </c>
      <c r="F39" s="175">
        <f>IF(OR(MONTH(F40)=1,MONTH(F40)=2,MONTH(F40)=3),F40-$C$39-'Calendar Events + Assumptions'!$I$10,F40-$C$39)</f>
        <v>45844</v>
      </c>
      <c r="G39" s="174">
        <f>IF(OR(MONTH(G40)=1,MONTH(G40)=2,MONTH(G40)=3),G40-$C$39-'Calendar Events + Assumptions'!$I$10,G40-$C$39)</f>
        <v>45851</v>
      </c>
      <c r="H39" s="175">
        <f>IF(OR(MONTH(H40)=1,MONTH(H40)=2,MONTH(H40)=3),H40-$C$39-'Calendar Events + Assumptions'!$I$10,H40-$C$39)</f>
        <v>45858</v>
      </c>
      <c r="I39" s="175">
        <f>IF(OR(MONTH(I40)=1,MONTH(I40)=2,MONTH(I40)=3),I40-$C$39-'Calendar Events + Assumptions'!$I$10,I40-$C$39)</f>
        <v>45865</v>
      </c>
      <c r="J39" s="174">
        <f>IF(OR(MONTH(J40)=1,MONTH(J40)=2,MONTH(J40)=3),J40-$C$39-'Calendar Events + Assumptions'!$I$10,J40-$C$39)</f>
        <v>45872</v>
      </c>
      <c r="K39" s="175">
        <f>IF(OR(MONTH(K40)=1,MONTH(K40)=2,MONTH(K40)=3),K40-$C$39-'Calendar Events + Assumptions'!$I$10,K40-$C$39)</f>
        <v>45879</v>
      </c>
      <c r="L39" s="174">
        <f>IF(OR(MONTH(L40)=1,MONTH(L40)=2,MONTH(L40)=3),L40-$C$39-'Calendar Events + Assumptions'!$I$10,L40-$C$39)</f>
        <v>45886</v>
      </c>
      <c r="M39" s="175">
        <f>IF(OR(MONTH(M40)=1,MONTH(M40)=2,MONTH(M40)=3),M40-$C$39-'Calendar Events + Assumptions'!$I$10,M40-$C$39)</f>
        <v>45893</v>
      </c>
      <c r="N39" s="174">
        <f>IF(OR(MONTH(N40)=1,MONTH(N40)=2,MONTH(N40)=3),N40-$C$39-'Calendar Events + Assumptions'!$I$10,N40-$C$39)</f>
        <v>45900</v>
      </c>
      <c r="O39" s="175">
        <f>IF(OR(MONTH(O40)=1,MONTH(O40)=2,MONTH(O40)=3),O40-$C$39-'Calendar Events + Assumptions'!$I$10,O40-$C$39)</f>
        <v>45907</v>
      </c>
      <c r="P39" s="174">
        <f>IF(OR(MONTH(P40)=1,MONTH(P40)=2,MONTH(P40)=3),P40-$C$39-'Calendar Events + Assumptions'!$I$10,P40-$C$39)</f>
        <v>45914</v>
      </c>
      <c r="Q39" s="175">
        <f>IF(OR(MONTH(Q40)=1,MONTH(Q40)=2,MONTH(Q40)=3),Q40-$C$39-'Calendar Events + Assumptions'!$I$10,Q40-$C$39)</f>
        <v>45921</v>
      </c>
      <c r="R39" s="174">
        <f>IF(OR(MONTH(R40)=1,MONTH(R40)=2,MONTH(R40)=3),R40-$C$39-'Calendar Events + Assumptions'!$I$10,R40-$C$39)</f>
        <v>45928</v>
      </c>
      <c r="S39" s="175">
        <f>IF(OR(MONTH(S40)=1,MONTH(S40)=2,MONTH(S40)=3),S40-$C$39-'Calendar Events + Assumptions'!$I$10,S40-$C$39)</f>
        <v>45935</v>
      </c>
      <c r="T39" s="174">
        <f>IF(OR(MONTH(T40)=1,MONTH(T40)=2,MONTH(T40)=3),T40-$C$39-'Calendar Events + Assumptions'!$I$10,T40-$C$39)</f>
        <v>45942</v>
      </c>
      <c r="U39" s="175">
        <f>IF(OR(MONTH(U40)=1,MONTH(U40)=2,MONTH(U40)=3),U40-$C$39-'Calendar Events + Assumptions'!$I$10,U40-$C$39)</f>
        <v>45949</v>
      </c>
      <c r="V39" s="175">
        <f>IF(OR(MONTH(V40)=1,MONTH(V40)=2,MONTH(V40)=3),V40-$C$39-'Calendar Events + Assumptions'!$I$10,V40-$C$39)</f>
        <v>45956</v>
      </c>
      <c r="W39" s="174">
        <f>IF(OR(MONTH(W40)=1,MONTH(W40)=2,MONTH(W40)=3),W40-$C$39-'Calendar Events + Assumptions'!$I$10,W40-$C$39)</f>
        <v>45963</v>
      </c>
      <c r="X39" s="175">
        <f>IF(OR(MONTH(X40)=1,MONTH(X40)=2,MONTH(X40)=3),X40-$C$39-'Calendar Events + Assumptions'!$I$10,X40-$C$39)</f>
        <v>45970</v>
      </c>
      <c r="Y39" s="174">
        <f>IF(OR(MONTH(Y40)=1,MONTH(Y40)=2,MONTH(Y40)=3),Y40-$C$39-'Calendar Events + Assumptions'!$I$10,Y40-$C$39)</f>
        <v>45977</v>
      </c>
      <c r="Z39" s="175">
        <f>IF(OR(MONTH(Z40)=1,MONTH(Z40)=2,MONTH(Z40)=3),Z40-$C$39-'Calendar Events + Assumptions'!$I$10,Z40-$C$39)</f>
        <v>45984</v>
      </c>
      <c r="AA39" s="174">
        <f>IF(OR(MONTH(AA40)=1,MONTH(AA40)=2,MONTH(AA40)=3),AA40-$C$39-'Calendar Events + Assumptions'!$I$10,AA40-$C$39)</f>
        <v>45991</v>
      </c>
      <c r="AB39" s="175">
        <f>IF(OR(MONTH(AB40)=1,MONTH(AB40)=2,MONTH(AB40)=3),AB40-$C$39-'Calendar Events + Assumptions'!$I$10,AB40-$C$39)</f>
        <v>45998</v>
      </c>
      <c r="AC39" s="174">
        <f>IF(OR(MONTH(AC40)=1,MONTH(AC40)=2,MONTH(AC40)=3),AC40-$C$39-'Calendar Events + Assumptions'!$I$10,AC40-$C$39)</f>
        <v>46005</v>
      </c>
      <c r="AD39" s="175">
        <f>IF(OR(MONTH(AD40)=1,MONTH(AD40)=2,MONTH(AD40)=3),AD40-$C$39-'Calendar Events + Assumptions'!$I$10,AD40-$C$39)</f>
        <v>46012</v>
      </c>
    </row>
    <row r="40" spans="2:30" x14ac:dyDescent="0.7">
      <c r="B40" s="172" t="s">
        <v>129</v>
      </c>
      <c r="C40" s="123">
        <v>0</v>
      </c>
      <c r="D40" s="173"/>
      <c r="E40" s="174">
        <v>45848</v>
      </c>
      <c r="F40" s="175">
        <v>45851</v>
      </c>
      <c r="G40" s="174">
        <v>45858</v>
      </c>
      <c r="H40" s="175">
        <v>45865</v>
      </c>
      <c r="I40" s="175">
        <v>45872</v>
      </c>
      <c r="J40" s="174">
        <v>45879</v>
      </c>
      <c r="K40" s="175">
        <v>45886</v>
      </c>
      <c r="L40" s="174">
        <v>45893</v>
      </c>
      <c r="M40" s="175">
        <v>45900</v>
      </c>
      <c r="N40" s="174">
        <v>45907</v>
      </c>
      <c r="O40" s="175">
        <v>45914</v>
      </c>
      <c r="P40" s="174">
        <v>45921</v>
      </c>
      <c r="Q40" s="175">
        <v>45928</v>
      </c>
      <c r="R40" s="174">
        <v>45935</v>
      </c>
      <c r="S40" s="175">
        <v>45942</v>
      </c>
      <c r="T40" s="174">
        <v>45949</v>
      </c>
      <c r="U40" s="175">
        <v>45956</v>
      </c>
      <c r="V40" s="175">
        <v>45963</v>
      </c>
      <c r="W40" s="174">
        <v>45970</v>
      </c>
      <c r="X40" s="175">
        <v>45977</v>
      </c>
      <c r="Y40" s="174">
        <v>45984</v>
      </c>
      <c r="Z40" s="175">
        <v>45991</v>
      </c>
      <c r="AA40" s="174">
        <v>45998</v>
      </c>
      <c r="AB40" s="175">
        <v>46005</v>
      </c>
      <c r="AC40" s="174">
        <v>46012</v>
      </c>
      <c r="AD40" s="175">
        <v>46019</v>
      </c>
    </row>
    <row r="41" spans="2:30" hidden="1" x14ac:dyDescent="0.7">
      <c r="B41" s="158" t="s">
        <v>130</v>
      </c>
      <c r="C41" s="123">
        <v>3</v>
      </c>
      <c r="D41" s="176"/>
      <c r="E41" s="119"/>
      <c r="F41" s="118"/>
      <c r="G41" s="119"/>
      <c r="H41" s="118"/>
      <c r="I41" s="118"/>
      <c r="J41" s="119"/>
      <c r="K41" s="118"/>
      <c r="L41" s="119"/>
      <c r="M41" s="118"/>
      <c r="N41" s="119"/>
      <c r="O41" s="118"/>
      <c r="P41" s="119"/>
      <c r="Q41" s="118"/>
      <c r="R41" s="119"/>
      <c r="S41" s="118"/>
      <c r="T41" s="119"/>
      <c r="U41" s="118"/>
      <c r="V41" s="118"/>
      <c r="W41" s="119"/>
      <c r="X41" s="118"/>
      <c r="Y41" s="119"/>
      <c r="Z41" s="118"/>
      <c r="AA41" s="119"/>
      <c r="AB41" s="118"/>
      <c r="AC41" s="119"/>
      <c r="AD41" s="118"/>
    </row>
    <row r="42" spans="2:30" x14ac:dyDescent="0.7">
      <c r="C42" s="76">
        <f>C17+C18+C20+C21+C22++C28+C30+C39</f>
        <v>185</v>
      </c>
      <c r="D42" s="77" t="e">
        <f>#REF!-#REF!</f>
        <v>#REF!</v>
      </c>
      <c r="E42" s="46">
        <f t="shared" ref="E42:AC42" si="17">E40-E17</f>
        <v>185</v>
      </c>
      <c r="F42" s="46"/>
      <c r="G42" s="46">
        <f t="shared" si="17"/>
        <v>185</v>
      </c>
      <c r="H42" s="46"/>
      <c r="I42" s="46"/>
      <c r="J42" s="46">
        <f t="shared" si="17"/>
        <v>185</v>
      </c>
      <c r="K42" s="46"/>
      <c r="L42" s="46">
        <f t="shared" si="17"/>
        <v>185</v>
      </c>
      <c r="M42" s="46"/>
      <c r="N42" s="46">
        <f t="shared" si="17"/>
        <v>185</v>
      </c>
      <c r="O42" s="46"/>
      <c r="P42" s="46">
        <f t="shared" si="17"/>
        <v>185</v>
      </c>
      <c r="Q42" s="46"/>
      <c r="R42" s="46">
        <f t="shared" si="17"/>
        <v>185</v>
      </c>
      <c r="S42" s="46"/>
      <c r="T42" s="46">
        <f t="shared" si="17"/>
        <v>185</v>
      </c>
      <c r="U42" s="46"/>
      <c r="V42" s="46"/>
      <c r="W42" s="46">
        <f t="shared" si="17"/>
        <v>185</v>
      </c>
      <c r="X42" s="46"/>
      <c r="Y42" s="46">
        <f t="shared" si="17"/>
        <v>185</v>
      </c>
      <c r="Z42" s="46"/>
      <c r="AA42" s="46">
        <f t="shared" si="17"/>
        <v>185</v>
      </c>
      <c r="AB42" s="46"/>
      <c r="AC42" s="46">
        <f t="shared" si="17"/>
        <v>185</v>
      </c>
      <c r="AD42" s="46"/>
    </row>
    <row r="43" spans="2:30" ht="54.5" customHeight="1" x14ac:dyDescent="0.7">
      <c r="D43" s="77"/>
      <c r="E43" s="177" t="s">
        <v>136</v>
      </c>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row>
    <row r="44" spans="2:30" x14ac:dyDescent="0.7">
      <c r="E44" s="170"/>
      <c r="AA44" s="179"/>
    </row>
    <row r="45" spans="2:30" x14ac:dyDescent="0.7">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9" spans="2:30" s="46" customFormat="1" x14ac:dyDescent="0.7">
      <c r="B49" s="47"/>
      <c r="C49" s="76"/>
      <c r="D49" s="178"/>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row>
    <row r="50" spans="2:30" s="46" customFormat="1" x14ac:dyDescent="0.7">
      <c r="B50" s="47"/>
      <c r="C50" s="76"/>
      <c r="D50" s="178"/>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row>
    <row r="51" spans="2:30" s="46" customFormat="1" x14ac:dyDescent="0.7">
      <c r="B51" s="141"/>
      <c r="C51" s="76"/>
      <c r="D51" s="178"/>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row>
  </sheetData>
  <sheetProtection selectLockedCells="1" selectUnlockedCells="1"/>
  <mergeCells count="22">
    <mergeCell ref="W16:Z16"/>
    <mergeCell ref="AA16:AD16"/>
    <mergeCell ref="E13:F13"/>
    <mergeCell ref="E14:F14"/>
    <mergeCell ref="E16:I16"/>
    <mergeCell ref="J16:M16"/>
    <mergeCell ref="N16:Q16"/>
    <mergeCell ref="R16:V16"/>
    <mergeCell ref="AA4:AD4"/>
    <mergeCell ref="E5:I5"/>
    <mergeCell ref="J5:M5"/>
    <mergeCell ref="N5:Q5"/>
    <mergeCell ref="R5:V5"/>
    <mergeCell ref="W5:Z5"/>
    <mergeCell ref="AA5:AD5"/>
    <mergeCell ref="B2:B3"/>
    <mergeCell ref="T3:X3"/>
    <mergeCell ref="E4:I4"/>
    <mergeCell ref="J4:M4"/>
    <mergeCell ref="N4:Q4"/>
    <mergeCell ref="R4:V4"/>
    <mergeCell ref="W4:Z4"/>
  </mergeCells>
  <printOptions horizontalCentered="1" verticalCentered="1"/>
  <pageMargins left="0.25" right="0.25" top="0.75" bottom="0.75" header="0.3" footer="0.3"/>
  <pageSetup paperSize="8" scale="22" fitToHeight="0" orientation="landscape" r:id="rId1"/>
  <headerFooter>
    <oddFooter>&amp;L_x000D_&amp;1#&amp;"Calibri"&amp;10&amp;K000000 Public&amp;R&amp;D&amp;T&amp;Z&amp;F&amp;F&amp;A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3B4C-1DBB-4E3D-BC1A-6C4722883F6D}">
  <sheetPr>
    <pageSetUpPr fitToPage="1"/>
  </sheetPr>
  <dimension ref="B1:AD51"/>
  <sheetViews>
    <sheetView showGridLines="0" zoomScale="70" zoomScaleNormal="70" zoomScaleSheetLayoutView="70" workbookViewId="0">
      <pane xSplit="4" topLeftCell="E1" activePane="topRight" state="frozen"/>
      <selection activeCell="R7" sqref="R7"/>
      <selection pane="topRight" activeCell="R7" sqref="R7"/>
    </sheetView>
  </sheetViews>
  <sheetFormatPr defaultColWidth="9.26953125" defaultRowHeight="17" x14ac:dyDescent="0.7"/>
  <cols>
    <col min="1" max="1" width="1.1796875" style="47" customWidth="1"/>
    <col min="2" max="2" width="62.36328125" style="47" bestFit="1" customWidth="1"/>
    <col min="3" max="3" width="9.26953125" style="76" customWidth="1"/>
    <col min="4" max="4" width="28.81640625" style="178" hidden="1" customWidth="1"/>
    <col min="5" max="5" width="14.6328125" style="47" customWidth="1"/>
    <col min="6" max="29" width="12" style="47" customWidth="1"/>
    <col min="30" max="30" width="14.36328125" style="47" customWidth="1"/>
    <col min="31" max="16384" width="9.26953125" style="47"/>
  </cols>
  <sheetData>
    <row r="1" spans="2:30" x14ac:dyDescent="0.7">
      <c r="B1" s="43" t="s">
        <v>25</v>
      </c>
      <c r="C1" s="44"/>
      <c r="D1" s="45"/>
      <c r="E1" s="46"/>
      <c r="F1" s="46"/>
      <c r="G1" s="46"/>
      <c r="H1" s="46"/>
      <c r="I1" s="46"/>
      <c r="J1" s="46"/>
      <c r="K1" s="46"/>
      <c r="L1" s="46"/>
      <c r="M1" s="46"/>
      <c r="N1" s="46"/>
      <c r="O1" s="46"/>
      <c r="P1" s="46"/>
      <c r="Q1" s="46"/>
      <c r="R1" s="46"/>
      <c r="S1" s="46"/>
      <c r="T1" s="46"/>
      <c r="U1" s="46"/>
      <c r="V1" s="46"/>
      <c r="W1" s="46"/>
      <c r="X1" s="46"/>
      <c r="Y1" s="46"/>
      <c r="Z1" s="46"/>
      <c r="AA1" s="46"/>
      <c r="AB1" s="46"/>
      <c r="AC1" s="46"/>
    </row>
    <row r="2" spans="2:30" ht="18" customHeight="1" x14ac:dyDescent="0.7">
      <c r="B2" s="48" t="s">
        <v>26</v>
      </c>
      <c r="C2" s="44"/>
      <c r="D2" s="45"/>
      <c r="E2" s="46"/>
      <c r="F2" s="46"/>
      <c r="G2" s="46"/>
      <c r="H2" s="46"/>
      <c r="I2" s="46"/>
      <c r="J2" s="46"/>
      <c r="K2" s="46"/>
      <c r="L2" s="46"/>
      <c r="M2" s="46"/>
      <c r="N2" s="46"/>
      <c r="O2" s="46"/>
      <c r="P2" s="46"/>
      <c r="Q2" s="46"/>
      <c r="R2" s="46"/>
      <c r="S2" s="46"/>
      <c r="T2" s="46"/>
      <c r="U2" s="46"/>
      <c r="V2" s="46"/>
      <c r="W2" s="46"/>
      <c r="X2" s="46"/>
      <c r="Y2" s="46"/>
      <c r="Z2" s="46"/>
      <c r="AA2" s="46"/>
      <c r="AB2" s="46"/>
      <c r="AC2" s="46"/>
    </row>
    <row r="3" spans="2:30" ht="18" customHeight="1" thickBot="1" x14ac:dyDescent="0.75">
      <c r="B3" s="48"/>
      <c r="C3" s="49"/>
      <c r="D3" s="50"/>
      <c r="T3" s="51" t="s">
        <v>27</v>
      </c>
      <c r="U3" s="51"/>
      <c r="V3" s="51"/>
      <c r="W3" s="51"/>
      <c r="X3" s="51"/>
    </row>
    <row r="4" spans="2:30" s="58" customFormat="1" ht="15.75" customHeight="1" x14ac:dyDescent="0.35">
      <c r="B4" s="52" t="s">
        <v>28</v>
      </c>
      <c r="C4" s="53"/>
      <c r="D4" s="54"/>
      <c r="E4" s="55" t="s">
        <v>29</v>
      </c>
      <c r="F4" s="56"/>
      <c r="G4" s="56"/>
      <c r="H4" s="56"/>
      <c r="I4" s="57"/>
      <c r="J4" s="55" t="s">
        <v>30</v>
      </c>
      <c r="K4" s="56"/>
      <c r="L4" s="56"/>
      <c r="M4" s="57"/>
      <c r="N4" s="55" t="s">
        <v>31</v>
      </c>
      <c r="O4" s="56"/>
      <c r="P4" s="56"/>
      <c r="Q4" s="57"/>
      <c r="R4" s="55" t="s">
        <v>32</v>
      </c>
      <c r="S4" s="56"/>
      <c r="T4" s="56"/>
      <c r="U4" s="56"/>
      <c r="V4" s="57"/>
      <c r="W4" s="55" t="s">
        <v>33</v>
      </c>
      <c r="X4" s="56"/>
      <c r="Y4" s="56"/>
      <c r="Z4" s="57"/>
      <c r="AA4" s="55" t="s">
        <v>34</v>
      </c>
      <c r="AB4" s="56"/>
      <c r="AC4" s="56"/>
      <c r="AD4" s="57"/>
    </row>
    <row r="5" spans="2:30" s="58" customFormat="1" ht="15.75" customHeight="1" x14ac:dyDescent="0.35">
      <c r="B5" s="59" t="s">
        <v>35</v>
      </c>
      <c r="C5" s="53"/>
      <c r="D5" s="54"/>
      <c r="E5" s="60" t="s">
        <v>36</v>
      </c>
      <c r="F5" s="61"/>
      <c r="G5" s="61"/>
      <c r="H5" s="61"/>
      <c r="I5" s="62"/>
      <c r="J5" s="63" t="s">
        <v>37</v>
      </c>
      <c r="K5" s="64"/>
      <c r="L5" s="64"/>
      <c r="M5" s="65"/>
      <c r="N5" s="66" t="s">
        <v>38</v>
      </c>
      <c r="O5" s="67"/>
      <c r="P5" s="67"/>
      <c r="Q5" s="68"/>
      <c r="R5" s="69" t="s">
        <v>39</v>
      </c>
      <c r="S5" s="70"/>
      <c r="T5" s="70"/>
      <c r="U5" s="70"/>
      <c r="V5" s="71"/>
      <c r="W5" s="72" t="s">
        <v>40</v>
      </c>
      <c r="X5" s="73"/>
      <c r="Y5" s="73"/>
      <c r="Z5" s="74"/>
      <c r="AA5" s="69" t="s">
        <v>41</v>
      </c>
      <c r="AB5" s="70"/>
      <c r="AC5" s="70"/>
      <c r="AD5" s="71"/>
    </row>
    <row r="6" spans="2:30" ht="15.75" customHeight="1" x14ac:dyDescent="0.7">
      <c r="B6" s="75" t="s">
        <v>42</v>
      </c>
      <c r="D6" s="77"/>
      <c r="E6" s="78" t="s">
        <v>43</v>
      </c>
      <c r="F6" s="79" t="s">
        <v>44</v>
      </c>
      <c r="G6" s="79" t="s">
        <v>45</v>
      </c>
      <c r="H6" s="79" t="s">
        <v>46</v>
      </c>
      <c r="I6" s="80" t="s">
        <v>47</v>
      </c>
      <c r="J6" s="78" t="s">
        <v>48</v>
      </c>
      <c r="K6" s="79" t="s">
        <v>49</v>
      </c>
      <c r="L6" s="79" t="s">
        <v>50</v>
      </c>
      <c r="M6" s="80" t="s">
        <v>51</v>
      </c>
      <c r="N6" s="81" t="s">
        <v>52</v>
      </c>
      <c r="O6" s="82" t="s">
        <v>53</v>
      </c>
      <c r="P6" s="82" t="s">
        <v>54</v>
      </c>
      <c r="Q6" s="83" t="s">
        <v>55</v>
      </c>
      <c r="R6" s="84" t="s">
        <v>56</v>
      </c>
      <c r="S6" s="85" t="s">
        <v>57</v>
      </c>
      <c r="T6" s="85" t="s">
        <v>58</v>
      </c>
      <c r="U6" s="85" t="s">
        <v>59</v>
      </c>
      <c r="V6" s="86" t="s">
        <v>60</v>
      </c>
      <c r="W6" s="87" t="s">
        <v>61</v>
      </c>
      <c r="X6" s="88" t="s">
        <v>62</v>
      </c>
      <c r="Y6" s="88" t="s">
        <v>63</v>
      </c>
      <c r="Z6" s="89" t="s">
        <v>64</v>
      </c>
      <c r="AA6" s="84" t="s">
        <v>65</v>
      </c>
      <c r="AB6" s="85" t="s">
        <v>66</v>
      </c>
      <c r="AC6" s="85" t="s">
        <v>67</v>
      </c>
      <c r="AD6" s="86" t="s">
        <v>68</v>
      </c>
    </row>
    <row r="7" spans="2:30" ht="15.75" customHeight="1" x14ac:dyDescent="0.7">
      <c r="B7" s="90" t="s">
        <v>69</v>
      </c>
      <c r="D7" s="77"/>
      <c r="E7" s="78"/>
      <c r="F7" s="79"/>
      <c r="G7" s="79"/>
      <c r="H7" s="79"/>
      <c r="I7" s="80"/>
      <c r="J7" s="78"/>
      <c r="K7" s="79"/>
      <c r="L7" s="79"/>
      <c r="M7" s="80"/>
      <c r="N7" s="91"/>
      <c r="O7" s="92"/>
      <c r="P7" s="92"/>
      <c r="Q7" s="93"/>
      <c r="R7" s="91"/>
      <c r="S7" s="92"/>
      <c r="T7" s="92"/>
      <c r="U7" s="92"/>
      <c r="V7" s="93"/>
      <c r="W7" s="91"/>
      <c r="X7" s="92"/>
      <c r="Y7" s="92"/>
      <c r="Z7" s="93"/>
      <c r="AA7" s="91"/>
      <c r="AB7" s="92"/>
      <c r="AC7" s="92"/>
      <c r="AD7" s="93"/>
    </row>
    <row r="8" spans="2:30" ht="15.75" customHeight="1" x14ac:dyDescent="0.7">
      <c r="B8" s="75" t="s">
        <v>70</v>
      </c>
      <c r="D8" s="77"/>
      <c r="E8" s="94">
        <f t="shared" ref="E8:AD8" si="0">E39</f>
        <v>45841</v>
      </c>
      <c r="F8" s="95">
        <f t="shared" si="0"/>
        <v>45844</v>
      </c>
      <c r="G8" s="96">
        <f t="shared" si="0"/>
        <v>45851</v>
      </c>
      <c r="H8" s="95">
        <f t="shared" si="0"/>
        <v>45858</v>
      </c>
      <c r="I8" s="97">
        <f t="shared" si="0"/>
        <v>45865</v>
      </c>
      <c r="J8" s="98">
        <f t="shared" si="0"/>
        <v>45872</v>
      </c>
      <c r="K8" s="95">
        <f t="shared" si="0"/>
        <v>45879</v>
      </c>
      <c r="L8" s="96">
        <f t="shared" si="0"/>
        <v>45886</v>
      </c>
      <c r="M8" s="97">
        <f t="shared" si="0"/>
        <v>45893</v>
      </c>
      <c r="N8" s="96">
        <f t="shared" si="0"/>
        <v>45900</v>
      </c>
      <c r="O8" s="95">
        <f t="shared" si="0"/>
        <v>45907</v>
      </c>
      <c r="P8" s="96">
        <f t="shared" si="0"/>
        <v>45914</v>
      </c>
      <c r="Q8" s="97">
        <f t="shared" si="0"/>
        <v>45921</v>
      </c>
      <c r="R8" s="96">
        <f t="shared" si="0"/>
        <v>45928</v>
      </c>
      <c r="S8" s="95">
        <f t="shared" si="0"/>
        <v>45935</v>
      </c>
      <c r="T8" s="96">
        <f t="shared" si="0"/>
        <v>45942</v>
      </c>
      <c r="U8" s="95">
        <f t="shared" si="0"/>
        <v>45949</v>
      </c>
      <c r="V8" s="97">
        <f t="shared" si="0"/>
        <v>45956</v>
      </c>
      <c r="W8" s="98">
        <f t="shared" si="0"/>
        <v>45963</v>
      </c>
      <c r="X8" s="95">
        <f t="shared" si="0"/>
        <v>45970</v>
      </c>
      <c r="Y8" s="96">
        <f t="shared" si="0"/>
        <v>45977</v>
      </c>
      <c r="Z8" s="97">
        <f t="shared" si="0"/>
        <v>45984</v>
      </c>
      <c r="AA8" s="99">
        <f t="shared" si="0"/>
        <v>45991</v>
      </c>
      <c r="AB8" s="95">
        <f t="shared" si="0"/>
        <v>45998</v>
      </c>
      <c r="AC8" s="95">
        <f t="shared" si="0"/>
        <v>46005</v>
      </c>
      <c r="AD8" s="97">
        <f t="shared" si="0"/>
        <v>46012</v>
      </c>
    </row>
    <row r="9" spans="2:30" ht="15.75" customHeight="1" x14ac:dyDescent="0.7">
      <c r="B9" s="100" t="s">
        <v>71</v>
      </c>
      <c r="D9" s="77"/>
      <c r="E9" s="101" t="s">
        <v>72</v>
      </c>
      <c r="F9" s="102"/>
      <c r="G9" s="103" t="s">
        <v>73</v>
      </c>
      <c r="H9" s="102"/>
      <c r="I9" s="93"/>
      <c r="J9" s="101" t="s">
        <v>72</v>
      </c>
      <c r="K9" s="102"/>
      <c r="L9" s="103" t="s">
        <v>73</v>
      </c>
      <c r="M9" s="93"/>
      <c r="N9" s="103" t="s">
        <v>72</v>
      </c>
      <c r="O9" s="102"/>
      <c r="P9" s="103" t="s">
        <v>73</v>
      </c>
      <c r="Q9" s="93"/>
      <c r="R9" s="103" t="s">
        <v>72</v>
      </c>
      <c r="S9" s="102"/>
      <c r="T9" s="103" t="s">
        <v>73</v>
      </c>
      <c r="U9" s="102"/>
      <c r="V9" s="93"/>
      <c r="W9" s="101" t="s">
        <v>72</v>
      </c>
      <c r="X9" s="102"/>
      <c r="Y9" s="103" t="s">
        <v>73</v>
      </c>
      <c r="Z9" s="104"/>
      <c r="AA9" s="101" t="s">
        <v>72</v>
      </c>
      <c r="AB9" s="102"/>
      <c r="AC9" s="103" t="s">
        <v>73</v>
      </c>
      <c r="AD9" s="104"/>
    </row>
    <row r="10" spans="2:30" ht="15.75" customHeight="1" x14ac:dyDescent="0.7">
      <c r="B10" s="105" t="s">
        <v>74</v>
      </c>
      <c r="D10" s="106"/>
      <c r="E10" s="107" t="s">
        <v>44</v>
      </c>
      <c r="F10" s="79" t="s">
        <v>45</v>
      </c>
      <c r="G10" s="108" t="s">
        <v>46</v>
      </c>
      <c r="H10" s="79" t="s">
        <v>47</v>
      </c>
      <c r="I10" s="80" t="s">
        <v>48</v>
      </c>
      <c r="J10" s="107" t="s">
        <v>49</v>
      </c>
      <c r="K10" s="79" t="s">
        <v>50</v>
      </c>
      <c r="L10" s="108" t="s">
        <v>51</v>
      </c>
      <c r="M10" s="80" t="s">
        <v>52</v>
      </c>
      <c r="N10" s="108" t="s">
        <v>53</v>
      </c>
      <c r="O10" s="79" t="s">
        <v>54</v>
      </c>
      <c r="P10" s="108" t="s">
        <v>55</v>
      </c>
      <c r="Q10" s="80" t="s">
        <v>56</v>
      </c>
      <c r="R10" s="108" t="s">
        <v>57</v>
      </c>
      <c r="S10" s="79" t="s">
        <v>58</v>
      </c>
      <c r="T10" s="108" t="s">
        <v>59</v>
      </c>
      <c r="U10" s="79" t="s">
        <v>60</v>
      </c>
      <c r="V10" s="80" t="s">
        <v>61</v>
      </c>
      <c r="W10" s="107" t="s">
        <v>62</v>
      </c>
      <c r="X10" s="79" t="s">
        <v>63</v>
      </c>
      <c r="Y10" s="108" t="s">
        <v>64</v>
      </c>
      <c r="Z10" s="80" t="s">
        <v>65</v>
      </c>
      <c r="AA10" s="78" t="s">
        <v>66</v>
      </c>
      <c r="AB10" s="79" t="s">
        <v>67</v>
      </c>
      <c r="AC10" s="79" t="s">
        <v>68</v>
      </c>
      <c r="AD10" s="80" t="s">
        <v>75</v>
      </c>
    </row>
    <row r="11" spans="2:30" ht="15.75" customHeight="1" thickBot="1" x14ac:dyDescent="0.75">
      <c r="B11" s="109" t="s">
        <v>76</v>
      </c>
      <c r="C11" s="44"/>
      <c r="D11" s="45"/>
      <c r="E11" s="110">
        <v>45848</v>
      </c>
      <c r="F11" s="111">
        <v>45851</v>
      </c>
      <c r="G11" s="112">
        <v>45858</v>
      </c>
      <c r="H11" s="111">
        <v>45865</v>
      </c>
      <c r="I11" s="113">
        <v>45872</v>
      </c>
      <c r="J11" s="114">
        <v>45879</v>
      </c>
      <c r="K11" s="111">
        <v>45886</v>
      </c>
      <c r="L11" s="112">
        <v>45893</v>
      </c>
      <c r="M11" s="113">
        <v>45900</v>
      </c>
      <c r="N11" s="112">
        <v>45907</v>
      </c>
      <c r="O11" s="111">
        <v>45914</v>
      </c>
      <c r="P11" s="112">
        <v>45921</v>
      </c>
      <c r="Q11" s="113">
        <v>45928</v>
      </c>
      <c r="R11" s="112">
        <v>45935</v>
      </c>
      <c r="S11" s="111">
        <v>45942</v>
      </c>
      <c r="T11" s="112">
        <v>45949</v>
      </c>
      <c r="U11" s="111">
        <v>45956</v>
      </c>
      <c r="V11" s="113">
        <v>45963</v>
      </c>
      <c r="W11" s="114">
        <v>45970</v>
      </c>
      <c r="X11" s="111">
        <v>45977</v>
      </c>
      <c r="Y11" s="112">
        <v>45984</v>
      </c>
      <c r="Z11" s="113">
        <v>45991</v>
      </c>
      <c r="AA11" s="114">
        <v>45998</v>
      </c>
      <c r="AB11" s="111">
        <v>46005</v>
      </c>
      <c r="AC11" s="112">
        <v>46012</v>
      </c>
      <c r="AD11" s="111">
        <v>46019</v>
      </c>
    </row>
    <row r="12" spans="2:30" s="46" customFormat="1" ht="15.75" customHeight="1" x14ac:dyDescent="0.7">
      <c r="B12" s="115" t="s">
        <v>77</v>
      </c>
      <c r="C12" s="116" t="s">
        <v>78</v>
      </c>
      <c r="D12" s="116" t="s">
        <v>79</v>
      </c>
      <c r="E12" s="117"/>
      <c r="F12" s="118"/>
      <c r="G12" s="119"/>
      <c r="H12" s="118"/>
      <c r="I12" s="120"/>
      <c r="J12" s="117"/>
      <c r="K12" s="118"/>
      <c r="L12" s="119"/>
      <c r="M12" s="120"/>
      <c r="N12" s="117"/>
      <c r="O12" s="118"/>
      <c r="P12" s="119"/>
      <c r="Q12" s="120"/>
      <c r="R12" s="117"/>
      <c r="S12" s="118"/>
      <c r="T12" s="119"/>
      <c r="U12" s="118"/>
      <c r="V12" s="120"/>
      <c r="W12" s="117"/>
      <c r="X12" s="118"/>
      <c r="Y12" s="119"/>
      <c r="Z12" s="118"/>
      <c r="AA12" s="117"/>
      <c r="AB12" s="118"/>
      <c r="AC12" s="119"/>
      <c r="AD12" s="121"/>
    </row>
    <row r="13" spans="2:30" ht="15.75" customHeight="1" x14ac:dyDescent="0.7">
      <c r="B13" s="122" t="s">
        <v>80</v>
      </c>
      <c r="C13" s="123">
        <v>21</v>
      </c>
      <c r="D13" s="124" t="s">
        <v>81</v>
      </c>
      <c r="E13" s="125" t="s">
        <v>82</v>
      </c>
      <c r="F13" s="126"/>
      <c r="G13" s="119"/>
      <c r="H13" s="118"/>
      <c r="I13" s="120"/>
      <c r="J13" s="117"/>
      <c r="K13" s="118"/>
      <c r="L13" s="119"/>
      <c r="M13" s="120"/>
      <c r="N13" s="117"/>
      <c r="O13" s="118"/>
      <c r="P13" s="119"/>
      <c r="Q13" s="120"/>
      <c r="R13" s="117"/>
      <c r="S13" s="118"/>
      <c r="T13" s="119"/>
      <c r="U13" s="118"/>
      <c r="V13" s="120"/>
      <c r="W13" s="117"/>
      <c r="X13" s="118"/>
      <c r="Y13" s="119"/>
      <c r="Z13" s="118"/>
      <c r="AA13" s="117"/>
      <c r="AB13" s="118"/>
      <c r="AC13" s="119"/>
      <c r="AD13" s="121"/>
    </row>
    <row r="14" spans="2:30" ht="15.75" customHeight="1" x14ac:dyDescent="0.7">
      <c r="B14" s="122" t="s">
        <v>83</v>
      </c>
      <c r="C14" s="123">
        <v>28</v>
      </c>
      <c r="D14" s="124" t="s">
        <v>84</v>
      </c>
      <c r="E14" s="127" t="s">
        <v>85</v>
      </c>
      <c r="F14" s="128"/>
      <c r="G14" s="119"/>
      <c r="H14" s="118"/>
      <c r="I14" s="120"/>
      <c r="J14" s="117"/>
      <c r="K14" s="118"/>
      <c r="L14" s="119"/>
      <c r="M14" s="120"/>
      <c r="N14" s="117"/>
      <c r="O14" s="118"/>
      <c r="P14" s="119"/>
      <c r="Q14" s="120"/>
      <c r="R14" s="117"/>
      <c r="S14" s="118"/>
      <c r="T14" s="119"/>
      <c r="U14" s="118"/>
      <c r="V14" s="120"/>
      <c r="W14" s="117"/>
      <c r="X14" s="118"/>
      <c r="Y14" s="119"/>
      <c r="Z14" s="118"/>
      <c r="AA14" s="117"/>
      <c r="AB14" s="118"/>
      <c r="AC14" s="119"/>
      <c r="AD14" s="121"/>
    </row>
    <row r="15" spans="2:30" ht="15.75" customHeight="1" thickBot="1" x14ac:dyDescent="0.75">
      <c r="B15" s="129" t="s">
        <v>86</v>
      </c>
      <c r="C15" s="130"/>
      <c r="D15" s="131"/>
      <c r="E15" s="117"/>
      <c r="F15" s="118"/>
      <c r="G15" s="119"/>
      <c r="H15" s="118"/>
      <c r="I15" s="120"/>
      <c r="J15" s="132"/>
      <c r="K15" s="118"/>
      <c r="L15" s="119"/>
      <c r="M15" s="120"/>
      <c r="N15" s="132"/>
      <c r="O15" s="118"/>
      <c r="P15" s="119"/>
      <c r="Q15" s="120"/>
      <c r="R15" s="132"/>
      <c r="S15" s="118"/>
      <c r="T15" s="119"/>
      <c r="U15" s="118"/>
      <c r="V15" s="120"/>
      <c r="W15" s="132"/>
      <c r="X15" s="118"/>
      <c r="Y15" s="119"/>
      <c r="Z15" s="118"/>
      <c r="AA15" s="117"/>
      <c r="AB15" s="118"/>
      <c r="AC15" s="119"/>
      <c r="AD15" s="121"/>
    </row>
    <row r="16" spans="2:30" ht="15.75" customHeight="1" thickBot="1" x14ac:dyDescent="0.75">
      <c r="B16" s="122"/>
      <c r="C16" s="123"/>
      <c r="D16" s="124"/>
      <c r="E16" s="133" t="s">
        <v>87</v>
      </c>
      <c r="F16" s="134"/>
      <c r="G16" s="134"/>
      <c r="H16" s="134"/>
      <c r="I16" s="135"/>
      <c r="J16" s="133" t="s">
        <v>88</v>
      </c>
      <c r="K16" s="134"/>
      <c r="L16" s="134"/>
      <c r="M16" s="135"/>
      <c r="N16" s="133" t="s">
        <v>89</v>
      </c>
      <c r="O16" s="134"/>
      <c r="P16" s="134"/>
      <c r="Q16" s="135"/>
      <c r="R16" s="133" t="s">
        <v>90</v>
      </c>
      <c r="S16" s="134"/>
      <c r="T16" s="134"/>
      <c r="U16" s="134"/>
      <c r="V16" s="135"/>
      <c r="W16" s="133" t="s">
        <v>91</v>
      </c>
      <c r="X16" s="134"/>
      <c r="Y16" s="134"/>
      <c r="Z16" s="135"/>
      <c r="AA16" s="133" t="s">
        <v>92</v>
      </c>
      <c r="AB16" s="134"/>
      <c r="AC16" s="134"/>
      <c r="AD16" s="135"/>
    </row>
    <row r="17" spans="2:30" s="141" customFormat="1" x14ac:dyDescent="0.7">
      <c r="B17" s="136" t="s">
        <v>93</v>
      </c>
      <c r="C17" s="137">
        <v>30</v>
      </c>
      <c r="D17" s="138" t="s">
        <v>94</v>
      </c>
      <c r="E17" s="139">
        <f t="shared" ref="E17:AD17" si="1">E18-$C$17</f>
        <v>45678</v>
      </c>
      <c r="F17" s="140">
        <f t="shared" si="1"/>
        <v>45681</v>
      </c>
      <c r="G17" s="140">
        <f t="shared" si="1"/>
        <v>45688</v>
      </c>
      <c r="H17" s="140">
        <f t="shared" si="1"/>
        <v>45695</v>
      </c>
      <c r="I17" s="140">
        <f t="shared" si="1"/>
        <v>45702</v>
      </c>
      <c r="J17" s="139">
        <f t="shared" si="1"/>
        <v>45709</v>
      </c>
      <c r="K17" s="140">
        <f t="shared" si="1"/>
        <v>45716</v>
      </c>
      <c r="L17" s="140">
        <f t="shared" si="1"/>
        <v>45723</v>
      </c>
      <c r="M17" s="140">
        <f t="shared" si="1"/>
        <v>45730</v>
      </c>
      <c r="N17" s="139">
        <f t="shared" si="1"/>
        <v>45737</v>
      </c>
      <c r="O17" s="140">
        <f t="shared" si="1"/>
        <v>45744</v>
      </c>
      <c r="P17" s="140">
        <f t="shared" si="1"/>
        <v>45751</v>
      </c>
      <c r="Q17" s="140">
        <f t="shared" si="1"/>
        <v>45758</v>
      </c>
      <c r="R17" s="139">
        <f t="shared" si="1"/>
        <v>45765</v>
      </c>
      <c r="S17" s="140">
        <f t="shared" si="1"/>
        <v>45772</v>
      </c>
      <c r="T17" s="140">
        <f t="shared" si="1"/>
        <v>45779</v>
      </c>
      <c r="U17" s="140">
        <f t="shared" si="1"/>
        <v>45786</v>
      </c>
      <c r="V17" s="140">
        <f t="shared" si="1"/>
        <v>45793</v>
      </c>
      <c r="W17" s="139">
        <f t="shared" si="1"/>
        <v>45800</v>
      </c>
      <c r="X17" s="140">
        <f t="shared" si="1"/>
        <v>45807</v>
      </c>
      <c r="Y17" s="140">
        <f t="shared" si="1"/>
        <v>45814</v>
      </c>
      <c r="Z17" s="140">
        <f t="shared" si="1"/>
        <v>45821</v>
      </c>
      <c r="AA17" s="139">
        <f t="shared" si="1"/>
        <v>45828</v>
      </c>
      <c r="AB17" s="140">
        <f t="shared" si="1"/>
        <v>45835</v>
      </c>
      <c r="AC17" s="140">
        <f t="shared" si="1"/>
        <v>45842</v>
      </c>
      <c r="AD17" s="140">
        <f t="shared" si="1"/>
        <v>45849</v>
      </c>
    </row>
    <row r="18" spans="2:30" x14ac:dyDescent="0.7">
      <c r="B18" s="142" t="s">
        <v>95</v>
      </c>
      <c r="C18" s="143">
        <v>24</v>
      </c>
      <c r="D18" s="144" t="s">
        <v>96</v>
      </c>
      <c r="E18" s="145">
        <f t="shared" ref="E18:AD18" si="2">E20-$C$18</f>
        <v>45708</v>
      </c>
      <c r="F18" s="145">
        <f t="shared" si="2"/>
        <v>45711</v>
      </c>
      <c r="G18" s="145">
        <f t="shared" si="2"/>
        <v>45718</v>
      </c>
      <c r="H18" s="145">
        <f t="shared" si="2"/>
        <v>45725</v>
      </c>
      <c r="I18" s="145">
        <f t="shared" si="2"/>
        <v>45732</v>
      </c>
      <c r="J18" s="145">
        <f t="shared" si="2"/>
        <v>45739</v>
      </c>
      <c r="K18" s="145">
        <f t="shared" si="2"/>
        <v>45746</v>
      </c>
      <c r="L18" s="145">
        <f t="shared" si="2"/>
        <v>45753</v>
      </c>
      <c r="M18" s="145">
        <f t="shared" si="2"/>
        <v>45760</v>
      </c>
      <c r="N18" s="145">
        <f t="shared" si="2"/>
        <v>45767</v>
      </c>
      <c r="O18" s="145">
        <f t="shared" si="2"/>
        <v>45774</v>
      </c>
      <c r="P18" s="145">
        <f t="shared" si="2"/>
        <v>45781</v>
      </c>
      <c r="Q18" s="145">
        <f t="shared" si="2"/>
        <v>45788</v>
      </c>
      <c r="R18" s="145">
        <f t="shared" si="2"/>
        <v>45795</v>
      </c>
      <c r="S18" s="145">
        <f t="shared" si="2"/>
        <v>45802</v>
      </c>
      <c r="T18" s="145">
        <f t="shared" si="2"/>
        <v>45809</v>
      </c>
      <c r="U18" s="145">
        <f t="shared" si="2"/>
        <v>45816</v>
      </c>
      <c r="V18" s="145">
        <f t="shared" si="2"/>
        <v>45823</v>
      </c>
      <c r="W18" s="145">
        <f t="shared" si="2"/>
        <v>45830</v>
      </c>
      <c r="X18" s="145">
        <f t="shared" si="2"/>
        <v>45837</v>
      </c>
      <c r="Y18" s="145">
        <f t="shared" si="2"/>
        <v>45844</v>
      </c>
      <c r="Z18" s="145">
        <f t="shared" si="2"/>
        <v>45851</v>
      </c>
      <c r="AA18" s="145">
        <f t="shared" si="2"/>
        <v>45858</v>
      </c>
      <c r="AB18" s="145">
        <f t="shared" si="2"/>
        <v>45865</v>
      </c>
      <c r="AC18" s="145">
        <f t="shared" si="2"/>
        <v>45872</v>
      </c>
      <c r="AD18" s="145">
        <f t="shared" si="2"/>
        <v>45879</v>
      </c>
    </row>
    <row r="19" spans="2:30" ht="15.75" customHeight="1" x14ac:dyDescent="0.7">
      <c r="B19" s="146" t="s">
        <v>97</v>
      </c>
      <c r="C19" s="123">
        <v>7</v>
      </c>
      <c r="D19" s="124" t="s">
        <v>98</v>
      </c>
      <c r="E19" s="147">
        <f t="shared" ref="E19:AD19" si="3">E20-$C$19</f>
        <v>45725</v>
      </c>
      <c r="F19" s="147">
        <f t="shared" si="3"/>
        <v>45728</v>
      </c>
      <c r="G19" s="147">
        <f t="shared" si="3"/>
        <v>45735</v>
      </c>
      <c r="H19" s="147">
        <f t="shared" si="3"/>
        <v>45742</v>
      </c>
      <c r="I19" s="147">
        <f t="shared" si="3"/>
        <v>45749</v>
      </c>
      <c r="J19" s="147">
        <f t="shared" si="3"/>
        <v>45756</v>
      </c>
      <c r="K19" s="147">
        <f t="shared" si="3"/>
        <v>45763</v>
      </c>
      <c r="L19" s="147">
        <f t="shared" si="3"/>
        <v>45770</v>
      </c>
      <c r="M19" s="147">
        <f t="shared" si="3"/>
        <v>45777</v>
      </c>
      <c r="N19" s="147">
        <f t="shared" si="3"/>
        <v>45784</v>
      </c>
      <c r="O19" s="147">
        <f t="shared" si="3"/>
        <v>45791</v>
      </c>
      <c r="P19" s="147">
        <f t="shared" si="3"/>
        <v>45798</v>
      </c>
      <c r="Q19" s="147">
        <f t="shared" si="3"/>
        <v>45805</v>
      </c>
      <c r="R19" s="147">
        <f t="shared" si="3"/>
        <v>45812</v>
      </c>
      <c r="S19" s="147">
        <f t="shared" si="3"/>
        <v>45819</v>
      </c>
      <c r="T19" s="147">
        <f t="shared" si="3"/>
        <v>45826</v>
      </c>
      <c r="U19" s="147">
        <f t="shared" si="3"/>
        <v>45833</v>
      </c>
      <c r="V19" s="147">
        <f t="shared" si="3"/>
        <v>45840</v>
      </c>
      <c r="W19" s="147">
        <f t="shared" si="3"/>
        <v>45847</v>
      </c>
      <c r="X19" s="147">
        <f t="shared" si="3"/>
        <v>45854</v>
      </c>
      <c r="Y19" s="147">
        <f t="shared" si="3"/>
        <v>45861</v>
      </c>
      <c r="Z19" s="147">
        <f t="shared" si="3"/>
        <v>45868</v>
      </c>
      <c r="AA19" s="147">
        <f t="shared" si="3"/>
        <v>45875</v>
      </c>
      <c r="AB19" s="147">
        <f t="shared" si="3"/>
        <v>45882</v>
      </c>
      <c r="AC19" s="147">
        <f t="shared" si="3"/>
        <v>45889</v>
      </c>
      <c r="AD19" s="147">
        <f t="shared" si="3"/>
        <v>45896</v>
      </c>
    </row>
    <row r="20" spans="2:30" x14ac:dyDescent="0.7">
      <c r="B20" s="148" t="s">
        <v>99</v>
      </c>
      <c r="C20" s="123">
        <v>7</v>
      </c>
      <c r="D20" s="124" t="s">
        <v>100</v>
      </c>
      <c r="E20" s="149">
        <f t="shared" ref="E20:AD20" si="4">E21-$C$20</f>
        <v>45732</v>
      </c>
      <c r="F20" s="149">
        <f t="shared" si="4"/>
        <v>45735</v>
      </c>
      <c r="G20" s="149">
        <f t="shared" si="4"/>
        <v>45742</v>
      </c>
      <c r="H20" s="149">
        <f t="shared" si="4"/>
        <v>45749</v>
      </c>
      <c r="I20" s="149">
        <f t="shared" si="4"/>
        <v>45756</v>
      </c>
      <c r="J20" s="149">
        <f t="shared" si="4"/>
        <v>45763</v>
      </c>
      <c r="K20" s="149">
        <f t="shared" si="4"/>
        <v>45770</v>
      </c>
      <c r="L20" s="149">
        <f t="shared" si="4"/>
        <v>45777</v>
      </c>
      <c r="M20" s="149">
        <f t="shared" si="4"/>
        <v>45784</v>
      </c>
      <c r="N20" s="149">
        <f t="shared" si="4"/>
        <v>45791</v>
      </c>
      <c r="O20" s="149">
        <f t="shared" si="4"/>
        <v>45798</v>
      </c>
      <c r="P20" s="149">
        <f t="shared" si="4"/>
        <v>45805</v>
      </c>
      <c r="Q20" s="149">
        <f t="shared" si="4"/>
        <v>45812</v>
      </c>
      <c r="R20" s="149">
        <f t="shared" si="4"/>
        <v>45819</v>
      </c>
      <c r="S20" s="149">
        <f t="shared" si="4"/>
        <v>45826</v>
      </c>
      <c r="T20" s="149">
        <f t="shared" si="4"/>
        <v>45833</v>
      </c>
      <c r="U20" s="149">
        <f t="shared" si="4"/>
        <v>45840</v>
      </c>
      <c r="V20" s="149">
        <f t="shared" si="4"/>
        <v>45847</v>
      </c>
      <c r="W20" s="149">
        <f t="shared" si="4"/>
        <v>45854</v>
      </c>
      <c r="X20" s="149">
        <f t="shared" si="4"/>
        <v>45861</v>
      </c>
      <c r="Y20" s="149">
        <f t="shared" si="4"/>
        <v>45868</v>
      </c>
      <c r="Z20" s="149">
        <f t="shared" si="4"/>
        <v>45875</v>
      </c>
      <c r="AA20" s="149">
        <f t="shared" si="4"/>
        <v>45882</v>
      </c>
      <c r="AB20" s="149">
        <f t="shared" si="4"/>
        <v>45889</v>
      </c>
      <c r="AC20" s="149">
        <f t="shared" si="4"/>
        <v>45896</v>
      </c>
      <c r="AD20" s="149">
        <f t="shared" si="4"/>
        <v>45903</v>
      </c>
    </row>
    <row r="21" spans="2:30" s="141" customFormat="1" collapsed="1" x14ac:dyDescent="0.7">
      <c r="B21" s="150" t="s">
        <v>101</v>
      </c>
      <c r="C21" s="151">
        <v>7</v>
      </c>
      <c r="D21" s="152" t="s">
        <v>102</v>
      </c>
      <c r="E21" s="191">
        <f t="shared" ref="E21:AD21" si="5">E22-$C$21</f>
        <v>45739</v>
      </c>
      <c r="F21" s="153">
        <f t="shared" si="5"/>
        <v>45742</v>
      </c>
      <c r="G21" s="153">
        <f t="shared" si="5"/>
        <v>45749</v>
      </c>
      <c r="H21" s="153">
        <f t="shared" si="5"/>
        <v>45756</v>
      </c>
      <c r="I21" s="153">
        <f t="shared" si="5"/>
        <v>45763</v>
      </c>
      <c r="J21" s="139">
        <f t="shared" si="5"/>
        <v>45770</v>
      </c>
      <c r="K21" s="153">
        <f t="shared" si="5"/>
        <v>45777</v>
      </c>
      <c r="L21" s="153">
        <f t="shared" si="5"/>
        <v>45784</v>
      </c>
      <c r="M21" s="153">
        <f t="shared" si="5"/>
        <v>45791</v>
      </c>
      <c r="N21" s="139">
        <f t="shared" si="5"/>
        <v>45798</v>
      </c>
      <c r="O21" s="153">
        <f t="shared" si="5"/>
        <v>45805</v>
      </c>
      <c r="P21" s="153">
        <f t="shared" si="5"/>
        <v>45812</v>
      </c>
      <c r="Q21" s="153">
        <f t="shared" si="5"/>
        <v>45819</v>
      </c>
      <c r="R21" s="139">
        <f t="shared" si="5"/>
        <v>45826</v>
      </c>
      <c r="S21" s="153">
        <f t="shared" si="5"/>
        <v>45833</v>
      </c>
      <c r="T21" s="153">
        <f t="shared" si="5"/>
        <v>45840</v>
      </c>
      <c r="U21" s="153">
        <f t="shared" si="5"/>
        <v>45847</v>
      </c>
      <c r="V21" s="153">
        <f t="shared" si="5"/>
        <v>45854</v>
      </c>
      <c r="W21" s="139">
        <f t="shared" si="5"/>
        <v>45861</v>
      </c>
      <c r="X21" s="153">
        <f t="shared" si="5"/>
        <v>45868</v>
      </c>
      <c r="Y21" s="153">
        <f t="shared" si="5"/>
        <v>45875</v>
      </c>
      <c r="Z21" s="153">
        <f t="shared" si="5"/>
        <v>45882</v>
      </c>
      <c r="AA21" s="139">
        <f t="shared" si="5"/>
        <v>45889</v>
      </c>
      <c r="AB21" s="153">
        <f t="shared" si="5"/>
        <v>45896</v>
      </c>
      <c r="AC21" s="153">
        <f t="shared" si="5"/>
        <v>45903</v>
      </c>
      <c r="AD21" s="153">
        <f t="shared" si="5"/>
        <v>45910</v>
      </c>
    </row>
    <row r="22" spans="2:30" s="141" customFormat="1" x14ac:dyDescent="0.7">
      <c r="B22" s="154" t="s">
        <v>103</v>
      </c>
      <c r="C22" s="155">
        <v>45</v>
      </c>
      <c r="D22" s="156" t="s">
        <v>104</v>
      </c>
      <c r="E22" s="191">
        <f>IF(AND('Calendar Events + Assumptions'!$J$4&lt;'REGULAR CP_45D'!E30,E30&lt;'Calendar Events + Assumptions'!$J$5+$C$22),'REGULAR CP_45D'!E30-$C$22-'Calendar Events + Assumptions'!$O$4,'REGULAR CP_45D'!E30-'REGULAR CP_45D'!$C$22)</f>
        <v>45746</v>
      </c>
      <c r="F22" s="139">
        <f>IF(AND('Calendar Events + Assumptions'!$J$4&lt;'REGULAR CP_45D'!F30,F30&lt;'Calendar Events + Assumptions'!$J$5+$C$22),'REGULAR CP_45D'!F30-$C$22-'Calendar Events + Assumptions'!$O$4,'REGULAR CP_45D'!F30-'REGULAR CP_45D'!$C$22)</f>
        <v>45749</v>
      </c>
      <c r="G22" s="157">
        <f>IF(AND('Calendar Events + Assumptions'!$J$4&lt;'REGULAR CP_45D'!G30,G30&lt;'Calendar Events + Assumptions'!$J$5+$C$22),'REGULAR CP_45D'!G30-$C$22-'Calendar Events + Assumptions'!$O$4,'REGULAR CP_45D'!G30-'REGULAR CP_45D'!$C$22)</f>
        <v>45756</v>
      </c>
      <c r="H22" s="157">
        <f>IF(AND('Calendar Events + Assumptions'!$J$4&lt;'REGULAR CP_45D'!H30,H30&lt;'Calendar Events + Assumptions'!$J$5+$C$22),'REGULAR CP_45D'!H30-$C$22-'Calendar Events + Assumptions'!$O$4,'REGULAR CP_45D'!H30-'REGULAR CP_45D'!$C$22)</f>
        <v>45763</v>
      </c>
      <c r="I22" s="157">
        <f>IF(AND('Calendar Events + Assumptions'!$J$4&lt;'REGULAR CP_45D'!I30,I30&lt;'Calendar Events + Assumptions'!$J$5+$C$22),'REGULAR CP_45D'!I30-$C$22-'Calendar Events + Assumptions'!$O$4,'REGULAR CP_45D'!I30-'REGULAR CP_45D'!$C$22)</f>
        <v>45770</v>
      </c>
      <c r="J22" s="157">
        <f>IF(AND('Calendar Events + Assumptions'!$J$4&lt;'REGULAR CP_45D'!J30,J30&lt;'Calendar Events + Assumptions'!$J$5+$C$22),'REGULAR CP_45D'!J30-$C$22-'Calendar Events + Assumptions'!$O$4,'REGULAR CP_45D'!J30-'REGULAR CP_45D'!$C$22)</f>
        <v>45777</v>
      </c>
      <c r="K22" s="157">
        <f>IF(AND('Calendar Events + Assumptions'!$J$4&lt;'REGULAR CP_45D'!K30,K30&lt;'Calendar Events + Assumptions'!$J$5+$C$22),'REGULAR CP_45D'!K30-$C$22-'Calendar Events + Assumptions'!$O$4,'REGULAR CP_45D'!K30-'REGULAR CP_45D'!$C$22)</f>
        <v>45784</v>
      </c>
      <c r="L22" s="157">
        <f>IF(AND('Calendar Events + Assumptions'!$J$4&lt;'REGULAR CP_45D'!L30,L30&lt;'Calendar Events + Assumptions'!$J$5+$C$22),'REGULAR CP_45D'!L30-$C$22-'Calendar Events + Assumptions'!$O$4,'REGULAR CP_45D'!L30-'REGULAR CP_45D'!$C$22)</f>
        <v>45791</v>
      </c>
      <c r="M22" s="157">
        <f>IF(AND('Calendar Events + Assumptions'!$J$4&lt;'REGULAR CP_45D'!M30,M30&lt;'Calendar Events + Assumptions'!$J$5+$C$22),'REGULAR CP_45D'!M30-$C$22-'Calendar Events + Assumptions'!$O$4,'REGULAR CP_45D'!M30-'REGULAR CP_45D'!$C$22)</f>
        <v>45798</v>
      </c>
      <c r="N22" s="157">
        <f>IF(AND('Calendar Events + Assumptions'!$J$4&lt;'REGULAR CP_45D'!N30,N30&lt;'Calendar Events + Assumptions'!$J$5+$C$22),'REGULAR CP_45D'!N30-$C$22-'Calendar Events + Assumptions'!$O$4,'REGULAR CP_45D'!N30-'REGULAR CP_45D'!$C$22)</f>
        <v>45805</v>
      </c>
      <c r="O22" s="157">
        <f>IF(AND('Calendar Events + Assumptions'!$J$4&lt;'REGULAR CP_45D'!O30,O30&lt;'Calendar Events + Assumptions'!$J$5+$C$22),'REGULAR CP_45D'!O30-$C$22-'Calendar Events + Assumptions'!$O$4,'REGULAR CP_45D'!O30-'REGULAR CP_45D'!$C$22)</f>
        <v>45812</v>
      </c>
      <c r="P22" s="157">
        <f>IF(AND('Calendar Events + Assumptions'!$J$4&lt;'REGULAR CP_45D'!P30,P30&lt;'Calendar Events + Assumptions'!$J$5+$C$22),'REGULAR CP_45D'!P30-$C$22-'Calendar Events + Assumptions'!$O$4,'REGULAR CP_45D'!P30-'REGULAR CP_45D'!$C$22)</f>
        <v>45819</v>
      </c>
      <c r="Q22" s="157">
        <f>IF(AND('Calendar Events + Assumptions'!$J$4&lt;'REGULAR CP_45D'!Q30,Q30&lt;'Calendar Events + Assumptions'!$J$5+$C$22),'REGULAR CP_45D'!Q30-$C$22-'Calendar Events + Assumptions'!$O$4,'REGULAR CP_45D'!Q30-'REGULAR CP_45D'!$C$22)</f>
        <v>45826</v>
      </c>
      <c r="R22" s="157">
        <f>IF(AND('Calendar Events + Assumptions'!$J$4&lt;'REGULAR CP_45D'!R30,R30&lt;'Calendar Events + Assumptions'!$J$5+$C$22),'REGULAR CP_45D'!R30-$C$22-'Calendar Events + Assumptions'!$O$4,'REGULAR CP_45D'!R30-'REGULAR CP_45D'!$C$22)</f>
        <v>45833</v>
      </c>
      <c r="S22" s="157">
        <f>IF(AND('Calendar Events + Assumptions'!$J$4&lt;'REGULAR CP_45D'!S30,S30&lt;'Calendar Events + Assumptions'!$J$5+$C$22),'REGULAR CP_45D'!S30-$C$22-'Calendar Events + Assumptions'!$O$4,'REGULAR CP_45D'!S30-'REGULAR CP_45D'!$C$22)</f>
        <v>45840</v>
      </c>
      <c r="T22" s="157">
        <f>IF(AND('Calendar Events + Assumptions'!$J$4&lt;'REGULAR CP_45D'!T30,T30&lt;'Calendar Events + Assumptions'!$J$5+$C$22),'REGULAR CP_45D'!T30-$C$22-'Calendar Events + Assumptions'!$O$4,'REGULAR CP_45D'!T30-'REGULAR CP_45D'!$C$22)</f>
        <v>45847</v>
      </c>
      <c r="U22" s="157">
        <f>IF(AND('Calendar Events + Assumptions'!$J$4&lt;'REGULAR CP_45D'!U30,U30&lt;'Calendar Events + Assumptions'!$J$5+$C$22),'REGULAR CP_45D'!U30-$C$22-'Calendar Events + Assumptions'!$O$4,'REGULAR CP_45D'!U30-'REGULAR CP_45D'!$C$22)</f>
        <v>45854</v>
      </c>
      <c r="V22" s="157">
        <f>IF(AND('Calendar Events + Assumptions'!$J$4&lt;'REGULAR CP_45D'!V30,V30&lt;'Calendar Events + Assumptions'!$J$5+$C$22),'REGULAR CP_45D'!V30-$C$22-'Calendar Events + Assumptions'!$O$4,'REGULAR CP_45D'!V30-'REGULAR CP_45D'!$C$22)</f>
        <v>45861</v>
      </c>
      <c r="W22" s="157">
        <f>IF(AND('Calendar Events + Assumptions'!$J$4&lt;'REGULAR CP_45D'!W30,W30&lt;'Calendar Events + Assumptions'!$J$5+$C$22),'REGULAR CP_45D'!W30-$C$22-'Calendar Events + Assumptions'!$O$4,'REGULAR CP_45D'!W30-'REGULAR CP_45D'!$C$22)</f>
        <v>45868</v>
      </c>
      <c r="X22" s="157">
        <f>IF(AND('Calendar Events + Assumptions'!$J$4&lt;'REGULAR CP_45D'!X30,X30&lt;'Calendar Events + Assumptions'!$J$5+$C$22),'REGULAR CP_45D'!X30-$C$22-'Calendar Events + Assumptions'!$O$4,'REGULAR CP_45D'!X30-'REGULAR CP_45D'!$C$22)</f>
        <v>45875</v>
      </c>
      <c r="Y22" s="157">
        <f>IF(AND('Calendar Events + Assumptions'!$J$4&lt;'REGULAR CP_45D'!Y30,Y30&lt;'Calendar Events + Assumptions'!$J$5+$C$22),'REGULAR CP_45D'!Y30-$C$22-'Calendar Events + Assumptions'!$O$4,'REGULAR CP_45D'!Y30-'REGULAR CP_45D'!$C$22)</f>
        <v>45882</v>
      </c>
      <c r="Z22" s="157">
        <f>IF(AND('Calendar Events + Assumptions'!$J$4&lt;'REGULAR CP_45D'!Z30,Z30&lt;'Calendar Events + Assumptions'!$J$5+$C$22),'REGULAR CP_45D'!Z30-$C$22-'Calendar Events + Assumptions'!$O$4,'REGULAR CP_45D'!Z30-'REGULAR CP_45D'!$C$22)</f>
        <v>45889</v>
      </c>
      <c r="AA22" s="157">
        <f>IF(AND('Calendar Events + Assumptions'!$J$4&lt;'REGULAR CP_45D'!AA30,AA30&lt;'Calendar Events + Assumptions'!$J$5+$C$22),'REGULAR CP_45D'!AA30-$C$22-'Calendar Events + Assumptions'!$O$4,'REGULAR CP_45D'!AA30-'REGULAR CP_45D'!$C$22)</f>
        <v>45896</v>
      </c>
      <c r="AB22" s="157">
        <f>IF(AND('Calendar Events + Assumptions'!$J$4&lt;'REGULAR CP_45D'!AB30,AB30&lt;'Calendar Events + Assumptions'!$J$5+$C$22),'REGULAR CP_45D'!AB30-$C$22-'Calendar Events + Assumptions'!$O$4,'REGULAR CP_45D'!AB30-'REGULAR CP_45D'!$C$22)</f>
        <v>45903</v>
      </c>
      <c r="AC22" s="157">
        <f>IF(AND('Calendar Events + Assumptions'!$J$4&lt;'REGULAR CP_45D'!AC30,AC30&lt;'Calendar Events + Assumptions'!$J$5+$C$22),'REGULAR CP_45D'!AC30-$C$22-'Calendar Events + Assumptions'!$O$4,'REGULAR CP_45D'!AC30-'REGULAR CP_45D'!$C$22)</f>
        <v>45910</v>
      </c>
      <c r="AD22" s="157">
        <f>IF(AND('Calendar Events + Assumptions'!$J$4&lt;'REGULAR CP_45D'!AD30,AD30&lt;'Calendar Events + Assumptions'!$J$5+$C$22),'REGULAR CP_45D'!AD30-$C$22-'Calendar Events + Assumptions'!$O$4,'REGULAR CP_45D'!AD30-'REGULAR CP_45D'!$C$22)</f>
        <v>45917</v>
      </c>
    </row>
    <row r="23" spans="2:30" x14ac:dyDescent="0.7">
      <c r="B23" s="158" t="s">
        <v>105</v>
      </c>
      <c r="C23" s="123">
        <v>14</v>
      </c>
      <c r="D23" s="124" t="s">
        <v>106</v>
      </c>
      <c r="E23" s="149">
        <f t="shared" ref="E23:AD23" si="6">E21+$C$23</f>
        <v>45753</v>
      </c>
      <c r="F23" s="149">
        <f t="shared" si="6"/>
        <v>45756</v>
      </c>
      <c r="G23" s="149">
        <f t="shared" si="6"/>
        <v>45763</v>
      </c>
      <c r="H23" s="149">
        <f t="shared" si="6"/>
        <v>45770</v>
      </c>
      <c r="I23" s="149">
        <f t="shared" si="6"/>
        <v>45777</v>
      </c>
      <c r="J23" s="149">
        <f t="shared" si="6"/>
        <v>45784</v>
      </c>
      <c r="K23" s="149">
        <f t="shared" si="6"/>
        <v>45791</v>
      </c>
      <c r="L23" s="149">
        <f t="shared" si="6"/>
        <v>45798</v>
      </c>
      <c r="M23" s="149">
        <f t="shared" si="6"/>
        <v>45805</v>
      </c>
      <c r="N23" s="149">
        <f t="shared" si="6"/>
        <v>45812</v>
      </c>
      <c r="O23" s="149">
        <f t="shared" si="6"/>
        <v>45819</v>
      </c>
      <c r="P23" s="149">
        <f t="shared" si="6"/>
        <v>45826</v>
      </c>
      <c r="Q23" s="149">
        <f t="shared" si="6"/>
        <v>45833</v>
      </c>
      <c r="R23" s="149">
        <f t="shared" si="6"/>
        <v>45840</v>
      </c>
      <c r="S23" s="149">
        <f t="shared" si="6"/>
        <v>45847</v>
      </c>
      <c r="T23" s="149">
        <f t="shared" si="6"/>
        <v>45854</v>
      </c>
      <c r="U23" s="149">
        <f t="shared" si="6"/>
        <v>45861</v>
      </c>
      <c r="V23" s="149">
        <f t="shared" si="6"/>
        <v>45868</v>
      </c>
      <c r="W23" s="149">
        <f t="shared" si="6"/>
        <v>45875</v>
      </c>
      <c r="X23" s="149">
        <f t="shared" si="6"/>
        <v>45882</v>
      </c>
      <c r="Y23" s="149">
        <f t="shared" si="6"/>
        <v>45889</v>
      </c>
      <c r="Z23" s="149">
        <f t="shared" si="6"/>
        <v>45896</v>
      </c>
      <c r="AA23" s="149">
        <f t="shared" si="6"/>
        <v>45903</v>
      </c>
      <c r="AB23" s="149">
        <f t="shared" si="6"/>
        <v>45910</v>
      </c>
      <c r="AC23" s="149">
        <f t="shared" si="6"/>
        <v>45917</v>
      </c>
      <c r="AD23" s="149">
        <f t="shared" si="6"/>
        <v>45924</v>
      </c>
    </row>
    <row r="24" spans="2:30" x14ac:dyDescent="0.7">
      <c r="B24" s="159" t="s">
        <v>107</v>
      </c>
      <c r="C24" s="160">
        <v>7</v>
      </c>
      <c r="D24" s="161" t="s">
        <v>108</v>
      </c>
      <c r="E24" s="191">
        <f t="shared" ref="E24:AD24" si="7">E23+$C$24</f>
        <v>45760</v>
      </c>
      <c r="F24" s="162">
        <f t="shared" si="7"/>
        <v>45763</v>
      </c>
      <c r="G24" s="162">
        <f t="shared" si="7"/>
        <v>45770</v>
      </c>
      <c r="H24" s="162">
        <f t="shared" si="7"/>
        <v>45777</v>
      </c>
      <c r="I24" s="162">
        <f t="shared" si="7"/>
        <v>45784</v>
      </c>
      <c r="J24" s="162">
        <f t="shared" si="7"/>
        <v>45791</v>
      </c>
      <c r="K24" s="162">
        <f t="shared" si="7"/>
        <v>45798</v>
      </c>
      <c r="L24" s="162">
        <f t="shared" si="7"/>
        <v>45805</v>
      </c>
      <c r="M24" s="162">
        <f t="shared" si="7"/>
        <v>45812</v>
      </c>
      <c r="N24" s="162">
        <f t="shared" si="7"/>
        <v>45819</v>
      </c>
      <c r="O24" s="162">
        <f t="shared" si="7"/>
        <v>45826</v>
      </c>
      <c r="P24" s="162">
        <f t="shared" si="7"/>
        <v>45833</v>
      </c>
      <c r="Q24" s="162">
        <f t="shared" si="7"/>
        <v>45840</v>
      </c>
      <c r="R24" s="162">
        <f t="shared" si="7"/>
        <v>45847</v>
      </c>
      <c r="S24" s="162">
        <f t="shared" si="7"/>
        <v>45854</v>
      </c>
      <c r="T24" s="162">
        <f t="shared" si="7"/>
        <v>45861</v>
      </c>
      <c r="U24" s="162">
        <f t="shared" si="7"/>
        <v>45868</v>
      </c>
      <c r="V24" s="162">
        <f t="shared" si="7"/>
        <v>45875</v>
      </c>
      <c r="W24" s="162">
        <f t="shared" si="7"/>
        <v>45882</v>
      </c>
      <c r="X24" s="162">
        <f t="shared" si="7"/>
        <v>45889</v>
      </c>
      <c r="Y24" s="162">
        <f t="shared" si="7"/>
        <v>45896</v>
      </c>
      <c r="Z24" s="162">
        <f t="shared" si="7"/>
        <v>45903</v>
      </c>
      <c r="AA24" s="162">
        <f t="shared" si="7"/>
        <v>45910</v>
      </c>
      <c r="AB24" s="162">
        <f t="shared" si="7"/>
        <v>45917</v>
      </c>
      <c r="AC24" s="162">
        <f t="shared" si="7"/>
        <v>45924</v>
      </c>
      <c r="AD24" s="162">
        <f t="shared" si="7"/>
        <v>45931</v>
      </c>
    </row>
    <row r="25" spans="2:30" x14ac:dyDescent="0.7">
      <c r="B25" s="158" t="s">
        <v>109</v>
      </c>
      <c r="C25" s="123">
        <v>60</v>
      </c>
      <c r="D25" s="124" t="s">
        <v>110</v>
      </c>
      <c r="E25" s="149">
        <f t="shared" ref="E25:AD25" si="8">E30-$C$25</f>
        <v>45731</v>
      </c>
      <c r="F25" s="149">
        <f t="shared" si="8"/>
        <v>45734</v>
      </c>
      <c r="G25" s="149">
        <f t="shared" si="8"/>
        <v>45741</v>
      </c>
      <c r="H25" s="149">
        <f t="shared" si="8"/>
        <v>45748</v>
      </c>
      <c r="I25" s="149">
        <f t="shared" si="8"/>
        <v>45755</v>
      </c>
      <c r="J25" s="149">
        <f t="shared" si="8"/>
        <v>45762</v>
      </c>
      <c r="K25" s="149">
        <f t="shared" si="8"/>
        <v>45769</v>
      </c>
      <c r="L25" s="149">
        <f t="shared" si="8"/>
        <v>45776</v>
      </c>
      <c r="M25" s="149">
        <f t="shared" si="8"/>
        <v>45783</v>
      </c>
      <c r="N25" s="149">
        <f t="shared" si="8"/>
        <v>45790</v>
      </c>
      <c r="O25" s="149">
        <f t="shared" si="8"/>
        <v>45797</v>
      </c>
      <c r="P25" s="149">
        <f t="shared" si="8"/>
        <v>45804</v>
      </c>
      <c r="Q25" s="149">
        <f t="shared" si="8"/>
        <v>45811</v>
      </c>
      <c r="R25" s="149">
        <f t="shared" si="8"/>
        <v>45818</v>
      </c>
      <c r="S25" s="149">
        <f t="shared" si="8"/>
        <v>45825</v>
      </c>
      <c r="T25" s="149">
        <f t="shared" si="8"/>
        <v>45832</v>
      </c>
      <c r="U25" s="149">
        <f t="shared" si="8"/>
        <v>45839</v>
      </c>
      <c r="V25" s="149">
        <f t="shared" si="8"/>
        <v>45846</v>
      </c>
      <c r="W25" s="149">
        <f t="shared" si="8"/>
        <v>45853</v>
      </c>
      <c r="X25" s="149">
        <f t="shared" si="8"/>
        <v>45860</v>
      </c>
      <c r="Y25" s="149">
        <f t="shared" si="8"/>
        <v>45867</v>
      </c>
      <c r="Z25" s="149">
        <f t="shared" si="8"/>
        <v>45874</v>
      </c>
      <c r="AA25" s="149">
        <f t="shared" si="8"/>
        <v>45881</v>
      </c>
      <c r="AB25" s="149">
        <f t="shared" si="8"/>
        <v>45888</v>
      </c>
      <c r="AC25" s="149">
        <f t="shared" si="8"/>
        <v>45895</v>
      </c>
      <c r="AD25" s="149">
        <f t="shared" si="8"/>
        <v>45902</v>
      </c>
    </row>
    <row r="26" spans="2:30" x14ac:dyDescent="0.7">
      <c r="B26" s="158" t="s">
        <v>111</v>
      </c>
      <c r="C26" s="123">
        <v>30</v>
      </c>
      <c r="D26" s="124" t="s">
        <v>112</v>
      </c>
      <c r="E26" s="149">
        <f t="shared" ref="E26:AD26" si="9">E30-$C$26</f>
        <v>45761</v>
      </c>
      <c r="F26" s="149">
        <f t="shared" si="9"/>
        <v>45764</v>
      </c>
      <c r="G26" s="149">
        <f t="shared" si="9"/>
        <v>45771</v>
      </c>
      <c r="H26" s="149">
        <f t="shared" si="9"/>
        <v>45778</v>
      </c>
      <c r="I26" s="149">
        <f t="shared" si="9"/>
        <v>45785</v>
      </c>
      <c r="J26" s="149">
        <f t="shared" si="9"/>
        <v>45792</v>
      </c>
      <c r="K26" s="149">
        <f t="shared" si="9"/>
        <v>45799</v>
      </c>
      <c r="L26" s="149">
        <f t="shared" si="9"/>
        <v>45806</v>
      </c>
      <c r="M26" s="149">
        <f t="shared" si="9"/>
        <v>45813</v>
      </c>
      <c r="N26" s="149">
        <f t="shared" si="9"/>
        <v>45820</v>
      </c>
      <c r="O26" s="149">
        <f t="shared" si="9"/>
        <v>45827</v>
      </c>
      <c r="P26" s="149">
        <f t="shared" si="9"/>
        <v>45834</v>
      </c>
      <c r="Q26" s="149">
        <f t="shared" si="9"/>
        <v>45841</v>
      </c>
      <c r="R26" s="149">
        <f t="shared" si="9"/>
        <v>45848</v>
      </c>
      <c r="S26" s="149">
        <f t="shared" si="9"/>
        <v>45855</v>
      </c>
      <c r="T26" s="149">
        <f t="shared" si="9"/>
        <v>45862</v>
      </c>
      <c r="U26" s="149">
        <f t="shared" si="9"/>
        <v>45869</v>
      </c>
      <c r="V26" s="149">
        <f t="shared" si="9"/>
        <v>45876</v>
      </c>
      <c r="W26" s="149">
        <f t="shared" si="9"/>
        <v>45883</v>
      </c>
      <c r="X26" s="149">
        <f t="shared" si="9"/>
        <v>45890</v>
      </c>
      <c r="Y26" s="149">
        <f t="shared" si="9"/>
        <v>45897</v>
      </c>
      <c r="Z26" s="149">
        <f t="shared" si="9"/>
        <v>45904</v>
      </c>
      <c r="AA26" s="149">
        <f t="shared" si="9"/>
        <v>45911</v>
      </c>
      <c r="AB26" s="149">
        <f t="shared" si="9"/>
        <v>45918</v>
      </c>
      <c r="AC26" s="149">
        <f t="shared" si="9"/>
        <v>45925</v>
      </c>
      <c r="AD26" s="149">
        <f t="shared" si="9"/>
        <v>45932</v>
      </c>
    </row>
    <row r="27" spans="2:30" x14ac:dyDescent="0.7">
      <c r="B27" s="158" t="s">
        <v>113</v>
      </c>
      <c r="C27" s="123">
        <v>10</v>
      </c>
      <c r="D27" s="124" t="s">
        <v>114</v>
      </c>
      <c r="E27" s="149">
        <f t="shared" ref="E27:AD27" si="10">E30-$C$27</f>
        <v>45781</v>
      </c>
      <c r="F27" s="149">
        <f t="shared" si="10"/>
        <v>45784</v>
      </c>
      <c r="G27" s="149">
        <f t="shared" si="10"/>
        <v>45791</v>
      </c>
      <c r="H27" s="149">
        <f t="shared" si="10"/>
        <v>45798</v>
      </c>
      <c r="I27" s="149">
        <f t="shared" si="10"/>
        <v>45805</v>
      </c>
      <c r="J27" s="149">
        <f t="shared" si="10"/>
        <v>45812</v>
      </c>
      <c r="K27" s="149">
        <f t="shared" si="10"/>
        <v>45819</v>
      </c>
      <c r="L27" s="149">
        <f t="shared" si="10"/>
        <v>45826</v>
      </c>
      <c r="M27" s="149">
        <f t="shared" si="10"/>
        <v>45833</v>
      </c>
      <c r="N27" s="149">
        <f t="shared" si="10"/>
        <v>45840</v>
      </c>
      <c r="O27" s="149">
        <f t="shared" si="10"/>
        <v>45847</v>
      </c>
      <c r="P27" s="149">
        <f t="shared" si="10"/>
        <v>45854</v>
      </c>
      <c r="Q27" s="149">
        <f t="shared" si="10"/>
        <v>45861</v>
      </c>
      <c r="R27" s="149">
        <f t="shared" si="10"/>
        <v>45868</v>
      </c>
      <c r="S27" s="149">
        <f t="shared" si="10"/>
        <v>45875</v>
      </c>
      <c r="T27" s="149">
        <f t="shared" si="10"/>
        <v>45882</v>
      </c>
      <c r="U27" s="149">
        <f t="shared" si="10"/>
        <v>45889</v>
      </c>
      <c r="V27" s="149">
        <f t="shared" si="10"/>
        <v>45896</v>
      </c>
      <c r="W27" s="149">
        <f t="shared" si="10"/>
        <v>45903</v>
      </c>
      <c r="X27" s="149">
        <f t="shared" si="10"/>
        <v>45910</v>
      </c>
      <c r="Y27" s="149">
        <f t="shared" si="10"/>
        <v>45917</v>
      </c>
      <c r="Z27" s="149">
        <f t="shared" si="10"/>
        <v>45924</v>
      </c>
      <c r="AA27" s="149">
        <f t="shared" si="10"/>
        <v>45931</v>
      </c>
      <c r="AB27" s="149">
        <f t="shared" si="10"/>
        <v>45938</v>
      </c>
      <c r="AC27" s="149">
        <f t="shared" si="10"/>
        <v>45945</v>
      </c>
      <c r="AD27" s="149">
        <f t="shared" si="10"/>
        <v>45952</v>
      </c>
    </row>
    <row r="28" spans="2:30" x14ac:dyDescent="0.7">
      <c r="B28" s="163" t="s">
        <v>115</v>
      </c>
      <c r="C28" s="123">
        <v>5</v>
      </c>
      <c r="D28" s="124"/>
      <c r="E28" s="164"/>
      <c r="F28" s="164"/>
      <c r="G28" s="164"/>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row>
    <row r="29" spans="2:30" x14ac:dyDescent="0.7">
      <c r="B29" s="148" t="s">
        <v>116</v>
      </c>
      <c r="C29" s="123">
        <v>7</v>
      </c>
      <c r="D29" s="124" t="s">
        <v>117</v>
      </c>
      <c r="E29" s="149">
        <f t="shared" ref="E29:AD29" si="11">E30-$C$29</f>
        <v>45784</v>
      </c>
      <c r="F29" s="149">
        <f t="shared" si="11"/>
        <v>45787</v>
      </c>
      <c r="G29" s="149">
        <f t="shared" si="11"/>
        <v>45794</v>
      </c>
      <c r="H29" s="149">
        <f t="shared" si="11"/>
        <v>45801</v>
      </c>
      <c r="I29" s="149">
        <f t="shared" si="11"/>
        <v>45808</v>
      </c>
      <c r="J29" s="149">
        <f t="shared" si="11"/>
        <v>45815</v>
      </c>
      <c r="K29" s="149">
        <f t="shared" si="11"/>
        <v>45822</v>
      </c>
      <c r="L29" s="149">
        <f t="shared" si="11"/>
        <v>45829</v>
      </c>
      <c r="M29" s="149">
        <f t="shared" si="11"/>
        <v>45836</v>
      </c>
      <c r="N29" s="149">
        <f t="shared" si="11"/>
        <v>45843</v>
      </c>
      <c r="O29" s="149">
        <f t="shared" si="11"/>
        <v>45850</v>
      </c>
      <c r="P29" s="149">
        <f t="shared" si="11"/>
        <v>45857</v>
      </c>
      <c r="Q29" s="149">
        <f t="shared" si="11"/>
        <v>45864</v>
      </c>
      <c r="R29" s="149">
        <f t="shared" si="11"/>
        <v>45871</v>
      </c>
      <c r="S29" s="149">
        <f t="shared" si="11"/>
        <v>45878</v>
      </c>
      <c r="T29" s="149">
        <f t="shared" si="11"/>
        <v>45885</v>
      </c>
      <c r="U29" s="149">
        <f t="shared" si="11"/>
        <v>45892</v>
      </c>
      <c r="V29" s="149">
        <f t="shared" si="11"/>
        <v>45899</v>
      </c>
      <c r="W29" s="149">
        <f t="shared" si="11"/>
        <v>45906</v>
      </c>
      <c r="X29" s="149">
        <f t="shared" si="11"/>
        <v>45913</v>
      </c>
      <c r="Y29" s="149">
        <f t="shared" si="11"/>
        <v>45920</v>
      </c>
      <c r="Z29" s="149">
        <f t="shared" si="11"/>
        <v>45927</v>
      </c>
      <c r="AA29" s="149">
        <f t="shared" si="11"/>
        <v>45934</v>
      </c>
      <c r="AB29" s="149">
        <f t="shared" si="11"/>
        <v>45941</v>
      </c>
      <c r="AC29" s="149">
        <f t="shared" si="11"/>
        <v>45948</v>
      </c>
      <c r="AD29" s="149">
        <f t="shared" si="11"/>
        <v>45955</v>
      </c>
    </row>
    <row r="30" spans="2:30" x14ac:dyDescent="0.7">
      <c r="B30" s="165" t="s">
        <v>118</v>
      </c>
      <c r="C30" s="166">
        <v>45</v>
      </c>
      <c r="D30" s="167" t="s">
        <v>119</v>
      </c>
      <c r="E30" s="168">
        <f>IF(AND((E39-$C30-$C$28)&gt;'Calendar Events + Assumptions'!$I$7,(E39-$C$30-$C$28)&lt;'Calendar Events + Assumptions'!$I$8),'Calendar Events + Assumptions'!$I$7,(E39-$C$30-$C$28))</f>
        <v>45791</v>
      </c>
      <c r="F30" s="169">
        <f>IF(AND((F39-$C30-$C$28)&gt;'Calendar Events + Assumptions'!$I$7,(F39-$C$30-$C$28)&lt;'Calendar Events + Assumptions'!$I$8),'Calendar Events + Assumptions'!$I$7,(F39-$C$30-$C$28))</f>
        <v>45794</v>
      </c>
      <c r="G30" s="169">
        <f>IF(AND((G39-$C30-$C$28)&gt;'Calendar Events + Assumptions'!$I$7,(G39-$C$30-$C$28)&lt;'Calendar Events + Assumptions'!$I$8),'Calendar Events + Assumptions'!$I$7,(G39-$C$30-$C$28))</f>
        <v>45801</v>
      </c>
      <c r="H30" s="169">
        <f>IF(AND((H39-$C30-$C$28)&gt;'Calendar Events + Assumptions'!$I$7,(H39-$C$30-$C$28)&lt;'Calendar Events + Assumptions'!$I$8),'Calendar Events + Assumptions'!$I$7,(H39-$C$30-$C$28))</f>
        <v>45808</v>
      </c>
      <c r="I30" s="169">
        <f>IF(AND((I39-$C30-$C$28)&gt;'Calendar Events + Assumptions'!$I$7,(I39-$C$30-$C$28)&lt;'Calendar Events + Assumptions'!$I$8),'Calendar Events + Assumptions'!$I$7,(I39-$C$30-$C$28))</f>
        <v>45815</v>
      </c>
      <c r="J30" s="169">
        <f>IF(AND((J39-$C30-$C$28)&gt;'Calendar Events + Assumptions'!$I$7,(J39-$C$30-$C$28)&lt;'Calendar Events + Assumptions'!$I$8),'Calendar Events + Assumptions'!$I$7,(J39-$C$30-$C$28))</f>
        <v>45822</v>
      </c>
      <c r="K30" s="169">
        <f>IF(AND((K39-$C30-$C$28)&gt;'Calendar Events + Assumptions'!$I$7,(K39-$C$30-$C$28)&lt;'Calendar Events + Assumptions'!$I$8),'Calendar Events + Assumptions'!$I$7,(K39-$C$30-$C$28))</f>
        <v>45829</v>
      </c>
      <c r="L30" s="169">
        <f>IF(AND((L39-$C30-$C$28)&gt;'Calendar Events + Assumptions'!$I$7,(L39-$C$30-$C$28)&lt;'Calendar Events + Assumptions'!$I$8),'Calendar Events + Assumptions'!$I$7,(L39-$C$30-$C$28))</f>
        <v>45836</v>
      </c>
      <c r="M30" s="169">
        <f>IF(AND((M39-$C30-$C$28)&gt;'Calendar Events + Assumptions'!$I$7,(M39-$C$30-$C$28)&lt;'Calendar Events + Assumptions'!$I$8),'Calendar Events + Assumptions'!$I$7,(M39-$C$30-$C$28))</f>
        <v>45843</v>
      </c>
      <c r="N30" s="169">
        <f>IF(AND((N39-$C30-$C$28)&gt;'Calendar Events + Assumptions'!$I$7,(N39-$C$30-$C$28)&lt;'Calendar Events + Assumptions'!$I$8),'Calendar Events + Assumptions'!$I$7,(N39-$C$30-$C$28))</f>
        <v>45850</v>
      </c>
      <c r="O30" s="169">
        <f>IF(AND((O39-$C30-$C$28)&gt;'Calendar Events + Assumptions'!$I$7,(O39-$C$30-$C$28)&lt;'Calendar Events + Assumptions'!$I$8),'Calendar Events + Assumptions'!$I$7,(O39-$C$30-$C$28))</f>
        <v>45857</v>
      </c>
      <c r="P30" s="169">
        <f>IF(AND((P39-$C30-$C$28)&gt;'Calendar Events + Assumptions'!$I$7,(P39-$C$30-$C$28)&lt;'Calendar Events + Assumptions'!$I$8),'Calendar Events + Assumptions'!$I$7,(P39-$C$30-$C$28))</f>
        <v>45864</v>
      </c>
      <c r="Q30" s="169">
        <f>IF(AND((Q39-$C30-$C$28)&gt;'Calendar Events + Assumptions'!$I$7,(Q39-$C$30-$C$28)&lt;'Calendar Events + Assumptions'!$I$8),'Calendar Events + Assumptions'!$I$7,(Q39-$C$30-$C$28))</f>
        <v>45871</v>
      </c>
      <c r="R30" s="169">
        <f>IF(AND((R39-$C30-$C$28)&gt;'Calendar Events + Assumptions'!$I$7,(R39-$C$30-$C$28)&lt;'Calendar Events + Assumptions'!$I$8),'Calendar Events + Assumptions'!$I$7,(R39-$C$30-$C$28))</f>
        <v>45878</v>
      </c>
      <c r="S30" s="169">
        <f>IF(AND((S39-$C30-$C$28)&gt;'Calendar Events + Assumptions'!$I$7,(S39-$C$30-$C$28)&lt;'Calendar Events + Assumptions'!$I$8),'Calendar Events + Assumptions'!$I$7,(S39-$C$30-$C$28))</f>
        <v>45885</v>
      </c>
      <c r="T30" s="169">
        <f>IF(AND((T39-$C30-$C$28)&gt;'Calendar Events + Assumptions'!$I$7,(T39-$C$30-$C$28)&lt;'Calendar Events + Assumptions'!$I$8),'Calendar Events + Assumptions'!$I$7,(T39-$C$30-$C$28))</f>
        <v>45892</v>
      </c>
      <c r="U30" s="169">
        <f>IF(AND((U39-$C30-$C$28)&gt;'Calendar Events + Assumptions'!$I$7,(U39-$C$30-$C$28)&lt;'Calendar Events + Assumptions'!$I$8),'Calendar Events + Assumptions'!$I$7,(U39-$C$30-$C$28))</f>
        <v>45899</v>
      </c>
      <c r="V30" s="169">
        <f>IF(AND((V39-$C30-$C$28)&gt;'Calendar Events + Assumptions'!$I$7,(V39-$C$30-$C$28)&lt;'Calendar Events + Assumptions'!$I$8),'Calendar Events + Assumptions'!$I$7,(V39-$C$30-$C$28))</f>
        <v>45906</v>
      </c>
      <c r="W30" s="169">
        <f>IF(AND((W39-$C30-$C$28)&gt;'Calendar Events + Assumptions'!$I$7,(W39-$C$30-$C$28)&lt;'Calendar Events + Assumptions'!$I$8),'Calendar Events + Assumptions'!$I$7,(W39-$C$30-$C$28))</f>
        <v>45913</v>
      </c>
      <c r="X30" s="169">
        <f>IF(AND((X39-$C30-$C$28)&gt;'Calendar Events + Assumptions'!$I$7,(X39-$C$30-$C$28)&lt;'Calendar Events + Assumptions'!$I$8),'Calendar Events + Assumptions'!$I$7,(X39-$C$30-$C$28))</f>
        <v>45920</v>
      </c>
      <c r="Y30" s="169">
        <f>IF(AND((Y39-$C30-$C$28)&gt;'Calendar Events + Assumptions'!$I$7,(Y39-$C$30-$C$28)&lt;'Calendar Events + Assumptions'!$I$8),'Calendar Events + Assumptions'!$I$7,(Y39-$C$30-$C$28))</f>
        <v>45927</v>
      </c>
      <c r="Z30" s="169">
        <f>IF(AND((Z39-$C30-$C$28)&gt;'Calendar Events + Assumptions'!$I$7,(Z39-$C$30-$C$28)&lt;'Calendar Events + Assumptions'!$I$8),'Calendar Events + Assumptions'!$I$7,(Z39-$C$30-$C$28))</f>
        <v>45934</v>
      </c>
      <c r="AA30" s="169">
        <f>IF(AND((AA39-$C30-$C$28)&gt;'Calendar Events + Assumptions'!$I$7,(AA39-$C$30-$C$28)&lt;'Calendar Events + Assumptions'!$I$8),'Calendar Events + Assumptions'!$I$7,(AA39-$C$30-$C$28))</f>
        <v>45941</v>
      </c>
      <c r="AB30" s="169">
        <f>IF(AND((AB39-$C30-$C$28)&gt;'Calendar Events + Assumptions'!$I$7,(AB39-$C$30-$C$28)&lt;'Calendar Events + Assumptions'!$I$8),'Calendar Events + Assumptions'!$I$7,(AB39-$C$30-$C$28))</f>
        <v>45948</v>
      </c>
      <c r="AC30" s="169">
        <f>IF(AND((AC39-$C30-$C$28)&gt;'Calendar Events + Assumptions'!$I$7,(AC39-$C$30-$C$28)&lt;'Calendar Events + Assumptions'!$I$8),'Calendar Events + Assumptions'!$I$7,(AC39-$C$30-$C$28))</f>
        <v>45955</v>
      </c>
      <c r="AD30" s="169">
        <f>IF(AND((AD39-$C30-$C$28)&gt;'Calendar Events + Assumptions'!$I$7,(AD39-$C$30-$C$28)&lt;'Calendar Events + Assumptions'!$I$8),'Calendar Events + Assumptions'!$I$7,(AD39-$C$30-$C$28))</f>
        <v>45962</v>
      </c>
    </row>
    <row r="31" spans="2:30" x14ac:dyDescent="0.7">
      <c r="B31" s="148" t="s">
        <v>120</v>
      </c>
      <c r="C31" s="123">
        <v>7</v>
      </c>
      <c r="D31" s="124" t="s">
        <v>117</v>
      </c>
      <c r="E31" s="149">
        <f t="shared" ref="E31:AD31" si="12">E32-$C$31</f>
        <v>45777</v>
      </c>
      <c r="F31" s="149">
        <f t="shared" si="12"/>
        <v>45780</v>
      </c>
      <c r="G31" s="149">
        <f t="shared" si="12"/>
        <v>45787</v>
      </c>
      <c r="H31" s="149">
        <f t="shared" si="12"/>
        <v>45794</v>
      </c>
      <c r="I31" s="149">
        <f t="shared" si="12"/>
        <v>45801</v>
      </c>
      <c r="J31" s="149">
        <f t="shared" si="12"/>
        <v>45808</v>
      </c>
      <c r="K31" s="149">
        <f t="shared" si="12"/>
        <v>45815</v>
      </c>
      <c r="L31" s="149">
        <f t="shared" si="12"/>
        <v>45822</v>
      </c>
      <c r="M31" s="149">
        <f t="shared" si="12"/>
        <v>45829</v>
      </c>
      <c r="N31" s="149">
        <f t="shared" si="12"/>
        <v>45836</v>
      </c>
      <c r="O31" s="149">
        <f t="shared" si="12"/>
        <v>45843</v>
      </c>
      <c r="P31" s="149">
        <f t="shared" si="12"/>
        <v>45850</v>
      </c>
      <c r="Q31" s="149">
        <f t="shared" si="12"/>
        <v>45857</v>
      </c>
      <c r="R31" s="149">
        <f t="shared" si="12"/>
        <v>45864</v>
      </c>
      <c r="S31" s="149">
        <f t="shared" si="12"/>
        <v>45871</v>
      </c>
      <c r="T31" s="149">
        <f t="shared" si="12"/>
        <v>45878</v>
      </c>
      <c r="U31" s="149">
        <f t="shared" si="12"/>
        <v>45885</v>
      </c>
      <c r="V31" s="149">
        <f t="shared" si="12"/>
        <v>45892</v>
      </c>
      <c r="W31" s="149">
        <f t="shared" si="12"/>
        <v>45899</v>
      </c>
      <c r="X31" s="149">
        <f t="shared" si="12"/>
        <v>45906</v>
      </c>
      <c r="Y31" s="149">
        <f t="shared" si="12"/>
        <v>45913</v>
      </c>
      <c r="Z31" s="149">
        <f t="shared" si="12"/>
        <v>45920</v>
      </c>
      <c r="AA31" s="149">
        <f t="shared" si="12"/>
        <v>45927</v>
      </c>
      <c r="AB31" s="149">
        <f t="shared" si="12"/>
        <v>45934</v>
      </c>
      <c r="AC31" s="149">
        <f t="shared" si="12"/>
        <v>45941</v>
      </c>
      <c r="AD31" s="149">
        <f t="shared" si="12"/>
        <v>45948</v>
      </c>
    </row>
    <row r="32" spans="2:30" x14ac:dyDescent="0.7">
      <c r="B32" s="165" t="s">
        <v>121</v>
      </c>
      <c r="C32" s="166">
        <v>52</v>
      </c>
      <c r="D32" s="167" t="s">
        <v>119</v>
      </c>
      <c r="E32" s="169">
        <f>IF(AND((E39-$C32-$C$28)&gt;'Calendar Events + Assumptions'!$I$7,(E39-$C$32-$C$28)&lt;'Calendar Events + Assumptions'!$I$8),'Calendar Events + Assumptions'!$I$7,(E39-$C$32-$C$28))</f>
        <v>45784</v>
      </c>
      <c r="F32" s="169">
        <f>IF(AND((F39-$C32-$C$28)&gt;'Calendar Events + Assumptions'!$I$7,(F39-$C$32-$C$28)&lt;'Calendar Events + Assumptions'!$I$8),'Calendar Events + Assumptions'!$I$7,(F39-$C$32-$C$28))</f>
        <v>45787</v>
      </c>
      <c r="G32" s="169">
        <f>IF(AND((G39-$C32-$C$28)&gt;'Calendar Events + Assumptions'!$I$7,(G39-$C$32-$C$28)&lt;'Calendar Events + Assumptions'!$I$8),'Calendar Events + Assumptions'!$I$7,(G39-$C$32-$C$28))</f>
        <v>45794</v>
      </c>
      <c r="H32" s="169">
        <f>IF(AND((H39-$C32-$C$28)&gt;'Calendar Events + Assumptions'!$I$7,(H39-$C$32-$C$28)&lt;'Calendar Events + Assumptions'!$I$8),'Calendar Events + Assumptions'!$I$7,(H39-$C$32-$C$28))</f>
        <v>45801</v>
      </c>
      <c r="I32" s="169">
        <f>IF(AND((I39-$C32-$C$28)&gt;'Calendar Events + Assumptions'!$I$7,(I39-$C$32-$C$28)&lt;'Calendar Events + Assumptions'!$I$8),'Calendar Events + Assumptions'!$I$7,(I39-$C$32-$C$28))</f>
        <v>45808</v>
      </c>
      <c r="J32" s="169">
        <f>IF(AND((J39-$C32-$C$28)&gt;'Calendar Events + Assumptions'!$I$7,(J39-$C$32-$C$28)&lt;'Calendar Events + Assumptions'!$I$8),'Calendar Events + Assumptions'!$I$7,(J39-$C$32-$C$28))</f>
        <v>45815</v>
      </c>
      <c r="K32" s="169">
        <f>IF(AND((K39-$C32-$C$28)&gt;'Calendar Events + Assumptions'!$I$7,(K39-$C$32-$C$28)&lt;'Calendar Events + Assumptions'!$I$8),'Calendar Events + Assumptions'!$I$7,(K39-$C$32-$C$28))</f>
        <v>45822</v>
      </c>
      <c r="L32" s="169">
        <f>IF(AND((L39-$C32-$C$28)&gt;'Calendar Events + Assumptions'!$I$7,(L39-$C$32-$C$28)&lt;'Calendar Events + Assumptions'!$I$8),'Calendar Events + Assumptions'!$I$7,(L39-$C$32-$C$28))</f>
        <v>45829</v>
      </c>
      <c r="M32" s="169">
        <f>IF(AND((M39-$C32-$C$28)&gt;'Calendar Events + Assumptions'!$I$7,(M39-$C$32-$C$28)&lt;'Calendar Events + Assumptions'!$I$8),'Calendar Events + Assumptions'!$I$7,(M39-$C$32-$C$28))</f>
        <v>45836</v>
      </c>
      <c r="N32" s="169">
        <f>IF(AND((N39-$C32-$C$28)&gt;'Calendar Events + Assumptions'!$I$7,(N39-$C$32-$C$28)&lt;'Calendar Events + Assumptions'!$I$8),'Calendar Events + Assumptions'!$I$7,(N39-$C$32-$C$28))</f>
        <v>45843</v>
      </c>
      <c r="O32" s="169">
        <f>IF(AND((O39-$C32-$C$28)&gt;'Calendar Events + Assumptions'!$I$7,(O39-$C$32-$C$28)&lt;'Calendar Events + Assumptions'!$I$8),'Calendar Events + Assumptions'!$I$7,(O39-$C$32-$C$28))</f>
        <v>45850</v>
      </c>
      <c r="P32" s="169">
        <f>IF(AND((P39-$C32-$C$28)&gt;'Calendar Events + Assumptions'!$I$7,(P39-$C$32-$C$28)&lt;'Calendar Events + Assumptions'!$I$8),'Calendar Events + Assumptions'!$I$7,(P39-$C$32-$C$28))</f>
        <v>45857</v>
      </c>
      <c r="Q32" s="169">
        <f>IF(AND((Q39-$C32-$C$28)&gt;'Calendar Events + Assumptions'!$I$7,(Q39-$C$32-$C$28)&lt;'Calendar Events + Assumptions'!$I$8),'Calendar Events + Assumptions'!$I$7,(Q39-$C$32-$C$28))</f>
        <v>45864</v>
      </c>
      <c r="R32" s="169">
        <f>IF(AND((R39-$C32-$C$28)&gt;'Calendar Events + Assumptions'!$I$7,(R39-$C$32-$C$28)&lt;'Calendar Events + Assumptions'!$I$8),'Calendar Events + Assumptions'!$I$7,(R39-$C$32-$C$28))</f>
        <v>45871</v>
      </c>
      <c r="S32" s="169">
        <f>IF(AND((S39-$C32-$C$28)&gt;'Calendar Events + Assumptions'!$I$7,(S39-$C$32-$C$28)&lt;'Calendar Events + Assumptions'!$I$8),'Calendar Events + Assumptions'!$I$7,(S39-$C$32-$C$28))</f>
        <v>45878</v>
      </c>
      <c r="T32" s="169">
        <f>IF(AND((T39-$C32-$C$28)&gt;'Calendar Events + Assumptions'!$I$7,(T39-$C$32-$C$28)&lt;'Calendar Events + Assumptions'!$I$8),'Calendar Events + Assumptions'!$I$7,(T39-$C$32-$C$28))</f>
        <v>45885</v>
      </c>
      <c r="U32" s="169">
        <f>IF(AND((U39-$C32-$C$28)&gt;'Calendar Events + Assumptions'!$I$7,(U39-$C$32-$C$28)&lt;'Calendar Events + Assumptions'!$I$8),'Calendar Events + Assumptions'!$I$7,(U39-$C$32-$C$28))</f>
        <v>45892</v>
      </c>
      <c r="V32" s="169">
        <f>IF(AND((V39-$C32-$C$28)&gt;'Calendar Events + Assumptions'!$I$7,(V39-$C$32-$C$28)&lt;'Calendar Events + Assumptions'!$I$8),'Calendar Events + Assumptions'!$I$7,(V39-$C$32-$C$28))</f>
        <v>45899</v>
      </c>
      <c r="W32" s="169">
        <f>IF(AND((W39-$C32-$C$28)&gt;'Calendar Events + Assumptions'!$I$7,(W39-$C$32-$C$28)&lt;'Calendar Events + Assumptions'!$I$8),'Calendar Events + Assumptions'!$I$7,(W39-$C$32-$C$28))</f>
        <v>45906</v>
      </c>
      <c r="X32" s="169">
        <f>IF(AND((X39-$C32-$C$28)&gt;'Calendar Events + Assumptions'!$I$7,(X39-$C$32-$C$28)&lt;'Calendar Events + Assumptions'!$I$8),'Calendar Events + Assumptions'!$I$7,(X39-$C$32-$C$28))</f>
        <v>45913</v>
      </c>
      <c r="Y32" s="169">
        <f>IF(AND((Y39-$C32-$C$28)&gt;'Calendar Events + Assumptions'!$I$7,(Y39-$C$32-$C$28)&lt;'Calendar Events + Assumptions'!$I$8),'Calendar Events + Assumptions'!$I$7,(Y39-$C$32-$C$28))</f>
        <v>45920</v>
      </c>
      <c r="Z32" s="169">
        <f>IF(AND((Z39-$C32-$C$28)&gt;'Calendar Events + Assumptions'!$I$7,(Z39-$C$32-$C$28)&lt;'Calendar Events + Assumptions'!$I$8),'Calendar Events + Assumptions'!$I$7,(Z39-$C$32-$C$28))</f>
        <v>45927</v>
      </c>
      <c r="AA32" s="169">
        <f>IF(AND((AA39-$C32-$C$28)&gt;'Calendar Events + Assumptions'!$I$7,(AA39-$C$32-$C$28)&lt;'Calendar Events + Assumptions'!$I$8),'Calendar Events + Assumptions'!$I$7,(AA39-$C$32-$C$28))</f>
        <v>45934</v>
      </c>
      <c r="AB32" s="169">
        <f>IF(AND((AB39-$C32-$C$28)&gt;'Calendar Events + Assumptions'!$I$7,(AB39-$C$32-$C$28)&lt;'Calendar Events + Assumptions'!$I$8),'Calendar Events + Assumptions'!$I$7,(AB39-$C$32-$C$28))</f>
        <v>45941</v>
      </c>
      <c r="AC32" s="169">
        <f>IF(AND((AC39-$C32-$C$28)&gt;'Calendar Events + Assumptions'!$I$7,(AC39-$C$32-$C$28)&lt;'Calendar Events + Assumptions'!$I$8),'Calendar Events + Assumptions'!$I$7,(AC39-$C$32-$C$28))</f>
        <v>45948</v>
      </c>
      <c r="AD32" s="169">
        <f>IF(AND((AD39-$C32-$C$28)&gt;'Calendar Events + Assumptions'!$I$7,(AD39-$C$32-$C$28)&lt;'Calendar Events + Assumptions'!$I$8),'Calendar Events + Assumptions'!$I$7,(AD39-$C$32-$C$28))</f>
        <v>45955</v>
      </c>
    </row>
    <row r="33" spans="2:30" x14ac:dyDescent="0.7">
      <c r="B33" s="148" t="s">
        <v>122</v>
      </c>
      <c r="C33" s="123">
        <v>7</v>
      </c>
      <c r="D33" s="124" t="s">
        <v>117</v>
      </c>
      <c r="E33" s="170">
        <f t="shared" ref="E33:AD33" si="13">E34-$C$33</f>
        <v>45784</v>
      </c>
      <c r="F33" s="170">
        <f t="shared" si="13"/>
        <v>45787</v>
      </c>
      <c r="G33" s="170">
        <f t="shared" si="13"/>
        <v>45794</v>
      </c>
      <c r="H33" s="170">
        <f t="shared" si="13"/>
        <v>45801</v>
      </c>
      <c r="I33" s="170">
        <f t="shared" si="13"/>
        <v>45808</v>
      </c>
      <c r="J33" s="170">
        <f t="shared" si="13"/>
        <v>45815</v>
      </c>
      <c r="K33" s="170">
        <f t="shared" si="13"/>
        <v>45822</v>
      </c>
      <c r="L33" s="170">
        <f t="shared" si="13"/>
        <v>45829</v>
      </c>
      <c r="M33" s="170">
        <f t="shared" si="13"/>
        <v>45836</v>
      </c>
      <c r="N33" s="170">
        <f t="shared" si="13"/>
        <v>45843</v>
      </c>
      <c r="O33" s="170">
        <f t="shared" si="13"/>
        <v>45850</v>
      </c>
      <c r="P33" s="170">
        <f t="shared" si="13"/>
        <v>45857</v>
      </c>
      <c r="Q33" s="170">
        <f t="shared" si="13"/>
        <v>45864</v>
      </c>
      <c r="R33" s="170">
        <f t="shared" si="13"/>
        <v>45871</v>
      </c>
      <c r="S33" s="170">
        <f t="shared" si="13"/>
        <v>45878</v>
      </c>
      <c r="T33" s="170">
        <f t="shared" si="13"/>
        <v>45885</v>
      </c>
      <c r="U33" s="170">
        <f t="shared" si="13"/>
        <v>45892</v>
      </c>
      <c r="V33" s="170">
        <f t="shared" si="13"/>
        <v>45899</v>
      </c>
      <c r="W33" s="170">
        <f t="shared" si="13"/>
        <v>45906</v>
      </c>
      <c r="X33" s="170">
        <f t="shared" si="13"/>
        <v>45913</v>
      </c>
      <c r="Y33" s="170">
        <f t="shared" si="13"/>
        <v>45920</v>
      </c>
      <c r="Z33" s="170">
        <f t="shared" si="13"/>
        <v>45927</v>
      </c>
      <c r="AA33" s="170">
        <f t="shared" si="13"/>
        <v>45934</v>
      </c>
      <c r="AB33" s="170">
        <f t="shared" si="13"/>
        <v>45941</v>
      </c>
      <c r="AC33" s="170">
        <f t="shared" si="13"/>
        <v>45948</v>
      </c>
      <c r="AD33" s="170">
        <f t="shared" si="13"/>
        <v>45955</v>
      </c>
    </row>
    <row r="34" spans="2:30" x14ac:dyDescent="0.7">
      <c r="B34" s="165" t="s">
        <v>123</v>
      </c>
      <c r="C34" s="166">
        <v>45</v>
      </c>
      <c r="D34" s="167" t="s">
        <v>119</v>
      </c>
      <c r="E34" s="169">
        <f>IF(AND((E39-$C34-$C$28)&gt;'Calendar Events + Assumptions'!$J$15,(E39-$C$34-$C$28)&lt;'Calendar Events + Assumptions'!$J$16),'Calendar Events + Assumptions'!$J$15,(E39-$C$34-$C$28))</f>
        <v>45791</v>
      </c>
      <c r="F34" s="169">
        <f>IF(AND((F39-$C34-$C$28)&gt;'Calendar Events + Assumptions'!$J$15,(F39-$C$34-$C$28)&lt;'Calendar Events + Assumptions'!$J$16),'Calendar Events + Assumptions'!$J$15,(F39-$C$34-$C$28))</f>
        <v>45794</v>
      </c>
      <c r="G34" s="169">
        <f>IF(AND((G39-$C34-$C$28)&gt;'Calendar Events + Assumptions'!$J$15,(G39-$C$34-$C$28)&lt;'Calendar Events + Assumptions'!$J$16),'Calendar Events + Assumptions'!$J$15,(G39-$C$34-$C$28))</f>
        <v>45801</v>
      </c>
      <c r="H34" s="169">
        <f>IF(AND((H39-$C34-$C$28)&gt;'Calendar Events + Assumptions'!$J$15,(H39-$C$34-$C$28)&lt;'Calendar Events + Assumptions'!$J$16),'Calendar Events + Assumptions'!$J$15,(H39-$C$34-$C$28))</f>
        <v>45808</v>
      </c>
      <c r="I34" s="169">
        <f>IF(AND((I39-$C34-$C$28)&gt;'Calendar Events + Assumptions'!$J$15,(I39-$C$34-$C$28)&lt;'Calendar Events + Assumptions'!$J$16),'Calendar Events + Assumptions'!$J$15,(I39-$C$34-$C$28))</f>
        <v>45815</v>
      </c>
      <c r="J34" s="169">
        <f>IF(AND((J39-$C34-$C$28)&gt;'Calendar Events + Assumptions'!$J$15,(J39-$C$34-$C$28)&lt;'Calendar Events + Assumptions'!$J$16),'Calendar Events + Assumptions'!$J$15,(J39-$C$34-$C$28))</f>
        <v>45822</v>
      </c>
      <c r="K34" s="169">
        <f>IF(AND((K39-$C34-$C$28)&gt;'Calendar Events + Assumptions'!$J$15,(K39-$C$34-$C$28)&lt;'Calendar Events + Assumptions'!$J$16),'Calendar Events + Assumptions'!$J$15,(K39-$C$34-$C$28))</f>
        <v>45829</v>
      </c>
      <c r="L34" s="169">
        <f>IF(AND((L39-$C34-$C$28)&gt;'Calendar Events + Assumptions'!$J$15,(L39-$C$34-$C$28)&lt;'Calendar Events + Assumptions'!$J$16),'Calendar Events + Assumptions'!$J$15,(L39-$C$34-$C$28))</f>
        <v>45836</v>
      </c>
      <c r="M34" s="169">
        <f>IF(AND((M39-$C34-$C$28)&gt;'Calendar Events + Assumptions'!$J$15,(M39-$C$34-$C$28)&lt;'Calendar Events + Assumptions'!$J$16),'Calendar Events + Assumptions'!$J$15,(M39-$C$34-$C$28))</f>
        <v>45843</v>
      </c>
      <c r="N34" s="169">
        <f>IF(AND((N39-$C34-$C$28)&gt;'Calendar Events + Assumptions'!$J$15,(N39-$C$34-$C$28)&lt;'Calendar Events + Assumptions'!$J$16),'Calendar Events + Assumptions'!$J$15,(N39-$C$34-$C$28))</f>
        <v>45850</v>
      </c>
      <c r="O34" s="169">
        <f>IF(AND((O39-$C34-$C$28)&gt;'Calendar Events + Assumptions'!$J$15,(O39-$C$34-$C$28)&lt;'Calendar Events + Assumptions'!$J$16),'Calendar Events + Assumptions'!$J$15,(O39-$C$34-$C$28))</f>
        <v>45857</v>
      </c>
      <c r="P34" s="169">
        <f>IF(AND((P39-$C34-$C$28)&gt;'Calendar Events + Assumptions'!$J$15,(P39-$C$34-$C$28)&lt;'Calendar Events + Assumptions'!$J$16),'Calendar Events + Assumptions'!$J$15,(P39-$C$34-$C$28))</f>
        <v>45864</v>
      </c>
      <c r="Q34" s="169">
        <f>IF(AND((Q39-$C34-$C$28)&gt;'Calendar Events + Assumptions'!$J$15,(Q39-$C$34-$C$28)&lt;'Calendar Events + Assumptions'!$J$16),'Calendar Events + Assumptions'!$J$15,(Q39-$C$34-$C$28))</f>
        <v>45871</v>
      </c>
      <c r="R34" s="169">
        <f>IF(AND((R39-$C34-$C$28)&gt;'Calendar Events + Assumptions'!$J$15,(R39-$C$34-$C$28)&lt;'Calendar Events + Assumptions'!$J$16),'Calendar Events + Assumptions'!$J$15,(R39-$C$34-$C$28))</f>
        <v>45878</v>
      </c>
      <c r="S34" s="169">
        <f>IF(AND((S39-$C34-$C$28)&gt;'Calendar Events + Assumptions'!$J$15,(S39-$C$34-$C$28)&lt;'Calendar Events + Assumptions'!$J$16),'Calendar Events + Assumptions'!$J$15,(S39-$C$34-$C$28))</f>
        <v>45885</v>
      </c>
      <c r="T34" s="169">
        <f>IF(AND((T39-$C34-$C$28)&gt;'Calendar Events + Assumptions'!$J$15,(T39-$C$34-$C$28)&lt;'Calendar Events + Assumptions'!$J$16),'Calendar Events + Assumptions'!$J$15,(T39-$C$34-$C$28))</f>
        <v>45892</v>
      </c>
      <c r="U34" s="169">
        <f>IF(AND((U39-$C34-$C$28)&gt;'Calendar Events + Assumptions'!$J$15,(U39-$C$34-$C$28)&lt;'Calendar Events + Assumptions'!$J$16),'Calendar Events + Assumptions'!$J$15,(U39-$C$34-$C$28))</f>
        <v>45899</v>
      </c>
      <c r="V34" s="169">
        <f>IF(AND((V39-$C34-$C$28)&gt;'Calendar Events + Assumptions'!$J$15,(V39-$C$34-$C$28)&lt;'Calendar Events + Assumptions'!$J$16),'Calendar Events + Assumptions'!$J$15,(V39-$C$34-$C$28))</f>
        <v>45906</v>
      </c>
      <c r="W34" s="169">
        <f>IF(AND((W39-$C34-$C$28)&gt;'Calendar Events + Assumptions'!$J$15,(W39-$C$34-$C$28)&lt;'Calendar Events + Assumptions'!$J$16),'Calendar Events + Assumptions'!$J$15,(W39-$C$34-$C$28))</f>
        <v>45913</v>
      </c>
      <c r="X34" s="169">
        <f>IF(AND((X39-$C34-$C$28)&gt;'Calendar Events + Assumptions'!$J$15,(X39-$C$34-$C$28)&lt;'Calendar Events + Assumptions'!$J$16),'Calendar Events + Assumptions'!$J$15,(X39-$C$34-$C$28))</f>
        <v>45920</v>
      </c>
      <c r="Y34" s="169">
        <f>IF(AND((Y39-$C34-$C$28)&gt;'Calendar Events + Assumptions'!$J$15,(Y39-$C$34-$C$28)&lt;'Calendar Events + Assumptions'!$J$16),'Calendar Events + Assumptions'!$J$15,(Y39-$C$34-$C$28))</f>
        <v>45927</v>
      </c>
      <c r="Z34" s="169">
        <f>IF(AND((Z39-$C34-$C$28)&gt;'Calendar Events + Assumptions'!$J$15,(Z39-$C$34-$C$28)&lt;'Calendar Events + Assumptions'!$J$16),'Calendar Events + Assumptions'!$J$15,(Z39-$C$34-$C$28))</f>
        <v>45934</v>
      </c>
      <c r="AA34" s="169">
        <f>IF(AND((AA39-$C34-$C$28)&gt;'Calendar Events + Assumptions'!$J$15,(AA39-$C$34-$C$28)&lt;'Calendar Events + Assumptions'!$J$16),'Calendar Events + Assumptions'!$J$15,(AA39-$C$34-$C$28))</f>
        <v>45941</v>
      </c>
      <c r="AB34" s="169">
        <f>IF(AND((AB39-$C34-$C$28)&gt;'Calendar Events + Assumptions'!$J$15,(AB39-$C$34-$C$28)&lt;'Calendar Events + Assumptions'!$J$16),'Calendar Events + Assumptions'!$J$15,(AB39-$C$34-$C$28))</f>
        <v>45948</v>
      </c>
      <c r="AC34" s="169">
        <f>IF(AND((AC39-$C34-$C$28)&gt;'Calendar Events + Assumptions'!$J$15,(AC39-$C$34-$C$28)&lt;'Calendar Events + Assumptions'!$J$16),'Calendar Events + Assumptions'!$J$15,(AC39-$C$34-$C$28))</f>
        <v>45955</v>
      </c>
      <c r="AD34" s="169">
        <f>IF(AND((AD39-$C34-$C$28)&gt;'Calendar Events + Assumptions'!$J$15,(AD39-$C$34-$C$28)&lt;'Calendar Events + Assumptions'!$J$16),'Calendar Events + Assumptions'!$J$15,(AD39-$C$34-$C$28))</f>
        <v>45962</v>
      </c>
    </row>
    <row r="35" spans="2:30" x14ac:dyDescent="0.7">
      <c r="B35" s="148" t="s">
        <v>124</v>
      </c>
      <c r="C35" s="123">
        <v>7</v>
      </c>
      <c r="D35" s="124" t="s">
        <v>117</v>
      </c>
      <c r="E35" s="170">
        <f t="shared" ref="E35:AD35" si="14">E36-$C$35</f>
        <v>45796</v>
      </c>
      <c r="F35" s="170">
        <f t="shared" si="14"/>
        <v>45799</v>
      </c>
      <c r="G35" s="170">
        <f t="shared" si="14"/>
        <v>45806</v>
      </c>
      <c r="H35" s="170">
        <f t="shared" si="14"/>
        <v>45813</v>
      </c>
      <c r="I35" s="170">
        <f t="shared" si="14"/>
        <v>45820</v>
      </c>
      <c r="J35" s="170">
        <f t="shared" si="14"/>
        <v>45827</v>
      </c>
      <c r="K35" s="170">
        <f t="shared" si="14"/>
        <v>45834</v>
      </c>
      <c r="L35" s="170">
        <f t="shared" si="14"/>
        <v>45841</v>
      </c>
      <c r="M35" s="170">
        <f t="shared" si="14"/>
        <v>45848</v>
      </c>
      <c r="N35" s="170">
        <f t="shared" si="14"/>
        <v>45855</v>
      </c>
      <c r="O35" s="170">
        <f t="shared" si="14"/>
        <v>45862</v>
      </c>
      <c r="P35" s="170">
        <f t="shared" si="14"/>
        <v>45869</v>
      </c>
      <c r="Q35" s="170">
        <f t="shared" si="14"/>
        <v>45876</v>
      </c>
      <c r="R35" s="170">
        <f t="shared" si="14"/>
        <v>45883</v>
      </c>
      <c r="S35" s="170">
        <f t="shared" si="14"/>
        <v>45890</v>
      </c>
      <c r="T35" s="170">
        <f t="shared" si="14"/>
        <v>45897</v>
      </c>
      <c r="U35" s="170">
        <f t="shared" si="14"/>
        <v>45904</v>
      </c>
      <c r="V35" s="170">
        <f t="shared" si="14"/>
        <v>45911</v>
      </c>
      <c r="W35" s="170">
        <f t="shared" si="14"/>
        <v>45918</v>
      </c>
      <c r="X35" s="170">
        <f t="shared" si="14"/>
        <v>45925</v>
      </c>
      <c r="Y35" s="170">
        <f t="shared" si="14"/>
        <v>45932</v>
      </c>
      <c r="Z35" s="170">
        <f t="shared" si="14"/>
        <v>45938</v>
      </c>
      <c r="AA35" s="170">
        <f t="shared" si="14"/>
        <v>45938</v>
      </c>
      <c r="AB35" s="170">
        <f t="shared" si="14"/>
        <v>45938</v>
      </c>
      <c r="AC35" s="170">
        <f t="shared" si="14"/>
        <v>45960</v>
      </c>
      <c r="AD35" s="170">
        <f t="shared" si="14"/>
        <v>45967</v>
      </c>
    </row>
    <row r="36" spans="2:30" x14ac:dyDescent="0.7">
      <c r="B36" s="165" t="s">
        <v>125</v>
      </c>
      <c r="C36" s="166">
        <v>33</v>
      </c>
      <c r="D36" s="167" t="s">
        <v>119</v>
      </c>
      <c r="E36" s="169">
        <f>IF(AND((E39-$C36-$C$28)&gt;'Calendar Events + Assumptions'!$J$18,(E39-$C$36-$C$28)&lt;'Calendar Events + Assumptions'!$J$19),'Calendar Events + Assumptions'!$J$18,(E39-$C$36-$C$28))</f>
        <v>45803</v>
      </c>
      <c r="F36" s="169">
        <f>IF(AND((F39-$C36-$C$28)&gt;'Calendar Events + Assumptions'!$J$18,(F39-$C$36-$C$28)&lt;'Calendar Events + Assumptions'!$J$19),'Calendar Events + Assumptions'!$J$18,(F39-$C$36-$C$28))</f>
        <v>45806</v>
      </c>
      <c r="G36" s="169">
        <f>IF(AND((G39-$C36-$C$28)&gt;'Calendar Events + Assumptions'!$J$18,(G39-$C$36-$C$28)&lt;'Calendar Events + Assumptions'!$J$19),'Calendar Events + Assumptions'!$J$18,(G39-$C$36-$C$28))</f>
        <v>45813</v>
      </c>
      <c r="H36" s="169">
        <f>IF(AND((H39-$C36-$C$28)&gt;'Calendar Events + Assumptions'!$J$18,(H39-$C$36-$C$28)&lt;'Calendar Events + Assumptions'!$J$19),'Calendar Events + Assumptions'!$J$18,(H39-$C$36-$C$28))</f>
        <v>45820</v>
      </c>
      <c r="I36" s="169">
        <f>IF(AND((I39-$C36-$C$28)&gt;'Calendar Events + Assumptions'!$J$18,(I39-$C$36-$C$28)&lt;'Calendar Events + Assumptions'!$J$19),'Calendar Events + Assumptions'!$J$18,(I39-$C$36-$C$28))</f>
        <v>45827</v>
      </c>
      <c r="J36" s="169">
        <f>IF(AND((J39-$C36-$C$28)&gt;'Calendar Events + Assumptions'!$J$18,(J39-$C$36-$C$28)&lt;'Calendar Events + Assumptions'!$J$19),'Calendar Events + Assumptions'!$J$18,(J39-$C$36-$C$28))</f>
        <v>45834</v>
      </c>
      <c r="K36" s="169">
        <f>IF(AND((K39-$C36-$C$28)&gt;'Calendar Events + Assumptions'!$J$18,(K39-$C$36-$C$28)&lt;'Calendar Events + Assumptions'!$J$19),'Calendar Events + Assumptions'!$J$18,(K39-$C$36-$C$28))</f>
        <v>45841</v>
      </c>
      <c r="L36" s="169">
        <f>IF(AND((L39-$C36-$C$28)&gt;'Calendar Events + Assumptions'!$J$18,(L39-$C$36-$C$28)&lt;'Calendar Events + Assumptions'!$J$19),'Calendar Events + Assumptions'!$J$18,(L39-$C$36-$C$28))</f>
        <v>45848</v>
      </c>
      <c r="M36" s="169">
        <f>IF(AND((M39-$C36-$C$28)&gt;'Calendar Events + Assumptions'!$J$18,(M39-$C$36-$C$28)&lt;'Calendar Events + Assumptions'!$J$19),'Calendar Events + Assumptions'!$J$18,(M39-$C$36-$C$28))</f>
        <v>45855</v>
      </c>
      <c r="N36" s="169">
        <f>IF(AND((N39-$C36-$C$28)&gt;'Calendar Events + Assumptions'!$J$18,(N39-$C$36-$C$28)&lt;'Calendar Events + Assumptions'!$J$19),'Calendar Events + Assumptions'!$J$18,(N39-$C$36-$C$28))</f>
        <v>45862</v>
      </c>
      <c r="O36" s="169">
        <f>IF(AND((O39-$C36-$C$28)&gt;'Calendar Events + Assumptions'!$J$18,(O39-$C$36-$C$28)&lt;'Calendar Events + Assumptions'!$J$19),'Calendar Events + Assumptions'!$J$18,(O39-$C$36-$C$28))</f>
        <v>45869</v>
      </c>
      <c r="P36" s="169">
        <f>IF(AND((P39-$C36-$C$28)&gt;'Calendar Events + Assumptions'!$J$18,(P39-$C$36-$C$28)&lt;'Calendar Events + Assumptions'!$J$19),'Calendar Events + Assumptions'!$J$18,(P39-$C$36-$C$28))</f>
        <v>45876</v>
      </c>
      <c r="Q36" s="169">
        <f>IF(AND((Q39-$C36-$C$28)&gt;'Calendar Events + Assumptions'!$J$18,(Q39-$C$36-$C$28)&lt;'Calendar Events + Assumptions'!$J$19),'Calendar Events + Assumptions'!$J$18,(Q39-$C$36-$C$28))</f>
        <v>45883</v>
      </c>
      <c r="R36" s="169">
        <f>IF(AND((R39-$C36-$C$28)&gt;'Calendar Events + Assumptions'!$J$18,(R39-$C$36-$C$28)&lt;'Calendar Events + Assumptions'!$J$19),'Calendar Events + Assumptions'!$J$18,(R39-$C$36-$C$28))</f>
        <v>45890</v>
      </c>
      <c r="S36" s="169">
        <f>IF(AND((S39-$C36-$C$28)&gt;'Calendar Events + Assumptions'!$J$18,(S39-$C$36-$C$28)&lt;'Calendar Events + Assumptions'!$J$19),'Calendar Events + Assumptions'!$J$18,(S39-$C$36-$C$28))</f>
        <v>45897</v>
      </c>
      <c r="T36" s="169">
        <f>IF(AND((T39-$C36-$C$28)&gt;'Calendar Events + Assumptions'!$J$18,(T39-$C$36-$C$28)&lt;'Calendar Events + Assumptions'!$J$19),'Calendar Events + Assumptions'!$J$18,(T39-$C$36-$C$28))</f>
        <v>45904</v>
      </c>
      <c r="U36" s="169">
        <f>IF(AND((U39-$C36-$C$28)&gt;'Calendar Events + Assumptions'!$J$18,(U39-$C$36-$C$28)&lt;'Calendar Events + Assumptions'!$J$19),'Calendar Events + Assumptions'!$J$18,(U39-$C$36-$C$28))</f>
        <v>45911</v>
      </c>
      <c r="V36" s="169">
        <f>IF(AND((V39-$C36-$C$28)&gt;'Calendar Events + Assumptions'!$J$18,(V39-$C$36-$C$28)&lt;'Calendar Events + Assumptions'!$J$19),'Calendar Events + Assumptions'!$J$18,(V39-$C$36-$C$28))</f>
        <v>45918</v>
      </c>
      <c r="W36" s="169">
        <f>IF(AND((W39-$C36-$C$28)&gt;'Calendar Events + Assumptions'!$J$18,(W39-$C$36-$C$28)&lt;'Calendar Events + Assumptions'!$J$19),'Calendar Events + Assumptions'!$J$18,(W39-$C$36-$C$28))</f>
        <v>45925</v>
      </c>
      <c r="X36" s="169">
        <f>IF(AND((X39-$C36-$C$28)&gt;'Calendar Events + Assumptions'!$J$18,(X39-$C$36-$C$28)&lt;'Calendar Events + Assumptions'!$J$19),'Calendar Events + Assumptions'!$J$18,(X39-$C$36-$C$28))</f>
        <v>45932</v>
      </c>
      <c r="Y36" s="169">
        <f>IF(AND((Y39-$C36-$C$28)&gt;'Calendar Events + Assumptions'!$J$18,(Y39-$C$36-$C$28)&lt;'Calendar Events + Assumptions'!$J$19),'Calendar Events + Assumptions'!$J$18,(Y39-$C$36-$C$28))</f>
        <v>45939</v>
      </c>
      <c r="Z36" s="171">
        <f>IF(AND((Z39-$C36-$C$28)&gt;'Calendar Events + Assumptions'!$J$18,(Z39-$C$36-$C$28)&lt;'Calendar Events + Assumptions'!$J$19),'Calendar Events + Assumptions'!$J$18,(Z39-$C$36-$C$28))</f>
        <v>45945</v>
      </c>
      <c r="AA36" s="171">
        <f>IF(AND((AA39-$C36-$C$28)&gt;'Calendar Events + Assumptions'!$J$18,(AA39-$C$36-$C$28)&lt;'Calendar Events + Assumptions'!$J$19),'Calendar Events + Assumptions'!$J$18,(AA39-$C$36-$C$28))</f>
        <v>45945</v>
      </c>
      <c r="AB36" s="171">
        <f>IF(AND((AB39-$C36-$C$28)&gt;'Calendar Events + Assumptions'!$J$18,(AB39-$C$36-$C$28)&lt;'Calendar Events + Assumptions'!$J$19),'Calendar Events + Assumptions'!$J$18,(AB39-$C$36-$C$28))</f>
        <v>45945</v>
      </c>
      <c r="AC36" s="169">
        <f>IF(AND((AC39-$C36-$C$28)&gt;'Calendar Events + Assumptions'!$J$18,(AC39-$C$36-$C$28)&lt;'Calendar Events + Assumptions'!$J$19),'Calendar Events + Assumptions'!$J$18,(AC39-$C$36-$C$28))</f>
        <v>45967</v>
      </c>
      <c r="AD36" s="169">
        <f>IF(AND((AD39-$C36-$C$28)&gt;'Calendar Events + Assumptions'!$J$18,(AD39-$C$36-$C$28)&lt;'Calendar Events + Assumptions'!$J$19),'Calendar Events + Assumptions'!$J$18,(AD39-$C$36-$C$28))</f>
        <v>45974</v>
      </c>
    </row>
    <row r="37" spans="2:30" x14ac:dyDescent="0.7">
      <c r="B37" s="148" t="s">
        <v>126</v>
      </c>
      <c r="C37" s="123">
        <v>7</v>
      </c>
      <c r="D37" s="124" t="s">
        <v>117</v>
      </c>
      <c r="E37" s="170">
        <f t="shared" ref="E37:AD37" si="15">E38-$C$37</f>
        <v>45784</v>
      </c>
      <c r="F37" s="170">
        <f t="shared" si="15"/>
        <v>45787</v>
      </c>
      <c r="G37" s="170">
        <f t="shared" si="15"/>
        <v>45794</v>
      </c>
      <c r="H37" s="170">
        <f t="shared" si="15"/>
        <v>45801</v>
      </c>
      <c r="I37" s="170">
        <f t="shared" si="15"/>
        <v>45808</v>
      </c>
      <c r="J37" s="170">
        <f t="shared" si="15"/>
        <v>45815</v>
      </c>
      <c r="K37" s="170">
        <f t="shared" si="15"/>
        <v>45822</v>
      </c>
      <c r="L37" s="170">
        <f t="shared" si="15"/>
        <v>45829</v>
      </c>
      <c r="M37" s="170">
        <f t="shared" si="15"/>
        <v>45836</v>
      </c>
      <c r="N37" s="170">
        <f t="shared" si="15"/>
        <v>45843</v>
      </c>
      <c r="O37" s="170">
        <f t="shared" si="15"/>
        <v>45850</v>
      </c>
      <c r="P37" s="170">
        <f t="shared" si="15"/>
        <v>45857</v>
      </c>
      <c r="Q37" s="170">
        <f t="shared" si="15"/>
        <v>45864</v>
      </c>
      <c r="R37" s="170">
        <f t="shared" si="15"/>
        <v>45871</v>
      </c>
      <c r="S37" s="170">
        <f t="shared" si="15"/>
        <v>45878</v>
      </c>
      <c r="T37" s="170">
        <f t="shared" si="15"/>
        <v>45885</v>
      </c>
      <c r="U37" s="170">
        <f t="shared" si="15"/>
        <v>45892</v>
      </c>
      <c r="V37" s="170">
        <f t="shared" si="15"/>
        <v>45899</v>
      </c>
      <c r="W37" s="170">
        <f t="shared" si="15"/>
        <v>45906</v>
      </c>
      <c r="X37" s="170">
        <f t="shared" si="15"/>
        <v>45913</v>
      </c>
      <c r="Y37" s="170">
        <f t="shared" si="15"/>
        <v>45920</v>
      </c>
      <c r="Z37" s="170">
        <f t="shared" si="15"/>
        <v>45927</v>
      </c>
      <c r="AA37" s="170">
        <f t="shared" si="15"/>
        <v>45934</v>
      </c>
      <c r="AB37" s="170">
        <f t="shared" si="15"/>
        <v>45941</v>
      </c>
      <c r="AC37" s="170">
        <f t="shared" si="15"/>
        <v>45948</v>
      </c>
      <c r="AD37" s="170">
        <f t="shared" si="15"/>
        <v>45955</v>
      </c>
    </row>
    <row r="38" spans="2:30" x14ac:dyDescent="0.7">
      <c r="B38" s="165" t="s">
        <v>127</v>
      </c>
      <c r="C38" s="166">
        <v>45</v>
      </c>
      <c r="D38" s="167" t="s">
        <v>119</v>
      </c>
      <c r="E38" s="169">
        <f t="shared" ref="E38:AD38" si="16">E39-$C$38-$C$28</f>
        <v>45791</v>
      </c>
      <c r="F38" s="169">
        <f t="shared" si="16"/>
        <v>45794</v>
      </c>
      <c r="G38" s="169">
        <f t="shared" si="16"/>
        <v>45801</v>
      </c>
      <c r="H38" s="169">
        <f t="shared" si="16"/>
        <v>45808</v>
      </c>
      <c r="I38" s="169">
        <f t="shared" si="16"/>
        <v>45815</v>
      </c>
      <c r="J38" s="169">
        <f t="shared" si="16"/>
        <v>45822</v>
      </c>
      <c r="K38" s="169">
        <f t="shared" si="16"/>
        <v>45829</v>
      </c>
      <c r="L38" s="169">
        <f t="shared" si="16"/>
        <v>45836</v>
      </c>
      <c r="M38" s="169">
        <f t="shared" si="16"/>
        <v>45843</v>
      </c>
      <c r="N38" s="169">
        <f t="shared" si="16"/>
        <v>45850</v>
      </c>
      <c r="O38" s="169">
        <f t="shared" si="16"/>
        <v>45857</v>
      </c>
      <c r="P38" s="169">
        <f t="shared" si="16"/>
        <v>45864</v>
      </c>
      <c r="Q38" s="169">
        <f t="shared" si="16"/>
        <v>45871</v>
      </c>
      <c r="R38" s="169">
        <f t="shared" si="16"/>
        <v>45878</v>
      </c>
      <c r="S38" s="169">
        <f t="shared" si="16"/>
        <v>45885</v>
      </c>
      <c r="T38" s="169">
        <f t="shared" si="16"/>
        <v>45892</v>
      </c>
      <c r="U38" s="169">
        <f t="shared" si="16"/>
        <v>45899</v>
      </c>
      <c r="V38" s="169">
        <f t="shared" si="16"/>
        <v>45906</v>
      </c>
      <c r="W38" s="169">
        <f t="shared" si="16"/>
        <v>45913</v>
      </c>
      <c r="X38" s="169">
        <f t="shared" si="16"/>
        <v>45920</v>
      </c>
      <c r="Y38" s="169">
        <f t="shared" si="16"/>
        <v>45927</v>
      </c>
      <c r="Z38" s="169">
        <f t="shared" si="16"/>
        <v>45934</v>
      </c>
      <c r="AA38" s="169">
        <f t="shared" si="16"/>
        <v>45941</v>
      </c>
      <c r="AB38" s="169">
        <f t="shared" si="16"/>
        <v>45948</v>
      </c>
      <c r="AC38" s="169">
        <f t="shared" si="16"/>
        <v>45955</v>
      </c>
      <c r="AD38" s="169">
        <f t="shared" si="16"/>
        <v>45962</v>
      </c>
    </row>
    <row r="39" spans="2:30" x14ac:dyDescent="0.7">
      <c r="B39" s="172" t="s">
        <v>128</v>
      </c>
      <c r="C39" s="123">
        <v>7</v>
      </c>
      <c r="D39" s="173"/>
      <c r="E39" s="174">
        <f>IF(OR(MONTH(E40)=1,MONTH(E40)=2,MONTH(E40)=3),E40-$C$39-'Calendar Events + Assumptions'!$I$10,E40-$C$39)</f>
        <v>45841</v>
      </c>
      <c r="F39" s="175">
        <f>IF(OR(MONTH(F40)=1,MONTH(F40)=2,MONTH(F40)=3),F40-$C$39-'Calendar Events + Assumptions'!$I$10,F40-$C$39)</f>
        <v>45844</v>
      </c>
      <c r="G39" s="174">
        <f>IF(OR(MONTH(G40)=1,MONTH(G40)=2,MONTH(G40)=3),G40-$C$39-'Calendar Events + Assumptions'!$I$10,G40-$C$39)</f>
        <v>45851</v>
      </c>
      <c r="H39" s="175">
        <f>IF(OR(MONTH(H40)=1,MONTH(H40)=2,MONTH(H40)=3),H40-$C$39-'Calendar Events + Assumptions'!$I$10,H40-$C$39)</f>
        <v>45858</v>
      </c>
      <c r="I39" s="175">
        <f>IF(OR(MONTH(I40)=1,MONTH(I40)=2,MONTH(I40)=3),I40-$C$39-'Calendar Events + Assumptions'!$I$10,I40-$C$39)</f>
        <v>45865</v>
      </c>
      <c r="J39" s="174">
        <f>IF(OR(MONTH(J40)=1,MONTH(J40)=2,MONTH(J40)=3),J40-$C$39-'Calendar Events + Assumptions'!$I$10,J40-$C$39)</f>
        <v>45872</v>
      </c>
      <c r="K39" s="175">
        <f>IF(OR(MONTH(K40)=1,MONTH(K40)=2,MONTH(K40)=3),K40-$C$39-'Calendar Events + Assumptions'!$I$10,K40-$C$39)</f>
        <v>45879</v>
      </c>
      <c r="L39" s="174">
        <f>IF(OR(MONTH(L40)=1,MONTH(L40)=2,MONTH(L40)=3),L40-$C$39-'Calendar Events + Assumptions'!$I$10,L40-$C$39)</f>
        <v>45886</v>
      </c>
      <c r="M39" s="175">
        <f>IF(OR(MONTH(M40)=1,MONTH(M40)=2,MONTH(M40)=3),M40-$C$39-'Calendar Events + Assumptions'!$I$10,M40-$C$39)</f>
        <v>45893</v>
      </c>
      <c r="N39" s="174">
        <f>IF(OR(MONTH(N40)=1,MONTH(N40)=2,MONTH(N40)=3),N40-$C$39-'Calendar Events + Assumptions'!$I$10,N40-$C$39)</f>
        <v>45900</v>
      </c>
      <c r="O39" s="175">
        <f>IF(OR(MONTH(O40)=1,MONTH(O40)=2,MONTH(O40)=3),O40-$C$39-'Calendar Events + Assumptions'!$I$10,O40-$C$39)</f>
        <v>45907</v>
      </c>
      <c r="P39" s="174">
        <f>IF(OR(MONTH(P40)=1,MONTH(P40)=2,MONTH(P40)=3),P40-$C$39-'Calendar Events + Assumptions'!$I$10,P40-$C$39)</f>
        <v>45914</v>
      </c>
      <c r="Q39" s="175">
        <f>IF(OR(MONTH(Q40)=1,MONTH(Q40)=2,MONTH(Q40)=3),Q40-$C$39-'Calendar Events + Assumptions'!$I$10,Q40-$C$39)</f>
        <v>45921</v>
      </c>
      <c r="R39" s="174">
        <f>IF(OR(MONTH(R40)=1,MONTH(R40)=2,MONTH(R40)=3),R40-$C$39-'Calendar Events + Assumptions'!$I$10,R40-$C$39)</f>
        <v>45928</v>
      </c>
      <c r="S39" s="175">
        <f>IF(OR(MONTH(S40)=1,MONTH(S40)=2,MONTH(S40)=3),S40-$C$39-'Calendar Events + Assumptions'!$I$10,S40-$C$39)</f>
        <v>45935</v>
      </c>
      <c r="T39" s="174">
        <f>IF(OR(MONTH(T40)=1,MONTH(T40)=2,MONTH(T40)=3),T40-$C$39-'Calendar Events + Assumptions'!$I$10,T40-$C$39)</f>
        <v>45942</v>
      </c>
      <c r="U39" s="175">
        <f>IF(OR(MONTH(U40)=1,MONTH(U40)=2,MONTH(U40)=3),U40-$C$39-'Calendar Events + Assumptions'!$I$10,U40-$C$39)</f>
        <v>45949</v>
      </c>
      <c r="V39" s="175">
        <f>IF(OR(MONTH(V40)=1,MONTH(V40)=2,MONTH(V40)=3),V40-$C$39-'Calendar Events + Assumptions'!$I$10,V40-$C$39)</f>
        <v>45956</v>
      </c>
      <c r="W39" s="174">
        <f>IF(OR(MONTH(W40)=1,MONTH(W40)=2,MONTH(W40)=3),W40-$C$39-'Calendar Events + Assumptions'!$I$10,W40-$C$39)</f>
        <v>45963</v>
      </c>
      <c r="X39" s="175">
        <f>IF(OR(MONTH(X40)=1,MONTH(X40)=2,MONTH(X40)=3),X40-$C$39-'Calendar Events + Assumptions'!$I$10,X40-$C$39)</f>
        <v>45970</v>
      </c>
      <c r="Y39" s="174">
        <f>IF(OR(MONTH(Y40)=1,MONTH(Y40)=2,MONTH(Y40)=3),Y40-$C$39-'Calendar Events + Assumptions'!$I$10,Y40-$C$39)</f>
        <v>45977</v>
      </c>
      <c r="Z39" s="175">
        <f>IF(OR(MONTH(Z40)=1,MONTH(Z40)=2,MONTH(Z40)=3),Z40-$C$39-'Calendar Events + Assumptions'!$I$10,Z40-$C$39)</f>
        <v>45984</v>
      </c>
      <c r="AA39" s="174">
        <f>IF(OR(MONTH(AA40)=1,MONTH(AA40)=2,MONTH(AA40)=3),AA40-$C$39-'Calendar Events + Assumptions'!$I$10,AA40-$C$39)</f>
        <v>45991</v>
      </c>
      <c r="AB39" s="175">
        <f>IF(OR(MONTH(AB40)=1,MONTH(AB40)=2,MONTH(AB40)=3),AB40-$C$39-'Calendar Events + Assumptions'!$I$10,AB40-$C$39)</f>
        <v>45998</v>
      </c>
      <c r="AC39" s="174">
        <f>IF(OR(MONTH(AC40)=1,MONTH(AC40)=2,MONTH(AC40)=3),AC40-$C$39-'Calendar Events + Assumptions'!$I$10,AC40-$C$39)</f>
        <v>46005</v>
      </c>
      <c r="AD39" s="175">
        <f>IF(OR(MONTH(AD40)=1,MONTH(AD40)=2,MONTH(AD40)=3),AD40-$C$39-'Calendar Events + Assumptions'!$I$10,AD40-$C$39)</f>
        <v>46012</v>
      </c>
    </row>
    <row r="40" spans="2:30" x14ac:dyDescent="0.7">
      <c r="B40" s="172" t="s">
        <v>129</v>
      </c>
      <c r="C40" s="123">
        <v>0</v>
      </c>
      <c r="D40" s="173"/>
      <c r="E40" s="174">
        <v>45848</v>
      </c>
      <c r="F40" s="175">
        <v>45851</v>
      </c>
      <c r="G40" s="174">
        <v>45858</v>
      </c>
      <c r="H40" s="175">
        <v>45865</v>
      </c>
      <c r="I40" s="175">
        <v>45872</v>
      </c>
      <c r="J40" s="174">
        <v>45879</v>
      </c>
      <c r="K40" s="175">
        <v>45886</v>
      </c>
      <c r="L40" s="174">
        <v>45893</v>
      </c>
      <c r="M40" s="175">
        <v>45900</v>
      </c>
      <c r="N40" s="174">
        <v>45907</v>
      </c>
      <c r="O40" s="175">
        <v>45914</v>
      </c>
      <c r="P40" s="174">
        <v>45921</v>
      </c>
      <c r="Q40" s="175">
        <v>45928</v>
      </c>
      <c r="R40" s="174">
        <v>45935</v>
      </c>
      <c r="S40" s="175">
        <v>45942</v>
      </c>
      <c r="T40" s="174">
        <v>45949</v>
      </c>
      <c r="U40" s="175">
        <v>45956</v>
      </c>
      <c r="V40" s="175">
        <v>45963</v>
      </c>
      <c r="W40" s="174">
        <v>45970</v>
      </c>
      <c r="X40" s="175">
        <v>45977</v>
      </c>
      <c r="Y40" s="174">
        <v>45984</v>
      </c>
      <c r="Z40" s="175">
        <v>45991</v>
      </c>
      <c r="AA40" s="174">
        <v>45998</v>
      </c>
      <c r="AB40" s="175">
        <v>46005</v>
      </c>
      <c r="AC40" s="174">
        <v>46012</v>
      </c>
      <c r="AD40" s="175">
        <v>46019</v>
      </c>
    </row>
    <row r="41" spans="2:30" hidden="1" x14ac:dyDescent="0.7">
      <c r="B41" s="158" t="s">
        <v>130</v>
      </c>
      <c r="C41" s="123">
        <v>3</v>
      </c>
      <c r="D41" s="176"/>
      <c r="E41" s="119"/>
      <c r="F41" s="118"/>
      <c r="G41" s="119"/>
      <c r="H41" s="118"/>
      <c r="I41" s="118"/>
      <c r="J41" s="119"/>
      <c r="K41" s="118"/>
      <c r="L41" s="119"/>
      <c r="M41" s="118"/>
      <c r="N41" s="119"/>
      <c r="O41" s="118"/>
      <c r="P41" s="119"/>
      <c r="Q41" s="118"/>
      <c r="R41" s="119"/>
      <c r="S41" s="118"/>
      <c r="T41" s="119"/>
      <c r="U41" s="118"/>
      <c r="V41" s="118"/>
      <c r="W41" s="119"/>
      <c r="X41" s="118"/>
      <c r="Y41" s="119"/>
      <c r="Z41" s="118"/>
      <c r="AA41" s="119"/>
      <c r="AB41" s="118"/>
      <c r="AC41" s="119"/>
      <c r="AD41" s="118"/>
    </row>
    <row r="42" spans="2:30" x14ac:dyDescent="0.7">
      <c r="C42" s="76">
        <f>C17+C18+C20+C21+C22++C28+C30+C39</f>
        <v>170</v>
      </c>
      <c r="D42" s="77" t="e">
        <f>#REF!-#REF!</f>
        <v>#REF!</v>
      </c>
      <c r="E42" s="46">
        <f t="shared" ref="E42:AC42" si="17">E40-E17</f>
        <v>170</v>
      </c>
      <c r="F42" s="46"/>
      <c r="G42" s="46">
        <f t="shared" si="17"/>
        <v>170</v>
      </c>
      <c r="H42" s="46"/>
      <c r="I42" s="46"/>
      <c r="J42" s="46">
        <f t="shared" si="17"/>
        <v>170</v>
      </c>
      <c r="K42" s="46"/>
      <c r="L42" s="46">
        <f t="shared" si="17"/>
        <v>170</v>
      </c>
      <c r="M42" s="46"/>
      <c r="N42" s="46">
        <f t="shared" si="17"/>
        <v>170</v>
      </c>
      <c r="O42" s="46"/>
      <c r="P42" s="46">
        <f t="shared" si="17"/>
        <v>170</v>
      </c>
      <c r="Q42" s="46"/>
      <c r="R42" s="46">
        <f t="shared" si="17"/>
        <v>170</v>
      </c>
      <c r="S42" s="46"/>
      <c r="T42" s="46">
        <f t="shared" si="17"/>
        <v>170</v>
      </c>
      <c r="U42" s="46"/>
      <c r="V42" s="46"/>
      <c r="W42" s="46">
        <f t="shared" si="17"/>
        <v>170</v>
      </c>
      <c r="X42" s="46"/>
      <c r="Y42" s="46">
        <f t="shared" si="17"/>
        <v>170</v>
      </c>
      <c r="Z42" s="46"/>
      <c r="AA42" s="46">
        <f t="shared" si="17"/>
        <v>170</v>
      </c>
      <c r="AB42" s="46"/>
      <c r="AC42" s="46">
        <f t="shared" si="17"/>
        <v>170</v>
      </c>
      <c r="AD42" s="46"/>
    </row>
    <row r="43" spans="2:30" ht="54.5" customHeight="1" x14ac:dyDescent="0.7">
      <c r="D43" s="77"/>
      <c r="E43" s="177" t="s">
        <v>136</v>
      </c>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row>
    <row r="44" spans="2:30" x14ac:dyDescent="0.7">
      <c r="E44" s="170"/>
      <c r="AA44" s="179"/>
    </row>
    <row r="45" spans="2:30" x14ac:dyDescent="0.7">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9" spans="2:30" s="46" customFormat="1" x14ac:dyDescent="0.7">
      <c r="B49" s="47"/>
      <c r="C49" s="76"/>
      <c r="D49" s="178"/>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row>
    <row r="50" spans="2:30" s="46" customFormat="1" x14ac:dyDescent="0.7">
      <c r="B50" s="47"/>
      <c r="C50" s="76"/>
      <c r="D50" s="178"/>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row>
    <row r="51" spans="2:30" s="46" customFormat="1" x14ac:dyDescent="0.7">
      <c r="B51" s="141"/>
      <c r="C51" s="76"/>
      <c r="D51" s="178"/>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row>
  </sheetData>
  <sheetProtection selectLockedCells="1" selectUnlockedCells="1"/>
  <mergeCells count="22">
    <mergeCell ref="W16:Z16"/>
    <mergeCell ref="AA16:AD16"/>
    <mergeCell ref="E13:F13"/>
    <mergeCell ref="E14:F14"/>
    <mergeCell ref="E16:I16"/>
    <mergeCell ref="J16:M16"/>
    <mergeCell ref="N16:Q16"/>
    <mergeCell ref="R16:V16"/>
    <mergeCell ref="AA4:AD4"/>
    <mergeCell ref="E5:I5"/>
    <mergeCell ref="J5:M5"/>
    <mergeCell ref="N5:Q5"/>
    <mergeCell ref="R5:V5"/>
    <mergeCell ref="W5:Z5"/>
    <mergeCell ref="AA5:AD5"/>
    <mergeCell ref="B2:B3"/>
    <mergeCell ref="T3:X3"/>
    <mergeCell ref="E4:I4"/>
    <mergeCell ref="J4:M4"/>
    <mergeCell ref="N4:Q4"/>
    <mergeCell ref="R4:V4"/>
    <mergeCell ref="W4:Z4"/>
  </mergeCells>
  <printOptions horizontalCentered="1" verticalCentered="1"/>
  <pageMargins left="0.25" right="0.25" top="0.75" bottom="0.75" header="0.3" footer="0.3"/>
  <pageSetup paperSize="8" scale="22" fitToHeight="0" orientation="landscape" r:id="rId1"/>
  <headerFooter>
    <oddFooter>&amp;L_x000D_&amp;1#&amp;"Calibri"&amp;10&amp;K000000 Public&amp;R&amp;D&amp;T&amp;Z&amp;F&amp;F&amp;A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4324E-CC4B-43DC-9FAF-468E92F94C0B}">
  <sheetPr>
    <pageSetUpPr fitToPage="1"/>
  </sheetPr>
  <dimension ref="B1:AD51"/>
  <sheetViews>
    <sheetView showGridLines="0" topLeftCell="A3" zoomScale="70" zoomScaleNormal="70" zoomScaleSheetLayoutView="70" workbookViewId="0">
      <pane xSplit="4" topLeftCell="E1" activePane="topRight" state="frozen"/>
      <selection activeCell="R7" sqref="R7"/>
      <selection pane="topRight" activeCell="R7" sqref="R7"/>
    </sheetView>
  </sheetViews>
  <sheetFormatPr defaultColWidth="9.26953125" defaultRowHeight="17" x14ac:dyDescent="0.7"/>
  <cols>
    <col min="1" max="1" width="1.1796875" style="47" customWidth="1"/>
    <col min="2" max="2" width="62.36328125" style="47" bestFit="1" customWidth="1"/>
    <col min="3" max="3" width="9.26953125" style="76" customWidth="1"/>
    <col min="4" max="4" width="28.81640625" style="178" hidden="1" customWidth="1"/>
    <col min="5" max="5" width="14.6328125" style="47" customWidth="1"/>
    <col min="6" max="29" width="12" style="47" customWidth="1"/>
    <col min="30" max="30" width="14.36328125" style="47" customWidth="1"/>
    <col min="31" max="16384" width="9.26953125" style="47"/>
  </cols>
  <sheetData>
    <row r="1" spans="2:30" x14ac:dyDescent="0.7">
      <c r="B1" s="43" t="s">
        <v>25</v>
      </c>
      <c r="C1" s="44"/>
      <c r="D1" s="45"/>
      <c r="E1" s="46"/>
      <c r="F1" s="46"/>
      <c r="G1" s="46"/>
      <c r="H1" s="46"/>
      <c r="I1" s="46"/>
      <c r="J1" s="46"/>
      <c r="K1" s="46"/>
      <c r="L1" s="46"/>
      <c r="M1" s="46"/>
      <c r="N1" s="46"/>
      <c r="O1" s="46"/>
      <c r="P1" s="46"/>
      <c r="Q1" s="46"/>
      <c r="R1" s="46"/>
      <c r="S1" s="46"/>
      <c r="T1" s="46"/>
      <c r="U1" s="46"/>
      <c r="V1" s="46"/>
      <c r="W1" s="46"/>
      <c r="X1" s="46"/>
      <c r="Y1" s="46"/>
      <c r="Z1" s="46"/>
      <c r="AA1" s="46"/>
      <c r="AB1" s="46"/>
      <c r="AC1" s="46"/>
    </row>
    <row r="2" spans="2:30" ht="18" customHeight="1" x14ac:dyDescent="0.7">
      <c r="B2" s="48" t="s">
        <v>26</v>
      </c>
      <c r="C2" s="44"/>
      <c r="D2" s="45"/>
      <c r="E2" s="46"/>
      <c r="F2" s="46"/>
      <c r="G2" s="46"/>
      <c r="H2" s="46"/>
      <c r="I2" s="46"/>
      <c r="J2" s="46"/>
      <c r="K2" s="46"/>
      <c r="L2" s="46"/>
      <c r="M2" s="46"/>
      <c r="N2" s="46"/>
      <c r="O2" s="46"/>
      <c r="P2" s="46"/>
      <c r="Q2" s="46"/>
      <c r="R2" s="46"/>
      <c r="S2" s="46"/>
      <c r="T2" s="46"/>
      <c r="U2" s="46"/>
      <c r="V2" s="46"/>
      <c r="W2" s="46"/>
      <c r="X2" s="46"/>
      <c r="Y2" s="46"/>
      <c r="Z2" s="46"/>
      <c r="AA2" s="46"/>
      <c r="AB2" s="46"/>
      <c r="AC2" s="46"/>
    </row>
    <row r="3" spans="2:30" ht="18" customHeight="1" thickBot="1" x14ac:dyDescent="0.75">
      <c r="B3" s="48"/>
      <c r="C3" s="49"/>
      <c r="D3" s="50"/>
      <c r="T3" s="51" t="s">
        <v>27</v>
      </c>
      <c r="U3" s="51"/>
      <c r="V3" s="51"/>
      <c r="W3" s="51"/>
      <c r="X3" s="51"/>
    </row>
    <row r="4" spans="2:30" s="58" customFormat="1" ht="15.75" customHeight="1" x14ac:dyDescent="0.35">
      <c r="B4" s="52" t="s">
        <v>28</v>
      </c>
      <c r="C4" s="53"/>
      <c r="D4" s="54"/>
      <c r="E4" s="55" t="s">
        <v>29</v>
      </c>
      <c r="F4" s="56"/>
      <c r="G4" s="56"/>
      <c r="H4" s="56"/>
      <c r="I4" s="57"/>
      <c r="J4" s="55" t="s">
        <v>30</v>
      </c>
      <c r="K4" s="56"/>
      <c r="L4" s="56"/>
      <c r="M4" s="57"/>
      <c r="N4" s="55" t="s">
        <v>31</v>
      </c>
      <c r="O4" s="56"/>
      <c r="P4" s="56"/>
      <c r="Q4" s="57"/>
      <c r="R4" s="55" t="s">
        <v>32</v>
      </c>
      <c r="S4" s="56"/>
      <c r="T4" s="56"/>
      <c r="U4" s="56"/>
      <c r="V4" s="57"/>
      <c r="W4" s="55" t="s">
        <v>33</v>
      </c>
      <c r="X4" s="56"/>
      <c r="Y4" s="56"/>
      <c r="Z4" s="57"/>
      <c r="AA4" s="55" t="s">
        <v>34</v>
      </c>
      <c r="AB4" s="56"/>
      <c r="AC4" s="56"/>
      <c r="AD4" s="57"/>
    </row>
    <row r="5" spans="2:30" s="58" customFormat="1" ht="15.75" customHeight="1" x14ac:dyDescent="0.35">
      <c r="B5" s="59" t="s">
        <v>35</v>
      </c>
      <c r="C5" s="53"/>
      <c r="D5" s="54"/>
      <c r="E5" s="60" t="s">
        <v>36</v>
      </c>
      <c r="F5" s="61"/>
      <c r="G5" s="61"/>
      <c r="H5" s="61"/>
      <c r="I5" s="62"/>
      <c r="J5" s="63" t="s">
        <v>37</v>
      </c>
      <c r="K5" s="64"/>
      <c r="L5" s="64"/>
      <c r="M5" s="65"/>
      <c r="N5" s="66" t="s">
        <v>38</v>
      </c>
      <c r="O5" s="67"/>
      <c r="P5" s="67"/>
      <c r="Q5" s="68"/>
      <c r="R5" s="69" t="s">
        <v>39</v>
      </c>
      <c r="S5" s="70"/>
      <c r="T5" s="70"/>
      <c r="U5" s="70"/>
      <c r="V5" s="71"/>
      <c r="W5" s="72" t="s">
        <v>40</v>
      </c>
      <c r="X5" s="73"/>
      <c r="Y5" s="73"/>
      <c r="Z5" s="74"/>
      <c r="AA5" s="69" t="s">
        <v>41</v>
      </c>
      <c r="AB5" s="70"/>
      <c r="AC5" s="70"/>
      <c r="AD5" s="71"/>
    </row>
    <row r="6" spans="2:30" ht="15.75" customHeight="1" x14ac:dyDescent="0.7">
      <c r="B6" s="75" t="s">
        <v>42</v>
      </c>
      <c r="D6" s="77"/>
      <c r="E6" s="78" t="s">
        <v>43</v>
      </c>
      <c r="F6" s="79" t="s">
        <v>44</v>
      </c>
      <c r="G6" s="79" t="s">
        <v>45</v>
      </c>
      <c r="H6" s="79" t="s">
        <v>46</v>
      </c>
      <c r="I6" s="80" t="s">
        <v>47</v>
      </c>
      <c r="J6" s="78" t="s">
        <v>48</v>
      </c>
      <c r="K6" s="79" t="s">
        <v>49</v>
      </c>
      <c r="L6" s="79" t="s">
        <v>50</v>
      </c>
      <c r="M6" s="80" t="s">
        <v>51</v>
      </c>
      <c r="N6" s="81" t="s">
        <v>52</v>
      </c>
      <c r="O6" s="82" t="s">
        <v>53</v>
      </c>
      <c r="P6" s="82" t="s">
        <v>54</v>
      </c>
      <c r="Q6" s="83" t="s">
        <v>55</v>
      </c>
      <c r="R6" s="84" t="s">
        <v>56</v>
      </c>
      <c r="S6" s="85" t="s">
        <v>57</v>
      </c>
      <c r="T6" s="85" t="s">
        <v>58</v>
      </c>
      <c r="U6" s="85" t="s">
        <v>59</v>
      </c>
      <c r="V6" s="86" t="s">
        <v>60</v>
      </c>
      <c r="W6" s="87" t="s">
        <v>61</v>
      </c>
      <c r="X6" s="88" t="s">
        <v>62</v>
      </c>
      <c r="Y6" s="88" t="s">
        <v>63</v>
      </c>
      <c r="Z6" s="89" t="s">
        <v>64</v>
      </c>
      <c r="AA6" s="84" t="s">
        <v>65</v>
      </c>
      <c r="AB6" s="85" t="s">
        <v>66</v>
      </c>
      <c r="AC6" s="85" t="s">
        <v>67</v>
      </c>
      <c r="AD6" s="86" t="s">
        <v>68</v>
      </c>
    </row>
    <row r="7" spans="2:30" ht="15.75" customHeight="1" x14ac:dyDescent="0.7">
      <c r="B7" s="90" t="s">
        <v>69</v>
      </c>
      <c r="D7" s="77"/>
      <c r="E7" s="78"/>
      <c r="F7" s="79"/>
      <c r="G7" s="79"/>
      <c r="H7" s="79"/>
      <c r="I7" s="80"/>
      <c r="J7" s="78"/>
      <c r="K7" s="79"/>
      <c r="L7" s="79"/>
      <c r="M7" s="80"/>
      <c r="N7" s="91"/>
      <c r="O7" s="92"/>
      <c r="P7" s="92"/>
      <c r="Q7" s="93"/>
      <c r="R7" s="91"/>
      <c r="S7" s="92"/>
      <c r="T7" s="92"/>
      <c r="U7" s="92"/>
      <c r="V7" s="93"/>
      <c r="W7" s="91"/>
      <c r="X7" s="92"/>
      <c r="Y7" s="92"/>
      <c r="Z7" s="93"/>
      <c r="AA7" s="91"/>
      <c r="AB7" s="92"/>
      <c r="AC7" s="92"/>
      <c r="AD7" s="93"/>
    </row>
    <row r="8" spans="2:30" ht="15.75" customHeight="1" x14ac:dyDescent="0.7">
      <c r="B8" s="75" t="s">
        <v>70</v>
      </c>
      <c r="D8" s="77"/>
      <c r="E8" s="94">
        <f t="shared" ref="E8:AD8" si="0">E39</f>
        <v>45841</v>
      </c>
      <c r="F8" s="95">
        <f t="shared" si="0"/>
        <v>45844</v>
      </c>
      <c r="G8" s="96">
        <f t="shared" si="0"/>
        <v>45851</v>
      </c>
      <c r="H8" s="95">
        <f t="shared" si="0"/>
        <v>45858</v>
      </c>
      <c r="I8" s="97">
        <f t="shared" si="0"/>
        <v>45865</v>
      </c>
      <c r="J8" s="98">
        <f t="shared" si="0"/>
        <v>45872</v>
      </c>
      <c r="K8" s="95">
        <f t="shared" si="0"/>
        <v>45879</v>
      </c>
      <c r="L8" s="96">
        <f t="shared" si="0"/>
        <v>45886</v>
      </c>
      <c r="M8" s="97">
        <f t="shared" si="0"/>
        <v>45893</v>
      </c>
      <c r="N8" s="96">
        <f t="shared" si="0"/>
        <v>45900</v>
      </c>
      <c r="O8" s="95">
        <f t="shared" si="0"/>
        <v>45907</v>
      </c>
      <c r="P8" s="96">
        <f t="shared" si="0"/>
        <v>45914</v>
      </c>
      <c r="Q8" s="97">
        <f t="shared" si="0"/>
        <v>45921</v>
      </c>
      <c r="R8" s="96">
        <f t="shared" si="0"/>
        <v>45928</v>
      </c>
      <c r="S8" s="95">
        <f t="shared" si="0"/>
        <v>45935</v>
      </c>
      <c r="T8" s="96">
        <f t="shared" si="0"/>
        <v>45942</v>
      </c>
      <c r="U8" s="95">
        <f t="shared" si="0"/>
        <v>45949</v>
      </c>
      <c r="V8" s="97">
        <f t="shared" si="0"/>
        <v>45956</v>
      </c>
      <c r="W8" s="98">
        <f t="shared" si="0"/>
        <v>45963</v>
      </c>
      <c r="X8" s="95">
        <f t="shared" si="0"/>
        <v>45970</v>
      </c>
      <c r="Y8" s="96">
        <f t="shared" si="0"/>
        <v>45977</v>
      </c>
      <c r="Z8" s="97">
        <f t="shared" si="0"/>
        <v>45984</v>
      </c>
      <c r="AA8" s="99">
        <f t="shared" si="0"/>
        <v>45991</v>
      </c>
      <c r="AB8" s="95">
        <f t="shared" si="0"/>
        <v>45998</v>
      </c>
      <c r="AC8" s="95">
        <f t="shared" si="0"/>
        <v>46005</v>
      </c>
      <c r="AD8" s="97">
        <f t="shared" si="0"/>
        <v>46012</v>
      </c>
    </row>
    <row r="9" spans="2:30" ht="15.75" customHeight="1" x14ac:dyDescent="0.7">
      <c r="B9" s="100" t="s">
        <v>71</v>
      </c>
      <c r="D9" s="77"/>
      <c r="E9" s="101" t="s">
        <v>72</v>
      </c>
      <c r="F9" s="102"/>
      <c r="G9" s="103" t="s">
        <v>73</v>
      </c>
      <c r="H9" s="102"/>
      <c r="I9" s="93"/>
      <c r="J9" s="101" t="s">
        <v>72</v>
      </c>
      <c r="K9" s="102"/>
      <c r="L9" s="103" t="s">
        <v>73</v>
      </c>
      <c r="M9" s="93"/>
      <c r="N9" s="103" t="s">
        <v>72</v>
      </c>
      <c r="O9" s="102"/>
      <c r="P9" s="103" t="s">
        <v>73</v>
      </c>
      <c r="Q9" s="93"/>
      <c r="R9" s="103" t="s">
        <v>72</v>
      </c>
      <c r="S9" s="102"/>
      <c r="T9" s="103" t="s">
        <v>73</v>
      </c>
      <c r="U9" s="102"/>
      <c r="V9" s="93"/>
      <c r="W9" s="101" t="s">
        <v>72</v>
      </c>
      <c r="X9" s="102"/>
      <c r="Y9" s="103" t="s">
        <v>73</v>
      </c>
      <c r="Z9" s="104"/>
      <c r="AA9" s="101" t="s">
        <v>72</v>
      </c>
      <c r="AB9" s="102"/>
      <c r="AC9" s="103" t="s">
        <v>73</v>
      </c>
      <c r="AD9" s="104"/>
    </row>
    <row r="10" spans="2:30" ht="15.75" customHeight="1" x14ac:dyDescent="0.7">
      <c r="B10" s="105" t="s">
        <v>74</v>
      </c>
      <c r="D10" s="106"/>
      <c r="E10" s="107" t="s">
        <v>44</v>
      </c>
      <c r="F10" s="79" t="s">
        <v>45</v>
      </c>
      <c r="G10" s="108" t="s">
        <v>46</v>
      </c>
      <c r="H10" s="79" t="s">
        <v>47</v>
      </c>
      <c r="I10" s="80" t="s">
        <v>48</v>
      </c>
      <c r="J10" s="107" t="s">
        <v>49</v>
      </c>
      <c r="K10" s="79" t="s">
        <v>50</v>
      </c>
      <c r="L10" s="108" t="s">
        <v>51</v>
      </c>
      <c r="M10" s="80" t="s">
        <v>52</v>
      </c>
      <c r="N10" s="108" t="s">
        <v>53</v>
      </c>
      <c r="O10" s="79" t="s">
        <v>54</v>
      </c>
      <c r="P10" s="108" t="s">
        <v>55</v>
      </c>
      <c r="Q10" s="80" t="s">
        <v>56</v>
      </c>
      <c r="R10" s="108" t="s">
        <v>57</v>
      </c>
      <c r="S10" s="79" t="s">
        <v>58</v>
      </c>
      <c r="T10" s="108" t="s">
        <v>59</v>
      </c>
      <c r="U10" s="79" t="s">
        <v>60</v>
      </c>
      <c r="V10" s="80" t="s">
        <v>61</v>
      </c>
      <c r="W10" s="107" t="s">
        <v>62</v>
      </c>
      <c r="X10" s="79" t="s">
        <v>63</v>
      </c>
      <c r="Y10" s="108" t="s">
        <v>64</v>
      </c>
      <c r="Z10" s="80" t="s">
        <v>65</v>
      </c>
      <c r="AA10" s="78" t="s">
        <v>66</v>
      </c>
      <c r="AB10" s="79" t="s">
        <v>67</v>
      </c>
      <c r="AC10" s="79" t="s">
        <v>68</v>
      </c>
      <c r="AD10" s="80" t="s">
        <v>75</v>
      </c>
    </row>
    <row r="11" spans="2:30" ht="15.75" customHeight="1" thickBot="1" x14ac:dyDescent="0.75">
      <c r="B11" s="109" t="s">
        <v>76</v>
      </c>
      <c r="C11" s="44"/>
      <c r="D11" s="45"/>
      <c r="E11" s="110">
        <v>45848</v>
      </c>
      <c r="F11" s="111">
        <v>45851</v>
      </c>
      <c r="G11" s="112">
        <v>45858</v>
      </c>
      <c r="H11" s="111">
        <v>45865</v>
      </c>
      <c r="I11" s="113">
        <v>45872</v>
      </c>
      <c r="J11" s="114">
        <v>45879</v>
      </c>
      <c r="K11" s="111">
        <v>45886</v>
      </c>
      <c r="L11" s="112">
        <v>45893</v>
      </c>
      <c r="M11" s="113">
        <v>45900</v>
      </c>
      <c r="N11" s="112">
        <v>45907</v>
      </c>
      <c r="O11" s="111">
        <v>45914</v>
      </c>
      <c r="P11" s="112">
        <v>45921</v>
      </c>
      <c r="Q11" s="113">
        <v>45928</v>
      </c>
      <c r="R11" s="112">
        <v>45935</v>
      </c>
      <c r="S11" s="111">
        <v>45942</v>
      </c>
      <c r="T11" s="112">
        <v>45949</v>
      </c>
      <c r="U11" s="111">
        <v>45956</v>
      </c>
      <c r="V11" s="113">
        <v>45963</v>
      </c>
      <c r="W11" s="114">
        <v>45970</v>
      </c>
      <c r="X11" s="111">
        <v>45977</v>
      </c>
      <c r="Y11" s="112">
        <v>45984</v>
      </c>
      <c r="Z11" s="113">
        <v>45991</v>
      </c>
      <c r="AA11" s="114">
        <v>45998</v>
      </c>
      <c r="AB11" s="111">
        <v>46005</v>
      </c>
      <c r="AC11" s="112">
        <v>46012</v>
      </c>
      <c r="AD11" s="111">
        <v>46019</v>
      </c>
    </row>
    <row r="12" spans="2:30" s="46" customFormat="1" ht="15.75" customHeight="1" x14ac:dyDescent="0.7">
      <c r="B12" s="115" t="s">
        <v>77</v>
      </c>
      <c r="C12" s="116" t="s">
        <v>78</v>
      </c>
      <c r="D12" s="116" t="s">
        <v>79</v>
      </c>
      <c r="E12" s="117"/>
      <c r="F12" s="118"/>
      <c r="G12" s="119"/>
      <c r="H12" s="118"/>
      <c r="I12" s="120"/>
      <c r="J12" s="117"/>
      <c r="K12" s="118"/>
      <c r="L12" s="119"/>
      <c r="M12" s="120"/>
      <c r="N12" s="117"/>
      <c r="O12" s="118"/>
      <c r="P12" s="119"/>
      <c r="Q12" s="120"/>
      <c r="R12" s="117"/>
      <c r="S12" s="118"/>
      <c r="T12" s="119"/>
      <c r="U12" s="118"/>
      <c r="V12" s="120"/>
      <c r="W12" s="117"/>
      <c r="X12" s="118"/>
      <c r="Y12" s="119"/>
      <c r="Z12" s="118"/>
      <c r="AA12" s="117"/>
      <c r="AB12" s="118"/>
      <c r="AC12" s="119"/>
      <c r="AD12" s="121"/>
    </row>
    <row r="13" spans="2:30" ht="15.75" customHeight="1" x14ac:dyDescent="0.7">
      <c r="B13" s="122" t="s">
        <v>80</v>
      </c>
      <c r="C13" s="123">
        <v>21</v>
      </c>
      <c r="D13" s="124" t="s">
        <v>81</v>
      </c>
      <c r="E13" s="125" t="s">
        <v>82</v>
      </c>
      <c r="F13" s="126"/>
      <c r="G13" s="119"/>
      <c r="H13" s="118"/>
      <c r="I13" s="120"/>
      <c r="J13" s="117"/>
      <c r="K13" s="118"/>
      <c r="L13" s="119"/>
      <c r="M13" s="120"/>
      <c r="N13" s="117"/>
      <c r="O13" s="118"/>
      <c r="P13" s="119"/>
      <c r="Q13" s="120"/>
      <c r="R13" s="117"/>
      <c r="S13" s="118"/>
      <c r="T13" s="119"/>
      <c r="U13" s="118"/>
      <c r="V13" s="120"/>
      <c r="W13" s="117"/>
      <c r="X13" s="118"/>
      <c r="Y13" s="119"/>
      <c r="Z13" s="118"/>
      <c r="AA13" s="117"/>
      <c r="AB13" s="118"/>
      <c r="AC13" s="119"/>
      <c r="AD13" s="121"/>
    </row>
    <row r="14" spans="2:30" ht="15.75" customHeight="1" x14ac:dyDescent="0.7">
      <c r="B14" s="122" t="s">
        <v>83</v>
      </c>
      <c r="C14" s="123">
        <v>28</v>
      </c>
      <c r="D14" s="124" t="s">
        <v>84</v>
      </c>
      <c r="E14" s="127" t="s">
        <v>85</v>
      </c>
      <c r="F14" s="128"/>
      <c r="G14" s="119"/>
      <c r="H14" s="118"/>
      <c r="I14" s="120"/>
      <c r="J14" s="117"/>
      <c r="K14" s="118"/>
      <c r="L14" s="119"/>
      <c r="M14" s="120"/>
      <c r="N14" s="117"/>
      <c r="O14" s="118"/>
      <c r="P14" s="119"/>
      <c r="Q14" s="120"/>
      <c r="R14" s="117"/>
      <c r="S14" s="118"/>
      <c r="T14" s="119"/>
      <c r="U14" s="118"/>
      <c r="V14" s="120"/>
      <c r="W14" s="117"/>
      <c r="X14" s="118"/>
      <c r="Y14" s="119"/>
      <c r="Z14" s="118"/>
      <c r="AA14" s="117"/>
      <c r="AB14" s="118"/>
      <c r="AC14" s="119"/>
      <c r="AD14" s="121"/>
    </row>
    <row r="15" spans="2:30" ht="15.75" customHeight="1" thickBot="1" x14ac:dyDescent="0.75">
      <c r="B15" s="129" t="s">
        <v>86</v>
      </c>
      <c r="C15" s="130"/>
      <c r="D15" s="131"/>
      <c r="E15" s="117"/>
      <c r="F15" s="118"/>
      <c r="G15" s="119"/>
      <c r="H15" s="118"/>
      <c r="I15" s="120"/>
      <c r="J15" s="132"/>
      <c r="K15" s="118"/>
      <c r="L15" s="119"/>
      <c r="M15" s="120"/>
      <c r="N15" s="132"/>
      <c r="O15" s="118"/>
      <c r="P15" s="119"/>
      <c r="Q15" s="120"/>
      <c r="R15" s="132"/>
      <c r="S15" s="118"/>
      <c r="T15" s="119"/>
      <c r="U15" s="118"/>
      <c r="V15" s="120"/>
      <c r="W15" s="132"/>
      <c r="X15" s="118"/>
      <c r="Y15" s="119"/>
      <c r="Z15" s="118"/>
      <c r="AA15" s="117"/>
      <c r="AB15" s="118"/>
      <c r="AC15" s="119"/>
      <c r="AD15" s="121"/>
    </row>
    <row r="16" spans="2:30" ht="15.75" customHeight="1" thickBot="1" x14ac:dyDescent="0.75">
      <c r="B16" s="122"/>
      <c r="C16" s="123"/>
      <c r="D16" s="124"/>
      <c r="E16" s="133" t="s">
        <v>87</v>
      </c>
      <c r="F16" s="134"/>
      <c r="G16" s="134"/>
      <c r="H16" s="134"/>
      <c r="I16" s="135"/>
      <c r="J16" s="133" t="s">
        <v>88</v>
      </c>
      <c r="K16" s="134"/>
      <c r="L16" s="134"/>
      <c r="M16" s="135"/>
      <c r="N16" s="133" t="s">
        <v>89</v>
      </c>
      <c r="O16" s="134"/>
      <c r="P16" s="134"/>
      <c r="Q16" s="135"/>
      <c r="R16" s="133" t="s">
        <v>90</v>
      </c>
      <c r="S16" s="134"/>
      <c r="T16" s="134"/>
      <c r="U16" s="134"/>
      <c r="V16" s="135"/>
      <c r="W16" s="133" t="s">
        <v>91</v>
      </c>
      <c r="X16" s="134"/>
      <c r="Y16" s="134"/>
      <c r="Z16" s="135"/>
      <c r="AA16" s="133" t="s">
        <v>92</v>
      </c>
      <c r="AB16" s="134"/>
      <c r="AC16" s="134"/>
      <c r="AD16" s="135"/>
    </row>
    <row r="17" spans="2:30" s="141" customFormat="1" x14ac:dyDescent="0.7">
      <c r="B17" s="136" t="s">
        <v>93</v>
      </c>
      <c r="C17" s="137">
        <v>30</v>
      </c>
      <c r="D17" s="138" t="s">
        <v>94</v>
      </c>
      <c r="E17" s="139">
        <f t="shared" ref="E17:AD17" si="1">E18-$C$17</f>
        <v>45693</v>
      </c>
      <c r="F17" s="140">
        <f t="shared" si="1"/>
        <v>45696</v>
      </c>
      <c r="G17" s="140">
        <f t="shared" si="1"/>
        <v>45703</v>
      </c>
      <c r="H17" s="140">
        <f t="shared" si="1"/>
        <v>45710</v>
      </c>
      <c r="I17" s="140">
        <f t="shared" si="1"/>
        <v>45717</v>
      </c>
      <c r="J17" s="139">
        <f t="shared" si="1"/>
        <v>45724</v>
      </c>
      <c r="K17" s="140">
        <f t="shared" si="1"/>
        <v>45731</v>
      </c>
      <c r="L17" s="140">
        <f t="shared" si="1"/>
        <v>45738</v>
      </c>
      <c r="M17" s="140">
        <f t="shared" si="1"/>
        <v>45745</v>
      </c>
      <c r="N17" s="139">
        <f t="shared" si="1"/>
        <v>45752</v>
      </c>
      <c r="O17" s="140">
        <f t="shared" si="1"/>
        <v>45759</v>
      </c>
      <c r="P17" s="140">
        <f t="shared" si="1"/>
        <v>45766</v>
      </c>
      <c r="Q17" s="140">
        <f t="shared" si="1"/>
        <v>45773</v>
      </c>
      <c r="R17" s="139">
        <f t="shared" si="1"/>
        <v>45780</v>
      </c>
      <c r="S17" s="140">
        <f t="shared" si="1"/>
        <v>45787</v>
      </c>
      <c r="T17" s="140">
        <f t="shared" si="1"/>
        <v>45794</v>
      </c>
      <c r="U17" s="140">
        <f t="shared" si="1"/>
        <v>45801</v>
      </c>
      <c r="V17" s="140">
        <f t="shared" si="1"/>
        <v>45808</v>
      </c>
      <c r="W17" s="139">
        <f t="shared" si="1"/>
        <v>45815</v>
      </c>
      <c r="X17" s="140">
        <f t="shared" si="1"/>
        <v>45822</v>
      </c>
      <c r="Y17" s="140">
        <f t="shared" si="1"/>
        <v>45829</v>
      </c>
      <c r="Z17" s="140">
        <f t="shared" si="1"/>
        <v>45836</v>
      </c>
      <c r="AA17" s="139">
        <f t="shared" si="1"/>
        <v>45843</v>
      </c>
      <c r="AB17" s="140">
        <f t="shared" si="1"/>
        <v>45850</v>
      </c>
      <c r="AC17" s="140">
        <f t="shared" si="1"/>
        <v>45857</v>
      </c>
      <c r="AD17" s="140">
        <f t="shared" si="1"/>
        <v>45864</v>
      </c>
    </row>
    <row r="18" spans="2:30" x14ac:dyDescent="0.7">
      <c r="B18" s="142" t="s">
        <v>95</v>
      </c>
      <c r="C18" s="143">
        <v>24</v>
      </c>
      <c r="D18" s="144" t="s">
        <v>96</v>
      </c>
      <c r="E18" s="145">
        <f t="shared" ref="E18:AD18" si="2">E20-$C$18</f>
        <v>45723</v>
      </c>
      <c r="F18" s="145">
        <f t="shared" si="2"/>
        <v>45726</v>
      </c>
      <c r="G18" s="145">
        <f t="shared" si="2"/>
        <v>45733</v>
      </c>
      <c r="H18" s="145">
        <f t="shared" si="2"/>
        <v>45740</v>
      </c>
      <c r="I18" s="145">
        <f t="shared" si="2"/>
        <v>45747</v>
      </c>
      <c r="J18" s="145">
        <f t="shared" si="2"/>
        <v>45754</v>
      </c>
      <c r="K18" s="145">
        <f t="shared" si="2"/>
        <v>45761</v>
      </c>
      <c r="L18" s="145">
        <f t="shared" si="2"/>
        <v>45768</v>
      </c>
      <c r="M18" s="145">
        <f t="shared" si="2"/>
        <v>45775</v>
      </c>
      <c r="N18" s="145">
        <f t="shared" si="2"/>
        <v>45782</v>
      </c>
      <c r="O18" s="145">
        <f t="shared" si="2"/>
        <v>45789</v>
      </c>
      <c r="P18" s="145">
        <f t="shared" si="2"/>
        <v>45796</v>
      </c>
      <c r="Q18" s="145">
        <f t="shared" si="2"/>
        <v>45803</v>
      </c>
      <c r="R18" s="145">
        <f t="shared" si="2"/>
        <v>45810</v>
      </c>
      <c r="S18" s="145">
        <f t="shared" si="2"/>
        <v>45817</v>
      </c>
      <c r="T18" s="145">
        <f t="shared" si="2"/>
        <v>45824</v>
      </c>
      <c r="U18" s="145">
        <f t="shared" si="2"/>
        <v>45831</v>
      </c>
      <c r="V18" s="145">
        <f t="shared" si="2"/>
        <v>45838</v>
      </c>
      <c r="W18" s="145">
        <f t="shared" si="2"/>
        <v>45845</v>
      </c>
      <c r="X18" s="145">
        <f t="shared" si="2"/>
        <v>45852</v>
      </c>
      <c r="Y18" s="145">
        <f t="shared" si="2"/>
        <v>45859</v>
      </c>
      <c r="Z18" s="145">
        <f t="shared" si="2"/>
        <v>45866</v>
      </c>
      <c r="AA18" s="145">
        <f t="shared" si="2"/>
        <v>45873</v>
      </c>
      <c r="AB18" s="145">
        <f t="shared" si="2"/>
        <v>45880</v>
      </c>
      <c r="AC18" s="145">
        <f t="shared" si="2"/>
        <v>45887</v>
      </c>
      <c r="AD18" s="145">
        <f t="shared" si="2"/>
        <v>45894</v>
      </c>
    </row>
    <row r="19" spans="2:30" ht="15.75" customHeight="1" x14ac:dyDescent="0.7">
      <c r="B19" s="146" t="s">
        <v>97</v>
      </c>
      <c r="C19" s="123">
        <v>7</v>
      </c>
      <c r="D19" s="124" t="s">
        <v>98</v>
      </c>
      <c r="E19" s="147">
        <f t="shared" ref="E19:AD19" si="3">E20-$C$19</f>
        <v>45740</v>
      </c>
      <c r="F19" s="147">
        <f t="shared" si="3"/>
        <v>45743</v>
      </c>
      <c r="G19" s="147">
        <f t="shared" si="3"/>
        <v>45750</v>
      </c>
      <c r="H19" s="147">
        <f t="shared" si="3"/>
        <v>45757</v>
      </c>
      <c r="I19" s="147">
        <f t="shared" si="3"/>
        <v>45764</v>
      </c>
      <c r="J19" s="147">
        <f t="shared" si="3"/>
        <v>45771</v>
      </c>
      <c r="K19" s="147">
        <f t="shared" si="3"/>
        <v>45778</v>
      </c>
      <c r="L19" s="147">
        <f t="shared" si="3"/>
        <v>45785</v>
      </c>
      <c r="M19" s="147">
        <f t="shared" si="3"/>
        <v>45792</v>
      </c>
      <c r="N19" s="147">
        <f t="shared" si="3"/>
        <v>45799</v>
      </c>
      <c r="O19" s="147">
        <f t="shared" si="3"/>
        <v>45806</v>
      </c>
      <c r="P19" s="147">
        <f t="shared" si="3"/>
        <v>45813</v>
      </c>
      <c r="Q19" s="147">
        <f t="shared" si="3"/>
        <v>45820</v>
      </c>
      <c r="R19" s="147">
        <f t="shared" si="3"/>
        <v>45827</v>
      </c>
      <c r="S19" s="147">
        <f t="shared" si="3"/>
        <v>45834</v>
      </c>
      <c r="T19" s="147">
        <f t="shared" si="3"/>
        <v>45841</v>
      </c>
      <c r="U19" s="147">
        <f t="shared" si="3"/>
        <v>45848</v>
      </c>
      <c r="V19" s="147">
        <f t="shared" si="3"/>
        <v>45855</v>
      </c>
      <c r="W19" s="147">
        <f t="shared" si="3"/>
        <v>45862</v>
      </c>
      <c r="X19" s="147">
        <f t="shared" si="3"/>
        <v>45869</v>
      </c>
      <c r="Y19" s="147">
        <f t="shared" si="3"/>
        <v>45876</v>
      </c>
      <c r="Z19" s="147">
        <f t="shared" si="3"/>
        <v>45883</v>
      </c>
      <c r="AA19" s="147">
        <f t="shared" si="3"/>
        <v>45890</v>
      </c>
      <c r="AB19" s="147">
        <f t="shared" si="3"/>
        <v>45897</v>
      </c>
      <c r="AC19" s="147">
        <f t="shared" si="3"/>
        <v>45904</v>
      </c>
      <c r="AD19" s="147">
        <f t="shared" si="3"/>
        <v>45911</v>
      </c>
    </row>
    <row r="20" spans="2:30" x14ac:dyDescent="0.7">
      <c r="B20" s="148" t="s">
        <v>99</v>
      </c>
      <c r="C20" s="123">
        <v>7</v>
      </c>
      <c r="D20" s="124" t="s">
        <v>100</v>
      </c>
      <c r="E20" s="149">
        <f t="shared" ref="E20:AD20" si="4">E21-$C$20</f>
        <v>45747</v>
      </c>
      <c r="F20" s="149">
        <f t="shared" si="4"/>
        <v>45750</v>
      </c>
      <c r="G20" s="149">
        <f t="shared" si="4"/>
        <v>45757</v>
      </c>
      <c r="H20" s="149">
        <f t="shared" si="4"/>
        <v>45764</v>
      </c>
      <c r="I20" s="149">
        <f t="shared" si="4"/>
        <v>45771</v>
      </c>
      <c r="J20" s="149">
        <f t="shared" si="4"/>
        <v>45778</v>
      </c>
      <c r="K20" s="149">
        <f t="shared" si="4"/>
        <v>45785</v>
      </c>
      <c r="L20" s="149">
        <f t="shared" si="4"/>
        <v>45792</v>
      </c>
      <c r="M20" s="149">
        <f t="shared" si="4"/>
        <v>45799</v>
      </c>
      <c r="N20" s="149">
        <f t="shared" si="4"/>
        <v>45806</v>
      </c>
      <c r="O20" s="149">
        <f t="shared" si="4"/>
        <v>45813</v>
      </c>
      <c r="P20" s="149">
        <f t="shared" si="4"/>
        <v>45820</v>
      </c>
      <c r="Q20" s="149">
        <f t="shared" si="4"/>
        <v>45827</v>
      </c>
      <c r="R20" s="149">
        <f t="shared" si="4"/>
        <v>45834</v>
      </c>
      <c r="S20" s="149">
        <f t="shared" si="4"/>
        <v>45841</v>
      </c>
      <c r="T20" s="149">
        <f t="shared" si="4"/>
        <v>45848</v>
      </c>
      <c r="U20" s="149">
        <f t="shared" si="4"/>
        <v>45855</v>
      </c>
      <c r="V20" s="149">
        <f t="shared" si="4"/>
        <v>45862</v>
      </c>
      <c r="W20" s="149">
        <f t="shared" si="4"/>
        <v>45869</v>
      </c>
      <c r="X20" s="149">
        <f t="shared" si="4"/>
        <v>45876</v>
      </c>
      <c r="Y20" s="149">
        <f t="shared" si="4"/>
        <v>45883</v>
      </c>
      <c r="Z20" s="149">
        <f t="shared" si="4"/>
        <v>45890</v>
      </c>
      <c r="AA20" s="149">
        <f t="shared" si="4"/>
        <v>45897</v>
      </c>
      <c r="AB20" s="149">
        <f t="shared" si="4"/>
        <v>45904</v>
      </c>
      <c r="AC20" s="149">
        <f t="shared" si="4"/>
        <v>45911</v>
      </c>
      <c r="AD20" s="149">
        <f t="shared" si="4"/>
        <v>45918</v>
      </c>
    </row>
    <row r="21" spans="2:30" s="141" customFormat="1" collapsed="1" x14ac:dyDescent="0.7">
      <c r="B21" s="150" t="s">
        <v>101</v>
      </c>
      <c r="C21" s="151">
        <v>7</v>
      </c>
      <c r="D21" s="152" t="s">
        <v>102</v>
      </c>
      <c r="E21" s="191">
        <f t="shared" ref="E21:AD21" si="5">E22-$C$21</f>
        <v>45754</v>
      </c>
      <c r="F21" s="153">
        <f t="shared" si="5"/>
        <v>45757</v>
      </c>
      <c r="G21" s="153">
        <f t="shared" si="5"/>
        <v>45764</v>
      </c>
      <c r="H21" s="153">
        <f t="shared" si="5"/>
        <v>45771</v>
      </c>
      <c r="I21" s="153">
        <f t="shared" si="5"/>
        <v>45778</v>
      </c>
      <c r="J21" s="139">
        <f t="shared" si="5"/>
        <v>45785</v>
      </c>
      <c r="K21" s="153">
        <f t="shared" si="5"/>
        <v>45792</v>
      </c>
      <c r="L21" s="153">
        <f t="shared" si="5"/>
        <v>45799</v>
      </c>
      <c r="M21" s="153">
        <f t="shared" si="5"/>
        <v>45806</v>
      </c>
      <c r="N21" s="139">
        <f t="shared" si="5"/>
        <v>45813</v>
      </c>
      <c r="O21" s="153">
        <f t="shared" si="5"/>
        <v>45820</v>
      </c>
      <c r="P21" s="153">
        <f t="shared" si="5"/>
        <v>45827</v>
      </c>
      <c r="Q21" s="153">
        <f t="shared" si="5"/>
        <v>45834</v>
      </c>
      <c r="R21" s="139">
        <f t="shared" si="5"/>
        <v>45841</v>
      </c>
      <c r="S21" s="153">
        <f t="shared" si="5"/>
        <v>45848</v>
      </c>
      <c r="T21" s="153">
        <f t="shared" si="5"/>
        <v>45855</v>
      </c>
      <c r="U21" s="153">
        <f t="shared" si="5"/>
        <v>45862</v>
      </c>
      <c r="V21" s="153">
        <f t="shared" si="5"/>
        <v>45869</v>
      </c>
      <c r="W21" s="139">
        <f t="shared" si="5"/>
        <v>45876</v>
      </c>
      <c r="X21" s="153">
        <f t="shared" si="5"/>
        <v>45883</v>
      </c>
      <c r="Y21" s="153">
        <f t="shared" si="5"/>
        <v>45890</v>
      </c>
      <c r="Z21" s="153">
        <f t="shared" si="5"/>
        <v>45897</v>
      </c>
      <c r="AA21" s="139">
        <f t="shared" si="5"/>
        <v>45904</v>
      </c>
      <c r="AB21" s="153">
        <f t="shared" si="5"/>
        <v>45911</v>
      </c>
      <c r="AC21" s="153">
        <f t="shared" si="5"/>
        <v>45918</v>
      </c>
      <c r="AD21" s="153">
        <f t="shared" si="5"/>
        <v>45925</v>
      </c>
    </row>
    <row r="22" spans="2:30" s="141" customFormat="1" x14ac:dyDescent="0.7">
      <c r="B22" s="154" t="s">
        <v>103</v>
      </c>
      <c r="C22" s="155">
        <v>30</v>
      </c>
      <c r="D22" s="156" t="s">
        <v>104</v>
      </c>
      <c r="E22" s="191">
        <f>IF(AND('Calendar Events + Assumptions'!$J$4&lt;'REGULAR CP_30D'!E30,E30&lt;'Calendar Events + Assumptions'!$J$5+$C$22),'REGULAR CP_30D'!E30-$C$22-'Calendar Events + Assumptions'!$O$4,'REGULAR CP_30D'!E30-'REGULAR CP_30D'!$C$22)</f>
        <v>45761</v>
      </c>
      <c r="F22" s="139">
        <f>IF(AND('Calendar Events + Assumptions'!$J$4&lt;'REGULAR CP_30D'!F30,F30&lt;'Calendar Events + Assumptions'!$J$5+$C$22),'REGULAR CP_30D'!F30-$C$22-'Calendar Events + Assumptions'!$O$4,'REGULAR CP_30D'!F30-'REGULAR CP_30D'!$C$22)</f>
        <v>45764</v>
      </c>
      <c r="G22" s="157">
        <f>IF(AND('Calendar Events + Assumptions'!$J$4&lt;'REGULAR CP_30D'!G30,G30&lt;'Calendar Events + Assumptions'!$J$5+$C$22),'REGULAR CP_30D'!G30-$C$22-'Calendar Events + Assumptions'!$O$4,'REGULAR CP_30D'!G30-'REGULAR CP_30D'!$C$22)</f>
        <v>45771</v>
      </c>
      <c r="H22" s="157">
        <f>IF(AND('Calendar Events + Assumptions'!$J$4&lt;'REGULAR CP_30D'!H30,H30&lt;'Calendar Events + Assumptions'!$J$5+$C$22),'REGULAR CP_30D'!H30-$C$22-'Calendar Events + Assumptions'!$O$4,'REGULAR CP_30D'!H30-'REGULAR CP_30D'!$C$22)</f>
        <v>45778</v>
      </c>
      <c r="I22" s="157">
        <f>IF(AND('Calendar Events + Assumptions'!$J$4&lt;'REGULAR CP_30D'!I30,I30&lt;'Calendar Events + Assumptions'!$J$5+$C$22),'REGULAR CP_30D'!I30-$C$22-'Calendar Events + Assumptions'!$O$4,'REGULAR CP_30D'!I30-'REGULAR CP_30D'!$C$22)</f>
        <v>45785</v>
      </c>
      <c r="J22" s="157">
        <f>IF(AND('Calendar Events + Assumptions'!$J$4&lt;'REGULAR CP_30D'!J30,J30&lt;'Calendar Events + Assumptions'!$J$5+$C$22),'REGULAR CP_30D'!J30-$C$22-'Calendar Events + Assumptions'!$O$4,'REGULAR CP_30D'!J30-'REGULAR CP_30D'!$C$22)</f>
        <v>45792</v>
      </c>
      <c r="K22" s="157">
        <f>IF(AND('Calendar Events + Assumptions'!$J$4&lt;'REGULAR CP_30D'!K30,K30&lt;'Calendar Events + Assumptions'!$J$5+$C$22),'REGULAR CP_30D'!K30-$C$22-'Calendar Events + Assumptions'!$O$4,'REGULAR CP_30D'!K30-'REGULAR CP_30D'!$C$22)</f>
        <v>45799</v>
      </c>
      <c r="L22" s="157">
        <f>IF(AND('Calendar Events + Assumptions'!$J$4&lt;'REGULAR CP_30D'!L30,L30&lt;'Calendar Events + Assumptions'!$J$5+$C$22),'REGULAR CP_30D'!L30-$C$22-'Calendar Events + Assumptions'!$O$4,'REGULAR CP_30D'!L30-'REGULAR CP_30D'!$C$22)</f>
        <v>45806</v>
      </c>
      <c r="M22" s="157">
        <f>IF(AND('Calendar Events + Assumptions'!$J$4&lt;'REGULAR CP_30D'!M30,M30&lt;'Calendar Events + Assumptions'!$J$5+$C$22),'REGULAR CP_30D'!M30-$C$22-'Calendar Events + Assumptions'!$O$4,'REGULAR CP_30D'!M30-'REGULAR CP_30D'!$C$22)</f>
        <v>45813</v>
      </c>
      <c r="N22" s="157">
        <f>IF(AND('Calendar Events + Assumptions'!$J$4&lt;'REGULAR CP_30D'!N30,N30&lt;'Calendar Events + Assumptions'!$J$5+$C$22),'REGULAR CP_30D'!N30-$C$22-'Calendar Events + Assumptions'!$O$4,'REGULAR CP_30D'!N30-'REGULAR CP_30D'!$C$22)</f>
        <v>45820</v>
      </c>
      <c r="O22" s="157">
        <f>IF(AND('Calendar Events + Assumptions'!$J$4&lt;'REGULAR CP_30D'!O30,O30&lt;'Calendar Events + Assumptions'!$J$5+$C$22),'REGULAR CP_30D'!O30-$C$22-'Calendar Events + Assumptions'!$O$4,'REGULAR CP_30D'!O30-'REGULAR CP_30D'!$C$22)</f>
        <v>45827</v>
      </c>
      <c r="P22" s="157">
        <f>IF(AND('Calendar Events + Assumptions'!$J$4&lt;'REGULAR CP_30D'!P30,P30&lt;'Calendar Events + Assumptions'!$J$5+$C$22),'REGULAR CP_30D'!P30-$C$22-'Calendar Events + Assumptions'!$O$4,'REGULAR CP_30D'!P30-'REGULAR CP_30D'!$C$22)</f>
        <v>45834</v>
      </c>
      <c r="Q22" s="157">
        <f>IF(AND('Calendar Events + Assumptions'!$J$4&lt;'REGULAR CP_30D'!Q30,Q30&lt;'Calendar Events + Assumptions'!$J$5+$C$22),'REGULAR CP_30D'!Q30-$C$22-'Calendar Events + Assumptions'!$O$4,'REGULAR CP_30D'!Q30-'REGULAR CP_30D'!$C$22)</f>
        <v>45841</v>
      </c>
      <c r="R22" s="157">
        <f>IF(AND('Calendar Events + Assumptions'!$J$4&lt;'REGULAR CP_30D'!R30,R30&lt;'Calendar Events + Assumptions'!$J$5+$C$22),'REGULAR CP_30D'!R30-$C$22-'Calendar Events + Assumptions'!$O$4,'REGULAR CP_30D'!R30-'REGULAR CP_30D'!$C$22)</f>
        <v>45848</v>
      </c>
      <c r="S22" s="157">
        <f>IF(AND('Calendar Events + Assumptions'!$J$4&lt;'REGULAR CP_30D'!S30,S30&lt;'Calendar Events + Assumptions'!$J$5+$C$22),'REGULAR CP_30D'!S30-$C$22-'Calendar Events + Assumptions'!$O$4,'REGULAR CP_30D'!S30-'REGULAR CP_30D'!$C$22)</f>
        <v>45855</v>
      </c>
      <c r="T22" s="157">
        <f>IF(AND('Calendar Events + Assumptions'!$J$4&lt;'REGULAR CP_30D'!T30,T30&lt;'Calendar Events + Assumptions'!$J$5+$C$22),'REGULAR CP_30D'!T30-$C$22-'Calendar Events + Assumptions'!$O$4,'REGULAR CP_30D'!T30-'REGULAR CP_30D'!$C$22)</f>
        <v>45862</v>
      </c>
      <c r="U22" s="157">
        <f>IF(AND('Calendar Events + Assumptions'!$J$4&lt;'REGULAR CP_30D'!U30,U30&lt;'Calendar Events + Assumptions'!$J$5+$C$22),'REGULAR CP_30D'!U30-$C$22-'Calendar Events + Assumptions'!$O$4,'REGULAR CP_30D'!U30-'REGULAR CP_30D'!$C$22)</f>
        <v>45869</v>
      </c>
      <c r="V22" s="157">
        <f>IF(AND('Calendar Events + Assumptions'!$J$4&lt;'REGULAR CP_30D'!V30,V30&lt;'Calendar Events + Assumptions'!$J$5+$C$22),'REGULAR CP_30D'!V30-$C$22-'Calendar Events + Assumptions'!$O$4,'REGULAR CP_30D'!V30-'REGULAR CP_30D'!$C$22)</f>
        <v>45876</v>
      </c>
      <c r="W22" s="157">
        <f>IF(AND('Calendar Events + Assumptions'!$J$4&lt;'REGULAR CP_30D'!W30,W30&lt;'Calendar Events + Assumptions'!$J$5+$C$22),'REGULAR CP_30D'!W30-$C$22-'Calendar Events + Assumptions'!$O$4,'REGULAR CP_30D'!W30-'REGULAR CP_30D'!$C$22)</f>
        <v>45883</v>
      </c>
      <c r="X22" s="157">
        <f>IF(AND('Calendar Events + Assumptions'!$J$4&lt;'REGULAR CP_30D'!X30,X30&lt;'Calendar Events + Assumptions'!$J$5+$C$22),'REGULAR CP_30D'!X30-$C$22-'Calendar Events + Assumptions'!$O$4,'REGULAR CP_30D'!X30-'REGULAR CP_30D'!$C$22)</f>
        <v>45890</v>
      </c>
      <c r="Y22" s="157">
        <f>IF(AND('Calendar Events + Assumptions'!$J$4&lt;'REGULAR CP_30D'!Y30,Y30&lt;'Calendar Events + Assumptions'!$J$5+$C$22),'REGULAR CP_30D'!Y30-$C$22-'Calendar Events + Assumptions'!$O$4,'REGULAR CP_30D'!Y30-'REGULAR CP_30D'!$C$22)</f>
        <v>45897</v>
      </c>
      <c r="Z22" s="157">
        <f>IF(AND('Calendar Events + Assumptions'!$J$4&lt;'REGULAR CP_30D'!Z30,Z30&lt;'Calendar Events + Assumptions'!$J$5+$C$22),'REGULAR CP_30D'!Z30-$C$22-'Calendar Events + Assumptions'!$O$4,'REGULAR CP_30D'!Z30-'REGULAR CP_30D'!$C$22)</f>
        <v>45904</v>
      </c>
      <c r="AA22" s="157">
        <f>IF(AND('Calendar Events + Assumptions'!$J$4&lt;'REGULAR CP_30D'!AA30,AA30&lt;'Calendar Events + Assumptions'!$J$5+$C$22),'REGULAR CP_30D'!AA30-$C$22-'Calendar Events + Assumptions'!$O$4,'REGULAR CP_30D'!AA30-'REGULAR CP_30D'!$C$22)</f>
        <v>45911</v>
      </c>
      <c r="AB22" s="157">
        <f>IF(AND('Calendar Events + Assumptions'!$J$4&lt;'REGULAR CP_30D'!AB30,AB30&lt;'Calendar Events + Assumptions'!$J$5+$C$22),'REGULAR CP_30D'!AB30-$C$22-'Calendar Events + Assumptions'!$O$4,'REGULAR CP_30D'!AB30-'REGULAR CP_30D'!$C$22)</f>
        <v>45918</v>
      </c>
      <c r="AC22" s="157">
        <f>IF(AND('Calendar Events + Assumptions'!$J$4&lt;'REGULAR CP_30D'!AC30,AC30&lt;'Calendar Events + Assumptions'!$J$5+$C$22),'REGULAR CP_30D'!AC30-$C$22-'Calendar Events + Assumptions'!$O$4,'REGULAR CP_30D'!AC30-'REGULAR CP_30D'!$C$22)</f>
        <v>45925</v>
      </c>
      <c r="AD22" s="157">
        <f>IF(AND('Calendar Events + Assumptions'!$J$4&lt;'REGULAR CP_30D'!AD30,AD30&lt;'Calendar Events + Assumptions'!$J$5+$C$22),'REGULAR CP_30D'!AD30-$C$22-'Calendar Events + Assumptions'!$O$4,'REGULAR CP_30D'!AD30-'REGULAR CP_30D'!$C$22)</f>
        <v>45932</v>
      </c>
    </row>
    <row r="23" spans="2:30" x14ac:dyDescent="0.7">
      <c r="B23" s="158" t="s">
        <v>105</v>
      </c>
      <c r="C23" s="123">
        <v>14</v>
      </c>
      <c r="D23" s="124" t="s">
        <v>106</v>
      </c>
      <c r="E23" s="149">
        <f t="shared" ref="E23:AD23" si="6">E21+$C$23</f>
        <v>45768</v>
      </c>
      <c r="F23" s="149">
        <f t="shared" si="6"/>
        <v>45771</v>
      </c>
      <c r="G23" s="149">
        <f t="shared" si="6"/>
        <v>45778</v>
      </c>
      <c r="H23" s="149">
        <f t="shared" si="6"/>
        <v>45785</v>
      </c>
      <c r="I23" s="149">
        <f t="shared" si="6"/>
        <v>45792</v>
      </c>
      <c r="J23" s="149">
        <f t="shared" si="6"/>
        <v>45799</v>
      </c>
      <c r="K23" s="149">
        <f t="shared" si="6"/>
        <v>45806</v>
      </c>
      <c r="L23" s="149">
        <f t="shared" si="6"/>
        <v>45813</v>
      </c>
      <c r="M23" s="149">
        <f t="shared" si="6"/>
        <v>45820</v>
      </c>
      <c r="N23" s="149">
        <f t="shared" si="6"/>
        <v>45827</v>
      </c>
      <c r="O23" s="149">
        <f t="shared" si="6"/>
        <v>45834</v>
      </c>
      <c r="P23" s="149">
        <f t="shared" si="6"/>
        <v>45841</v>
      </c>
      <c r="Q23" s="149">
        <f t="shared" si="6"/>
        <v>45848</v>
      </c>
      <c r="R23" s="149">
        <f t="shared" si="6"/>
        <v>45855</v>
      </c>
      <c r="S23" s="149">
        <f t="shared" si="6"/>
        <v>45862</v>
      </c>
      <c r="T23" s="149">
        <f t="shared" si="6"/>
        <v>45869</v>
      </c>
      <c r="U23" s="149">
        <f t="shared" si="6"/>
        <v>45876</v>
      </c>
      <c r="V23" s="149">
        <f t="shared" si="6"/>
        <v>45883</v>
      </c>
      <c r="W23" s="149">
        <f t="shared" si="6"/>
        <v>45890</v>
      </c>
      <c r="X23" s="149">
        <f t="shared" si="6"/>
        <v>45897</v>
      </c>
      <c r="Y23" s="149">
        <f t="shared" si="6"/>
        <v>45904</v>
      </c>
      <c r="Z23" s="149">
        <f t="shared" si="6"/>
        <v>45911</v>
      </c>
      <c r="AA23" s="149">
        <f t="shared" si="6"/>
        <v>45918</v>
      </c>
      <c r="AB23" s="149">
        <f t="shared" si="6"/>
        <v>45925</v>
      </c>
      <c r="AC23" s="149">
        <f t="shared" si="6"/>
        <v>45932</v>
      </c>
      <c r="AD23" s="149">
        <f t="shared" si="6"/>
        <v>45939</v>
      </c>
    </row>
    <row r="24" spans="2:30" x14ac:dyDescent="0.7">
      <c r="B24" s="159" t="s">
        <v>107</v>
      </c>
      <c r="C24" s="160">
        <v>7</v>
      </c>
      <c r="D24" s="161" t="s">
        <v>108</v>
      </c>
      <c r="E24" s="191">
        <f t="shared" ref="E24:AD24" si="7">E23+$C$24</f>
        <v>45775</v>
      </c>
      <c r="F24" s="162">
        <f t="shared" si="7"/>
        <v>45778</v>
      </c>
      <c r="G24" s="162">
        <f t="shared" si="7"/>
        <v>45785</v>
      </c>
      <c r="H24" s="162">
        <f t="shared" si="7"/>
        <v>45792</v>
      </c>
      <c r="I24" s="162">
        <f t="shared" si="7"/>
        <v>45799</v>
      </c>
      <c r="J24" s="162">
        <f t="shared" si="7"/>
        <v>45806</v>
      </c>
      <c r="K24" s="162">
        <f t="shared" si="7"/>
        <v>45813</v>
      </c>
      <c r="L24" s="162">
        <f t="shared" si="7"/>
        <v>45820</v>
      </c>
      <c r="M24" s="162">
        <f t="shared" si="7"/>
        <v>45827</v>
      </c>
      <c r="N24" s="162">
        <f t="shared" si="7"/>
        <v>45834</v>
      </c>
      <c r="O24" s="162">
        <f t="shared" si="7"/>
        <v>45841</v>
      </c>
      <c r="P24" s="162">
        <f t="shared" si="7"/>
        <v>45848</v>
      </c>
      <c r="Q24" s="162">
        <f t="shared" si="7"/>
        <v>45855</v>
      </c>
      <c r="R24" s="162">
        <f t="shared" si="7"/>
        <v>45862</v>
      </c>
      <c r="S24" s="162">
        <f t="shared" si="7"/>
        <v>45869</v>
      </c>
      <c r="T24" s="162">
        <f t="shared" si="7"/>
        <v>45876</v>
      </c>
      <c r="U24" s="162">
        <f t="shared" si="7"/>
        <v>45883</v>
      </c>
      <c r="V24" s="162">
        <f t="shared" si="7"/>
        <v>45890</v>
      </c>
      <c r="W24" s="162">
        <f t="shared" si="7"/>
        <v>45897</v>
      </c>
      <c r="X24" s="162">
        <f t="shared" si="7"/>
        <v>45904</v>
      </c>
      <c r="Y24" s="162">
        <f t="shared" si="7"/>
        <v>45911</v>
      </c>
      <c r="Z24" s="162">
        <f t="shared" si="7"/>
        <v>45918</v>
      </c>
      <c r="AA24" s="162">
        <f t="shared" si="7"/>
        <v>45925</v>
      </c>
      <c r="AB24" s="162">
        <f t="shared" si="7"/>
        <v>45932</v>
      </c>
      <c r="AC24" s="162">
        <f t="shared" si="7"/>
        <v>45939</v>
      </c>
      <c r="AD24" s="162">
        <f t="shared" si="7"/>
        <v>45946</v>
      </c>
    </row>
    <row r="25" spans="2:30" x14ac:dyDescent="0.7">
      <c r="B25" s="158" t="s">
        <v>109</v>
      </c>
      <c r="C25" s="123">
        <v>60</v>
      </c>
      <c r="D25" s="124" t="s">
        <v>110</v>
      </c>
      <c r="E25" s="149">
        <f t="shared" ref="E25:AD25" si="8">E30-$C$25</f>
        <v>45731</v>
      </c>
      <c r="F25" s="149">
        <f t="shared" si="8"/>
        <v>45734</v>
      </c>
      <c r="G25" s="149">
        <f t="shared" si="8"/>
        <v>45741</v>
      </c>
      <c r="H25" s="149">
        <f t="shared" si="8"/>
        <v>45748</v>
      </c>
      <c r="I25" s="149">
        <f t="shared" si="8"/>
        <v>45755</v>
      </c>
      <c r="J25" s="149">
        <f t="shared" si="8"/>
        <v>45762</v>
      </c>
      <c r="K25" s="149">
        <f t="shared" si="8"/>
        <v>45769</v>
      </c>
      <c r="L25" s="149">
        <f t="shared" si="8"/>
        <v>45776</v>
      </c>
      <c r="M25" s="149">
        <f t="shared" si="8"/>
        <v>45783</v>
      </c>
      <c r="N25" s="149">
        <f t="shared" si="8"/>
        <v>45790</v>
      </c>
      <c r="O25" s="149">
        <f t="shared" si="8"/>
        <v>45797</v>
      </c>
      <c r="P25" s="149">
        <f t="shared" si="8"/>
        <v>45804</v>
      </c>
      <c r="Q25" s="149">
        <f t="shared" si="8"/>
        <v>45811</v>
      </c>
      <c r="R25" s="149">
        <f t="shared" si="8"/>
        <v>45818</v>
      </c>
      <c r="S25" s="149">
        <f t="shared" si="8"/>
        <v>45825</v>
      </c>
      <c r="T25" s="149">
        <f t="shared" si="8"/>
        <v>45832</v>
      </c>
      <c r="U25" s="149">
        <f t="shared" si="8"/>
        <v>45839</v>
      </c>
      <c r="V25" s="149">
        <f t="shared" si="8"/>
        <v>45846</v>
      </c>
      <c r="W25" s="149">
        <f t="shared" si="8"/>
        <v>45853</v>
      </c>
      <c r="X25" s="149">
        <f t="shared" si="8"/>
        <v>45860</v>
      </c>
      <c r="Y25" s="149">
        <f t="shared" si="8"/>
        <v>45867</v>
      </c>
      <c r="Z25" s="149">
        <f t="shared" si="8"/>
        <v>45874</v>
      </c>
      <c r="AA25" s="149">
        <f t="shared" si="8"/>
        <v>45881</v>
      </c>
      <c r="AB25" s="149">
        <f t="shared" si="8"/>
        <v>45888</v>
      </c>
      <c r="AC25" s="149">
        <f t="shared" si="8"/>
        <v>45895</v>
      </c>
      <c r="AD25" s="149">
        <f t="shared" si="8"/>
        <v>45902</v>
      </c>
    </row>
    <row r="26" spans="2:30" x14ac:dyDescent="0.7">
      <c r="B26" s="158" t="s">
        <v>111</v>
      </c>
      <c r="C26" s="123">
        <v>30</v>
      </c>
      <c r="D26" s="124" t="s">
        <v>112</v>
      </c>
      <c r="E26" s="149">
        <f t="shared" ref="E26:AD26" si="9">E30-$C$26</f>
        <v>45761</v>
      </c>
      <c r="F26" s="149">
        <f t="shared" si="9"/>
        <v>45764</v>
      </c>
      <c r="G26" s="149">
        <f t="shared" si="9"/>
        <v>45771</v>
      </c>
      <c r="H26" s="149">
        <f t="shared" si="9"/>
        <v>45778</v>
      </c>
      <c r="I26" s="149">
        <f t="shared" si="9"/>
        <v>45785</v>
      </c>
      <c r="J26" s="149">
        <f t="shared" si="9"/>
        <v>45792</v>
      </c>
      <c r="K26" s="149">
        <f t="shared" si="9"/>
        <v>45799</v>
      </c>
      <c r="L26" s="149">
        <f t="shared" si="9"/>
        <v>45806</v>
      </c>
      <c r="M26" s="149">
        <f t="shared" si="9"/>
        <v>45813</v>
      </c>
      <c r="N26" s="149">
        <f t="shared" si="9"/>
        <v>45820</v>
      </c>
      <c r="O26" s="149">
        <f t="shared" si="9"/>
        <v>45827</v>
      </c>
      <c r="P26" s="149">
        <f t="shared" si="9"/>
        <v>45834</v>
      </c>
      <c r="Q26" s="149">
        <f t="shared" si="9"/>
        <v>45841</v>
      </c>
      <c r="R26" s="149">
        <f t="shared" si="9"/>
        <v>45848</v>
      </c>
      <c r="S26" s="149">
        <f t="shared" si="9"/>
        <v>45855</v>
      </c>
      <c r="T26" s="149">
        <f t="shared" si="9"/>
        <v>45862</v>
      </c>
      <c r="U26" s="149">
        <f t="shared" si="9"/>
        <v>45869</v>
      </c>
      <c r="V26" s="149">
        <f t="shared" si="9"/>
        <v>45876</v>
      </c>
      <c r="W26" s="149">
        <f t="shared" si="9"/>
        <v>45883</v>
      </c>
      <c r="X26" s="149">
        <f t="shared" si="9"/>
        <v>45890</v>
      </c>
      <c r="Y26" s="149">
        <f t="shared" si="9"/>
        <v>45897</v>
      </c>
      <c r="Z26" s="149">
        <f t="shared" si="9"/>
        <v>45904</v>
      </c>
      <c r="AA26" s="149">
        <f t="shared" si="9"/>
        <v>45911</v>
      </c>
      <c r="AB26" s="149">
        <f t="shared" si="9"/>
        <v>45918</v>
      </c>
      <c r="AC26" s="149">
        <f t="shared" si="9"/>
        <v>45925</v>
      </c>
      <c r="AD26" s="149">
        <f t="shared" si="9"/>
        <v>45932</v>
      </c>
    </row>
    <row r="27" spans="2:30" x14ac:dyDescent="0.7">
      <c r="B27" s="158" t="s">
        <v>113</v>
      </c>
      <c r="C27" s="123">
        <v>10</v>
      </c>
      <c r="D27" s="124" t="s">
        <v>114</v>
      </c>
      <c r="E27" s="149">
        <f t="shared" ref="E27:AD27" si="10">E30-$C$27</f>
        <v>45781</v>
      </c>
      <c r="F27" s="149">
        <f t="shared" si="10"/>
        <v>45784</v>
      </c>
      <c r="G27" s="149">
        <f t="shared" si="10"/>
        <v>45791</v>
      </c>
      <c r="H27" s="149">
        <f t="shared" si="10"/>
        <v>45798</v>
      </c>
      <c r="I27" s="149">
        <f t="shared" si="10"/>
        <v>45805</v>
      </c>
      <c r="J27" s="149">
        <f t="shared" si="10"/>
        <v>45812</v>
      </c>
      <c r="K27" s="149">
        <f t="shared" si="10"/>
        <v>45819</v>
      </c>
      <c r="L27" s="149">
        <f t="shared" si="10"/>
        <v>45826</v>
      </c>
      <c r="M27" s="149">
        <f t="shared" si="10"/>
        <v>45833</v>
      </c>
      <c r="N27" s="149">
        <f t="shared" si="10"/>
        <v>45840</v>
      </c>
      <c r="O27" s="149">
        <f t="shared" si="10"/>
        <v>45847</v>
      </c>
      <c r="P27" s="149">
        <f t="shared" si="10"/>
        <v>45854</v>
      </c>
      <c r="Q27" s="149">
        <f t="shared" si="10"/>
        <v>45861</v>
      </c>
      <c r="R27" s="149">
        <f t="shared" si="10"/>
        <v>45868</v>
      </c>
      <c r="S27" s="149">
        <f t="shared" si="10"/>
        <v>45875</v>
      </c>
      <c r="T27" s="149">
        <f t="shared" si="10"/>
        <v>45882</v>
      </c>
      <c r="U27" s="149">
        <f t="shared" si="10"/>
        <v>45889</v>
      </c>
      <c r="V27" s="149">
        <f t="shared" si="10"/>
        <v>45896</v>
      </c>
      <c r="W27" s="149">
        <f t="shared" si="10"/>
        <v>45903</v>
      </c>
      <c r="X27" s="149">
        <f t="shared" si="10"/>
        <v>45910</v>
      </c>
      <c r="Y27" s="149">
        <f t="shared" si="10"/>
        <v>45917</v>
      </c>
      <c r="Z27" s="149">
        <f t="shared" si="10"/>
        <v>45924</v>
      </c>
      <c r="AA27" s="149">
        <f t="shared" si="10"/>
        <v>45931</v>
      </c>
      <c r="AB27" s="149">
        <f t="shared" si="10"/>
        <v>45938</v>
      </c>
      <c r="AC27" s="149">
        <f t="shared" si="10"/>
        <v>45945</v>
      </c>
      <c r="AD27" s="149">
        <f t="shared" si="10"/>
        <v>45952</v>
      </c>
    </row>
    <row r="28" spans="2:30" x14ac:dyDescent="0.7">
      <c r="B28" s="163" t="s">
        <v>115</v>
      </c>
      <c r="C28" s="123">
        <v>5</v>
      </c>
      <c r="D28" s="124"/>
      <c r="E28" s="164"/>
      <c r="F28" s="164"/>
      <c r="G28" s="164"/>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row>
    <row r="29" spans="2:30" x14ac:dyDescent="0.7">
      <c r="B29" s="148" t="s">
        <v>116</v>
      </c>
      <c r="C29" s="123">
        <v>7</v>
      </c>
      <c r="D29" s="124" t="s">
        <v>117</v>
      </c>
      <c r="E29" s="149">
        <f t="shared" ref="E29:AD29" si="11">E30-$C$29</f>
        <v>45784</v>
      </c>
      <c r="F29" s="149">
        <f t="shared" si="11"/>
        <v>45787</v>
      </c>
      <c r="G29" s="149">
        <f t="shared" si="11"/>
        <v>45794</v>
      </c>
      <c r="H29" s="149">
        <f t="shared" si="11"/>
        <v>45801</v>
      </c>
      <c r="I29" s="149">
        <f t="shared" si="11"/>
        <v>45808</v>
      </c>
      <c r="J29" s="149">
        <f t="shared" si="11"/>
        <v>45815</v>
      </c>
      <c r="K29" s="149">
        <f t="shared" si="11"/>
        <v>45822</v>
      </c>
      <c r="L29" s="149">
        <f t="shared" si="11"/>
        <v>45829</v>
      </c>
      <c r="M29" s="149">
        <f t="shared" si="11"/>
        <v>45836</v>
      </c>
      <c r="N29" s="149">
        <f t="shared" si="11"/>
        <v>45843</v>
      </c>
      <c r="O29" s="149">
        <f t="shared" si="11"/>
        <v>45850</v>
      </c>
      <c r="P29" s="149">
        <f t="shared" si="11"/>
        <v>45857</v>
      </c>
      <c r="Q29" s="149">
        <f t="shared" si="11"/>
        <v>45864</v>
      </c>
      <c r="R29" s="149">
        <f t="shared" si="11"/>
        <v>45871</v>
      </c>
      <c r="S29" s="149">
        <f t="shared" si="11"/>
        <v>45878</v>
      </c>
      <c r="T29" s="149">
        <f t="shared" si="11"/>
        <v>45885</v>
      </c>
      <c r="U29" s="149">
        <f t="shared" si="11"/>
        <v>45892</v>
      </c>
      <c r="V29" s="149">
        <f t="shared" si="11"/>
        <v>45899</v>
      </c>
      <c r="W29" s="149">
        <f t="shared" si="11"/>
        <v>45906</v>
      </c>
      <c r="X29" s="149">
        <f t="shared" si="11"/>
        <v>45913</v>
      </c>
      <c r="Y29" s="149">
        <f t="shared" si="11"/>
        <v>45920</v>
      </c>
      <c r="Z29" s="149">
        <f t="shared" si="11"/>
        <v>45927</v>
      </c>
      <c r="AA29" s="149">
        <f t="shared" si="11"/>
        <v>45934</v>
      </c>
      <c r="AB29" s="149">
        <f t="shared" si="11"/>
        <v>45941</v>
      </c>
      <c r="AC29" s="149">
        <f t="shared" si="11"/>
        <v>45948</v>
      </c>
      <c r="AD29" s="149">
        <f t="shared" si="11"/>
        <v>45955</v>
      </c>
    </row>
    <row r="30" spans="2:30" x14ac:dyDescent="0.7">
      <c r="B30" s="165" t="s">
        <v>118</v>
      </c>
      <c r="C30" s="166">
        <v>45</v>
      </c>
      <c r="D30" s="167" t="s">
        <v>119</v>
      </c>
      <c r="E30" s="168">
        <f>IF(AND((E39-$C30-$C$28)&gt;'Calendar Events + Assumptions'!$I$7,(E39-$C$30-$C$28)&lt;'Calendar Events + Assumptions'!$I$8),'Calendar Events + Assumptions'!$I$7,(E39-$C$30-$C$28))</f>
        <v>45791</v>
      </c>
      <c r="F30" s="169">
        <f>IF(AND((F39-$C30-$C$28)&gt;'Calendar Events + Assumptions'!$I$7,(F39-$C$30-$C$28)&lt;'Calendar Events + Assumptions'!$I$8),'Calendar Events + Assumptions'!$I$7,(F39-$C$30-$C$28))</f>
        <v>45794</v>
      </c>
      <c r="G30" s="169">
        <f>IF(AND((G39-$C30-$C$28)&gt;'Calendar Events + Assumptions'!$I$7,(G39-$C$30-$C$28)&lt;'Calendar Events + Assumptions'!$I$8),'Calendar Events + Assumptions'!$I$7,(G39-$C$30-$C$28))</f>
        <v>45801</v>
      </c>
      <c r="H30" s="169">
        <f>IF(AND((H39-$C30-$C$28)&gt;'Calendar Events + Assumptions'!$I$7,(H39-$C$30-$C$28)&lt;'Calendar Events + Assumptions'!$I$8),'Calendar Events + Assumptions'!$I$7,(H39-$C$30-$C$28))</f>
        <v>45808</v>
      </c>
      <c r="I30" s="169">
        <f>IF(AND((I39-$C30-$C$28)&gt;'Calendar Events + Assumptions'!$I$7,(I39-$C$30-$C$28)&lt;'Calendar Events + Assumptions'!$I$8),'Calendar Events + Assumptions'!$I$7,(I39-$C$30-$C$28))</f>
        <v>45815</v>
      </c>
      <c r="J30" s="169">
        <f>IF(AND((J39-$C30-$C$28)&gt;'Calendar Events + Assumptions'!$I$7,(J39-$C$30-$C$28)&lt;'Calendar Events + Assumptions'!$I$8),'Calendar Events + Assumptions'!$I$7,(J39-$C$30-$C$28))</f>
        <v>45822</v>
      </c>
      <c r="K30" s="169">
        <f>IF(AND((K39-$C30-$C$28)&gt;'Calendar Events + Assumptions'!$I$7,(K39-$C$30-$C$28)&lt;'Calendar Events + Assumptions'!$I$8),'Calendar Events + Assumptions'!$I$7,(K39-$C$30-$C$28))</f>
        <v>45829</v>
      </c>
      <c r="L30" s="169">
        <f>IF(AND((L39-$C30-$C$28)&gt;'Calendar Events + Assumptions'!$I$7,(L39-$C$30-$C$28)&lt;'Calendar Events + Assumptions'!$I$8),'Calendar Events + Assumptions'!$I$7,(L39-$C$30-$C$28))</f>
        <v>45836</v>
      </c>
      <c r="M30" s="169">
        <f>IF(AND((M39-$C30-$C$28)&gt;'Calendar Events + Assumptions'!$I$7,(M39-$C$30-$C$28)&lt;'Calendar Events + Assumptions'!$I$8),'Calendar Events + Assumptions'!$I$7,(M39-$C$30-$C$28))</f>
        <v>45843</v>
      </c>
      <c r="N30" s="169">
        <f>IF(AND((N39-$C30-$C$28)&gt;'Calendar Events + Assumptions'!$I$7,(N39-$C$30-$C$28)&lt;'Calendar Events + Assumptions'!$I$8),'Calendar Events + Assumptions'!$I$7,(N39-$C$30-$C$28))</f>
        <v>45850</v>
      </c>
      <c r="O30" s="169">
        <f>IF(AND((O39-$C30-$C$28)&gt;'Calendar Events + Assumptions'!$I$7,(O39-$C$30-$C$28)&lt;'Calendar Events + Assumptions'!$I$8),'Calendar Events + Assumptions'!$I$7,(O39-$C$30-$C$28))</f>
        <v>45857</v>
      </c>
      <c r="P30" s="169">
        <f>IF(AND((P39-$C30-$C$28)&gt;'Calendar Events + Assumptions'!$I$7,(P39-$C$30-$C$28)&lt;'Calendar Events + Assumptions'!$I$8),'Calendar Events + Assumptions'!$I$7,(P39-$C$30-$C$28))</f>
        <v>45864</v>
      </c>
      <c r="Q30" s="169">
        <f>IF(AND((Q39-$C30-$C$28)&gt;'Calendar Events + Assumptions'!$I$7,(Q39-$C$30-$C$28)&lt;'Calendar Events + Assumptions'!$I$8),'Calendar Events + Assumptions'!$I$7,(Q39-$C$30-$C$28))</f>
        <v>45871</v>
      </c>
      <c r="R30" s="169">
        <f>IF(AND((R39-$C30-$C$28)&gt;'Calendar Events + Assumptions'!$I$7,(R39-$C$30-$C$28)&lt;'Calendar Events + Assumptions'!$I$8),'Calendar Events + Assumptions'!$I$7,(R39-$C$30-$C$28))</f>
        <v>45878</v>
      </c>
      <c r="S30" s="169">
        <f>IF(AND((S39-$C30-$C$28)&gt;'Calendar Events + Assumptions'!$I$7,(S39-$C$30-$C$28)&lt;'Calendar Events + Assumptions'!$I$8),'Calendar Events + Assumptions'!$I$7,(S39-$C$30-$C$28))</f>
        <v>45885</v>
      </c>
      <c r="T30" s="169">
        <f>IF(AND((T39-$C30-$C$28)&gt;'Calendar Events + Assumptions'!$I$7,(T39-$C$30-$C$28)&lt;'Calendar Events + Assumptions'!$I$8),'Calendar Events + Assumptions'!$I$7,(T39-$C$30-$C$28))</f>
        <v>45892</v>
      </c>
      <c r="U30" s="169">
        <f>IF(AND((U39-$C30-$C$28)&gt;'Calendar Events + Assumptions'!$I$7,(U39-$C$30-$C$28)&lt;'Calendar Events + Assumptions'!$I$8),'Calendar Events + Assumptions'!$I$7,(U39-$C$30-$C$28))</f>
        <v>45899</v>
      </c>
      <c r="V30" s="169">
        <f>IF(AND((V39-$C30-$C$28)&gt;'Calendar Events + Assumptions'!$I$7,(V39-$C$30-$C$28)&lt;'Calendar Events + Assumptions'!$I$8),'Calendar Events + Assumptions'!$I$7,(V39-$C$30-$C$28))</f>
        <v>45906</v>
      </c>
      <c r="W30" s="169">
        <f>IF(AND((W39-$C30-$C$28)&gt;'Calendar Events + Assumptions'!$I$7,(W39-$C$30-$C$28)&lt;'Calendar Events + Assumptions'!$I$8),'Calendar Events + Assumptions'!$I$7,(W39-$C$30-$C$28))</f>
        <v>45913</v>
      </c>
      <c r="X30" s="169">
        <f>IF(AND((X39-$C30-$C$28)&gt;'Calendar Events + Assumptions'!$I$7,(X39-$C$30-$C$28)&lt;'Calendar Events + Assumptions'!$I$8),'Calendar Events + Assumptions'!$I$7,(X39-$C$30-$C$28))</f>
        <v>45920</v>
      </c>
      <c r="Y30" s="169">
        <f>IF(AND((Y39-$C30-$C$28)&gt;'Calendar Events + Assumptions'!$I$7,(Y39-$C$30-$C$28)&lt;'Calendar Events + Assumptions'!$I$8),'Calendar Events + Assumptions'!$I$7,(Y39-$C$30-$C$28))</f>
        <v>45927</v>
      </c>
      <c r="Z30" s="169">
        <f>IF(AND((Z39-$C30-$C$28)&gt;'Calendar Events + Assumptions'!$I$7,(Z39-$C$30-$C$28)&lt;'Calendar Events + Assumptions'!$I$8),'Calendar Events + Assumptions'!$I$7,(Z39-$C$30-$C$28))</f>
        <v>45934</v>
      </c>
      <c r="AA30" s="169">
        <f>IF(AND((AA39-$C30-$C$28)&gt;'Calendar Events + Assumptions'!$I$7,(AA39-$C$30-$C$28)&lt;'Calendar Events + Assumptions'!$I$8),'Calendar Events + Assumptions'!$I$7,(AA39-$C$30-$C$28))</f>
        <v>45941</v>
      </c>
      <c r="AB30" s="169">
        <f>IF(AND((AB39-$C30-$C$28)&gt;'Calendar Events + Assumptions'!$I$7,(AB39-$C$30-$C$28)&lt;'Calendar Events + Assumptions'!$I$8),'Calendar Events + Assumptions'!$I$7,(AB39-$C$30-$C$28))</f>
        <v>45948</v>
      </c>
      <c r="AC30" s="169">
        <f>IF(AND((AC39-$C30-$C$28)&gt;'Calendar Events + Assumptions'!$I$7,(AC39-$C$30-$C$28)&lt;'Calendar Events + Assumptions'!$I$8),'Calendar Events + Assumptions'!$I$7,(AC39-$C$30-$C$28))</f>
        <v>45955</v>
      </c>
      <c r="AD30" s="169">
        <f>IF(AND((AD39-$C30-$C$28)&gt;'Calendar Events + Assumptions'!$I$7,(AD39-$C$30-$C$28)&lt;'Calendar Events + Assumptions'!$I$8),'Calendar Events + Assumptions'!$I$7,(AD39-$C$30-$C$28))</f>
        <v>45962</v>
      </c>
    </row>
    <row r="31" spans="2:30" x14ac:dyDescent="0.7">
      <c r="B31" s="148" t="s">
        <v>120</v>
      </c>
      <c r="C31" s="123">
        <v>7</v>
      </c>
      <c r="D31" s="124" t="s">
        <v>117</v>
      </c>
      <c r="E31" s="149">
        <f t="shared" ref="E31:AD31" si="12">E32-$C$31</f>
        <v>45777</v>
      </c>
      <c r="F31" s="149">
        <f t="shared" si="12"/>
        <v>45780</v>
      </c>
      <c r="G31" s="149">
        <f t="shared" si="12"/>
        <v>45787</v>
      </c>
      <c r="H31" s="149">
        <f t="shared" si="12"/>
        <v>45794</v>
      </c>
      <c r="I31" s="149">
        <f t="shared" si="12"/>
        <v>45801</v>
      </c>
      <c r="J31" s="149">
        <f t="shared" si="12"/>
        <v>45808</v>
      </c>
      <c r="K31" s="149">
        <f t="shared" si="12"/>
        <v>45815</v>
      </c>
      <c r="L31" s="149">
        <f t="shared" si="12"/>
        <v>45822</v>
      </c>
      <c r="M31" s="149">
        <f t="shared" si="12"/>
        <v>45829</v>
      </c>
      <c r="N31" s="149">
        <f t="shared" si="12"/>
        <v>45836</v>
      </c>
      <c r="O31" s="149">
        <f t="shared" si="12"/>
        <v>45843</v>
      </c>
      <c r="P31" s="149">
        <f t="shared" si="12"/>
        <v>45850</v>
      </c>
      <c r="Q31" s="149">
        <f t="shared" si="12"/>
        <v>45857</v>
      </c>
      <c r="R31" s="149">
        <f t="shared" si="12"/>
        <v>45864</v>
      </c>
      <c r="S31" s="149">
        <f t="shared" si="12"/>
        <v>45871</v>
      </c>
      <c r="T31" s="149">
        <f t="shared" si="12"/>
        <v>45878</v>
      </c>
      <c r="U31" s="149">
        <f t="shared" si="12"/>
        <v>45885</v>
      </c>
      <c r="V31" s="149">
        <f t="shared" si="12"/>
        <v>45892</v>
      </c>
      <c r="W31" s="149">
        <f t="shared" si="12"/>
        <v>45899</v>
      </c>
      <c r="X31" s="149">
        <f t="shared" si="12"/>
        <v>45906</v>
      </c>
      <c r="Y31" s="149">
        <f t="shared" si="12"/>
        <v>45913</v>
      </c>
      <c r="Z31" s="149">
        <f t="shared" si="12"/>
        <v>45920</v>
      </c>
      <c r="AA31" s="149">
        <f t="shared" si="12"/>
        <v>45927</v>
      </c>
      <c r="AB31" s="149">
        <f t="shared" si="12"/>
        <v>45934</v>
      </c>
      <c r="AC31" s="149">
        <f t="shared" si="12"/>
        <v>45941</v>
      </c>
      <c r="AD31" s="149">
        <f t="shared" si="12"/>
        <v>45948</v>
      </c>
    </row>
    <row r="32" spans="2:30" x14ac:dyDescent="0.7">
      <c r="B32" s="165" t="s">
        <v>121</v>
      </c>
      <c r="C32" s="166">
        <v>52</v>
      </c>
      <c r="D32" s="167" t="s">
        <v>119</v>
      </c>
      <c r="E32" s="169">
        <f>IF(AND((E39-$C32-$C$28)&gt;'Calendar Events + Assumptions'!$I$7,(E39-$C$32-$C$28)&lt;'Calendar Events + Assumptions'!$I$8),'Calendar Events + Assumptions'!$I$7,(E39-$C$32-$C$28))</f>
        <v>45784</v>
      </c>
      <c r="F32" s="169">
        <f>IF(AND((F39-$C32-$C$28)&gt;'Calendar Events + Assumptions'!$I$7,(F39-$C$32-$C$28)&lt;'Calendar Events + Assumptions'!$I$8),'Calendar Events + Assumptions'!$I$7,(F39-$C$32-$C$28))</f>
        <v>45787</v>
      </c>
      <c r="G32" s="169">
        <f>IF(AND((G39-$C32-$C$28)&gt;'Calendar Events + Assumptions'!$I$7,(G39-$C$32-$C$28)&lt;'Calendar Events + Assumptions'!$I$8),'Calendar Events + Assumptions'!$I$7,(G39-$C$32-$C$28))</f>
        <v>45794</v>
      </c>
      <c r="H32" s="169">
        <f>IF(AND((H39-$C32-$C$28)&gt;'Calendar Events + Assumptions'!$I$7,(H39-$C$32-$C$28)&lt;'Calendar Events + Assumptions'!$I$8),'Calendar Events + Assumptions'!$I$7,(H39-$C$32-$C$28))</f>
        <v>45801</v>
      </c>
      <c r="I32" s="169">
        <f>IF(AND((I39-$C32-$C$28)&gt;'Calendar Events + Assumptions'!$I$7,(I39-$C$32-$C$28)&lt;'Calendar Events + Assumptions'!$I$8),'Calendar Events + Assumptions'!$I$7,(I39-$C$32-$C$28))</f>
        <v>45808</v>
      </c>
      <c r="J32" s="169">
        <f>IF(AND((J39-$C32-$C$28)&gt;'Calendar Events + Assumptions'!$I$7,(J39-$C$32-$C$28)&lt;'Calendar Events + Assumptions'!$I$8),'Calendar Events + Assumptions'!$I$7,(J39-$C$32-$C$28))</f>
        <v>45815</v>
      </c>
      <c r="K32" s="169">
        <f>IF(AND((K39-$C32-$C$28)&gt;'Calendar Events + Assumptions'!$I$7,(K39-$C$32-$C$28)&lt;'Calendar Events + Assumptions'!$I$8),'Calendar Events + Assumptions'!$I$7,(K39-$C$32-$C$28))</f>
        <v>45822</v>
      </c>
      <c r="L32" s="169">
        <f>IF(AND((L39-$C32-$C$28)&gt;'Calendar Events + Assumptions'!$I$7,(L39-$C$32-$C$28)&lt;'Calendar Events + Assumptions'!$I$8),'Calendar Events + Assumptions'!$I$7,(L39-$C$32-$C$28))</f>
        <v>45829</v>
      </c>
      <c r="M32" s="169">
        <f>IF(AND((M39-$C32-$C$28)&gt;'Calendar Events + Assumptions'!$I$7,(M39-$C$32-$C$28)&lt;'Calendar Events + Assumptions'!$I$8),'Calendar Events + Assumptions'!$I$7,(M39-$C$32-$C$28))</f>
        <v>45836</v>
      </c>
      <c r="N32" s="169">
        <f>IF(AND((N39-$C32-$C$28)&gt;'Calendar Events + Assumptions'!$I$7,(N39-$C$32-$C$28)&lt;'Calendar Events + Assumptions'!$I$8),'Calendar Events + Assumptions'!$I$7,(N39-$C$32-$C$28))</f>
        <v>45843</v>
      </c>
      <c r="O32" s="169">
        <f>IF(AND((O39-$C32-$C$28)&gt;'Calendar Events + Assumptions'!$I$7,(O39-$C$32-$C$28)&lt;'Calendar Events + Assumptions'!$I$8),'Calendar Events + Assumptions'!$I$7,(O39-$C$32-$C$28))</f>
        <v>45850</v>
      </c>
      <c r="P32" s="169">
        <f>IF(AND((P39-$C32-$C$28)&gt;'Calendar Events + Assumptions'!$I$7,(P39-$C$32-$C$28)&lt;'Calendar Events + Assumptions'!$I$8),'Calendar Events + Assumptions'!$I$7,(P39-$C$32-$C$28))</f>
        <v>45857</v>
      </c>
      <c r="Q32" s="169">
        <f>IF(AND((Q39-$C32-$C$28)&gt;'Calendar Events + Assumptions'!$I$7,(Q39-$C$32-$C$28)&lt;'Calendar Events + Assumptions'!$I$8),'Calendar Events + Assumptions'!$I$7,(Q39-$C$32-$C$28))</f>
        <v>45864</v>
      </c>
      <c r="R32" s="169">
        <f>IF(AND((R39-$C32-$C$28)&gt;'Calendar Events + Assumptions'!$I$7,(R39-$C$32-$C$28)&lt;'Calendar Events + Assumptions'!$I$8),'Calendar Events + Assumptions'!$I$7,(R39-$C$32-$C$28))</f>
        <v>45871</v>
      </c>
      <c r="S32" s="169">
        <f>IF(AND((S39-$C32-$C$28)&gt;'Calendar Events + Assumptions'!$I$7,(S39-$C$32-$C$28)&lt;'Calendar Events + Assumptions'!$I$8),'Calendar Events + Assumptions'!$I$7,(S39-$C$32-$C$28))</f>
        <v>45878</v>
      </c>
      <c r="T32" s="169">
        <f>IF(AND((T39-$C32-$C$28)&gt;'Calendar Events + Assumptions'!$I$7,(T39-$C$32-$C$28)&lt;'Calendar Events + Assumptions'!$I$8),'Calendar Events + Assumptions'!$I$7,(T39-$C$32-$C$28))</f>
        <v>45885</v>
      </c>
      <c r="U32" s="169">
        <f>IF(AND((U39-$C32-$C$28)&gt;'Calendar Events + Assumptions'!$I$7,(U39-$C$32-$C$28)&lt;'Calendar Events + Assumptions'!$I$8),'Calendar Events + Assumptions'!$I$7,(U39-$C$32-$C$28))</f>
        <v>45892</v>
      </c>
      <c r="V32" s="169">
        <f>IF(AND((V39-$C32-$C$28)&gt;'Calendar Events + Assumptions'!$I$7,(V39-$C$32-$C$28)&lt;'Calendar Events + Assumptions'!$I$8),'Calendar Events + Assumptions'!$I$7,(V39-$C$32-$C$28))</f>
        <v>45899</v>
      </c>
      <c r="W32" s="169">
        <f>IF(AND((W39-$C32-$C$28)&gt;'Calendar Events + Assumptions'!$I$7,(W39-$C$32-$C$28)&lt;'Calendar Events + Assumptions'!$I$8),'Calendar Events + Assumptions'!$I$7,(W39-$C$32-$C$28))</f>
        <v>45906</v>
      </c>
      <c r="X32" s="169">
        <f>IF(AND((X39-$C32-$C$28)&gt;'Calendar Events + Assumptions'!$I$7,(X39-$C$32-$C$28)&lt;'Calendar Events + Assumptions'!$I$8),'Calendar Events + Assumptions'!$I$7,(X39-$C$32-$C$28))</f>
        <v>45913</v>
      </c>
      <c r="Y32" s="169">
        <f>IF(AND((Y39-$C32-$C$28)&gt;'Calendar Events + Assumptions'!$I$7,(Y39-$C$32-$C$28)&lt;'Calendar Events + Assumptions'!$I$8),'Calendar Events + Assumptions'!$I$7,(Y39-$C$32-$C$28))</f>
        <v>45920</v>
      </c>
      <c r="Z32" s="169">
        <f>IF(AND((Z39-$C32-$C$28)&gt;'Calendar Events + Assumptions'!$I$7,(Z39-$C$32-$C$28)&lt;'Calendar Events + Assumptions'!$I$8),'Calendar Events + Assumptions'!$I$7,(Z39-$C$32-$C$28))</f>
        <v>45927</v>
      </c>
      <c r="AA32" s="169">
        <f>IF(AND((AA39-$C32-$C$28)&gt;'Calendar Events + Assumptions'!$I$7,(AA39-$C$32-$C$28)&lt;'Calendar Events + Assumptions'!$I$8),'Calendar Events + Assumptions'!$I$7,(AA39-$C$32-$C$28))</f>
        <v>45934</v>
      </c>
      <c r="AB32" s="169">
        <f>IF(AND((AB39-$C32-$C$28)&gt;'Calendar Events + Assumptions'!$I$7,(AB39-$C$32-$C$28)&lt;'Calendar Events + Assumptions'!$I$8),'Calendar Events + Assumptions'!$I$7,(AB39-$C$32-$C$28))</f>
        <v>45941</v>
      </c>
      <c r="AC32" s="169">
        <f>IF(AND((AC39-$C32-$C$28)&gt;'Calendar Events + Assumptions'!$I$7,(AC39-$C$32-$C$28)&lt;'Calendar Events + Assumptions'!$I$8),'Calendar Events + Assumptions'!$I$7,(AC39-$C$32-$C$28))</f>
        <v>45948</v>
      </c>
      <c r="AD32" s="169">
        <f>IF(AND((AD39-$C32-$C$28)&gt;'Calendar Events + Assumptions'!$I$7,(AD39-$C$32-$C$28)&lt;'Calendar Events + Assumptions'!$I$8),'Calendar Events + Assumptions'!$I$7,(AD39-$C$32-$C$28))</f>
        <v>45955</v>
      </c>
    </row>
    <row r="33" spans="2:30" x14ac:dyDescent="0.7">
      <c r="B33" s="148" t="s">
        <v>122</v>
      </c>
      <c r="C33" s="123">
        <v>7</v>
      </c>
      <c r="D33" s="124" t="s">
        <v>117</v>
      </c>
      <c r="E33" s="170">
        <f t="shared" ref="E33:AD33" si="13">E34-$C$33</f>
        <v>45784</v>
      </c>
      <c r="F33" s="170">
        <f t="shared" si="13"/>
        <v>45787</v>
      </c>
      <c r="G33" s="170">
        <f t="shared" si="13"/>
        <v>45794</v>
      </c>
      <c r="H33" s="170">
        <f t="shared" si="13"/>
        <v>45801</v>
      </c>
      <c r="I33" s="170">
        <f t="shared" si="13"/>
        <v>45808</v>
      </c>
      <c r="J33" s="170">
        <f t="shared" si="13"/>
        <v>45815</v>
      </c>
      <c r="K33" s="170">
        <f t="shared" si="13"/>
        <v>45822</v>
      </c>
      <c r="L33" s="170">
        <f t="shared" si="13"/>
        <v>45829</v>
      </c>
      <c r="M33" s="170">
        <f t="shared" si="13"/>
        <v>45836</v>
      </c>
      <c r="N33" s="170">
        <f t="shared" si="13"/>
        <v>45843</v>
      </c>
      <c r="O33" s="170">
        <f t="shared" si="13"/>
        <v>45850</v>
      </c>
      <c r="P33" s="170">
        <f t="shared" si="13"/>
        <v>45857</v>
      </c>
      <c r="Q33" s="170">
        <f t="shared" si="13"/>
        <v>45864</v>
      </c>
      <c r="R33" s="170">
        <f t="shared" si="13"/>
        <v>45871</v>
      </c>
      <c r="S33" s="170">
        <f t="shared" si="13"/>
        <v>45878</v>
      </c>
      <c r="T33" s="170">
        <f t="shared" si="13"/>
        <v>45885</v>
      </c>
      <c r="U33" s="170">
        <f t="shared" si="13"/>
        <v>45892</v>
      </c>
      <c r="V33" s="170">
        <f t="shared" si="13"/>
        <v>45899</v>
      </c>
      <c r="W33" s="170">
        <f t="shared" si="13"/>
        <v>45906</v>
      </c>
      <c r="X33" s="170">
        <f t="shared" si="13"/>
        <v>45913</v>
      </c>
      <c r="Y33" s="170">
        <f t="shared" si="13"/>
        <v>45920</v>
      </c>
      <c r="Z33" s="170">
        <f t="shared" si="13"/>
        <v>45927</v>
      </c>
      <c r="AA33" s="170">
        <f t="shared" si="13"/>
        <v>45934</v>
      </c>
      <c r="AB33" s="170">
        <f t="shared" si="13"/>
        <v>45941</v>
      </c>
      <c r="AC33" s="170">
        <f t="shared" si="13"/>
        <v>45948</v>
      </c>
      <c r="AD33" s="170">
        <f t="shared" si="13"/>
        <v>45955</v>
      </c>
    </row>
    <row r="34" spans="2:30" x14ac:dyDescent="0.7">
      <c r="B34" s="165" t="s">
        <v>123</v>
      </c>
      <c r="C34" s="166">
        <v>45</v>
      </c>
      <c r="D34" s="167" t="s">
        <v>119</v>
      </c>
      <c r="E34" s="169">
        <f>IF(AND((E39-$C34-$C$28)&gt;'Calendar Events + Assumptions'!$J$15,(E39-$C$34-$C$28)&lt;'Calendar Events + Assumptions'!$J$16),'Calendar Events + Assumptions'!$J$15,(E39-$C$34-$C$28))</f>
        <v>45791</v>
      </c>
      <c r="F34" s="169">
        <f>IF(AND((F39-$C34-$C$28)&gt;'Calendar Events + Assumptions'!$J$15,(F39-$C$34-$C$28)&lt;'Calendar Events + Assumptions'!$J$16),'Calendar Events + Assumptions'!$J$15,(F39-$C$34-$C$28))</f>
        <v>45794</v>
      </c>
      <c r="G34" s="169">
        <f>IF(AND((G39-$C34-$C$28)&gt;'Calendar Events + Assumptions'!$J$15,(G39-$C$34-$C$28)&lt;'Calendar Events + Assumptions'!$J$16),'Calendar Events + Assumptions'!$J$15,(G39-$C$34-$C$28))</f>
        <v>45801</v>
      </c>
      <c r="H34" s="169">
        <f>IF(AND((H39-$C34-$C$28)&gt;'Calendar Events + Assumptions'!$J$15,(H39-$C$34-$C$28)&lt;'Calendar Events + Assumptions'!$J$16),'Calendar Events + Assumptions'!$J$15,(H39-$C$34-$C$28))</f>
        <v>45808</v>
      </c>
      <c r="I34" s="169">
        <f>IF(AND((I39-$C34-$C$28)&gt;'Calendar Events + Assumptions'!$J$15,(I39-$C$34-$C$28)&lt;'Calendar Events + Assumptions'!$J$16),'Calendar Events + Assumptions'!$J$15,(I39-$C$34-$C$28))</f>
        <v>45815</v>
      </c>
      <c r="J34" s="169">
        <f>IF(AND((J39-$C34-$C$28)&gt;'Calendar Events + Assumptions'!$J$15,(J39-$C$34-$C$28)&lt;'Calendar Events + Assumptions'!$J$16),'Calendar Events + Assumptions'!$J$15,(J39-$C$34-$C$28))</f>
        <v>45822</v>
      </c>
      <c r="K34" s="169">
        <f>IF(AND((K39-$C34-$C$28)&gt;'Calendar Events + Assumptions'!$J$15,(K39-$C$34-$C$28)&lt;'Calendar Events + Assumptions'!$J$16),'Calendar Events + Assumptions'!$J$15,(K39-$C$34-$C$28))</f>
        <v>45829</v>
      </c>
      <c r="L34" s="169">
        <f>IF(AND((L39-$C34-$C$28)&gt;'Calendar Events + Assumptions'!$J$15,(L39-$C$34-$C$28)&lt;'Calendar Events + Assumptions'!$J$16),'Calendar Events + Assumptions'!$J$15,(L39-$C$34-$C$28))</f>
        <v>45836</v>
      </c>
      <c r="M34" s="169">
        <f>IF(AND((M39-$C34-$C$28)&gt;'Calendar Events + Assumptions'!$J$15,(M39-$C$34-$C$28)&lt;'Calendar Events + Assumptions'!$J$16),'Calendar Events + Assumptions'!$J$15,(M39-$C$34-$C$28))</f>
        <v>45843</v>
      </c>
      <c r="N34" s="169">
        <f>IF(AND((N39-$C34-$C$28)&gt;'Calendar Events + Assumptions'!$J$15,(N39-$C$34-$C$28)&lt;'Calendar Events + Assumptions'!$J$16),'Calendar Events + Assumptions'!$J$15,(N39-$C$34-$C$28))</f>
        <v>45850</v>
      </c>
      <c r="O34" s="169">
        <f>IF(AND((O39-$C34-$C$28)&gt;'Calendar Events + Assumptions'!$J$15,(O39-$C$34-$C$28)&lt;'Calendar Events + Assumptions'!$J$16),'Calendar Events + Assumptions'!$J$15,(O39-$C$34-$C$28))</f>
        <v>45857</v>
      </c>
      <c r="P34" s="169">
        <f>IF(AND((P39-$C34-$C$28)&gt;'Calendar Events + Assumptions'!$J$15,(P39-$C$34-$C$28)&lt;'Calendar Events + Assumptions'!$J$16),'Calendar Events + Assumptions'!$J$15,(P39-$C$34-$C$28))</f>
        <v>45864</v>
      </c>
      <c r="Q34" s="169">
        <f>IF(AND((Q39-$C34-$C$28)&gt;'Calendar Events + Assumptions'!$J$15,(Q39-$C$34-$C$28)&lt;'Calendar Events + Assumptions'!$J$16),'Calendar Events + Assumptions'!$J$15,(Q39-$C$34-$C$28))</f>
        <v>45871</v>
      </c>
      <c r="R34" s="169">
        <f>IF(AND((R39-$C34-$C$28)&gt;'Calendar Events + Assumptions'!$J$15,(R39-$C$34-$C$28)&lt;'Calendar Events + Assumptions'!$J$16),'Calendar Events + Assumptions'!$J$15,(R39-$C$34-$C$28))</f>
        <v>45878</v>
      </c>
      <c r="S34" s="169">
        <f>IF(AND((S39-$C34-$C$28)&gt;'Calendar Events + Assumptions'!$J$15,(S39-$C$34-$C$28)&lt;'Calendar Events + Assumptions'!$J$16),'Calendar Events + Assumptions'!$J$15,(S39-$C$34-$C$28))</f>
        <v>45885</v>
      </c>
      <c r="T34" s="169">
        <f>IF(AND((T39-$C34-$C$28)&gt;'Calendar Events + Assumptions'!$J$15,(T39-$C$34-$C$28)&lt;'Calendar Events + Assumptions'!$J$16),'Calendar Events + Assumptions'!$J$15,(T39-$C$34-$C$28))</f>
        <v>45892</v>
      </c>
      <c r="U34" s="169">
        <f>IF(AND((U39-$C34-$C$28)&gt;'Calendar Events + Assumptions'!$J$15,(U39-$C$34-$C$28)&lt;'Calendar Events + Assumptions'!$J$16),'Calendar Events + Assumptions'!$J$15,(U39-$C$34-$C$28))</f>
        <v>45899</v>
      </c>
      <c r="V34" s="169">
        <f>IF(AND((V39-$C34-$C$28)&gt;'Calendar Events + Assumptions'!$J$15,(V39-$C$34-$C$28)&lt;'Calendar Events + Assumptions'!$J$16),'Calendar Events + Assumptions'!$J$15,(V39-$C$34-$C$28))</f>
        <v>45906</v>
      </c>
      <c r="W34" s="169">
        <f>IF(AND((W39-$C34-$C$28)&gt;'Calendar Events + Assumptions'!$J$15,(W39-$C$34-$C$28)&lt;'Calendar Events + Assumptions'!$J$16),'Calendar Events + Assumptions'!$J$15,(W39-$C$34-$C$28))</f>
        <v>45913</v>
      </c>
      <c r="X34" s="169">
        <f>IF(AND((X39-$C34-$C$28)&gt;'Calendar Events + Assumptions'!$J$15,(X39-$C$34-$C$28)&lt;'Calendar Events + Assumptions'!$J$16),'Calendar Events + Assumptions'!$J$15,(X39-$C$34-$C$28))</f>
        <v>45920</v>
      </c>
      <c r="Y34" s="169">
        <f>IF(AND((Y39-$C34-$C$28)&gt;'Calendar Events + Assumptions'!$J$15,(Y39-$C$34-$C$28)&lt;'Calendar Events + Assumptions'!$J$16),'Calendar Events + Assumptions'!$J$15,(Y39-$C$34-$C$28))</f>
        <v>45927</v>
      </c>
      <c r="Z34" s="169">
        <f>IF(AND((Z39-$C34-$C$28)&gt;'Calendar Events + Assumptions'!$J$15,(Z39-$C$34-$C$28)&lt;'Calendar Events + Assumptions'!$J$16),'Calendar Events + Assumptions'!$J$15,(Z39-$C$34-$C$28))</f>
        <v>45934</v>
      </c>
      <c r="AA34" s="169">
        <f>IF(AND((AA39-$C34-$C$28)&gt;'Calendar Events + Assumptions'!$J$15,(AA39-$C$34-$C$28)&lt;'Calendar Events + Assumptions'!$J$16),'Calendar Events + Assumptions'!$J$15,(AA39-$C$34-$C$28))</f>
        <v>45941</v>
      </c>
      <c r="AB34" s="169">
        <f>IF(AND((AB39-$C34-$C$28)&gt;'Calendar Events + Assumptions'!$J$15,(AB39-$C$34-$C$28)&lt;'Calendar Events + Assumptions'!$J$16),'Calendar Events + Assumptions'!$J$15,(AB39-$C$34-$C$28))</f>
        <v>45948</v>
      </c>
      <c r="AC34" s="169">
        <f>IF(AND((AC39-$C34-$C$28)&gt;'Calendar Events + Assumptions'!$J$15,(AC39-$C$34-$C$28)&lt;'Calendar Events + Assumptions'!$J$16),'Calendar Events + Assumptions'!$J$15,(AC39-$C$34-$C$28))</f>
        <v>45955</v>
      </c>
      <c r="AD34" s="169">
        <f>IF(AND((AD39-$C34-$C$28)&gt;'Calendar Events + Assumptions'!$J$15,(AD39-$C$34-$C$28)&lt;'Calendar Events + Assumptions'!$J$16),'Calendar Events + Assumptions'!$J$15,(AD39-$C$34-$C$28))</f>
        <v>45962</v>
      </c>
    </row>
    <row r="35" spans="2:30" x14ac:dyDescent="0.7">
      <c r="B35" s="148" t="s">
        <v>124</v>
      </c>
      <c r="C35" s="123">
        <v>7</v>
      </c>
      <c r="D35" s="124" t="s">
        <v>117</v>
      </c>
      <c r="E35" s="170">
        <f t="shared" ref="E35:AD35" si="14">E36-$C$35</f>
        <v>45796</v>
      </c>
      <c r="F35" s="170">
        <f t="shared" si="14"/>
        <v>45799</v>
      </c>
      <c r="G35" s="170">
        <f t="shared" si="14"/>
        <v>45806</v>
      </c>
      <c r="H35" s="170">
        <f t="shared" si="14"/>
        <v>45813</v>
      </c>
      <c r="I35" s="170">
        <f t="shared" si="14"/>
        <v>45820</v>
      </c>
      <c r="J35" s="170">
        <f t="shared" si="14"/>
        <v>45827</v>
      </c>
      <c r="K35" s="170">
        <f t="shared" si="14"/>
        <v>45834</v>
      </c>
      <c r="L35" s="170">
        <f t="shared" si="14"/>
        <v>45841</v>
      </c>
      <c r="M35" s="170">
        <f t="shared" si="14"/>
        <v>45848</v>
      </c>
      <c r="N35" s="170">
        <f t="shared" si="14"/>
        <v>45855</v>
      </c>
      <c r="O35" s="170">
        <f t="shared" si="14"/>
        <v>45862</v>
      </c>
      <c r="P35" s="170">
        <f t="shared" si="14"/>
        <v>45869</v>
      </c>
      <c r="Q35" s="170">
        <f t="shared" si="14"/>
        <v>45876</v>
      </c>
      <c r="R35" s="170">
        <f t="shared" si="14"/>
        <v>45883</v>
      </c>
      <c r="S35" s="170">
        <f t="shared" si="14"/>
        <v>45890</v>
      </c>
      <c r="T35" s="170">
        <f t="shared" si="14"/>
        <v>45897</v>
      </c>
      <c r="U35" s="170">
        <f t="shared" si="14"/>
        <v>45904</v>
      </c>
      <c r="V35" s="170">
        <f t="shared" si="14"/>
        <v>45911</v>
      </c>
      <c r="W35" s="170">
        <f t="shared" si="14"/>
        <v>45918</v>
      </c>
      <c r="X35" s="170">
        <f t="shared" si="14"/>
        <v>45925</v>
      </c>
      <c r="Y35" s="170">
        <f t="shared" si="14"/>
        <v>45932</v>
      </c>
      <c r="Z35" s="170">
        <f t="shared" si="14"/>
        <v>45938</v>
      </c>
      <c r="AA35" s="170">
        <f t="shared" si="14"/>
        <v>45938</v>
      </c>
      <c r="AB35" s="170">
        <f t="shared" si="14"/>
        <v>45938</v>
      </c>
      <c r="AC35" s="170">
        <f t="shared" si="14"/>
        <v>45960</v>
      </c>
      <c r="AD35" s="170">
        <f t="shared" si="14"/>
        <v>45967</v>
      </c>
    </row>
    <row r="36" spans="2:30" x14ac:dyDescent="0.7">
      <c r="B36" s="165" t="s">
        <v>125</v>
      </c>
      <c r="C36" s="166">
        <v>33</v>
      </c>
      <c r="D36" s="167" t="s">
        <v>119</v>
      </c>
      <c r="E36" s="169">
        <f>IF(AND((E39-$C36-$C$28)&gt;'Calendar Events + Assumptions'!$J$18,(E39-$C$36-$C$28)&lt;'Calendar Events + Assumptions'!$J$19),'Calendar Events + Assumptions'!$J$18,(E39-$C$36-$C$28))</f>
        <v>45803</v>
      </c>
      <c r="F36" s="169">
        <f>IF(AND((F39-$C36-$C$28)&gt;'Calendar Events + Assumptions'!$J$18,(F39-$C$36-$C$28)&lt;'Calendar Events + Assumptions'!$J$19),'Calendar Events + Assumptions'!$J$18,(F39-$C$36-$C$28))</f>
        <v>45806</v>
      </c>
      <c r="G36" s="169">
        <f>IF(AND((G39-$C36-$C$28)&gt;'Calendar Events + Assumptions'!$J$18,(G39-$C$36-$C$28)&lt;'Calendar Events + Assumptions'!$J$19),'Calendar Events + Assumptions'!$J$18,(G39-$C$36-$C$28))</f>
        <v>45813</v>
      </c>
      <c r="H36" s="169">
        <f>IF(AND((H39-$C36-$C$28)&gt;'Calendar Events + Assumptions'!$J$18,(H39-$C$36-$C$28)&lt;'Calendar Events + Assumptions'!$J$19),'Calendar Events + Assumptions'!$J$18,(H39-$C$36-$C$28))</f>
        <v>45820</v>
      </c>
      <c r="I36" s="169">
        <f>IF(AND((I39-$C36-$C$28)&gt;'Calendar Events + Assumptions'!$J$18,(I39-$C$36-$C$28)&lt;'Calendar Events + Assumptions'!$J$19),'Calendar Events + Assumptions'!$J$18,(I39-$C$36-$C$28))</f>
        <v>45827</v>
      </c>
      <c r="J36" s="169">
        <f>IF(AND((J39-$C36-$C$28)&gt;'Calendar Events + Assumptions'!$J$18,(J39-$C$36-$C$28)&lt;'Calendar Events + Assumptions'!$J$19),'Calendar Events + Assumptions'!$J$18,(J39-$C$36-$C$28))</f>
        <v>45834</v>
      </c>
      <c r="K36" s="169">
        <f>IF(AND((K39-$C36-$C$28)&gt;'Calendar Events + Assumptions'!$J$18,(K39-$C$36-$C$28)&lt;'Calendar Events + Assumptions'!$J$19),'Calendar Events + Assumptions'!$J$18,(K39-$C$36-$C$28))</f>
        <v>45841</v>
      </c>
      <c r="L36" s="169">
        <f>IF(AND((L39-$C36-$C$28)&gt;'Calendar Events + Assumptions'!$J$18,(L39-$C$36-$C$28)&lt;'Calendar Events + Assumptions'!$J$19),'Calendar Events + Assumptions'!$J$18,(L39-$C$36-$C$28))</f>
        <v>45848</v>
      </c>
      <c r="M36" s="169">
        <f>IF(AND((M39-$C36-$C$28)&gt;'Calendar Events + Assumptions'!$J$18,(M39-$C$36-$C$28)&lt;'Calendar Events + Assumptions'!$J$19),'Calendar Events + Assumptions'!$J$18,(M39-$C$36-$C$28))</f>
        <v>45855</v>
      </c>
      <c r="N36" s="169">
        <f>IF(AND((N39-$C36-$C$28)&gt;'Calendar Events + Assumptions'!$J$18,(N39-$C$36-$C$28)&lt;'Calendar Events + Assumptions'!$J$19),'Calendar Events + Assumptions'!$J$18,(N39-$C$36-$C$28))</f>
        <v>45862</v>
      </c>
      <c r="O36" s="169">
        <f>IF(AND((O39-$C36-$C$28)&gt;'Calendar Events + Assumptions'!$J$18,(O39-$C$36-$C$28)&lt;'Calendar Events + Assumptions'!$J$19),'Calendar Events + Assumptions'!$J$18,(O39-$C$36-$C$28))</f>
        <v>45869</v>
      </c>
      <c r="P36" s="169">
        <f>IF(AND((P39-$C36-$C$28)&gt;'Calendar Events + Assumptions'!$J$18,(P39-$C$36-$C$28)&lt;'Calendar Events + Assumptions'!$J$19),'Calendar Events + Assumptions'!$J$18,(P39-$C$36-$C$28))</f>
        <v>45876</v>
      </c>
      <c r="Q36" s="169">
        <f>IF(AND((Q39-$C36-$C$28)&gt;'Calendar Events + Assumptions'!$J$18,(Q39-$C$36-$C$28)&lt;'Calendar Events + Assumptions'!$J$19),'Calendar Events + Assumptions'!$J$18,(Q39-$C$36-$C$28))</f>
        <v>45883</v>
      </c>
      <c r="R36" s="169">
        <f>IF(AND((R39-$C36-$C$28)&gt;'Calendar Events + Assumptions'!$J$18,(R39-$C$36-$C$28)&lt;'Calendar Events + Assumptions'!$J$19),'Calendar Events + Assumptions'!$J$18,(R39-$C$36-$C$28))</f>
        <v>45890</v>
      </c>
      <c r="S36" s="169">
        <f>IF(AND((S39-$C36-$C$28)&gt;'Calendar Events + Assumptions'!$J$18,(S39-$C$36-$C$28)&lt;'Calendar Events + Assumptions'!$J$19),'Calendar Events + Assumptions'!$J$18,(S39-$C$36-$C$28))</f>
        <v>45897</v>
      </c>
      <c r="T36" s="169">
        <f>IF(AND((T39-$C36-$C$28)&gt;'Calendar Events + Assumptions'!$J$18,(T39-$C$36-$C$28)&lt;'Calendar Events + Assumptions'!$J$19),'Calendar Events + Assumptions'!$J$18,(T39-$C$36-$C$28))</f>
        <v>45904</v>
      </c>
      <c r="U36" s="169">
        <f>IF(AND((U39-$C36-$C$28)&gt;'Calendar Events + Assumptions'!$J$18,(U39-$C$36-$C$28)&lt;'Calendar Events + Assumptions'!$J$19),'Calendar Events + Assumptions'!$J$18,(U39-$C$36-$C$28))</f>
        <v>45911</v>
      </c>
      <c r="V36" s="169">
        <f>IF(AND((V39-$C36-$C$28)&gt;'Calendar Events + Assumptions'!$J$18,(V39-$C$36-$C$28)&lt;'Calendar Events + Assumptions'!$J$19),'Calendar Events + Assumptions'!$J$18,(V39-$C$36-$C$28))</f>
        <v>45918</v>
      </c>
      <c r="W36" s="169">
        <f>IF(AND((W39-$C36-$C$28)&gt;'Calendar Events + Assumptions'!$J$18,(W39-$C$36-$C$28)&lt;'Calendar Events + Assumptions'!$J$19),'Calendar Events + Assumptions'!$J$18,(W39-$C$36-$C$28))</f>
        <v>45925</v>
      </c>
      <c r="X36" s="169">
        <f>IF(AND((X39-$C36-$C$28)&gt;'Calendar Events + Assumptions'!$J$18,(X39-$C$36-$C$28)&lt;'Calendar Events + Assumptions'!$J$19),'Calendar Events + Assumptions'!$J$18,(X39-$C$36-$C$28))</f>
        <v>45932</v>
      </c>
      <c r="Y36" s="169">
        <f>IF(AND((Y39-$C36-$C$28)&gt;'Calendar Events + Assumptions'!$J$18,(Y39-$C$36-$C$28)&lt;'Calendar Events + Assumptions'!$J$19),'Calendar Events + Assumptions'!$J$18,(Y39-$C$36-$C$28))</f>
        <v>45939</v>
      </c>
      <c r="Z36" s="171">
        <f>IF(AND((Z39-$C36-$C$28)&gt;'Calendar Events + Assumptions'!$J$18,(Z39-$C$36-$C$28)&lt;'Calendar Events + Assumptions'!$J$19),'Calendar Events + Assumptions'!$J$18,(Z39-$C$36-$C$28))</f>
        <v>45945</v>
      </c>
      <c r="AA36" s="171">
        <f>IF(AND((AA39-$C36-$C$28)&gt;'Calendar Events + Assumptions'!$J$18,(AA39-$C$36-$C$28)&lt;'Calendar Events + Assumptions'!$J$19),'Calendar Events + Assumptions'!$J$18,(AA39-$C$36-$C$28))</f>
        <v>45945</v>
      </c>
      <c r="AB36" s="171">
        <f>IF(AND((AB39-$C36-$C$28)&gt;'Calendar Events + Assumptions'!$J$18,(AB39-$C$36-$C$28)&lt;'Calendar Events + Assumptions'!$J$19),'Calendar Events + Assumptions'!$J$18,(AB39-$C$36-$C$28))</f>
        <v>45945</v>
      </c>
      <c r="AC36" s="169">
        <f>IF(AND((AC39-$C36-$C$28)&gt;'Calendar Events + Assumptions'!$J$18,(AC39-$C$36-$C$28)&lt;'Calendar Events + Assumptions'!$J$19),'Calendar Events + Assumptions'!$J$18,(AC39-$C$36-$C$28))</f>
        <v>45967</v>
      </c>
      <c r="AD36" s="169">
        <f>IF(AND((AD39-$C36-$C$28)&gt;'Calendar Events + Assumptions'!$J$18,(AD39-$C$36-$C$28)&lt;'Calendar Events + Assumptions'!$J$19),'Calendar Events + Assumptions'!$J$18,(AD39-$C$36-$C$28))</f>
        <v>45974</v>
      </c>
    </row>
    <row r="37" spans="2:30" x14ac:dyDescent="0.7">
      <c r="B37" s="148" t="s">
        <v>126</v>
      </c>
      <c r="C37" s="123">
        <v>7</v>
      </c>
      <c r="D37" s="124" t="s">
        <v>117</v>
      </c>
      <c r="E37" s="170">
        <f t="shared" ref="E37:AD37" si="15">E38-$C$37</f>
        <v>45784</v>
      </c>
      <c r="F37" s="170">
        <f t="shared" si="15"/>
        <v>45787</v>
      </c>
      <c r="G37" s="170">
        <f t="shared" si="15"/>
        <v>45794</v>
      </c>
      <c r="H37" s="170">
        <f t="shared" si="15"/>
        <v>45801</v>
      </c>
      <c r="I37" s="170">
        <f t="shared" si="15"/>
        <v>45808</v>
      </c>
      <c r="J37" s="170">
        <f t="shared" si="15"/>
        <v>45815</v>
      </c>
      <c r="K37" s="170">
        <f t="shared" si="15"/>
        <v>45822</v>
      </c>
      <c r="L37" s="170">
        <f t="shared" si="15"/>
        <v>45829</v>
      </c>
      <c r="M37" s="170">
        <f t="shared" si="15"/>
        <v>45836</v>
      </c>
      <c r="N37" s="170">
        <f t="shared" si="15"/>
        <v>45843</v>
      </c>
      <c r="O37" s="170">
        <f t="shared" si="15"/>
        <v>45850</v>
      </c>
      <c r="P37" s="170">
        <f t="shared" si="15"/>
        <v>45857</v>
      </c>
      <c r="Q37" s="170">
        <f t="shared" si="15"/>
        <v>45864</v>
      </c>
      <c r="R37" s="170">
        <f t="shared" si="15"/>
        <v>45871</v>
      </c>
      <c r="S37" s="170">
        <f t="shared" si="15"/>
        <v>45878</v>
      </c>
      <c r="T37" s="170">
        <f t="shared" si="15"/>
        <v>45885</v>
      </c>
      <c r="U37" s="170">
        <f t="shared" si="15"/>
        <v>45892</v>
      </c>
      <c r="V37" s="170">
        <f t="shared" si="15"/>
        <v>45899</v>
      </c>
      <c r="W37" s="170">
        <f t="shared" si="15"/>
        <v>45906</v>
      </c>
      <c r="X37" s="170">
        <f t="shared" si="15"/>
        <v>45913</v>
      </c>
      <c r="Y37" s="170">
        <f t="shared" si="15"/>
        <v>45920</v>
      </c>
      <c r="Z37" s="170">
        <f t="shared" si="15"/>
        <v>45927</v>
      </c>
      <c r="AA37" s="170">
        <f t="shared" si="15"/>
        <v>45934</v>
      </c>
      <c r="AB37" s="170">
        <f t="shared" si="15"/>
        <v>45941</v>
      </c>
      <c r="AC37" s="170">
        <f t="shared" si="15"/>
        <v>45948</v>
      </c>
      <c r="AD37" s="170">
        <f t="shared" si="15"/>
        <v>45955</v>
      </c>
    </row>
    <row r="38" spans="2:30" x14ac:dyDescent="0.7">
      <c r="B38" s="165" t="s">
        <v>127</v>
      </c>
      <c r="C38" s="166">
        <v>45</v>
      </c>
      <c r="D38" s="167" t="s">
        <v>119</v>
      </c>
      <c r="E38" s="169">
        <f t="shared" ref="E38:AD38" si="16">E39-$C$38-$C$28</f>
        <v>45791</v>
      </c>
      <c r="F38" s="169">
        <f t="shared" si="16"/>
        <v>45794</v>
      </c>
      <c r="G38" s="169">
        <f t="shared" si="16"/>
        <v>45801</v>
      </c>
      <c r="H38" s="169">
        <f t="shared" si="16"/>
        <v>45808</v>
      </c>
      <c r="I38" s="169">
        <f t="shared" si="16"/>
        <v>45815</v>
      </c>
      <c r="J38" s="169">
        <f t="shared" si="16"/>
        <v>45822</v>
      </c>
      <c r="K38" s="169">
        <f t="shared" si="16"/>
        <v>45829</v>
      </c>
      <c r="L38" s="169">
        <f t="shared" si="16"/>
        <v>45836</v>
      </c>
      <c r="M38" s="169">
        <f t="shared" si="16"/>
        <v>45843</v>
      </c>
      <c r="N38" s="169">
        <f t="shared" si="16"/>
        <v>45850</v>
      </c>
      <c r="O38" s="169">
        <f t="shared" si="16"/>
        <v>45857</v>
      </c>
      <c r="P38" s="169">
        <f t="shared" si="16"/>
        <v>45864</v>
      </c>
      <c r="Q38" s="169">
        <f t="shared" si="16"/>
        <v>45871</v>
      </c>
      <c r="R38" s="169">
        <f t="shared" si="16"/>
        <v>45878</v>
      </c>
      <c r="S38" s="169">
        <f t="shared" si="16"/>
        <v>45885</v>
      </c>
      <c r="T38" s="169">
        <f t="shared" si="16"/>
        <v>45892</v>
      </c>
      <c r="U38" s="169">
        <f t="shared" si="16"/>
        <v>45899</v>
      </c>
      <c r="V38" s="169">
        <f t="shared" si="16"/>
        <v>45906</v>
      </c>
      <c r="W38" s="169">
        <f t="shared" si="16"/>
        <v>45913</v>
      </c>
      <c r="X38" s="169">
        <f t="shared" si="16"/>
        <v>45920</v>
      </c>
      <c r="Y38" s="169">
        <f t="shared" si="16"/>
        <v>45927</v>
      </c>
      <c r="Z38" s="169">
        <f t="shared" si="16"/>
        <v>45934</v>
      </c>
      <c r="AA38" s="169">
        <f t="shared" si="16"/>
        <v>45941</v>
      </c>
      <c r="AB38" s="169">
        <f t="shared" si="16"/>
        <v>45948</v>
      </c>
      <c r="AC38" s="169">
        <f t="shared" si="16"/>
        <v>45955</v>
      </c>
      <c r="AD38" s="169">
        <f t="shared" si="16"/>
        <v>45962</v>
      </c>
    </row>
    <row r="39" spans="2:30" x14ac:dyDescent="0.7">
      <c r="B39" s="172" t="s">
        <v>128</v>
      </c>
      <c r="C39" s="123">
        <v>7</v>
      </c>
      <c r="D39" s="173"/>
      <c r="E39" s="174">
        <f>IF(OR(MONTH(E40)=1,MONTH(E40)=2,MONTH(E40)=3),E40-$C$39-'Calendar Events + Assumptions'!$I$10,E40-$C$39)</f>
        <v>45841</v>
      </c>
      <c r="F39" s="175">
        <f>IF(OR(MONTH(F40)=1,MONTH(F40)=2,MONTH(F40)=3),F40-$C$39-'Calendar Events + Assumptions'!$I$10,F40-$C$39)</f>
        <v>45844</v>
      </c>
      <c r="G39" s="174">
        <f>IF(OR(MONTH(G40)=1,MONTH(G40)=2,MONTH(G40)=3),G40-$C$39-'Calendar Events + Assumptions'!$I$10,G40-$C$39)</f>
        <v>45851</v>
      </c>
      <c r="H39" s="175">
        <f>IF(OR(MONTH(H40)=1,MONTH(H40)=2,MONTH(H40)=3),H40-$C$39-'Calendar Events + Assumptions'!$I$10,H40-$C$39)</f>
        <v>45858</v>
      </c>
      <c r="I39" s="175">
        <f>IF(OR(MONTH(I40)=1,MONTH(I40)=2,MONTH(I40)=3),I40-$C$39-'Calendar Events + Assumptions'!$I$10,I40-$C$39)</f>
        <v>45865</v>
      </c>
      <c r="J39" s="174">
        <f>IF(OR(MONTH(J40)=1,MONTH(J40)=2,MONTH(J40)=3),J40-$C$39-'Calendar Events + Assumptions'!$I$10,J40-$C$39)</f>
        <v>45872</v>
      </c>
      <c r="K39" s="175">
        <f>IF(OR(MONTH(K40)=1,MONTH(K40)=2,MONTH(K40)=3),K40-$C$39-'Calendar Events + Assumptions'!$I$10,K40-$C$39)</f>
        <v>45879</v>
      </c>
      <c r="L39" s="174">
        <f>IF(OR(MONTH(L40)=1,MONTH(L40)=2,MONTH(L40)=3),L40-$C$39-'Calendar Events + Assumptions'!$I$10,L40-$C$39)</f>
        <v>45886</v>
      </c>
      <c r="M39" s="175">
        <f>IF(OR(MONTH(M40)=1,MONTH(M40)=2,MONTH(M40)=3),M40-$C$39-'Calendar Events + Assumptions'!$I$10,M40-$C$39)</f>
        <v>45893</v>
      </c>
      <c r="N39" s="174">
        <f>IF(OR(MONTH(N40)=1,MONTH(N40)=2,MONTH(N40)=3),N40-$C$39-'Calendar Events + Assumptions'!$I$10,N40-$C$39)</f>
        <v>45900</v>
      </c>
      <c r="O39" s="175">
        <f>IF(OR(MONTH(O40)=1,MONTH(O40)=2,MONTH(O40)=3),O40-$C$39-'Calendar Events + Assumptions'!$I$10,O40-$C$39)</f>
        <v>45907</v>
      </c>
      <c r="P39" s="174">
        <f>IF(OR(MONTH(P40)=1,MONTH(P40)=2,MONTH(P40)=3),P40-$C$39-'Calendar Events + Assumptions'!$I$10,P40-$C$39)</f>
        <v>45914</v>
      </c>
      <c r="Q39" s="175">
        <f>IF(OR(MONTH(Q40)=1,MONTH(Q40)=2,MONTH(Q40)=3),Q40-$C$39-'Calendar Events + Assumptions'!$I$10,Q40-$C$39)</f>
        <v>45921</v>
      </c>
      <c r="R39" s="174">
        <f>IF(OR(MONTH(R40)=1,MONTH(R40)=2,MONTH(R40)=3),R40-$C$39-'Calendar Events + Assumptions'!$I$10,R40-$C$39)</f>
        <v>45928</v>
      </c>
      <c r="S39" s="175">
        <f>IF(OR(MONTH(S40)=1,MONTH(S40)=2,MONTH(S40)=3),S40-$C$39-'Calendar Events + Assumptions'!$I$10,S40-$C$39)</f>
        <v>45935</v>
      </c>
      <c r="T39" s="174">
        <f>IF(OR(MONTH(T40)=1,MONTH(T40)=2,MONTH(T40)=3),T40-$C$39-'Calendar Events + Assumptions'!$I$10,T40-$C$39)</f>
        <v>45942</v>
      </c>
      <c r="U39" s="175">
        <f>IF(OR(MONTH(U40)=1,MONTH(U40)=2,MONTH(U40)=3),U40-$C$39-'Calendar Events + Assumptions'!$I$10,U40-$C$39)</f>
        <v>45949</v>
      </c>
      <c r="V39" s="175">
        <f>IF(OR(MONTH(V40)=1,MONTH(V40)=2,MONTH(V40)=3),V40-$C$39-'Calendar Events + Assumptions'!$I$10,V40-$C$39)</f>
        <v>45956</v>
      </c>
      <c r="W39" s="174">
        <f>IF(OR(MONTH(W40)=1,MONTH(W40)=2,MONTH(W40)=3),W40-$C$39-'Calendar Events + Assumptions'!$I$10,W40-$C$39)</f>
        <v>45963</v>
      </c>
      <c r="X39" s="175">
        <f>IF(OR(MONTH(X40)=1,MONTH(X40)=2,MONTH(X40)=3),X40-$C$39-'Calendar Events + Assumptions'!$I$10,X40-$C$39)</f>
        <v>45970</v>
      </c>
      <c r="Y39" s="174">
        <f>IF(OR(MONTH(Y40)=1,MONTH(Y40)=2,MONTH(Y40)=3),Y40-$C$39-'Calendar Events + Assumptions'!$I$10,Y40-$C$39)</f>
        <v>45977</v>
      </c>
      <c r="Z39" s="175">
        <f>IF(OR(MONTH(Z40)=1,MONTH(Z40)=2,MONTH(Z40)=3),Z40-$C$39-'Calendar Events + Assumptions'!$I$10,Z40-$C$39)</f>
        <v>45984</v>
      </c>
      <c r="AA39" s="174">
        <f>IF(OR(MONTH(AA40)=1,MONTH(AA40)=2,MONTH(AA40)=3),AA40-$C$39-'Calendar Events + Assumptions'!$I$10,AA40-$C$39)</f>
        <v>45991</v>
      </c>
      <c r="AB39" s="175">
        <f>IF(OR(MONTH(AB40)=1,MONTH(AB40)=2,MONTH(AB40)=3),AB40-$C$39-'Calendar Events + Assumptions'!$I$10,AB40-$C$39)</f>
        <v>45998</v>
      </c>
      <c r="AC39" s="174">
        <f>IF(OR(MONTH(AC40)=1,MONTH(AC40)=2,MONTH(AC40)=3),AC40-$C$39-'Calendar Events + Assumptions'!$I$10,AC40-$C$39)</f>
        <v>46005</v>
      </c>
      <c r="AD39" s="175">
        <f>IF(OR(MONTH(AD40)=1,MONTH(AD40)=2,MONTH(AD40)=3),AD40-$C$39-'Calendar Events + Assumptions'!$I$10,AD40-$C$39)</f>
        <v>46012</v>
      </c>
    </row>
    <row r="40" spans="2:30" x14ac:dyDescent="0.7">
      <c r="B40" s="172" t="s">
        <v>129</v>
      </c>
      <c r="C40" s="123">
        <v>0</v>
      </c>
      <c r="D40" s="173"/>
      <c r="E40" s="174">
        <v>45848</v>
      </c>
      <c r="F40" s="175">
        <v>45851</v>
      </c>
      <c r="G40" s="174">
        <v>45858</v>
      </c>
      <c r="H40" s="175">
        <v>45865</v>
      </c>
      <c r="I40" s="175">
        <v>45872</v>
      </c>
      <c r="J40" s="174">
        <v>45879</v>
      </c>
      <c r="K40" s="175">
        <v>45886</v>
      </c>
      <c r="L40" s="174">
        <v>45893</v>
      </c>
      <c r="M40" s="175">
        <v>45900</v>
      </c>
      <c r="N40" s="174">
        <v>45907</v>
      </c>
      <c r="O40" s="175">
        <v>45914</v>
      </c>
      <c r="P40" s="174">
        <v>45921</v>
      </c>
      <c r="Q40" s="175">
        <v>45928</v>
      </c>
      <c r="R40" s="174">
        <v>45935</v>
      </c>
      <c r="S40" s="175">
        <v>45942</v>
      </c>
      <c r="T40" s="174">
        <v>45949</v>
      </c>
      <c r="U40" s="175">
        <v>45956</v>
      </c>
      <c r="V40" s="175">
        <v>45963</v>
      </c>
      <c r="W40" s="174">
        <v>45970</v>
      </c>
      <c r="X40" s="175">
        <v>45977</v>
      </c>
      <c r="Y40" s="174">
        <v>45984</v>
      </c>
      <c r="Z40" s="175">
        <v>45991</v>
      </c>
      <c r="AA40" s="174">
        <v>45998</v>
      </c>
      <c r="AB40" s="175">
        <v>46005</v>
      </c>
      <c r="AC40" s="174">
        <v>46012</v>
      </c>
      <c r="AD40" s="175">
        <v>46019</v>
      </c>
    </row>
    <row r="41" spans="2:30" hidden="1" x14ac:dyDescent="0.7">
      <c r="B41" s="158" t="s">
        <v>130</v>
      </c>
      <c r="C41" s="123">
        <v>3</v>
      </c>
      <c r="D41" s="176"/>
      <c r="E41" s="119"/>
      <c r="F41" s="118"/>
      <c r="G41" s="119"/>
      <c r="H41" s="118"/>
      <c r="I41" s="118"/>
      <c r="J41" s="119"/>
      <c r="K41" s="118"/>
      <c r="L41" s="119"/>
      <c r="M41" s="118"/>
      <c r="N41" s="119"/>
      <c r="O41" s="118"/>
      <c r="P41" s="119"/>
      <c r="Q41" s="118"/>
      <c r="R41" s="119"/>
      <c r="S41" s="118"/>
      <c r="T41" s="119"/>
      <c r="U41" s="118"/>
      <c r="V41" s="118"/>
      <c r="W41" s="119"/>
      <c r="X41" s="118"/>
      <c r="Y41" s="119"/>
      <c r="Z41" s="118"/>
      <c r="AA41" s="119"/>
      <c r="AB41" s="118"/>
      <c r="AC41" s="119"/>
      <c r="AD41" s="118"/>
    </row>
    <row r="42" spans="2:30" x14ac:dyDescent="0.7">
      <c r="C42" s="76">
        <f>C17+C18+C20+C21+C22++C28+C30+C39</f>
        <v>155</v>
      </c>
      <c r="D42" s="77" t="e">
        <f>#REF!-#REF!</f>
        <v>#REF!</v>
      </c>
      <c r="E42" s="46">
        <f t="shared" ref="E42:AC42" si="17">E40-E17</f>
        <v>155</v>
      </c>
      <c r="F42" s="46"/>
      <c r="G42" s="46">
        <f t="shared" si="17"/>
        <v>155</v>
      </c>
      <c r="H42" s="46"/>
      <c r="I42" s="46"/>
      <c r="J42" s="46">
        <f t="shared" si="17"/>
        <v>155</v>
      </c>
      <c r="K42" s="46"/>
      <c r="L42" s="46">
        <f t="shared" si="17"/>
        <v>155</v>
      </c>
      <c r="M42" s="46"/>
      <c r="N42" s="46">
        <f t="shared" si="17"/>
        <v>155</v>
      </c>
      <c r="O42" s="46"/>
      <c r="P42" s="46">
        <f t="shared" si="17"/>
        <v>155</v>
      </c>
      <c r="Q42" s="46"/>
      <c r="R42" s="46">
        <f t="shared" si="17"/>
        <v>155</v>
      </c>
      <c r="S42" s="46"/>
      <c r="T42" s="46">
        <f t="shared" si="17"/>
        <v>155</v>
      </c>
      <c r="U42" s="46"/>
      <c r="V42" s="46"/>
      <c r="W42" s="46">
        <f t="shared" si="17"/>
        <v>155</v>
      </c>
      <c r="X42" s="46"/>
      <c r="Y42" s="46">
        <f t="shared" si="17"/>
        <v>155</v>
      </c>
      <c r="Z42" s="46"/>
      <c r="AA42" s="46">
        <f t="shared" si="17"/>
        <v>155</v>
      </c>
      <c r="AB42" s="46"/>
      <c r="AC42" s="46">
        <f t="shared" si="17"/>
        <v>155</v>
      </c>
      <c r="AD42" s="46"/>
    </row>
    <row r="43" spans="2:30" ht="54.5" customHeight="1" x14ac:dyDescent="0.7">
      <c r="D43" s="77"/>
      <c r="E43" s="177" t="s">
        <v>136</v>
      </c>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row>
    <row r="44" spans="2:30" x14ac:dyDescent="0.7">
      <c r="E44" s="170"/>
      <c r="AA44" s="179"/>
    </row>
    <row r="45" spans="2:30" x14ac:dyDescent="0.7">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9" spans="2:30" s="46" customFormat="1" x14ac:dyDescent="0.7">
      <c r="B49" s="47"/>
      <c r="C49" s="76"/>
      <c r="D49" s="178"/>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row>
    <row r="50" spans="2:30" s="46" customFormat="1" x14ac:dyDescent="0.7">
      <c r="B50" s="47"/>
      <c r="C50" s="76"/>
      <c r="D50" s="178"/>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row>
    <row r="51" spans="2:30" s="46" customFormat="1" x14ac:dyDescent="0.7">
      <c r="B51" s="141"/>
      <c r="C51" s="76"/>
      <c r="D51" s="178"/>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row>
  </sheetData>
  <sheetProtection selectLockedCells="1" selectUnlockedCells="1"/>
  <mergeCells count="22">
    <mergeCell ref="W16:Z16"/>
    <mergeCell ref="AA16:AD16"/>
    <mergeCell ref="E13:F13"/>
    <mergeCell ref="E14:F14"/>
    <mergeCell ref="E16:I16"/>
    <mergeCell ref="J16:M16"/>
    <mergeCell ref="N16:Q16"/>
    <mergeCell ref="R16:V16"/>
    <mergeCell ref="AA4:AD4"/>
    <mergeCell ref="E5:I5"/>
    <mergeCell ref="J5:M5"/>
    <mergeCell ref="N5:Q5"/>
    <mergeCell ref="R5:V5"/>
    <mergeCell ref="W5:Z5"/>
    <mergeCell ref="AA5:AD5"/>
    <mergeCell ref="B2:B3"/>
    <mergeCell ref="T3:X3"/>
    <mergeCell ref="E4:I4"/>
    <mergeCell ref="J4:M4"/>
    <mergeCell ref="N4:Q4"/>
    <mergeCell ref="R4:V4"/>
    <mergeCell ref="W4:Z4"/>
  </mergeCells>
  <printOptions horizontalCentered="1" verticalCentered="1"/>
  <pageMargins left="0.25" right="0.25" top="0.75" bottom="0.75" header="0.3" footer="0.3"/>
  <pageSetup paperSize="8" scale="22" fitToHeight="0" orientation="landscape" r:id="rId1"/>
  <headerFooter>
    <oddFooter>&amp;L_x000D_&amp;1#&amp;"Calibri"&amp;10&amp;K000000 Public&amp;R&amp;D&amp;T&amp;Z&amp;F&amp;F&amp;A</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01D00-19DA-427C-864D-BA560EE1E94D}">
  <sheetPr>
    <pageSetUpPr fitToPage="1"/>
  </sheetPr>
  <dimension ref="B1:BL59"/>
  <sheetViews>
    <sheetView showGridLines="0" topLeftCell="A3" zoomScale="70" zoomScaleNormal="70" zoomScaleSheetLayoutView="70" workbookViewId="0">
      <pane xSplit="4" topLeftCell="AM1" activePane="topRight" state="frozen"/>
      <selection activeCell="R7" sqref="R7"/>
      <selection pane="topRight" activeCell="R7" sqref="R7"/>
    </sheetView>
  </sheetViews>
  <sheetFormatPr defaultColWidth="9.26953125" defaultRowHeight="17" x14ac:dyDescent="0.7"/>
  <cols>
    <col min="1" max="1" width="6.54296875" style="47" customWidth="1"/>
    <col min="2" max="2" width="62.36328125" style="47" bestFit="1" customWidth="1"/>
    <col min="3" max="3" width="10.1796875" style="76" bestFit="1" customWidth="1"/>
    <col min="4" max="4" width="29.08984375" style="178" hidden="1" customWidth="1"/>
    <col min="5" max="5" width="13.36328125" style="324" hidden="1" customWidth="1"/>
    <col min="6" max="6" width="11.90625" style="324" hidden="1" customWidth="1"/>
    <col min="7" max="7" width="10.81640625" style="46" hidden="1" customWidth="1"/>
    <col min="8" max="8" width="12" style="46" hidden="1" customWidth="1"/>
    <col min="9" max="12" width="12" style="47" hidden="1" customWidth="1"/>
    <col min="13" max="13" width="11.7265625" style="47" hidden="1" customWidth="1"/>
    <col min="14" max="15" width="12.26953125" style="47" hidden="1" customWidth="1"/>
    <col min="16" max="16" width="11.7265625" style="47" hidden="1" customWidth="1"/>
    <col min="17" max="17" width="17.453125" style="47" hidden="1" customWidth="1"/>
    <col min="18" max="18" width="12.7265625" style="47" hidden="1" customWidth="1"/>
    <col min="19" max="19" width="13.26953125" style="47" hidden="1" customWidth="1"/>
    <col min="20" max="20" width="12.26953125" style="47" hidden="1" customWidth="1"/>
    <col min="21" max="21" width="13.26953125" style="47" hidden="1" customWidth="1"/>
    <col min="22" max="22" width="12.26953125" style="47" hidden="1" customWidth="1"/>
    <col min="23" max="23" width="13.54296875" style="47" hidden="1" customWidth="1"/>
    <col min="24" max="24" width="13" style="47" hidden="1" customWidth="1"/>
    <col min="25" max="25" width="12.26953125" style="47" hidden="1" customWidth="1"/>
    <col min="26" max="26" width="11.7265625" style="47" hidden="1" customWidth="1"/>
    <col min="27" max="27" width="14.26953125" style="47" hidden="1" customWidth="1"/>
    <col min="28" max="30" width="13" style="47" hidden="1" customWidth="1"/>
    <col min="31" max="31" width="11.26953125" style="47" hidden="1" customWidth="1"/>
    <col min="32" max="32" width="11.54296875" style="47" hidden="1" customWidth="1"/>
    <col min="33" max="38" width="12" style="47" hidden="1" customWidth="1"/>
    <col min="39" max="63" width="12" style="47" customWidth="1"/>
    <col min="64" max="64" width="14.36328125" style="47" customWidth="1"/>
    <col min="65" max="16384" width="9.26953125" style="47"/>
  </cols>
  <sheetData>
    <row r="1" spans="2:64" x14ac:dyDescent="0.7">
      <c r="B1" s="43" t="s">
        <v>25</v>
      </c>
      <c r="C1" s="44"/>
      <c r="D1" s="45"/>
      <c r="E1" s="196"/>
      <c r="F1" s="196"/>
      <c r="G1" s="196"/>
      <c r="H1" s="196"/>
      <c r="I1" s="197"/>
      <c r="J1" s="197"/>
      <c r="K1" s="197"/>
      <c r="L1" s="197"/>
      <c r="M1" s="46"/>
      <c r="N1" s="46"/>
      <c r="O1" s="46"/>
      <c r="P1" s="46"/>
      <c r="Q1" s="46"/>
      <c r="R1" s="46"/>
      <c r="S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row>
    <row r="2" spans="2:64" x14ac:dyDescent="0.7">
      <c r="C2" s="44"/>
      <c r="D2" s="45"/>
      <c r="E2" s="196"/>
      <c r="F2" s="196"/>
      <c r="G2" s="196"/>
      <c r="H2" s="196"/>
      <c r="I2" s="197"/>
      <c r="J2" s="197"/>
      <c r="K2" s="197"/>
      <c r="L2" s="197"/>
      <c r="M2" s="46"/>
      <c r="N2" s="46"/>
      <c r="O2" s="46"/>
      <c r="P2" s="198" t="s">
        <v>137</v>
      </c>
      <c r="Q2" s="198"/>
      <c r="R2" s="198"/>
      <c r="S2" s="198"/>
      <c r="T2" s="199" t="s">
        <v>138</v>
      </c>
      <c r="U2" s="199"/>
      <c r="V2" s="199"/>
      <c r="W2" s="199"/>
      <c r="X2" s="199"/>
      <c r="Y2" s="199"/>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row>
    <row r="3" spans="2:64" ht="18" customHeight="1" thickBot="1" x14ac:dyDescent="0.75">
      <c r="C3" s="49"/>
      <c r="D3" s="50"/>
      <c r="E3" s="46"/>
      <c r="F3" s="46"/>
      <c r="N3" s="200" t="s">
        <v>139</v>
      </c>
      <c r="O3" s="200"/>
      <c r="P3" s="200"/>
      <c r="Q3" s="201" t="s">
        <v>140</v>
      </c>
      <c r="R3" s="201"/>
      <c r="S3" s="201"/>
      <c r="T3" s="201"/>
      <c r="U3" s="201"/>
      <c r="V3" s="201"/>
      <c r="W3" s="201"/>
      <c r="X3" s="201"/>
      <c r="Y3" s="202"/>
      <c r="AF3" s="203" t="s">
        <v>141</v>
      </c>
      <c r="AG3" s="203"/>
      <c r="AH3" s="203"/>
      <c r="AI3" s="204"/>
    </row>
    <row r="4" spans="2:64" ht="15.75" customHeight="1" x14ac:dyDescent="0.7">
      <c r="B4" s="52" t="s">
        <v>28</v>
      </c>
      <c r="D4" s="77"/>
      <c r="E4" s="205" t="s">
        <v>142</v>
      </c>
      <c r="F4" s="205"/>
      <c r="G4" s="205"/>
      <c r="H4" s="206"/>
      <c r="I4" s="207" t="s">
        <v>143</v>
      </c>
      <c r="J4" s="208"/>
      <c r="K4" s="208"/>
      <c r="L4" s="209"/>
      <c r="M4" s="210" t="s">
        <v>144</v>
      </c>
      <c r="N4" s="211"/>
      <c r="O4" s="211"/>
      <c r="P4" s="211"/>
      <c r="Q4" s="212"/>
      <c r="R4" s="213" t="s">
        <v>145</v>
      </c>
      <c r="S4" s="214"/>
      <c r="T4" s="214"/>
      <c r="U4" s="215"/>
      <c r="V4" s="216" t="s">
        <v>146</v>
      </c>
      <c r="W4" s="217"/>
      <c r="X4" s="217"/>
      <c r="Y4" s="218"/>
      <c r="Z4" s="55" t="s">
        <v>147</v>
      </c>
      <c r="AA4" s="56"/>
      <c r="AB4" s="56"/>
      <c r="AC4" s="56"/>
      <c r="AD4" s="57"/>
      <c r="AE4" s="55" t="s">
        <v>148</v>
      </c>
      <c r="AF4" s="56"/>
      <c r="AG4" s="56"/>
      <c r="AH4" s="57"/>
      <c r="AI4" s="55" t="s">
        <v>149</v>
      </c>
      <c r="AJ4" s="56"/>
      <c r="AK4" s="56"/>
      <c r="AL4" s="57"/>
      <c r="AM4" s="55" t="s">
        <v>29</v>
      </c>
      <c r="AN4" s="56"/>
      <c r="AO4" s="56"/>
      <c r="AP4" s="56"/>
      <c r="AQ4" s="57"/>
      <c r="AR4" s="55" t="s">
        <v>30</v>
      </c>
      <c r="AS4" s="56"/>
      <c r="AT4" s="56"/>
      <c r="AU4" s="57"/>
      <c r="AV4" s="55" t="s">
        <v>31</v>
      </c>
      <c r="AW4" s="56"/>
      <c r="AX4" s="56"/>
      <c r="AY4" s="57"/>
      <c r="AZ4" s="55" t="s">
        <v>32</v>
      </c>
      <c r="BA4" s="56"/>
      <c r="BB4" s="56"/>
      <c r="BC4" s="56"/>
      <c r="BD4" s="57"/>
      <c r="BE4" s="55" t="s">
        <v>33</v>
      </c>
      <c r="BF4" s="56"/>
      <c r="BG4" s="56"/>
      <c r="BH4" s="57"/>
      <c r="BI4" s="55" t="s">
        <v>34</v>
      </c>
      <c r="BJ4" s="56"/>
      <c r="BK4" s="56"/>
      <c r="BL4" s="57"/>
    </row>
    <row r="5" spans="2:64" ht="15.75" customHeight="1" x14ac:dyDescent="0.7">
      <c r="B5" s="59" t="s">
        <v>35</v>
      </c>
      <c r="D5" s="77"/>
      <c r="E5" s="219" t="s">
        <v>150</v>
      </c>
      <c r="F5" s="219"/>
      <c r="G5" s="219"/>
      <c r="H5" s="220"/>
      <c r="I5" s="221" t="s">
        <v>151</v>
      </c>
      <c r="J5" s="222"/>
      <c r="K5" s="222"/>
      <c r="L5" s="223"/>
      <c r="M5" s="224" t="s">
        <v>152</v>
      </c>
      <c r="N5" s="225"/>
      <c r="O5" s="225"/>
      <c r="P5" s="225"/>
      <c r="Q5" s="226" t="s">
        <v>153</v>
      </c>
      <c r="R5" s="227" t="s">
        <v>154</v>
      </c>
      <c r="S5" s="228"/>
      <c r="T5" s="228"/>
      <c r="U5" s="229" t="s">
        <v>155</v>
      </c>
      <c r="V5" s="221" t="s">
        <v>156</v>
      </c>
      <c r="W5" s="222"/>
      <c r="X5" s="222"/>
      <c r="Y5" s="223"/>
      <c r="Z5" s="63" t="s">
        <v>157</v>
      </c>
      <c r="AA5" s="64"/>
      <c r="AB5" s="64"/>
      <c r="AC5" s="64"/>
      <c r="AD5" s="65"/>
      <c r="AE5" s="66" t="s">
        <v>158</v>
      </c>
      <c r="AF5" s="67"/>
      <c r="AG5" s="67"/>
      <c r="AH5" s="68"/>
      <c r="AI5" s="66" t="s">
        <v>159</v>
      </c>
      <c r="AJ5" s="67"/>
      <c r="AK5" s="67"/>
      <c r="AL5" s="68"/>
      <c r="AM5" s="60" t="s">
        <v>36</v>
      </c>
      <c r="AN5" s="61"/>
      <c r="AO5" s="61"/>
      <c r="AP5" s="61"/>
      <c r="AQ5" s="62"/>
      <c r="AR5" s="63" t="s">
        <v>37</v>
      </c>
      <c r="AS5" s="64"/>
      <c r="AT5" s="64"/>
      <c r="AU5" s="65"/>
      <c r="AV5" s="66" t="s">
        <v>38</v>
      </c>
      <c r="AW5" s="67"/>
      <c r="AX5" s="67"/>
      <c r="AY5" s="68"/>
      <c r="AZ5" s="69" t="s">
        <v>39</v>
      </c>
      <c r="BA5" s="70"/>
      <c r="BB5" s="70"/>
      <c r="BC5" s="70"/>
      <c r="BD5" s="71"/>
      <c r="BE5" s="72" t="s">
        <v>40</v>
      </c>
      <c r="BF5" s="73"/>
      <c r="BG5" s="73"/>
      <c r="BH5" s="74"/>
      <c r="BI5" s="69" t="s">
        <v>41</v>
      </c>
      <c r="BJ5" s="70"/>
      <c r="BK5" s="70"/>
      <c r="BL5" s="71"/>
    </row>
    <row r="6" spans="2:64" ht="15.75" customHeight="1" x14ac:dyDescent="0.7">
      <c r="B6" s="75" t="s">
        <v>160</v>
      </c>
      <c r="D6" s="77"/>
      <c r="E6" s="230"/>
      <c r="F6" s="230"/>
      <c r="G6" s="230"/>
      <c r="H6" s="231"/>
      <c r="I6" s="232" t="s">
        <v>65</v>
      </c>
      <c r="J6" s="233" t="s">
        <v>66</v>
      </c>
      <c r="K6" s="233" t="s">
        <v>67</v>
      </c>
      <c r="L6" s="234" t="s">
        <v>68</v>
      </c>
      <c r="M6" s="232" t="s">
        <v>75</v>
      </c>
      <c r="N6" s="233" t="s">
        <v>161</v>
      </c>
      <c r="O6" s="233" t="s">
        <v>162</v>
      </c>
      <c r="P6" s="233" t="s">
        <v>163</v>
      </c>
      <c r="Q6" s="234" t="s">
        <v>164</v>
      </c>
      <c r="R6" s="232" t="s">
        <v>165</v>
      </c>
      <c r="S6" s="233" t="s">
        <v>166</v>
      </c>
      <c r="T6" s="233" t="s">
        <v>167</v>
      </c>
      <c r="U6" s="234" t="s">
        <v>168</v>
      </c>
      <c r="V6" s="232" t="s">
        <v>169</v>
      </c>
      <c r="W6" s="233" t="s">
        <v>170</v>
      </c>
      <c r="X6" s="233" t="s">
        <v>171</v>
      </c>
      <c r="Y6" s="234" t="s">
        <v>172</v>
      </c>
      <c r="Z6" s="78" t="s">
        <v>173</v>
      </c>
      <c r="AA6" s="79" t="s">
        <v>174</v>
      </c>
      <c r="AB6" s="235" t="s">
        <v>175</v>
      </c>
      <c r="AC6" s="79" t="s">
        <v>176</v>
      </c>
      <c r="AD6" s="236" t="s">
        <v>177</v>
      </c>
      <c r="AE6" s="78" t="s">
        <v>178</v>
      </c>
      <c r="AF6" s="79" t="s">
        <v>179</v>
      </c>
      <c r="AG6" s="79" t="s">
        <v>180</v>
      </c>
      <c r="AH6" s="80" t="s">
        <v>181</v>
      </c>
      <c r="AI6" s="78" t="s">
        <v>182</v>
      </c>
      <c r="AJ6" s="79" t="s">
        <v>183</v>
      </c>
      <c r="AK6" s="79" t="s">
        <v>184</v>
      </c>
      <c r="AL6" s="80" t="s">
        <v>185</v>
      </c>
      <c r="AM6" s="78" t="s">
        <v>43</v>
      </c>
      <c r="AN6" s="79" t="s">
        <v>44</v>
      </c>
      <c r="AO6" s="79" t="s">
        <v>45</v>
      </c>
      <c r="AP6" s="79" t="s">
        <v>46</v>
      </c>
      <c r="AQ6" s="80" t="s">
        <v>47</v>
      </c>
      <c r="AR6" s="78" t="s">
        <v>48</v>
      </c>
      <c r="AS6" s="79" t="s">
        <v>49</v>
      </c>
      <c r="AT6" s="79" t="s">
        <v>50</v>
      </c>
      <c r="AU6" s="80" t="s">
        <v>51</v>
      </c>
      <c r="AV6" s="81" t="s">
        <v>52</v>
      </c>
      <c r="AW6" s="82" t="s">
        <v>53</v>
      </c>
      <c r="AX6" s="82" t="s">
        <v>54</v>
      </c>
      <c r="AY6" s="83" t="s">
        <v>55</v>
      </c>
      <c r="AZ6" s="84" t="s">
        <v>56</v>
      </c>
      <c r="BA6" s="85" t="s">
        <v>57</v>
      </c>
      <c r="BB6" s="85" t="s">
        <v>58</v>
      </c>
      <c r="BC6" s="85" t="s">
        <v>59</v>
      </c>
      <c r="BD6" s="86" t="s">
        <v>60</v>
      </c>
      <c r="BE6" s="87" t="s">
        <v>61</v>
      </c>
      <c r="BF6" s="88" t="s">
        <v>62</v>
      </c>
      <c r="BG6" s="88" t="s">
        <v>63</v>
      </c>
      <c r="BH6" s="89" t="s">
        <v>64</v>
      </c>
      <c r="BI6" s="84" t="s">
        <v>65</v>
      </c>
      <c r="BJ6" s="85" t="s">
        <v>66</v>
      </c>
      <c r="BK6" s="85" t="s">
        <v>67</v>
      </c>
      <c r="BL6" s="86" t="s">
        <v>68</v>
      </c>
    </row>
    <row r="7" spans="2:64" ht="15.75" hidden="1" customHeight="1" x14ac:dyDescent="0.7">
      <c r="B7" s="90" t="s">
        <v>69</v>
      </c>
      <c r="D7" s="77"/>
      <c r="E7" s="230"/>
      <c r="F7" s="230"/>
      <c r="G7" s="230"/>
      <c r="H7" s="231"/>
      <c r="I7" s="232"/>
      <c r="J7" s="233"/>
      <c r="K7" s="233"/>
      <c r="L7" s="234"/>
      <c r="M7" s="237" t="s">
        <v>68</v>
      </c>
      <c r="N7" s="238" t="s">
        <v>75</v>
      </c>
      <c r="O7" s="238" t="s">
        <v>161</v>
      </c>
      <c r="P7" s="238" t="s">
        <v>162</v>
      </c>
      <c r="Q7" s="239" t="s">
        <v>163</v>
      </c>
      <c r="R7" s="237" t="s">
        <v>164</v>
      </c>
      <c r="S7" s="238" t="s">
        <v>165</v>
      </c>
      <c r="T7" s="238" t="s">
        <v>166</v>
      </c>
      <c r="U7" s="239" t="s">
        <v>167</v>
      </c>
      <c r="V7" s="237" t="s">
        <v>168</v>
      </c>
      <c r="W7" s="238" t="s">
        <v>169</v>
      </c>
      <c r="X7" s="238" t="s">
        <v>170</v>
      </c>
      <c r="Y7" s="239" t="s">
        <v>171</v>
      </c>
      <c r="Z7" s="78"/>
      <c r="AA7" s="79"/>
      <c r="AB7" s="79"/>
      <c r="AC7" s="79"/>
      <c r="AD7" s="80"/>
      <c r="AE7" s="78"/>
      <c r="AF7" s="79"/>
      <c r="AG7" s="79"/>
      <c r="AH7" s="80"/>
      <c r="AI7" s="78"/>
      <c r="AJ7" s="79"/>
      <c r="AK7" s="79"/>
      <c r="AL7" s="80"/>
      <c r="AM7" s="78"/>
      <c r="AN7" s="79"/>
      <c r="AO7" s="79"/>
      <c r="AP7" s="79"/>
      <c r="AQ7" s="80"/>
      <c r="AR7" s="240"/>
      <c r="AS7" s="241"/>
      <c r="AT7" s="241"/>
      <c r="AU7" s="242"/>
      <c r="AV7" s="243"/>
      <c r="AW7" s="230"/>
      <c r="AX7" s="230"/>
      <c r="AY7" s="244"/>
      <c r="AZ7" s="245"/>
      <c r="BA7" s="246"/>
      <c r="BB7" s="246"/>
      <c r="BC7" s="246"/>
      <c r="BD7" s="247"/>
      <c r="BE7" s="248"/>
      <c r="BF7" s="249"/>
      <c r="BG7" s="249"/>
      <c r="BH7" s="250"/>
      <c r="BI7" s="248"/>
      <c r="BJ7" s="249"/>
      <c r="BK7" s="249"/>
      <c r="BL7" s="250"/>
    </row>
    <row r="8" spans="2:64" ht="15.75" customHeight="1" x14ac:dyDescent="0.7">
      <c r="B8" s="75" t="s">
        <v>70</v>
      </c>
      <c r="D8" s="77"/>
      <c r="E8" s="95">
        <f>E25</f>
        <v>45599</v>
      </c>
      <c r="F8" s="95">
        <f t="shared" ref="F8:BL8" si="0">F25</f>
        <v>45606</v>
      </c>
      <c r="G8" s="95">
        <f t="shared" si="0"/>
        <v>45613</v>
      </c>
      <c r="H8" s="251">
        <f t="shared" si="0"/>
        <v>45620</v>
      </c>
      <c r="I8" s="99">
        <f t="shared" si="0"/>
        <v>45627</v>
      </c>
      <c r="J8" s="95">
        <f t="shared" si="0"/>
        <v>45634</v>
      </c>
      <c r="K8" s="95">
        <f t="shared" si="0"/>
        <v>45641</v>
      </c>
      <c r="L8" s="97">
        <f t="shared" si="0"/>
        <v>45648</v>
      </c>
      <c r="M8" s="99">
        <f t="shared" si="0"/>
        <v>45652</v>
      </c>
      <c r="N8" s="252">
        <f t="shared" si="0"/>
        <v>45659</v>
      </c>
      <c r="O8" s="95">
        <f t="shared" si="0"/>
        <v>45666</v>
      </c>
      <c r="P8" s="95">
        <f t="shared" si="0"/>
        <v>45673</v>
      </c>
      <c r="Q8" s="253">
        <f t="shared" si="0"/>
        <v>45680</v>
      </c>
      <c r="R8" s="99">
        <f t="shared" si="0"/>
        <v>45687</v>
      </c>
      <c r="S8" s="96">
        <f t="shared" si="0"/>
        <v>45694</v>
      </c>
      <c r="T8" s="95">
        <f t="shared" si="0"/>
        <v>45701</v>
      </c>
      <c r="U8" s="254">
        <f t="shared" si="0"/>
        <v>45708</v>
      </c>
      <c r="V8" s="99">
        <f t="shared" si="0"/>
        <v>45715</v>
      </c>
      <c r="W8" s="96">
        <f t="shared" si="0"/>
        <v>45722</v>
      </c>
      <c r="X8" s="95">
        <f t="shared" si="0"/>
        <v>45729</v>
      </c>
      <c r="Y8" s="97">
        <f t="shared" si="0"/>
        <v>45736</v>
      </c>
      <c r="Z8" s="98">
        <f t="shared" si="0"/>
        <v>45746</v>
      </c>
      <c r="AA8" s="95">
        <f t="shared" si="0"/>
        <v>45753</v>
      </c>
      <c r="AB8" s="95">
        <f t="shared" si="0"/>
        <v>45760</v>
      </c>
      <c r="AC8" s="95">
        <f t="shared" si="0"/>
        <v>45767</v>
      </c>
      <c r="AD8" s="97">
        <f t="shared" si="0"/>
        <v>45774</v>
      </c>
      <c r="AE8" s="99">
        <f t="shared" si="0"/>
        <v>45781</v>
      </c>
      <c r="AF8" s="95">
        <f t="shared" si="0"/>
        <v>45788</v>
      </c>
      <c r="AG8" s="95">
        <f t="shared" si="0"/>
        <v>45795</v>
      </c>
      <c r="AH8" s="97">
        <f t="shared" si="0"/>
        <v>45802</v>
      </c>
      <c r="AI8" s="99">
        <f t="shared" si="0"/>
        <v>45809</v>
      </c>
      <c r="AJ8" s="95">
        <f t="shared" si="0"/>
        <v>45816</v>
      </c>
      <c r="AK8" s="95">
        <f t="shared" si="0"/>
        <v>45823</v>
      </c>
      <c r="AL8" s="97">
        <f t="shared" si="0"/>
        <v>45830</v>
      </c>
      <c r="AM8" s="94">
        <f t="shared" si="0"/>
        <v>45841</v>
      </c>
      <c r="AN8" s="95">
        <f t="shared" si="0"/>
        <v>45844</v>
      </c>
      <c r="AO8" s="96">
        <f t="shared" si="0"/>
        <v>45851</v>
      </c>
      <c r="AP8" s="95">
        <f t="shared" si="0"/>
        <v>45858</v>
      </c>
      <c r="AQ8" s="97">
        <f t="shared" si="0"/>
        <v>45865</v>
      </c>
      <c r="AR8" s="98">
        <f t="shared" si="0"/>
        <v>45872</v>
      </c>
      <c r="AS8" s="95">
        <f t="shared" si="0"/>
        <v>45879</v>
      </c>
      <c r="AT8" s="96">
        <f t="shared" si="0"/>
        <v>45886</v>
      </c>
      <c r="AU8" s="97">
        <f t="shared" si="0"/>
        <v>45893</v>
      </c>
      <c r="AV8" s="98">
        <f t="shared" si="0"/>
        <v>45900</v>
      </c>
      <c r="AW8" s="95">
        <f t="shared" si="0"/>
        <v>45907</v>
      </c>
      <c r="AX8" s="96">
        <f t="shared" si="0"/>
        <v>45914</v>
      </c>
      <c r="AY8" s="97">
        <f t="shared" si="0"/>
        <v>45921</v>
      </c>
      <c r="AZ8" s="98">
        <f t="shared" si="0"/>
        <v>45928</v>
      </c>
      <c r="BA8" s="95">
        <f t="shared" si="0"/>
        <v>45935</v>
      </c>
      <c r="BB8" s="96">
        <f t="shared" si="0"/>
        <v>45942</v>
      </c>
      <c r="BC8" s="95">
        <f t="shared" si="0"/>
        <v>45949</v>
      </c>
      <c r="BD8" s="97">
        <f t="shared" si="0"/>
        <v>45956</v>
      </c>
      <c r="BE8" s="98">
        <f t="shared" si="0"/>
        <v>45963</v>
      </c>
      <c r="BF8" s="95">
        <f t="shared" si="0"/>
        <v>45970</v>
      </c>
      <c r="BG8" s="96">
        <f t="shared" si="0"/>
        <v>45977</v>
      </c>
      <c r="BH8" s="97">
        <f t="shared" si="0"/>
        <v>45984</v>
      </c>
      <c r="BI8" s="99">
        <f t="shared" si="0"/>
        <v>45991</v>
      </c>
      <c r="BJ8" s="95">
        <f t="shared" si="0"/>
        <v>45998</v>
      </c>
      <c r="BK8" s="95">
        <f t="shared" si="0"/>
        <v>46005</v>
      </c>
      <c r="BL8" s="97">
        <f t="shared" si="0"/>
        <v>46012</v>
      </c>
    </row>
    <row r="9" spans="2:64" ht="15.75" customHeight="1" x14ac:dyDescent="0.7">
      <c r="B9" s="100" t="s">
        <v>71</v>
      </c>
      <c r="D9" s="77"/>
      <c r="E9" s="103" t="s">
        <v>72</v>
      </c>
      <c r="F9" s="255"/>
      <c r="G9" s="103" t="s">
        <v>73</v>
      </c>
      <c r="H9" s="256"/>
      <c r="I9" s="101" t="s">
        <v>72</v>
      </c>
      <c r="J9" s="255"/>
      <c r="K9" s="103" t="s">
        <v>73</v>
      </c>
      <c r="L9" s="93"/>
      <c r="M9" s="91"/>
      <c r="N9" s="257" t="s">
        <v>72</v>
      </c>
      <c r="O9" s="92"/>
      <c r="P9" s="256"/>
      <c r="Q9" s="258" t="s">
        <v>72</v>
      </c>
      <c r="R9" s="259"/>
      <c r="S9" s="103" t="s">
        <v>73</v>
      </c>
      <c r="T9" s="260"/>
      <c r="U9" s="261" t="s">
        <v>72</v>
      </c>
      <c r="V9" s="259"/>
      <c r="W9" s="103" t="s">
        <v>73</v>
      </c>
      <c r="Y9" s="104"/>
      <c r="Z9" s="101" t="s">
        <v>72</v>
      </c>
      <c r="AB9" s="103" t="s">
        <v>73</v>
      </c>
      <c r="AD9" s="104"/>
      <c r="AE9" s="101" t="s">
        <v>72</v>
      </c>
      <c r="AF9" s="102"/>
      <c r="AG9" s="103" t="s">
        <v>73</v>
      </c>
      <c r="AH9" s="93"/>
      <c r="AI9" s="101" t="s">
        <v>72</v>
      </c>
      <c r="AJ9" s="102"/>
      <c r="AK9" s="103" t="s">
        <v>73</v>
      </c>
      <c r="AL9" s="93"/>
      <c r="AM9" s="101" t="s">
        <v>72</v>
      </c>
      <c r="AN9" s="102"/>
      <c r="AO9" s="103" t="s">
        <v>73</v>
      </c>
      <c r="AP9" s="102"/>
      <c r="AQ9" s="93"/>
      <c r="AR9" s="101" t="s">
        <v>72</v>
      </c>
      <c r="AS9" s="102"/>
      <c r="AT9" s="103" t="s">
        <v>73</v>
      </c>
      <c r="AU9" s="93"/>
      <c r="AV9" s="101" t="s">
        <v>72</v>
      </c>
      <c r="AW9" s="102"/>
      <c r="AX9" s="103" t="s">
        <v>73</v>
      </c>
      <c r="AY9" s="93"/>
      <c r="AZ9" s="101" t="s">
        <v>72</v>
      </c>
      <c r="BA9" s="102"/>
      <c r="BB9" s="103" t="s">
        <v>73</v>
      </c>
      <c r="BC9" s="102"/>
      <c r="BD9" s="93"/>
      <c r="BE9" s="101" t="s">
        <v>72</v>
      </c>
      <c r="BF9" s="102"/>
      <c r="BG9" s="103" t="s">
        <v>73</v>
      </c>
      <c r="BH9" s="104"/>
      <c r="BI9" s="101" t="s">
        <v>72</v>
      </c>
      <c r="BJ9" s="102"/>
      <c r="BK9" s="103" t="s">
        <v>73</v>
      </c>
      <c r="BL9" s="104"/>
    </row>
    <row r="10" spans="2:64" ht="15.75" customHeight="1" x14ac:dyDescent="0.7">
      <c r="B10" s="105" t="s">
        <v>74</v>
      </c>
      <c r="D10" s="77"/>
      <c r="E10" s="79" t="s">
        <v>62</v>
      </c>
      <c r="F10" s="79" t="s">
        <v>63</v>
      </c>
      <c r="G10" s="79" t="s">
        <v>64</v>
      </c>
      <c r="H10" s="262" t="s">
        <v>65</v>
      </c>
      <c r="I10" s="78" t="s">
        <v>66</v>
      </c>
      <c r="J10" s="79" t="s">
        <v>67</v>
      </c>
      <c r="K10" s="79" t="s">
        <v>68</v>
      </c>
      <c r="L10" s="80" t="s">
        <v>75</v>
      </c>
      <c r="M10" s="78" t="s">
        <v>161</v>
      </c>
      <c r="N10" s="263" t="s">
        <v>162</v>
      </c>
      <c r="O10" s="79" t="s">
        <v>163</v>
      </c>
      <c r="P10" s="79" t="s">
        <v>164</v>
      </c>
      <c r="Q10" s="264" t="s">
        <v>165</v>
      </c>
      <c r="R10" s="78" t="s">
        <v>166</v>
      </c>
      <c r="S10" s="108" t="s">
        <v>167</v>
      </c>
      <c r="T10" s="79" t="s">
        <v>168</v>
      </c>
      <c r="U10" s="265" t="s">
        <v>169</v>
      </c>
      <c r="V10" s="78" t="s">
        <v>170</v>
      </c>
      <c r="W10" s="108" t="s">
        <v>171</v>
      </c>
      <c r="X10" s="79" t="s">
        <v>172</v>
      </c>
      <c r="Y10" s="80" t="s">
        <v>173</v>
      </c>
      <c r="Z10" s="107" t="s">
        <v>174</v>
      </c>
      <c r="AA10" s="79" t="s">
        <v>175</v>
      </c>
      <c r="AB10" s="79" t="s">
        <v>176</v>
      </c>
      <c r="AC10" s="79" t="s">
        <v>177</v>
      </c>
      <c r="AD10" s="80" t="s">
        <v>178</v>
      </c>
      <c r="AE10" s="78" t="s">
        <v>179</v>
      </c>
      <c r="AF10" s="79" t="s">
        <v>180</v>
      </c>
      <c r="AG10" s="79" t="s">
        <v>181</v>
      </c>
      <c r="AH10" s="80" t="s">
        <v>182</v>
      </c>
      <c r="AI10" s="78" t="s">
        <v>183</v>
      </c>
      <c r="AJ10" s="79" t="s">
        <v>184</v>
      </c>
      <c r="AK10" s="79" t="s">
        <v>185</v>
      </c>
      <c r="AL10" s="80" t="s">
        <v>43</v>
      </c>
      <c r="AM10" s="107" t="s">
        <v>44</v>
      </c>
      <c r="AN10" s="79" t="s">
        <v>45</v>
      </c>
      <c r="AO10" s="108" t="s">
        <v>46</v>
      </c>
      <c r="AP10" s="79" t="s">
        <v>47</v>
      </c>
      <c r="AQ10" s="80" t="s">
        <v>48</v>
      </c>
      <c r="AR10" s="107" t="s">
        <v>49</v>
      </c>
      <c r="AS10" s="79" t="s">
        <v>50</v>
      </c>
      <c r="AT10" s="108" t="s">
        <v>51</v>
      </c>
      <c r="AU10" s="80" t="s">
        <v>52</v>
      </c>
      <c r="AV10" s="107" t="s">
        <v>53</v>
      </c>
      <c r="AW10" s="79" t="s">
        <v>54</v>
      </c>
      <c r="AX10" s="108" t="s">
        <v>55</v>
      </c>
      <c r="AY10" s="80" t="s">
        <v>56</v>
      </c>
      <c r="AZ10" s="107" t="s">
        <v>57</v>
      </c>
      <c r="BA10" s="79" t="s">
        <v>58</v>
      </c>
      <c r="BB10" s="108" t="s">
        <v>59</v>
      </c>
      <c r="BC10" s="79" t="s">
        <v>60</v>
      </c>
      <c r="BD10" s="80" t="s">
        <v>61</v>
      </c>
      <c r="BE10" s="107" t="s">
        <v>62</v>
      </c>
      <c r="BF10" s="79" t="s">
        <v>63</v>
      </c>
      <c r="BG10" s="108" t="s">
        <v>64</v>
      </c>
      <c r="BH10" s="80" t="s">
        <v>65</v>
      </c>
      <c r="BI10" s="78" t="s">
        <v>66</v>
      </c>
      <c r="BJ10" s="79" t="s">
        <v>67</v>
      </c>
      <c r="BK10" s="79" t="s">
        <v>68</v>
      </c>
      <c r="BL10" s="80" t="s">
        <v>68</v>
      </c>
    </row>
    <row r="11" spans="2:64" ht="15.75" customHeight="1" thickBot="1" x14ac:dyDescent="0.75">
      <c r="B11" s="109" t="s">
        <v>76</v>
      </c>
      <c r="C11" s="44"/>
      <c r="D11" s="176"/>
      <c r="E11" s="266">
        <f>E26</f>
        <v>45606</v>
      </c>
      <c r="F11" s="267">
        <f>F26</f>
        <v>45613</v>
      </c>
      <c r="G11" s="266">
        <f>G26</f>
        <v>45620</v>
      </c>
      <c r="H11" s="268">
        <f>H26</f>
        <v>45627</v>
      </c>
      <c r="I11" s="114">
        <f t="shared" ref="I11:Z11" si="1">H11+7</f>
        <v>45634</v>
      </c>
      <c r="J11" s="111">
        <f t="shared" si="1"/>
        <v>45641</v>
      </c>
      <c r="K11" s="112">
        <f t="shared" si="1"/>
        <v>45648</v>
      </c>
      <c r="L11" s="113">
        <f>K11+7</f>
        <v>45655</v>
      </c>
      <c r="M11" s="269">
        <f t="shared" si="1"/>
        <v>45662</v>
      </c>
      <c r="N11" s="270">
        <f t="shared" si="1"/>
        <v>45669</v>
      </c>
      <c r="O11" s="271">
        <f t="shared" si="1"/>
        <v>45676</v>
      </c>
      <c r="P11" s="272">
        <f t="shared" si="1"/>
        <v>45683</v>
      </c>
      <c r="Q11" s="273">
        <f t="shared" si="1"/>
        <v>45690</v>
      </c>
      <c r="R11" s="274">
        <f t="shared" si="1"/>
        <v>45697</v>
      </c>
      <c r="S11" s="112">
        <f t="shared" si="1"/>
        <v>45704</v>
      </c>
      <c r="T11" s="272">
        <f t="shared" si="1"/>
        <v>45711</v>
      </c>
      <c r="U11" s="275">
        <f t="shared" si="1"/>
        <v>45718</v>
      </c>
      <c r="V11" s="274">
        <f t="shared" si="1"/>
        <v>45725</v>
      </c>
      <c r="W11" s="112">
        <f t="shared" si="1"/>
        <v>45732</v>
      </c>
      <c r="X11" s="272">
        <f t="shared" si="1"/>
        <v>45739</v>
      </c>
      <c r="Y11" s="276">
        <f t="shared" si="1"/>
        <v>45746</v>
      </c>
      <c r="Z11" s="114">
        <f t="shared" si="1"/>
        <v>45753</v>
      </c>
      <c r="AA11" s="111">
        <f>Z11+7</f>
        <v>45760</v>
      </c>
      <c r="AB11" s="112">
        <f>AA11+7</f>
        <v>45767</v>
      </c>
      <c r="AC11" s="111">
        <f>AB11+7</f>
        <v>45774</v>
      </c>
      <c r="AD11" s="113">
        <f t="shared" ref="AD11:AL11" si="2">AC11+7</f>
        <v>45781</v>
      </c>
      <c r="AE11" s="114">
        <f t="shared" si="2"/>
        <v>45788</v>
      </c>
      <c r="AF11" s="111">
        <f t="shared" si="2"/>
        <v>45795</v>
      </c>
      <c r="AG11" s="112">
        <f t="shared" si="2"/>
        <v>45802</v>
      </c>
      <c r="AH11" s="113">
        <f t="shared" si="2"/>
        <v>45809</v>
      </c>
      <c r="AI11" s="114">
        <f>AH11+7</f>
        <v>45816</v>
      </c>
      <c r="AJ11" s="111">
        <f>AI11+7</f>
        <v>45823</v>
      </c>
      <c r="AK11" s="112">
        <f>AJ11+7</f>
        <v>45830</v>
      </c>
      <c r="AL11" s="113">
        <f t="shared" si="2"/>
        <v>45837</v>
      </c>
      <c r="AM11" s="110">
        <f>AM26</f>
        <v>45848</v>
      </c>
      <c r="AN11" s="111">
        <v>45851</v>
      </c>
      <c r="AO11" s="112">
        <v>45858</v>
      </c>
      <c r="AP11" s="111">
        <v>45865</v>
      </c>
      <c r="AQ11" s="113">
        <v>45872</v>
      </c>
      <c r="AR11" s="114">
        <v>45879</v>
      </c>
      <c r="AS11" s="111">
        <v>45886</v>
      </c>
      <c r="AT11" s="112">
        <v>45893</v>
      </c>
      <c r="AU11" s="113">
        <v>45900</v>
      </c>
      <c r="AV11" s="114">
        <v>45907</v>
      </c>
      <c r="AW11" s="111">
        <v>45914</v>
      </c>
      <c r="AX11" s="112">
        <v>45921</v>
      </c>
      <c r="AY11" s="113">
        <v>45928</v>
      </c>
      <c r="AZ11" s="114">
        <v>45935</v>
      </c>
      <c r="BA11" s="111">
        <v>45942</v>
      </c>
      <c r="BB11" s="112">
        <v>45949</v>
      </c>
      <c r="BC11" s="111">
        <v>45956</v>
      </c>
      <c r="BD11" s="113">
        <v>45963</v>
      </c>
      <c r="BE11" s="114">
        <v>45970</v>
      </c>
      <c r="BF11" s="111">
        <v>45977</v>
      </c>
      <c r="BG11" s="112">
        <v>45984</v>
      </c>
      <c r="BH11" s="113">
        <v>45991</v>
      </c>
      <c r="BI11" s="114">
        <v>45998</v>
      </c>
      <c r="BJ11" s="111">
        <v>46005</v>
      </c>
      <c r="BK11" s="112">
        <v>46012</v>
      </c>
      <c r="BL11" s="111">
        <v>46019</v>
      </c>
    </row>
    <row r="12" spans="2:64" s="46" customFormat="1" ht="15.75" customHeight="1" x14ac:dyDescent="0.7">
      <c r="B12" s="116" t="s">
        <v>77</v>
      </c>
      <c r="C12" s="116" t="s">
        <v>78</v>
      </c>
      <c r="D12" s="116" t="s">
        <v>79</v>
      </c>
      <c r="E12" s="117"/>
      <c r="F12" s="118"/>
      <c r="G12" s="119"/>
      <c r="H12" s="118"/>
      <c r="I12" s="117"/>
      <c r="J12" s="118"/>
      <c r="K12" s="119"/>
      <c r="L12" s="118"/>
      <c r="M12" s="117"/>
      <c r="N12" s="118"/>
      <c r="O12" s="119"/>
      <c r="P12" s="119"/>
      <c r="Q12" s="120"/>
      <c r="R12" s="117"/>
      <c r="S12" s="118"/>
      <c r="T12" s="119"/>
      <c r="U12" s="120"/>
      <c r="V12" s="118"/>
      <c r="W12" s="118"/>
      <c r="X12" s="119"/>
      <c r="Y12" s="120"/>
      <c r="Z12" s="119"/>
      <c r="AA12" s="118"/>
      <c r="AB12" s="119"/>
      <c r="AC12" s="118"/>
      <c r="AD12" s="120"/>
      <c r="AE12" s="117"/>
      <c r="AF12" s="118"/>
      <c r="AG12" s="119"/>
      <c r="AH12" s="120"/>
      <c r="AI12" s="117"/>
      <c r="AJ12" s="118"/>
      <c r="AK12" s="119"/>
      <c r="AL12" s="120"/>
      <c r="AM12" s="117"/>
      <c r="AN12" s="118"/>
      <c r="AO12" s="119"/>
      <c r="AP12" s="118"/>
      <c r="AQ12" s="120"/>
      <c r="AR12" s="117"/>
      <c r="AS12" s="118"/>
      <c r="AT12" s="119"/>
      <c r="AU12" s="120"/>
      <c r="AV12" s="117"/>
      <c r="AW12" s="118"/>
      <c r="AX12" s="119"/>
      <c r="AY12" s="120"/>
      <c r="AZ12" s="117"/>
      <c r="BA12" s="118"/>
      <c r="BB12" s="119"/>
      <c r="BC12" s="118"/>
      <c r="BD12" s="120"/>
      <c r="BE12" s="117"/>
      <c r="BF12" s="118"/>
      <c r="BG12" s="119"/>
      <c r="BH12" s="118"/>
      <c r="BI12" s="117"/>
      <c r="BJ12" s="118"/>
      <c r="BK12" s="119"/>
      <c r="BL12" s="121"/>
    </row>
    <row r="13" spans="2:64" ht="15.75" customHeight="1" x14ac:dyDescent="0.7">
      <c r="B13" s="277" t="s">
        <v>80</v>
      </c>
      <c r="C13" s="123">
        <v>21</v>
      </c>
      <c r="D13" s="124" t="s">
        <v>81</v>
      </c>
      <c r="E13" s="117"/>
      <c r="F13" s="118"/>
      <c r="G13" s="119"/>
      <c r="H13" s="118"/>
      <c r="I13" s="278" t="s">
        <v>186</v>
      </c>
      <c r="J13" s="279"/>
      <c r="K13" s="119"/>
      <c r="L13" s="118"/>
      <c r="M13" s="117"/>
      <c r="N13" s="118"/>
      <c r="O13" s="119"/>
      <c r="P13" s="119"/>
      <c r="Q13" s="118"/>
      <c r="R13" s="117"/>
      <c r="S13" s="118"/>
      <c r="T13" s="119"/>
      <c r="U13" s="120"/>
      <c r="V13" s="118"/>
      <c r="W13" s="118"/>
      <c r="X13" s="119"/>
      <c r="Y13" s="120"/>
      <c r="Z13" s="119"/>
      <c r="AA13" s="118"/>
      <c r="AB13" s="119"/>
      <c r="AC13" s="118"/>
      <c r="AD13" s="118"/>
      <c r="AE13" s="117"/>
      <c r="AF13" s="118"/>
      <c r="AG13" s="119"/>
      <c r="AH13" s="118"/>
      <c r="AI13" s="117"/>
      <c r="AJ13" s="118"/>
      <c r="AK13" s="119"/>
      <c r="AL13" s="118"/>
      <c r="AM13" s="125" t="s">
        <v>82</v>
      </c>
      <c r="AN13" s="126"/>
      <c r="AO13" s="119"/>
      <c r="AP13" s="118"/>
      <c r="AQ13" s="120"/>
      <c r="AR13" s="117"/>
      <c r="AS13" s="118"/>
      <c r="AT13" s="119"/>
      <c r="AU13" s="120"/>
      <c r="AV13" s="117"/>
      <c r="AW13" s="118"/>
      <c r="AX13" s="119"/>
      <c r="AY13" s="120"/>
      <c r="AZ13" s="117"/>
      <c r="BA13" s="118"/>
      <c r="BB13" s="119"/>
      <c r="BC13" s="118"/>
      <c r="BD13" s="120"/>
      <c r="BE13" s="117"/>
      <c r="BF13" s="118"/>
      <c r="BG13" s="119"/>
      <c r="BH13" s="118"/>
      <c r="BI13" s="117"/>
      <c r="BJ13" s="118"/>
      <c r="BK13" s="119"/>
      <c r="BL13" s="121"/>
    </row>
    <row r="14" spans="2:64" ht="15.75" customHeight="1" x14ac:dyDescent="0.7">
      <c r="B14" s="277" t="s">
        <v>83</v>
      </c>
      <c r="C14" s="123">
        <v>28</v>
      </c>
      <c r="D14" s="124" t="s">
        <v>84</v>
      </c>
      <c r="E14" s="117"/>
      <c r="F14" s="118"/>
      <c r="G14" s="119"/>
      <c r="H14" s="118"/>
      <c r="I14" s="278" t="s">
        <v>187</v>
      </c>
      <c r="J14" s="279"/>
      <c r="K14" s="119"/>
      <c r="L14" s="118"/>
      <c r="M14" s="117"/>
      <c r="N14" s="118"/>
      <c r="O14" s="119"/>
      <c r="P14" s="119"/>
      <c r="Q14" s="118"/>
      <c r="R14" s="117"/>
      <c r="S14" s="118"/>
      <c r="T14" s="119"/>
      <c r="U14" s="120"/>
      <c r="V14" s="118"/>
      <c r="W14" s="118"/>
      <c r="X14" s="119"/>
      <c r="Y14" s="120"/>
      <c r="Z14" s="119"/>
      <c r="AA14" s="118"/>
      <c r="AB14" s="119"/>
      <c r="AC14" s="118"/>
      <c r="AD14" s="118"/>
      <c r="AE14" s="117"/>
      <c r="AF14" s="118"/>
      <c r="AG14" s="119"/>
      <c r="AH14" s="118"/>
      <c r="AI14" s="117"/>
      <c r="AJ14" s="118"/>
      <c r="AK14" s="119"/>
      <c r="AL14" s="118"/>
      <c r="AM14" s="127" t="s">
        <v>85</v>
      </c>
      <c r="AN14" s="128"/>
      <c r="AO14" s="119"/>
      <c r="AP14" s="118"/>
      <c r="AQ14" s="120"/>
      <c r="AR14" s="117"/>
      <c r="AS14" s="118"/>
      <c r="AT14" s="119"/>
      <c r="AU14" s="120"/>
      <c r="AV14" s="117"/>
      <c r="AW14" s="118"/>
      <c r="AX14" s="119"/>
      <c r="AY14" s="120"/>
      <c r="AZ14" s="117"/>
      <c r="BA14" s="118"/>
      <c r="BB14" s="119"/>
      <c r="BC14" s="118"/>
      <c r="BD14" s="120"/>
      <c r="BE14" s="117"/>
      <c r="BF14" s="118"/>
      <c r="BG14" s="119"/>
      <c r="BH14" s="120"/>
      <c r="BI14" s="117"/>
      <c r="BJ14" s="118"/>
      <c r="BK14" s="119"/>
      <c r="BL14" s="120"/>
    </row>
    <row r="15" spans="2:64" ht="15.75" customHeight="1" thickBot="1" x14ac:dyDescent="0.75">
      <c r="B15" s="129" t="s">
        <v>86</v>
      </c>
      <c r="C15" s="130"/>
      <c r="D15" s="124"/>
      <c r="E15" s="117"/>
      <c r="F15" s="118"/>
      <c r="G15" s="119"/>
      <c r="H15" s="118"/>
      <c r="I15" s="280"/>
      <c r="J15" s="281"/>
      <c r="K15" s="119"/>
      <c r="L15" s="118"/>
      <c r="M15" s="117"/>
      <c r="N15" s="118"/>
      <c r="O15" s="119"/>
      <c r="P15" s="119"/>
      <c r="Q15" s="118"/>
      <c r="R15" s="117"/>
      <c r="S15" s="118"/>
      <c r="T15" s="119"/>
      <c r="U15" s="120"/>
      <c r="V15" s="118"/>
      <c r="W15" s="118"/>
      <c r="X15" s="119"/>
      <c r="Y15" s="120"/>
      <c r="Z15" s="119"/>
      <c r="AA15" s="118"/>
      <c r="AB15" s="119"/>
      <c r="AC15" s="118"/>
      <c r="AD15" s="118"/>
      <c r="AE15" s="117"/>
      <c r="AF15" s="118"/>
      <c r="AG15" s="119"/>
      <c r="AH15" s="118"/>
      <c r="AI15" s="119"/>
      <c r="AJ15" s="118"/>
      <c r="AK15" s="119"/>
      <c r="AL15" s="282"/>
      <c r="AM15" s="119"/>
      <c r="AN15" s="119"/>
      <c r="AO15" s="119"/>
      <c r="AP15" s="118"/>
      <c r="AQ15" s="120"/>
      <c r="AR15" s="119"/>
      <c r="AS15" s="118"/>
      <c r="AT15" s="119"/>
      <c r="AU15" s="120"/>
      <c r="AV15" s="119"/>
      <c r="AW15" s="118"/>
      <c r="AX15" s="119"/>
      <c r="AY15" s="120"/>
      <c r="AZ15" s="119"/>
      <c r="BA15" s="118"/>
      <c r="BB15" s="119"/>
      <c r="BC15" s="118"/>
      <c r="BD15" s="120"/>
      <c r="BE15" s="119"/>
      <c r="BF15" s="118"/>
      <c r="BG15" s="119"/>
      <c r="BH15" s="120"/>
      <c r="BI15" s="119"/>
      <c r="BJ15" s="118"/>
      <c r="BK15" s="119"/>
      <c r="BL15" s="120"/>
    </row>
    <row r="16" spans="2:64" ht="15.75" customHeight="1" thickBot="1" x14ac:dyDescent="0.75">
      <c r="B16" s="122"/>
      <c r="C16" s="123"/>
      <c r="D16" s="131"/>
      <c r="E16" s="283"/>
      <c r="F16" s="284"/>
      <c r="G16" s="285"/>
      <c r="H16" s="284"/>
      <c r="I16" s="286" t="s">
        <v>188</v>
      </c>
      <c r="J16" s="287"/>
      <c r="K16" s="119"/>
      <c r="L16" s="118"/>
      <c r="M16" s="117"/>
      <c r="N16" s="118"/>
      <c r="O16" s="119"/>
      <c r="P16" s="119"/>
      <c r="Q16" s="118"/>
      <c r="R16" s="117"/>
      <c r="S16" s="118"/>
      <c r="T16" s="119"/>
      <c r="U16" s="120"/>
      <c r="V16" s="118"/>
      <c r="W16" s="118"/>
      <c r="X16" s="119"/>
      <c r="Y16" s="120"/>
      <c r="Z16" s="119"/>
      <c r="AA16" s="118"/>
      <c r="AB16" s="119"/>
      <c r="AC16" s="118"/>
      <c r="AD16" s="118"/>
      <c r="AE16" s="117"/>
      <c r="AF16" s="118"/>
      <c r="AG16" s="119"/>
      <c r="AH16" s="118"/>
      <c r="AI16" s="133" t="s">
        <v>189</v>
      </c>
      <c r="AJ16" s="134"/>
      <c r="AK16" s="134"/>
      <c r="AL16" s="135"/>
      <c r="AM16" s="133" t="s">
        <v>87</v>
      </c>
      <c r="AN16" s="134"/>
      <c r="AO16" s="134"/>
      <c r="AP16" s="134"/>
      <c r="AQ16" s="135"/>
      <c r="AR16" s="133" t="s">
        <v>88</v>
      </c>
      <c r="AS16" s="134"/>
      <c r="AT16" s="134"/>
      <c r="AU16" s="135"/>
      <c r="AV16" s="133" t="s">
        <v>89</v>
      </c>
      <c r="AW16" s="134"/>
      <c r="AX16" s="134"/>
      <c r="AY16" s="135"/>
      <c r="AZ16" s="133" t="s">
        <v>90</v>
      </c>
      <c r="BA16" s="134"/>
      <c r="BB16" s="134"/>
      <c r="BC16" s="134"/>
      <c r="BD16" s="135"/>
      <c r="BE16" s="133" t="s">
        <v>91</v>
      </c>
      <c r="BF16" s="134"/>
      <c r="BG16" s="134"/>
      <c r="BH16" s="135"/>
      <c r="BI16" s="133" t="s">
        <v>87</v>
      </c>
      <c r="BJ16" s="134"/>
      <c r="BK16" s="134"/>
      <c r="BL16" s="288"/>
    </row>
    <row r="17" spans="2:64" x14ac:dyDescent="0.7">
      <c r="B17" s="289" t="s">
        <v>93</v>
      </c>
      <c r="C17" s="143">
        <v>2</v>
      </c>
      <c r="D17" s="144" t="s">
        <v>190</v>
      </c>
      <c r="E17" s="145" t="e">
        <f t="shared" ref="E17:BL17" si="3">E18-$C$17</f>
        <v>#REF!</v>
      </c>
      <c r="F17" s="290" t="e">
        <f t="shared" si="3"/>
        <v>#REF!</v>
      </c>
      <c r="G17" s="290" t="e">
        <f t="shared" si="3"/>
        <v>#REF!</v>
      </c>
      <c r="H17" s="290" t="e">
        <f t="shared" si="3"/>
        <v>#REF!</v>
      </c>
      <c r="I17" s="145">
        <f t="shared" si="3"/>
        <v>45533</v>
      </c>
      <c r="J17" s="145">
        <f t="shared" si="3"/>
        <v>45540</v>
      </c>
      <c r="K17" s="145">
        <f t="shared" si="3"/>
        <v>45547</v>
      </c>
      <c r="L17" s="145">
        <f t="shared" si="3"/>
        <v>45554</v>
      </c>
      <c r="M17" s="145">
        <f t="shared" si="3"/>
        <v>45558</v>
      </c>
      <c r="N17" s="145">
        <f t="shared" si="3"/>
        <v>45565</v>
      </c>
      <c r="O17" s="145">
        <f t="shared" si="3"/>
        <v>45572</v>
      </c>
      <c r="P17" s="291">
        <f t="shared" si="3"/>
        <v>45579</v>
      </c>
      <c r="Q17" s="145">
        <f t="shared" si="3"/>
        <v>45581</v>
      </c>
      <c r="R17" s="145">
        <f t="shared" si="3"/>
        <v>45581</v>
      </c>
      <c r="S17" s="145">
        <f t="shared" si="3"/>
        <v>45581</v>
      </c>
      <c r="T17" s="291">
        <f t="shared" si="3"/>
        <v>45581</v>
      </c>
      <c r="U17" s="145">
        <f t="shared" si="3"/>
        <v>45581</v>
      </c>
      <c r="V17" s="145">
        <f t="shared" si="3"/>
        <v>45593</v>
      </c>
      <c r="W17" s="145">
        <f t="shared" si="3"/>
        <v>45600</v>
      </c>
      <c r="X17" s="145">
        <f t="shared" si="3"/>
        <v>45607</v>
      </c>
      <c r="Y17" s="291">
        <f t="shared" si="3"/>
        <v>45614</v>
      </c>
      <c r="Z17" s="290">
        <f t="shared" si="3"/>
        <v>45624</v>
      </c>
      <c r="AA17" s="145">
        <f t="shared" si="3"/>
        <v>45631</v>
      </c>
      <c r="AB17" s="145">
        <f t="shared" si="3"/>
        <v>45638</v>
      </c>
      <c r="AC17" s="145">
        <f t="shared" si="3"/>
        <v>45645</v>
      </c>
      <c r="AD17" s="145">
        <f t="shared" si="3"/>
        <v>45652</v>
      </c>
      <c r="AE17" s="145">
        <f t="shared" si="3"/>
        <v>45659</v>
      </c>
      <c r="AF17" s="145">
        <f t="shared" si="3"/>
        <v>45694</v>
      </c>
      <c r="AG17" s="145">
        <f t="shared" si="3"/>
        <v>45701</v>
      </c>
      <c r="AH17" s="145">
        <f t="shared" si="3"/>
        <v>45708</v>
      </c>
      <c r="AI17" s="145">
        <f t="shared" si="3"/>
        <v>45715</v>
      </c>
      <c r="AJ17" s="145">
        <f t="shared" si="3"/>
        <v>45722</v>
      </c>
      <c r="AK17" s="145">
        <f t="shared" si="3"/>
        <v>45729</v>
      </c>
      <c r="AL17" s="145">
        <f t="shared" si="3"/>
        <v>45736</v>
      </c>
      <c r="AM17" s="145">
        <f t="shared" si="3"/>
        <v>45747</v>
      </c>
      <c r="AN17" s="145">
        <f t="shared" si="3"/>
        <v>45750</v>
      </c>
      <c r="AO17" s="145">
        <f t="shared" si="3"/>
        <v>45757</v>
      </c>
      <c r="AP17" s="145">
        <f t="shared" si="3"/>
        <v>45764</v>
      </c>
      <c r="AQ17" s="145">
        <f t="shared" si="3"/>
        <v>45771</v>
      </c>
      <c r="AR17" s="145">
        <f t="shared" si="3"/>
        <v>45778</v>
      </c>
      <c r="AS17" s="145">
        <f t="shared" si="3"/>
        <v>45785</v>
      </c>
      <c r="AT17" s="145">
        <f t="shared" si="3"/>
        <v>45792</v>
      </c>
      <c r="AU17" s="145">
        <f t="shared" si="3"/>
        <v>45799</v>
      </c>
      <c r="AV17" s="145">
        <f t="shared" si="3"/>
        <v>45806</v>
      </c>
      <c r="AW17" s="145">
        <f t="shared" si="3"/>
        <v>45813</v>
      </c>
      <c r="AX17" s="145">
        <f t="shared" si="3"/>
        <v>45820</v>
      </c>
      <c r="AY17" s="145">
        <f t="shared" si="3"/>
        <v>45827</v>
      </c>
      <c r="AZ17" s="145">
        <f t="shared" si="3"/>
        <v>45834</v>
      </c>
      <c r="BA17" s="145">
        <f t="shared" si="3"/>
        <v>45841</v>
      </c>
      <c r="BB17" s="145">
        <f t="shared" si="3"/>
        <v>45848</v>
      </c>
      <c r="BC17" s="145">
        <f t="shared" si="3"/>
        <v>45855</v>
      </c>
      <c r="BD17" s="145">
        <f t="shared" si="3"/>
        <v>45862</v>
      </c>
      <c r="BE17" s="145">
        <f t="shared" si="3"/>
        <v>45869</v>
      </c>
      <c r="BF17" s="145">
        <f t="shared" si="3"/>
        <v>45876</v>
      </c>
      <c r="BG17" s="145">
        <f t="shared" si="3"/>
        <v>45883</v>
      </c>
      <c r="BH17" s="145">
        <f t="shared" si="3"/>
        <v>45890</v>
      </c>
      <c r="BI17" s="145">
        <f t="shared" si="3"/>
        <v>45897</v>
      </c>
      <c r="BJ17" s="145">
        <f t="shared" si="3"/>
        <v>45904</v>
      </c>
      <c r="BK17" s="145">
        <f t="shared" si="3"/>
        <v>45911</v>
      </c>
      <c r="BL17" s="292">
        <f t="shared" si="3"/>
        <v>45918</v>
      </c>
    </row>
    <row r="18" spans="2:64" x14ac:dyDescent="0.7">
      <c r="B18" s="293" t="s">
        <v>95</v>
      </c>
      <c r="C18" s="143">
        <v>8</v>
      </c>
      <c r="D18" s="144" t="s">
        <v>191</v>
      </c>
      <c r="E18" s="145" t="e">
        <f>#REF!-$C$18</f>
        <v>#REF!</v>
      </c>
      <c r="F18" s="290" t="e">
        <f>#REF!-$C$18</f>
        <v>#REF!</v>
      </c>
      <c r="G18" s="290" t="e">
        <f>#REF!-$C$18</f>
        <v>#REF!</v>
      </c>
      <c r="H18" s="290" t="e">
        <f>#REF!-$C$18</f>
        <v>#REF!</v>
      </c>
      <c r="I18" s="145">
        <f t="shared" ref="I18:BL18" si="4">I19-$C$18</f>
        <v>45535</v>
      </c>
      <c r="J18" s="145">
        <f t="shared" si="4"/>
        <v>45542</v>
      </c>
      <c r="K18" s="145">
        <f t="shared" si="4"/>
        <v>45549</v>
      </c>
      <c r="L18" s="145">
        <f t="shared" si="4"/>
        <v>45556</v>
      </c>
      <c r="M18" s="145">
        <f t="shared" si="4"/>
        <v>45560</v>
      </c>
      <c r="N18" s="145">
        <f t="shared" si="4"/>
        <v>45567</v>
      </c>
      <c r="O18" s="145">
        <f t="shared" si="4"/>
        <v>45574</v>
      </c>
      <c r="P18" s="291">
        <f t="shared" si="4"/>
        <v>45581</v>
      </c>
      <c r="Q18" s="145">
        <f t="shared" si="4"/>
        <v>45583</v>
      </c>
      <c r="R18" s="145">
        <f t="shared" si="4"/>
        <v>45583</v>
      </c>
      <c r="S18" s="145">
        <f t="shared" si="4"/>
        <v>45583</v>
      </c>
      <c r="T18" s="291">
        <f t="shared" si="4"/>
        <v>45583</v>
      </c>
      <c r="U18" s="145">
        <f t="shared" si="4"/>
        <v>45583</v>
      </c>
      <c r="V18" s="145">
        <f t="shared" si="4"/>
        <v>45595</v>
      </c>
      <c r="W18" s="145">
        <f t="shared" si="4"/>
        <v>45602</v>
      </c>
      <c r="X18" s="145">
        <f t="shared" si="4"/>
        <v>45609</v>
      </c>
      <c r="Y18" s="291">
        <f t="shared" si="4"/>
        <v>45616</v>
      </c>
      <c r="Z18" s="290">
        <f t="shared" si="4"/>
        <v>45626</v>
      </c>
      <c r="AA18" s="145">
        <f t="shared" si="4"/>
        <v>45633</v>
      </c>
      <c r="AB18" s="145">
        <f t="shared" si="4"/>
        <v>45640</v>
      </c>
      <c r="AC18" s="145">
        <f t="shared" si="4"/>
        <v>45647</v>
      </c>
      <c r="AD18" s="145">
        <f t="shared" si="4"/>
        <v>45654</v>
      </c>
      <c r="AE18" s="145">
        <f t="shared" si="4"/>
        <v>45661</v>
      </c>
      <c r="AF18" s="145">
        <f t="shared" si="4"/>
        <v>45696</v>
      </c>
      <c r="AG18" s="145">
        <f t="shared" si="4"/>
        <v>45703</v>
      </c>
      <c r="AH18" s="145">
        <f t="shared" si="4"/>
        <v>45710</v>
      </c>
      <c r="AI18" s="145">
        <f t="shared" si="4"/>
        <v>45717</v>
      </c>
      <c r="AJ18" s="145">
        <f t="shared" si="4"/>
        <v>45724</v>
      </c>
      <c r="AK18" s="145">
        <f t="shared" si="4"/>
        <v>45731</v>
      </c>
      <c r="AL18" s="145">
        <f t="shared" si="4"/>
        <v>45738</v>
      </c>
      <c r="AM18" s="145">
        <f t="shared" si="4"/>
        <v>45749</v>
      </c>
      <c r="AN18" s="145">
        <f t="shared" si="4"/>
        <v>45752</v>
      </c>
      <c r="AO18" s="145">
        <f t="shared" si="4"/>
        <v>45759</v>
      </c>
      <c r="AP18" s="145">
        <f t="shared" si="4"/>
        <v>45766</v>
      </c>
      <c r="AQ18" s="145">
        <f t="shared" si="4"/>
        <v>45773</v>
      </c>
      <c r="AR18" s="145">
        <f t="shared" si="4"/>
        <v>45780</v>
      </c>
      <c r="AS18" s="145">
        <f t="shared" si="4"/>
        <v>45787</v>
      </c>
      <c r="AT18" s="145">
        <f t="shared" si="4"/>
        <v>45794</v>
      </c>
      <c r="AU18" s="145">
        <f t="shared" si="4"/>
        <v>45801</v>
      </c>
      <c r="AV18" s="145">
        <f t="shared" si="4"/>
        <v>45808</v>
      </c>
      <c r="AW18" s="145">
        <f t="shared" si="4"/>
        <v>45815</v>
      </c>
      <c r="AX18" s="145">
        <f t="shared" si="4"/>
        <v>45822</v>
      </c>
      <c r="AY18" s="145">
        <f t="shared" si="4"/>
        <v>45829</v>
      </c>
      <c r="AZ18" s="145">
        <f t="shared" si="4"/>
        <v>45836</v>
      </c>
      <c r="BA18" s="145">
        <f t="shared" si="4"/>
        <v>45843</v>
      </c>
      <c r="BB18" s="145">
        <f t="shared" si="4"/>
        <v>45850</v>
      </c>
      <c r="BC18" s="145">
        <f t="shared" si="4"/>
        <v>45857</v>
      </c>
      <c r="BD18" s="145">
        <f t="shared" si="4"/>
        <v>45864</v>
      </c>
      <c r="BE18" s="145">
        <f t="shared" si="4"/>
        <v>45871</v>
      </c>
      <c r="BF18" s="145">
        <f t="shared" si="4"/>
        <v>45878</v>
      </c>
      <c r="BG18" s="145">
        <f t="shared" si="4"/>
        <v>45885</v>
      </c>
      <c r="BH18" s="145">
        <f t="shared" si="4"/>
        <v>45892</v>
      </c>
      <c r="BI18" s="145">
        <f t="shared" si="4"/>
        <v>45899</v>
      </c>
      <c r="BJ18" s="145">
        <f t="shared" si="4"/>
        <v>45906</v>
      </c>
      <c r="BK18" s="145">
        <f t="shared" si="4"/>
        <v>45913</v>
      </c>
      <c r="BL18" s="292">
        <f t="shared" si="4"/>
        <v>45920</v>
      </c>
    </row>
    <row r="19" spans="2:64" collapsed="1" x14ac:dyDescent="0.7">
      <c r="B19" s="294" t="s">
        <v>101</v>
      </c>
      <c r="C19" s="151">
        <v>2</v>
      </c>
      <c r="D19" s="152" t="s">
        <v>192</v>
      </c>
      <c r="E19" s="153" t="e">
        <f>E20-C19</f>
        <v>#REF!</v>
      </c>
      <c r="F19" s="295">
        <f>F22-$C$19</f>
        <v>45588</v>
      </c>
      <c r="G19" s="295">
        <f>G22-$C$19</f>
        <v>45595</v>
      </c>
      <c r="H19" s="295">
        <f>H22-$C$19</f>
        <v>45602</v>
      </c>
      <c r="I19" s="153">
        <f t="shared" ref="I19:BL19" si="5">I20-$C$19</f>
        <v>45543</v>
      </c>
      <c r="J19" s="153">
        <f t="shared" si="5"/>
        <v>45550</v>
      </c>
      <c r="K19" s="153">
        <f t="shared" si="5"/>
        <v>45557</v>
      </c>
      <c r="L19" s="153">
        <f t="shared" si="5"/>
        <v>45564</v>
      </c>
      <c r="M19" s="153">
        <f t="shared" si="5"/>
        <v>45568</v>
      </c>
      <c r="N19" s="153">
        <f t="shared" si="5"/>
        <v>45575</v>
      </c>
      <c r="O19" s="153">
        <f t="shared" si="5"/>
        <v>45582</v>
      </c>
      <c r="P19" s="296">
        <f t="shared" si="5"/>
        <v>45589</v>
      </c>
      <c r="Q19" s="153">
        <f t="shared" si="5"/>
        <v>45591</v>
      </c>
      <c r="R19" s="153">
        <f t="shared" si="5"/>
        <v>45591</v>
      </c>
      <c r="S19" s="153">
        <f t="shared" si="5"/>
        <v>45591</v>
      </c>
      <c r="T19" s="296">
        <f t="shared" si="5"/>
        <v>45591</v>
      </c>
      <c r="U19" s="153">
        <f t="shared" si="5"/>
        <v>45591</v>
      </c>
      <c r="V19" s="153">
        <f t="shared" si="5"/>
        <v>45603</v>
      </c>
      <c r="W19" s="153">
        <f t="shared" si="5"/>
        <v>45610</v>
      </c>
      <c r="X19" s="153">
        <f t="shared" si="5"/>
        <v>45617</v>
      </c>
      <c r="Y19" s="296">
        <f t="shared" si="5"/>
        <v>45624</v>
      </c>
      <c r="Z19" s="295">
        <f t="shared" si="5"/>
        <v>45634</v>
      </c>
      <c r="AA19" s="153">
        <f t="shared" si="5"/>
        <v>45641</v>
      </c>
      <c r="AB19" s="153">
        <f t="shared" si="5"/>
        <v>45648</v>
      </c>
      <c r="AC19" s="153">
        <f t="shared" si="5"/>
        <v>45655</v>
      </c>
      <c r="AD19" s="153">
        <f t="shared" si="5"/>
        <v>45662</v>
      </c>
      <c r="AE19" s="153">
        <f t="shared" si="5"/>
        <v>45669</v>
      </c>
      <c r="AF19" s="153">
        <f t="shared" si="5"/>
        <v>45704</v>
      </c>
      <c r="AG19" s="153">
        <f t="shared" si="5"/>
        <v>45711</v>
      </c>
      <c r="AH19" s="153">
        <f t="shared" si="5"/>
        <v>45718</v>
      </c>
      <c r="AI19" s="153">
        <f t="shared" si="5"/>
        <v>45725</v>
      </c>
      <c r="AJ19" s="153">
        <f t="shared" si="5"/>
        <v>45732</v>
      </c>
      <c r="AK19" s="153">
        <f t="shared" si="5"/>
        <v>45739</v>
      </c>
      <c r="AL19" s="153">
        <f t="shared" si="5"/>
        <v>45746</v>
      </c>
      <c r="AM19" s="153">
        <f t="shared" si="5"/>
        <v>45757</v>
      </c>
      <c r="AN19" s="153">
        <f t="shared" si="5"/>
        <v>45760</v>
      </c>
      <c r="AO19" s="153">
        <f t="shared" si="5"/>
        <v>45767</v>
      </c>
      <c r="AP19" s="153">
        <f t="shared" si="5"/>
        <v>45774</v>
      </c>
      <c r="AQ19" s="153">
        <f t="shared" si="5"/>
        <v>45781</v>
      </c>
      <c r="AR19" s="153">
        <f t="shared" si="5"/>
        <v>45788</v>
      </c>
      <c r="AS19" s="153">
        <f t="shared" si="5"/>
        <v>45795</v>
      </c>
      <c r="AT19" s="153">
        <f t="shared" si="5"/>
        <v>45802</v>
      </c>
      <c r="AU19" s="153">
        <f t="shared" si="5"/>
        <v>45809</v>
      </c>
      <c r="AV19" s="153">
        <f t="shared" si="5"/>
        <v>45816</v>
      </c>
      <c r="AW19" s="153">
        <f t="shared" si="5"/>
        <v>45823</v>
      </c>
      <c r="AX19" s="153">
        <f t="shared" si="5"/>
        <v>45830</v>
      </c>
      <c r="AY19" s="153">
        <f t="shared" si="5"/>
        <v>45837</v>
      </c>
      <c r="AZ19" s="153">
        <f t="shared" si="5"/>
        <v>45844</v>
      </c>
      <c r="BA19" s="153">
        <f t="shared" si="5"/>
        <v>45851</v>
      </c>
      <c r="BB19" s="153">
        <f t="shared" si="5"/>
        <v>45858</v>
      </c>
      <c r="BC19" s="153">
        <f t="shared" si="5"/>
        <v>45865</v>
      </c>
      <c r="BD19" s="153">
        <f t="shared" si="5"/>
        <v>45872</v>
      </c>
      <c r="BE19" s="153">
        <f t="shared" si="5"/>
        <v>45879</v>
      </c>
      <c r="BF19" s="153">
        <f t="shared" si="5"/>
        <v>45886</v>
      </c>
      <c r="BG19" s="153">
        <f t="shared" si="5"/>
        <v>45893</v>
      </c>
      <c r="BH19" s="153">
        <f t="shared" si="5"/>
        <v>45900</v>
      </c>
      <c r="BI19" s="153">
        <f t="shared" si="5"/>
        <v>45907</v>
      </c>
      <c r="BJ19" s="153">
        <f t="shared" si="5"/>
        <v>45914</v>
      </c>
      <c r="BK19" s="153">
        <f t="shared" si="5"/>
        <v>45921</v>
      </c>
      <c r="BL19" s="297">
        <f t="shared" si="5"/>
        <v>45928</v>
      </c>
    </row>
    <row r="20" spans="2:64" x14ac:dyDescent="0.7">
      <c r="B20" s="298" t="s">
        <v>103</v>
      </c>
      <c r="C20" s="155">
        <v>75</v>
      </c>
      <c r="D20" s="156" t="s">
        <v>193</v>
      </c>
      <c r="E20" s="157" t="e">
        <f>E21-C20</f>
        <v>#REF!</v>
      </c>
      <c r="F20" s="299"/>
      <c r="G20" s="299"/>
      <c r="H20" s="299"/>
      <c r="I20" s="157">
        <f>IF(I24&gt;'Calendar Events + Assumptions'!$J$4,I24-$C$20-'Calendar Events + Assumptions'!$O$4,I24-$C$20)</f>
        <v>45545</v>
      </c>
      <c r="J20" s="157">
        <f>IF(J24&gt;'Calendar Events + Assumptions'!$J$4,J24-$C$20-'Calendar Events + Assumptions'!$O$4,J24-$C$20)</f>
        <v>45552</v>
      </c>
      <c r="K20" s="157">
        <f>IF(K24&gt;'Calendar Events + Assumptions'!$J$4,K24-$C$20-'Calendar Events + Assumptions'!$O$4,K24-$C$20)</f>
        <v>45559</v>
      </c>
      <c r="L20" s="157">
        <f>IF(L24&gt;'Calendar Events + Assumptions'!$J$4,L24-$C$20-'Calendar Events + Assumptions'!$O$4,L24-$C$20)</f>
        <v>45566</v>
      </c>
      <c r="M20" s="157">
        <f>IF(M24&gt;'Calendar Events + Assumptions'!$J$4,M24-$C$20-'Calendar Events + Assumptions'!$O$4,M24-$C$20)</f>
        <v>45570</v>
      </c>
      <c r="N20" s="157">
        <f>IF(N24&gt;'Calendar Events + Assumptions'!$J$4,N24-$C$20-'Calendar Events + Assumptions'!$O$4,N24-$C$20)</f>
        <v>45577</v>
      </c>
      <c r="O20" s="157">
        <f>IF(O24&gt;'Calendar Events + Assumptions'!$J$4,O24-$C$20-'Calendar Events + Assumptions'!$O$4,O24-$C$20)</f>
        <v>45584</v>
      </c>
      <c r="P20" s="300">
        <f>IF(P24&gt;'Calendar Events + Assumptions'!$J$4,P24-$C$20-'Calendar Events + Assumptions'!$O$4,P24-$C$20)</f>
        <v>45591</v>
      </c>
      <c r="Q20" s="157">
        <f>IF(Q24&gt;'Calendar Events + Assumptions'!$J$4,Q24-$C$20-'Calendar Events + Assumptions'!$O$4,Q24-$C$20)</f>
        <v>45593</v>
      </c>
      <c r="R20" s="157">
        <f>IF(R24&gt;'Calendar Events + Assumptions'!$J$4,R24-$C$20-'Calendar Events + Assumptions'!$O$4,R24-$C$20)</f>
        <v>45593</v>
      </c>
      <c r="S20" s="157">
        <f>IF(S24&gt;'Calendar Events + Assumptions'!$J$4,S24-$C$20-'Calendar Events + Assumptions'!$O$4,S24-$C$20)</f>
        <v>45593</v>
      </c>
      <c r="T20" s="300">
        <f>IF(T24&gt;'Calendar Events + Assumptions'!$J$4,T24-$C$20-'Calendar Events + Assumptions'!$O$4,T24-$C$20)</f>
        <v>45593</v>
      </c>
      <c r="U20" s="157">
        <f>IF(U24&gt;'Calendar Events + Assumptions'!$J$4,U24-$C$20-'Calendar Events + Assumptions'!$O$4,U24-$C$20)</f>
        <v>45593</v>
      </c>
      <c r="V20" s="157">
        <f>IF(V24&gt;'Calendar Events + Assumptions'!$J$4,V24-$C$20-'Calendar Events + Assumptions'!$O$4,V24-$C$20)</f>
        <v>45605</v>
      </c>
      <c r="W20" s="157">
        <f>IF(W24&gt;'Calendar Events + Assumptions'!$J$4,W24-$C$20-'Calendar Events + Assumptions'!$O$4,W24-$C$20)</f>
        <v>45612</v>
      </c>
      <c r="X20" s="157">
        <f>IF(X24&gt;'Calendar Events + Assumptions'!$J$4,X24-$C$20-'Calendar Events + Assumptions'!$O$4,X24-$C$20)</f>
        <v>45619</v>
      </c>
      <c r="Y20" s="300">
        <f>IF(Y24&gt;'Calendar Events + Assumptions'!$J$4,Y24-$C$20-'Calendar Events + Assumptions'!$O$4,Y24-$C$20)</f>
        <v>45626</v>
      </c>
      <c r="Z20" s="299">
        <f>IF(Z24&gt;'Calendar Events + Assumptions'!$J$4,Z24-$C$20-'Calendar Events + Assumptions'!$O$4,Z24-$C$20)</f>
        <v>45636</v>
      </c>
      <c r="AA20" s="157">
        <f>IF(AA24&gt;'Calendar Events + Assumptions'!$J$4,AA24-$C$20-'Calendar Events + Assumptions'!$O$4,AA24-$C$20)</f>
        <v>45643</v>
      </c>
      <c r="AB20" s="157">
        <f>IF(AB24&gt;'Calendar Events + Assumptions'!$J$4,AB24-$C$20-'Calendar Events + Assumptions'!$O$4,AB24-$C$20)</f>
        <v>45650</v>
      </c>
      <c r="AC20" s="157">
        <f>IF(AC24&gt;'Calendar Events + Assumptions'!$J$4,AC24-$C$20-'Calendar Events + Assumptions'!$O$4,AC24-$C$20)</f>
        <v>45657</v>
      </c>
      <c r="AD20" s="157">
        <f>IF(AD24&gt;'Calendar Events + Assumptions'!$J$4,AD24-$C$20-'Calendar Events + Assumptions'!$O$4,AD24-$C$20)</f>
        <v>45664</v>
      </c>
      <c r="AE20" s="157">
        <f>IF(AND('Calendar Events + Assumptions'!$J$4&lt;QR_75D!AE24,AE24&lt;'Calendar Events + Assumptions'!$J$5+$C$20),QR_75D!AE24-$C$20-'Calendar Events + Assumptions'!$O$4,QR_75D!AE24-QR_75D!$C$20)</f>
        <v>45671</v>
      </c>
      <c r="AF20" s="157">
        <f>IF(AND('Calendar Events + Assumptions'!$J$4&lt;QR_75D!AF24,AF24&lt;'Calendar Events + Assumptions'!$J$5+$C$20),QR_75D!AF24-$C$20-'Calendar Events + Assumptions'!$O$4,QR_75D!AF24-QR_75D!$C$20)</f>
        <v>45706</v>
      </c>
      <c r="AG20" s="157">
        <f>IF(AND('Calendar Events + Assumptions'!$J$4&lt;QR_75D!AG24,AG24&lt;'Calendar Events + Assumptions'!$J$5+$C$20),QR_75D!AG24-$C$20-'Calendar Events + Assumptions'!$O$4,QR_75D!AG24-QR_75D!$C$20)</f>
        <v>45713</v>
      </c>
      <c r="AH20" s="157">
        <f>IF(AND('Calendar Events + Assumptions'!$J$4&lt;QR_75D!AH24,AH24&lt;'Calendar Events + Assumptions'!$J$5+$C$20),QR_75D!AH24-$C$20-'Calendar Events + Assumptions'!$O$4,QR_75D!AH24-QR_75D!$C$20)</f>
        <v>45720</v>
      </c>
      <c r="AI20" s="157">
        <f>IF(AND('Calendar Events + Assumptions'!$J$4&lt;QR_75D!AI24,AI24&lt;'Calendar Events + Assumptions'!$J$5+$C$20),QR_75D!AI24-$C$20-'Calendar Events + Assumptions'!$O$4,QR_75D!AI24-QR_75D!$C$20)</f>
        <v>45727</v>
      </c>
      <c r="AJ20" s="157">
        <f>IF(AND('Calendar Events + Assumptions'!$J$4&lt;QR_75D!AJ24,AJ24&lt;'Calendar Events + Assumptions'!$J$5+$C$20),QR_75D!AJ24-$C$20-'Calendar Events + Assumptions'!$O$4,QR_75D!AJ24-QR_75D!$C$20)</f>
        <v>45734</v>
      </c>
      <c r="AK20" s="157">
        <f>IF(AND('Calendar Events + Assumptions'!$J$4&lt;QR_75D!AK24,AK24&lt;'Calendar Events + Assumptions'!$J$5+$C$20),QR_75D!AK24-$C$20-'Calendar Events + Assumptions'!$O$4,QR_75D!AK24-QR_75D!$C$20)</f>
        <v>45741</v>
      </c>
      <c r="AL20" s="157">
        <f>IF(AND('Calendar Events + Assumptions'!$J$4&lt;QR_75D!AL24,AL24&lt;'Calendar Events + Assumptions'!$J$5+$C$20),QR_75D!AL24-$C$20-'Calendar Events + Assumptions'!$O$4,QR_75D!AL24-QR_75D!$C$20)</f>
        <v>45748</v>
      </c>
      <c r="AM20" s="157">
        <f>IF(AND('Calendar Events + Assumptions'!$J$4&lt;QR_75D!AM24,AM24&lt;'Calendar Events + Assumptions'!$J$5+$C$20),QR_75D!AM24-$C$20-'Calendar Events + Assumptions'!$O$4,QR_75D!AM24-QR_75D!$C$20)</f>
        <v>45759</v>
      </c>
      <c r="AN20" s="157">
        <f>IF(AND('Calendar Events + Assumptions'!$J$4&lt;QR_75D!AN24,AN24&lt;'Calendar Events + Assumptions'!$J$5+$C$20),QR_75D!AN24-$C$20-'Calendar Events + Assumptions'!$O$4,QR_75D!AN24-QR_75D!$C$20)</f>
        <v>45762</v>
      </c>
      <c r="AO20" s="157">
        <f>IF(AND('Calendar Events + Assumptions'!$J$4&lt;QR_75D!AO24,AO24&lt;'Calendar Events + Assumptions'!$J$5+$C$20),QR_75D!AO24-$C$20-'Calendar Events + Assumptions'!$O$4,QR_75D!AO24-QR_75D!$C$20)</f>
        <v>45769</v>
      </c>
      <c r="AP20" s="157">
        <f>IF(AND('Calendar Events + Assumptions'!$J$4&lt;QR_75D!AP24,AP24&lt;'Calendar Events + Assumptions'!$J$5+$C$20),QR_75D!AP24-$C$20-'Calendar Events + Assumptions'!$O$4,QR_75D!AP24-QR_75D!$C$20)</f>
        <v>45776</v>
      </c>
      <c r="AQ20" s="157">
        <f>IF(AND('Calendar Events + Assumptions'!$J$4&lt;QR_75D!AQ24,AQ24&lt;'Calendar Events + Assumptions'!$J$5+$C$20),QR_75D!AQ24-$C$20-'Calendar Events + Assumptions'!$O$4,QR_75D!AQ24-QR_75D!$C$20)</f>
        <v>45783</v>
      </c>
      <c r="AR20" s="157">
        <f>IF(AND('Calendar Events + Assumptions'!$J$4&lt;QR_75D!AR24,AR24&lt;'Calendar Events + Assumptions'!$J$5+$C$20),QR_75D!AR24-$C$20-'Calendar Events + Assumptions'!$O$4,QR_75D!AR24-QR_75D!$C$20)</f>
        <v>45790</v>
      </c>
      <c r="AS20" s="157">
        <f>IF(AND('Calendar Events + Assumptions'!$J$4&lt;QR_75D!AS24,AS24&lt;'Calendar Events + Assumptions'!$J$5+$C$20),QR_75D!AS24-$C$20-'Calendar Events + Assumptions'!$O$4,QR_75D!AS24-QR_75D!$C$20)</f>
        <v>45797</v>
      </c>
      <c r="AT20" s="157">
        <f>IF(AND('Calendar Events + Assumptions'!$J$4&lt;QR_75D!AT24,AT24&lt;'Calendar Events + Assumptions'!$J$5+$C$20),QR_75D!AT24-$C$20-'Calendar Events + Assumptions'!$O$4,QR_75D!AT24-QR_75D!$C$20)</f>
        <v>45804</v>
      </c>
      <c r="AU20" s="157">
        <f>IF(AND('Calendar Events + Assumptions'!$J$4&lt;QR_75D!AU24,AU24&lt;'Calendar Events + Assumptions'!$J$5+$C$20),QR_75D!AU24-$C$20-'Calendar Events + Assumptions'!$O$4,QR_75D!AU24-QR_75D!$C$20)</f>
        <v>45811</v>
      </c>
      <c r="AV20" s="157">
        <f>IF(AND('Calendar Events + Assumptions'!$J$4&lt;QR_75D!AV24,AV24&lt;'Calendar Events + Assumptions'!$J$5+$C$20),QR_75D!AV24-$C$20-'Calendar Events + Assumptions'!$O$4,QR_75D!AV24-QR_75D!$C$20)</f>
        <v>45818</v>
      </c>
      <c r="AW20" s="157">
        <f>IF(AND('Calendar Events + Assumptions'!$J$4&lt;QR_75D!AW24,AW24&lt;'Calendar Events + Assumptions'!$J$5+$C$20),QR_75D!AW24-$C$20-'Calendar Events + Assumptions'!$O$4,QR_75D!AW24-QR_75D!$C$20)</f>
        <v>45825</v>
      </c>
      <c r="AX20" s="157">
        <f>IF(AND('Calendar Events + Assumptions'!$J$4&lt;QR_75D!AX24,AX24&lt;'Calendar Events + Assumptions'!$J$5+$C$20),QR_75D!AX24-$C$20-'Calendar Events + Assumptions'!$O$4,QR_75D!AX24-QR_75D!$C$20)</f>
        <v>45832</v>
      </c>
      <c r="AY20" s="157">
        <f>IF(AND('Calendar Events + Assumptions'!$J$4&lt;QR_75D!AY24,AY24&lt;'Calendar Events + Assumptions'!$J$5+$C$20),QR_75D!AY24-$C$20-'Calendar Events + Assumptions'!$O$4,QR_75D!AY24-QR_75D!$C$20)</f>
        <v>45839</v>
      </c>
      <c r="AZ20" s="157">
        <f>IF(AND('Calendar Events + Assumptions'!$J$4&lt;QR_75D!AZ24,AZ24&lt;'Calendar Events + Assumptions'!$J$5+$C$20),QR_75D!AZ24-$C$20-'Calendar Events + Assumptions'!$O$4,QR_75D!AZ24-QR_75D!$C$20)</f>
        <v>45846</v>
      </c>
      <c r="BA20" s="157">
        <f>IF(AND('Calendar Events + Assumptions'!$J$4&lt;QR_75D!BA24,BA24&lt;'Calendar Events + Assumptions'!$J$5+$C$20),QR_75D!BA24-$C$20-'Calendar Events + Assumptions'!$O$4,QR_75D!BA24-QR_75D!$C$20)</f>
        <v>45853</v>
      </c>
      <c r="BB20" s="157">
        <f>IF(AND('Calendar Events + Assumptions'!$J$4&lt;QR_75D!BB24,BB24&lt;'Calendar Events + Assumptions'!$J$5+$C$20),QR_75D!BB24-$C$20-'Calendar Events + Assumptions'!$O$4,QR_75D!BB24-QR_75D!$C$20)</f>
        <v>45860</v>
      </c>
      <c r="BC20" s="157">
        <f>IF(AND('Calendar Events + Assumptions'!$J$4&lt;QR_75D!BC24,BC24&lt;'Calendar Events + Assumptions'!$J$5+$C$20),QR_75D!BC24-$C$20-'Calendar Events + Assumptions'!$O$4,QR_75D!BC24-QR_75D!$C$20)</f>
        <v>45867</v>
      </c>
      <c r="BD20" s="157">
        <f>IF(AND('Calendar Events + Assumptions'!$J$4&lt;QR_75D!BD24,BD24&lt;'Calendar Events + Assumptions'!$J$5+$C$20),QR_75D!BD24-$C$20-'Calendar Events + Assumptions'!$O$4,QR_75D!BD24-QR_75D!$C$20)</f>
        <v>45874</v>
      </c>
      <c r="BE20" s="157">
        <f>IF(AND('Calendar Events + Assumptions'!$J$4&lt;QR_75D!BE24,BE24&lt;'Calendar Events + Assumptions'!$J$5+$C$20),QR_75D!BE24-$C$20-'Calendar Events + Assumptions'!$O$4,QR_75D!BE24-QR_75D!$C$20)</f>
        <v>45881</v>
      </c>
      <c r="BF20" s="157">
        <f>IF(AND('Calendar Events + Assumptions'!$J$4&lt;QR_75D!BF24,BF24&lt;'Calendar Events + Assumptions'!$J$5+$C$20),QR_75D!BF24-$C$20-'Calendar Events + Assumptions'!$O$4,QR_75D!BF24-QR_75D!$C$20)</f>
        <v>45888</v>
      </c>
      <c r="BG20" s="157">
        <f>IF(AND('Calendar Events + Assumptions'!$J$4&lt;QR_75D!BG24,BG24&lt;'Calendar Events + Assumptions'!$J$5+$C$20),QR_75D!BG24-$C$20-'Calendar Events + Assumptions'!$O$4,QR_75D!BG24-QR_75D!$C$20)</f>
        <v>45895</v>
      </c>
      <c r="BH20" s="157">
        <f>IF(AND('Calendar Events + Assumptions'!$J$4&lt;QR_75D!BH24,BH24&lt;'Calendar Events + Assumptions'!$J$5+$C$20),QR_75D!BH24-$C$20-'Calendar Events + Assumptions'!$O$4,QR_75D!BH24-QR_75D!$C$20)</f>
        <v>45902</v>
      </c>
      <c r="BI20" s="157">
        <f>IF(AND('Calendar Events + Assumptions'!$J$4&lt;QR_75D!BI24,BI24&lt;'Calendar Events + Assumptions'!$J$5+$C$20),QR_75D!BI24-$C$20-'Calendar Events + Assumptions'!$O$4,QR_75D!BI24-QR_75D!$C$20)</f>
        <v>45909</v>
      </c>
      <c r="BJ20" s="157">
        <f>IF(AND('Calendar Events + Assumptions'!$J$4&lt;QR_75D!BJ24,BJ24&lt;'Calendar Events + Assumptions'!$J$5+$C$20),QR_75D!BJ24-$C$20-'Calendar Events + Assumptions'!$O$4,QR_75D!BJ24-QR_75D!$C$20)</f>
        <v>45916</v>
      </c>
      <c r="BK20" s="157">
        <f>IF(AND('Calendar Events + Assumptions'!$J$4&lt;QR_75D!BK24,BK24&lt;'Calendar Events + Assumptions'!$J$5+$C$20),QR_75D!BK24-$C$20-'Calendar Events + Assumptions'!$O$4,QR_75D!BK24-QR_75D!$C$20)</f>
        <v>45923</v>
      </c>
      <c r="BL20" s="301">
        <f>IF(AND('Calendar Events + Assumptions'!$J$4&lt;QR_75D!BL24,BL24&lt;'Calendar Events + Assumptions'!$J$5+$C$20),QR_75D!BL24-$C$20-'Calendar Events + Assumptions'!$O$4,QR_75D!BL24-QR_75D!$C$20)</f>
        <v>45930</v>
      </c>
    </row>
    <row r="21" spans="2:64" x14ac:dyDescent="0.7">
      <c r="B21" s="302" t="s">
        <v>105</v>
      </c>
      <c r="C21" s="123">
        <v>2</v>
      </c>
      <c r="D21" s="124" t="s">
        <v>193</v>
      </c>
      <c r="E21" s="149" t="e">
        <f>#REF!-C21</f>
        <v>#REF!</v>
      </c>
      <c r="F21" s="303"/>
      <c r="G21" s="303"/>
      <c r="H21" s="303"/>
      <c r="I21" s="149">
        <f>I19+$C$21</f>
        <v>45545</v>
      </c>
      <c r="J21" s="149">
        <f t="shared" ref="J21:BL21" si="6">J19+$C$21</f>
        <v>45552</v>
      </c>
      <c r="K21" s="149">
        <f t="shared" si="6"/>
        <v>45559</v>
      </c>
      <c r="L21" s="149">
        <f t="shared" si="6"/>
        <v>45566</v>
      </c>
      <c r="M21" s="149">
        <f t="shared" si="6"/>
        <v>45570</v>
      </c>
      <c r="N21" s="149">
        <f t="shared" si="6"/>
        <v>45577</v>
      </c>
      <c r="O21" s="149">
        <f t="shared" si="6"/>
        <v>45584</v>
      </c>
      <c r="P21" s="304">
        <f t="shared" si="6"/>
        <v>45591</v>
      </c>
      <c r="Q21" s="149">
        <f t="shared" si="6"/>
        <v>45593</v>
      </c>
      <c r="R21" s="149">
        <f t="shared" si="6"/>
        <v>45593</v>
      </c>
      <c r="S21" s="149">
        <f t="shared" si="6"/>
        <v>45593</v>
      </c>
      <c r="T21" s="304">
        <f t="shared" si="6"/>
        <v>45593</v>
      </c>
      <c r="U21" s="149">
        <f t="shared" si="6"/>
        <v>45593</v>
      </c>
      <c r="V21" s="149">
        <f t="shared" si="6"/>
        <v>45605</v>
      </c>
      <c r="W21" s="149">
        <f t="shared" si="6"/>
        <v>45612</v>
      </c>
      <c r="X21" s="149">
        <f t="shared" si="6"/>
        <v>45619</v>
      </c>
      <c r="Y21" s="304">
        <f t="shared" si="6"/>
        <v>45626</v>
      </c>
      <c r="Z21" s="303">
        <f t="shared" si="6"/>
        <v>45636</v>
      </c>
      <c r="AA21" s="149">
        <f t="shared" si="6"/>
        <v>45643</v>
      </c>
      <c r="AB21" s="149">
        <f t="shared" si="6"/>
        <v>45650</v>
      </c>
      <c r="AC21" s="149">
        <f t="shared" si="6"/>
        <v>45657</v>
      </c>
      <c r="AD21" s="149">
        <f t="shared" si="6"/>
        <v>45664</v>
      </c>
      <c r="AE21" s="149">
        <f t="shared" si="6"/>
        <v>45671</v>
      </c>
      <c r="AF21" s="149">
        <f t="shared" si="6"/>
        <v>45706</v>
      </c>
      <c r="AG21" s="149">
        <f t="shared" si="6"/>
        <v>45713</v>
      </c>
      <c r="AH21" s="149">
        <f t="shared" si="6"/>
        <v>45720</v>
      </c>
      <c r="AI21" s="149">
        <f t="shared" si="6"/>
        <v>45727</v>
      </c>
      <c r="AJ21" s="149">
        <f t="shared" si="6"/>
        <v>45734</v>
      </c>
      <c r="AK21" s="149">
        <f t="shared" si="6"/>
        <v>45741</v>
      </c>
      <c r="AL21" s="149">
        <f t="shared" si="6"/>
        <v>45748</v>
      </c>
      <c r="AM21" s="149">
        <f t="shared" si="6"/>
        <v>45759</v>
      </c>
      <c r="AN21" s="149">
        <f t="shared" si="6"/>
        <v>45762</v>
      </c>
      <c r="AO21" s="149">
        <f t="shared" si="6"/>
        <v>45769</v>
      </c>
      <c r="AP21" s="149">
        <f t="shared" si="6"/>
        <v>45776</v>
      </c>
      <c r="AQ21" s="149">
        <f t="shared" si="6"/>
        <v>45783</v>
      </c>
      <c r="AR21" s="149">
        <f t="shared" si="6"/>
        <v>45790</v>
      </c>
      <c r="AS21" s="149">
        <f t="shared" si="6"/>
        <v>45797</v>
      </c>
      <c r="AT21" s="149">
        <f t="shared" si="6"/>
        <v>45804</v>
      </c>
      <c r="AU21" s="149">
        <f t="shared" si="6"/>
        <v>45811</v>
      </c>
      <c r="AV21" s="149">
        <f t="shared" si="6"/>
        <v>45818</v>
      </c>
      <c r="AW21" s="149">
        <f t="shared" si="6"/>
        <v>45825</v>
      </c>
      <c r="AX21" s="149">
        <f t="shared" si="6"/>
        <v>45832</v>
      </c>
      <c r="AY21" s="149">
        <f t="shared" si="6"/>
        <v>45839</v>
      </c>
      <c r="AZ21" s="149">
        <f t="shared" si="6"/>
        <v>45846</v>
      </c>
      <c r="BA21" s="149">
        <f t="shared" si="6"/>
        <v>45853</v>
      </c>
      <c r="BB21" s="149">
        <f t="shared" si="6"/>
        <v>45860</v>
      </c>
      <c r="BC21" s="149">
        <f t="shared" si="6"/>
        <v>45867</v>
      </c>
      <c r="BD21" s="149">
        <f t="shared" si="6"/>
        <v>45874</v>
      </c>
      <c r="BE21" s="149">
        <f t="shared" si="6"/>
        <v>45881</v>
      </c>
      <c r="BF21" s="149">
        <f t="shared" si="6"/>
        <v>45888</v>
      </c>
      <c r="BG21" s="149">
        <f t="shared" si="6"/>
        <v>45895</v>
      </c>
      <c r="BH21" s="149">
        <f t="shared" si="6"/>
        <v>45902</v>
      </c>
      <c r="BI21" s="149">
        <f t="shared" si="6"/>
        <v>45909</v>
      </c>
      <c r="BJ21" s="149">
        <f t="shared" si="6"/>
        <v>45916</v>
      </c>
      <c r="BK21" s="149">
        <f t="shared" si="6"/>
        <v>45923</v>
      </c>
      <c r="BL21" s="305">
        <f t="shared" si="6"/>
        <v>45930</v>
      </c>
    </row>
    <row r="22" spans="2:64" x14ac:dyDescent="0.7">
      <c r="B22" s="306" t="s">
        <v>107</v>
      </c>
      <c r="C22" s="160">
        <v>2</v>
      </c>
      <c r="D22" s="161" t="s">
        <v>108</v>
      </c>
      <c r="E22" s="162">
        <f>IF(E23&gt;'Calendar Events + Assumptions'!$J$4,E23-$C$22-'Calendar Events + Assumptions'!$O$4,E23-$C$22)</f>
        <v>45583</v>
      </c>
      <c r="F22" s="307">
        <f>IF(F23&gt;'Calendar Events + Assumptions'!$J$4,F23-$C$22-'Calendar Events + Assumptions'!$O$4,F23-$C$22)</f>
        <v>45590</v>
      </c>
      <c r="G22" s="307">
        <f>IF(G23&gt;'Calendar Events + Assumptions'!$J$4,G23-$C$22-'Calendar Events + Assumptions'!$O$4,G23-$C$22)</f>
        <v>45597</v>
      </c>
      <c r="H22" s="307">
        <f>IF(H23&gt;'Calendar Events + Assumptions'!$J$4,H23-$C$22-'Calendar Events + Assumptions'!$O$4,H23-$C$22)</f>
        <v>45604</v>
      </c>
      <c r="I22" s="162">
        <f>I21+$C$22</f>
        <v>45547</v>
      </c>
      <c r="J22" s="162">
        <f t="shared" ref="J22:BL22" si="7">J21+$C$22</f>
        <v>45554</v>
      </c>
      <c r="K22" s="162">
        <f t="shared" si="7"/>
        <v>45561</v>
      </c>
      <c r="L22" s="162">
        <f t="shared" si="7"/>
        <v>45568</v>
      </c>
      <c r="M22" s="162">
        <f t="shared" si="7"/>
        <v>45572</v>
      </c>
      <c r="N22" s="162">
        <f t="shared" si="7"/>
        <v>45579</v>
      </c>
      <c r="O22" s="162">
        <f t="shared" si="7"/>
        <v>45586</v>
      </c>
      <c r="P22" s="308">
        <f t="shared" si="7"/>
        <v>45593</v>
      </c>
      <c r="Q22" s="162">
        <f t="shared" si="7"/>
        <v>45595</v>
      </c>
      <c r="R22" s="162">
        <f t="shared" si="7"/>
        <v>45595</v>
      </c>
      <c r="S22" s="162">
        <f t="shared" si="7"/>
        <v>45595</v>
      </c>
      <c r="T22" s="308">
        <f t="shared" si="7"/>
        <v>45595</v>
      </c>
      <c r="U22" s="162">
        <f t="shared" si="7"/>
        <v>45595</v>
      </c>
      <c r="V22" s="162">
        <f t="shared" si="7"/>
        <v>45607</v>
      </c>
      <c r="W22" s="162">
        <f t="shared" si="7"/>
        <v>45614</v>
      </c>
      <c r="X22" s="162">
        <f t="shared" si="7"/>
        <v>45621</v>
      </c>
      <c r="Y22" s="308">
        <f t="shared" si="7"/>
        <v>45628</v>
      </c>
      <c r="Z22" s="307">
        <f t="shared" si="7"/>
        <v>45638</v>
      </c>
      <c r="AA22" s="162">
        <f t="shared" si="7"/>
        <v>45645</v>
      </c>
      <c r="AB22" s="162">
        <f t="shared" si="7"/>
        <v>45652</v>
      </c>
      <c r="AC22" s="162">
        <f t="shared" si="7"/>
        <v>45659</v>
      </c>
      <c r="AD22" s="162">
        <f t="shared" si="7"/>
        <v>45666</v>
      </c>
      <c r="AE22" s="162">
        <f t="shared" si="7"/>
        <v>45673</v>
      </c>
      <c r="AF22" s="162">
        <f t="shared" si="7"/>
        <v>45708</v>
      </c>
      <c r="AG22" s="162">
        <f t="shared" si="7"/>
        <v>45715</v>
      </c>
      <c r="AH22" s="162">
        <f t="shared" si="7"/>
        <v>45722</v>
      </c>
      <c r="AI22" s="162">
        <f t="shared" si="7"/>
        <v>45729</v>
      </c>
      <c r="AJ22" s="162">
        <f t="shared" si="7"/>
        <v>45736</v>
      </c>
      <c r="AK22" s="162">
        <f t="shared" si="7"/>
        <v>45743</v>
      </c>
      <c r="AL22" s="162">
        <f t="shared" si="7"/>
        <v>45750</v>
      </c>
      <c r="AM22" s="162">
        <f t="shared" si="7"/>
        <v>45761</v>
      </c>
      <c r="AN22" s="162">
        <f t="shared" si="7"/>
        <v>45764</v>
      </c>
      <c r="AO22" s="162">
        <f t="shared" si="7"/>
        <v>45771</v>
      </c>
      <c r="AP22" s="162">
        <f t="shared" si="7"/>
        <v>45778</v>
      </c>
      <c r="AQ22" s="162">
        <f t="shared" si="7"/>
        <v>45785</v>
      </c>
      <c r="AR22" s="162">
        <f t="shared" si="7"/>
        <v>45792</v>
      </c>
      <c r="AS22" s="162">
        <f t="shared" si="7"/>
        <v>45799</v>
      </c>
      <c r="AT22" s="162">
        <f t="shared" si="7"/>
        <v>45806</v>
      </c>
      <c r="AU22" s="162">
        <f t="shared" si="7"/>
        <v>45813</v>
      </c>
      <c r="AV22" s="162">
        <f t="shared" si="7"/>
        <v>45820</v>
      </c>
      <c r="AW22" s="162">
        <f t="shared" si="7"/>
        <v>45827</v>
      </c>
      <c r="AX22" s="162">
        <f t="shared" si="7"/>
        <v>45834</v>
      </c>
      <c r="AY22" s="162">
        <f t="shared" si="7"/>
        <v>45841</v>
      </c>
      <c r="AZ22" s="162">
        <f t="shared" si="7"/>
        <v>45848</v>
      </c>
      <c r="BA22" s="162">
        <f t="shared" si="7"/>
        <v>45855</v>
      </c>
      <c r="BB22" s="162">
        <f t="shared" si="7"/>
        <v>45862</v>
      </c>
      <c r="BC22" s="162">
        <f t="shared" si="7"/>
        <v>45869</v>
      </c>
      <c r="BD22" s="162">
        <f t="shared" si="7"/>
        <v>45876</v>
      </c>
      <c r="BE22" s="162">
        <f t="shared" si="7"/>
        <v>45883</v>
      </c>
      <c r="BF22" s="162">
        <f t="shared" si="7"/>
        <v>45890</v>
      </c>
      <c r="BG22" s="162">
        <f t="shared" si="7"/>
        <v>45897</v>
      </c>
      <c r="BH22" s="162">
        <f t="shared" si="7"/>
        <v>45904</v>
      </c>
      <c r="BI22" s="162">
        <f t="shared" si="7"/>
        <v>45911</v>
      </c>
      <c r="BJ22" s="162">
        <f t="shared" si="7"/>
        <v>45918</v>
      </c>
      <c r="BK22" s="162">
        <f t="shared" si="7"/>
        <v>45925</v>
      </c>
      <c r="BL22" s="309">
        <f t="shared" si="7"/>
        <v>45932</v>
      </c>
    </row>
    <row r="23" spans="2:64" x14ac:dyDescent="0.7">
      <c r="B23" s="310" t="s">
        <v>194</v>
      </c>
      <c r="C23" s="123">
        <v>7</v>
      </c>
      <c r="D23" s="124" t="s">
        <v>117</v>
      </c>
      <c r="E23" s="149">
        <f>IF(AND((E25-$C23-$C$24)&gt;'Calendar Events + Assumptions'!$I$7,(E25-$C$23-$C$24)&lt;'Calendar Events + Assumptions'!$I$8),'Calendar Events + Assumptions'!$I$7,(E25-$C$23-$C$24))</f>
        <v>45585</v>
      </c>
      <c r="F23" s="303">
        <f>IF(AND((F25-$C23-$C$24)&gt;'Calendar Events + Assumptions'!$I$7,(F25-$C$23-$C$24)&lt;'Calendar Events + Assumptions'!$I$8),'Calendar Events + Assumptions'!$I$7,(F25-$C$23-$C$24))</f>
        <v>45592</v>
      </c>
      <c r="G23" s="303">
        <f>IF(AND((G25-$C23-$C$24)&gt;'Calendar Events + Assumptions'!$I$7,(G25-$C$23-$C$24)&lt;'Calendar Events + Assumptions'!$I$8),'Calendar Events + Assumptions'!$I$7,(G25-$C$23-$C$24))</f>
        <v>45599</v>
      </c>
      <c r="H23" s="303">
        <f>IF(AND((H25-$C23-$C$24)&gt;'Calendar Events + Assumptions'!$I$7,(H25-$C$23-$C$24)&lt;'Calendar Events + Assumptions'!$I$8),'Calendar Events + Assumptions'!$I$7,(H25-$C$23-$C$24))</f>
        <v>45606</v>
      </c>
      <c r="I23" s="149">
        <f t="shared" ref="I23:BL23" si="8">I24-$C$23</f>
        <v>45613</v>
      </c>
      <c r="J23" s="149">
        <f t="shared" si="8"/>
        <v>45620</v>
      </c>
      <c r="K23" s="149">
        <f t="shared" si="8"/>
        <v>45627</v>
      </c>
      <c r="L23" s="149">
        <f t="shared" si="8"/>
        <v>45634</v>
      </c>
      <c r="M23" s="149">
        <f t="shared" si="8"/>
        <v>45638</v>
      </c>
      <c r="N23" s="149">
        <f t="shared" si="8"/>
        <v>45645</v>
      </c>
      <c r="O23" s="149">
        <f t="shared" si="8"/>
        <v>45652</v>
      </c>
      <c r="P23" s="304">
        <f t="shared" si="8"/>
        <v>45659</v>
      </c>
      <c r="Q23" s="149">
        <f t="shared" si="8"/>
        <v>45661</v>
      </c>
      <c r="R23" s="149">
        <f t="shared" si="8"/>
        <v>45661</v>
      </c>
      <c r="S23" s="149">
        <f t="shared" si="8"/>
        <v>45661</v>
      </c>
      <c r="T23" s="304">
        <f t="shared" si="8"/>
        <v>45661</v>
      </c>
      <c r="U23" s="149">
        <f t="shared" si="8"/>
        <v>45661</v>
      </c>
      <c r="V23" s="149">
        <f t="shared" si="8"/>
        <v>45701</v>
      </c>
      <c r="W23" s="149">
        <f t="shared" si="8"/>
        <v>45708</v>
      </c>
      <c r="X23" s="149">
        <f t="shared" si="8"/>
        <v>45715</v>
      </c>
      <c r="Y23" s="304">
        <f t="shared" si="8"/>
        <v>45722</v>
      </c>
      <c r="Z23" s="303">
        <f t="shared" si="8"/>
        <v>45732</v>
      </c>
      <c r="AA23" s="149">
        <f t="shared" si="8"/>
        <v>45739</v>
      </c>
      <c r="AB23" s="149">
        <f t="shared" si="8"/>
        <v>45746</v>
      </c>
      <c r="AC23" s="149">
        <f t="shared" si="8"/>
        <v>45753</v>
      </c>
      <c r="AD23" s="149">
        <f t="shared" si="8"/>
        <v>45760</v>
      </c>
      <c r="AE23" s="149">
        <f t="shared" si="8"/>
        <v>45767</v>
      </c>
      <c r="AF23" s="149">
        <f t="shared" si="8"/>
        <v>45774</v>
      </c>
      <c r="AG23" s="149">
        <f t="shared" si="8"/>
        <v>45781</v>
      </c>
      <c r="AH23" s="149">
        <f t="shared" si="8"/>
        <v>45788</v>
      </c>
      <c r="AI23" s="149">
        <f t="shared" si="8"/>
        <v>45795</v>
      </c>
      <c r="AJ23" s="149">
        <f t="shared" si="8"/>
        <v>45802</v>
      </c>
      <c r="AK23" s="149">
        <f t="shared" si="8"/>
        <v>45809</v>
      </c>
      <c r="AL23" s="149">
        <f t="shared" si="8"/>
        <v>45816</v>
      </c>
      <c r="AM23" s="149">
        <f t="shared" si="8"/>
        <v>45827</v>
      </c>
      <c r="AN23" s="149">
        <f t="shared" si="8"/>
        <v>45830</v>
      </c>
      <c r="AO23" s="149">
        <f t="shared" si="8"/>
        <v>45837</v>
      </c>
      <c r="AP23" s="149">
        <f t="shared" si="8"/>
        <v>45844</v>
      </c>
      <c r="AQ23" s="149">
        <f t="shared" si="8"/>
        <v>45851</v>
      </c>
      <c r="AR23" s="149">
        <f t="shared" si="8"/>
        <v>45858</v>
      </c>
      <c r="AS23" s="149">
        <f t="shared" si="8"/>
        <v>45865</v>
      </c>
      <c r="AT23" s="149">
        <f t="shared" si="8"/>
        <v>45872</v>
      </c>
      <c r="AU23" s="149">
        <f t="shared" si="8"/>
        <v>45879</v>
      </c>
      <c r="AV23" s="149">
        <f t="shared" si="8"/>
        <v>45886</v>
      </c>
      <c r="AW23" s="149">
        <f t="shared" si="8"/>
        <v>45893</v>
      </c>
      <c r="AX23" s="149">
        <f t="shared" si="8"/>
        <v>45900</v>
      </c>
      <c r="AY23" s="149">
        <f t="shared" si="8"/>
        <v>45907</v>
      </c>
      <c r="AZ23" s="149">
        <f t="shared" si="8"/>
        <v>45914</v>
      </c>
      <c r="BA23" s="149">
        <f t="shared" si="8"/>
        <v>45921</v>
      </c>
      <c r="BB23" s="149">
        <f t="shared" si="8"/>
        <v>45928</v>
      </c>
      <c r="BC23" s="149">
        <f t="shared" si="8"/>
        <v>45935</v>
      </c>
      <c r="BD23" s="149">
        <f t="shared" si="8"/>
        <v>45942</v>
      </c>
      <c r="BE23" s="149">
        <f t="shared" si="8"/>
        <v>45949</v>
      </c>
      <c r="BF23" s="149">
        <f t="shared" si="8"/>
        <v>45956</v>
      </c>
      <c r="BG23" s="149">
        <f t="shared" si="8"/>
        <v>45963</v>
      </c>
      <c r="BH23" s="149">
        <f t="shared" si="8"/>
        <v>45970</v>
      </c>
      <c r="BI23" s="149">
        <f t="shared" si="8"/>
        <v>45977</v>
      </c>
      <c r="BJ23" s="149">
        <f t="shared" si="8"/>
        <v>45984</v>
      </c>
      <c r="BK23" s="149">
        <f t="shared" si="8"/>
        <v>45991</v>
      </c>
      <c r="BL23" s="305">
        <f t="shared" si="8"/>
        <v>45998</v>
      </c>
    </row>
    <row r="24" spans="2:64" x14ac:dyDescent="0.7">
      <c r="B24" s="167" t="s">
        <v>195</v>
      </c>
      <c r="C24" s="166">
        <v>7</v>
      </c>
      <c r="D24" s="167" t="s">
        <v>119</v>
      </c>
      <c r="E24" s="169">
        <f>E23+$C$23</f>
        <v>45592</v>
      </c>
      <c r="F24" s="311">
        <f>F23+$C$23</f>
        <v>45599</v>
      </c>
      <c r="G24" s="311">
        <f>G23+$C$23</f>
        <v>45606</v>
      </c>
      <c r="H24" s="311">
        <f>H23+$C$23</f>
        <v>45613</v>
      </c>
      <c r="I24" s="169">
        <f>IF(AND((I25-$C24)&gt;'Calendar Events + Assumptions'!$I$7,(I25-$C$24)&lt;'Calendar Events + Assumptions'!$I$8),'Calendar Events + Assumptions'!$I$7,(I25-$C$24))</f>
        <v>45620</v>
      </c>
      <c r="J24" s="169">
        <f>IF(AND((J25-$C24)&gt;'Calendar Events + Assumptions'!$I$7,(J25-$C$24)&lt;'Calendar Events + Assumptions'!$I$8),'Calendar Events + Assumptions'!$I$7,(J25-$C$24))</f>
        <v>45627</v>
      </c>
      <c r="K24" s="169">
        <f>IF(AND((K25-$C24)&gt;'Calendar Events + Assumptions'!$I$7,(K25-$C$24)&lt;'Calendar Events + Assumptions'!$I$8),'Calendar Events + Assumptions'!$I$7,(K25-$C$24))</f>
        <v>45634</v>
      </c>
      <c r="L24" s="169">
        <f>IF(AND((L25-$C24)&gt;'Calendar Events + Assumptions'!$I$7,(L25-$C$24)&lt;'Calendar Events + Assumptions'!$I$8),'Calendar Events + Assumptions'!$I$7,(L25-$C$24))</f>
        <v>45641</v>
      </c>
      <c r="M24" s="169">
        <f>IF(AND((M25-$C24)&gt;'Calendar Events + Assumptions'!$I$7,(M25-$C$24)&lt;'Calendar Events + Assumptions'!$I$8),'Calendar Events + Assumptions'!$I$7,(M25-$C$24))</f>
        <v>45645</v>
      </c>
      <c r="N24" s="169">
        <f>IF(AND((N25-$C24)&gt;'Calendar Events + Assumptions'!$I$7,(N25-$C$24)&lt;'Calendar Events + Assumptions'!$I$8),'Calendar Events + Assumptions'!$I$7,(N25-$C$24))</f>
        <v>45652</v>
      </c>
      <c r="O24" s="169">
        <f>IF(AND((O25-$C24)&gt;'Calendar Events + Assumptions'!$I$7,(O25-$C$24)&lt;'Calendar Events + Assumptions'!$I$8),'Calendar Events + Assumptions'!$I$7,(O25-$C$24))</f>
        <v>45659</v>
      </c>
      <c r="P24" s="312">
        <f>IF(AND((P25-$C24)&gt;'Calendar Events + Assumptions'!$I$7,(P25-$C$24)&lt;'Calendar Events + Assumptions'!$I$8),'Calendar Events + Assumptions'!$I$7,(P25-$C$24))</f>
        <v>45666</v>
      </c>
      <c r="Q24" s="171">
        <f>IF(AND((Q25-$C24)&gt;'Calendar Events + Assumptions'!$I$7,(Q25-$C$24)&lt;'Calendar Events + Assumptions'!$I$8),'Calendar Events + Assumptions'!$I$7,(Q25-$C$24))</f>
        <v>45668</v>
      </c>
      <c r="R24" s="171">
        <f>IF(AND((R25-$C24)&gt;'Calendar Events + Assumptions'!$I$7,(R25-$C$24)&lt;'Calendar Events + Assumptions'!$I$8),'Calendar Events + Assumptions'!$I$7,(R25-$C$24))</f>
        <v>45668</v>
      </c>
      <c r="S24" s="171">
        <f>IF(AND((S25-$C24)&gt;'Calendar Events + Assumptions'!$I$7,(S25-$C$24)&lt;'Calendar Events + Assumptions'!$I$8),'Calendar Events + Assumptions'!$I$7,(S25-$C$24))</f>
        <v>45668</v>
      </c>
      <c r="T24" s="313">
        <f>IF(AND((T25-$C24)&gt;'Calendar Events + Assumptions'!$I$7,(T25-$C$24)&lt;'Calendar Events + Assumptions'!$I$8),'Calendar Events + Assumptions'!$I$7,(T25-$C$24))</f>
        <v>45668</v>
      </c>
      <c r="U24" s="171">
        <f>IF(AND((U25-$C24)&gt;'Calendar Events + Assumptions'!$I$7,(U25-$C$24)&lt;'Calendar Events + Assumptions'!$I$8),'Calendar Events + Assumptions'!$I$7,(U25-$C$24))</f>
        <v>45668</v>
      </c>
      <c r="V24" s="169">
        <f>IF(AND((V25-$C24)&gt;'Calendar Events + Assumptions'!$I$7,(V25-$C$24)&lt;'Calendar Events + Assumptions'!$I$8),'Calendar Events + Assumptions'!$I$7,(V25-$C$24))</f>
        <v>45708</v>
      </c>
      <c r="W24" s="169">
        <f>IF(AND((W25-$C24)&gt;'Calendar Events + Assumptions'!$I$7,(W25-$C$24)&lt;'Calendar Events + Assumptions'!$I$8),'Calendar Events + Assumptions'!$I$7,(W25-$C$24))</f>
        <v>45715</v>
      </c>
      <c r="X24" s="169">
        <f>IF(AND((X25-$C24)&gt;'Calendar Events + Assumptions'!$I$7,(X25-$C$24)&lt;'Calendar Events + Assumptions'!$I$8),'Calendar Events + Assumptions'!$I$7,(X25-$C$24))</f>
        <v>45722</v>
      </c>
      <c r="Y24" s="312">
        <f>IF(AND((Y25-$C24)&gt;'Calendar Events + Assumptions'!$I$7,(Y25-$C$24)&lt;'Calendar Events + Assumptions'!$I$8),'Calendar Events + Assumptions'!$I$7,(Y25-$C$24))</f>
        <v>45729</v>
      </c>
      <c r="Z24" s="311">
        <f>IF(AND((Z25-$C24)&gt;'Calendar Events + Assumptions'!$I$7,(Z25-$C$24)&lt;'Calendar Events + Assumptions'!$I$8),'Calendar Events + Assumptions'!$I$7,(Z25-$C$24))</f>
        <v>45739</v>
      </c>
      <c r="AA24" s="169">
        <f>IF(AND((AA25-$C24)&gt;'Calendar Events + Assumptions'!$I$7,(AA25-$C$24)&lt;'Calendar Events + Assumptions'!$I$8),'Calendar Events + Assumptions'!$I$7,(AA25-$C$24))</f>
        <v>45746</v>
      </c>
      <c r="AB24" s="169">
        <f>IF(AND((AB25-$C24)&gt;'Calendar Events + Assumptions'!$I$7,(AB25-$C$24)&lt;'Calendar Events + Assumptions'!$I$8),'Calendar Events + Assumptions'!$I$7,(AB25-$C$24))</f>
        <v>45753</v>
      </c>
      <c r="AC24" s="169">
        <f>IF(AND((AC25-$C24)&gt;'Calendar Events + Assumptions'!$I$7,(AC25-$C$24)&lt;'Calendar Events + Assumptions'!$I$8),'Calendar Events + Assumptions'!$I$7,(AC25-$C$24))</f>
        <v>45760</v>
      </c>
      <c r="AD24" s="169">
        <f>IF(AND((AD25-$C24)&gt;'Calendar Events + Assumptions'!$I$7,(AD25-$C$24)&lt;'Calendar Events + Assumptions'!$I$8),'Calendar Events + Assumptions'!$I$7,(AD25-$C$24))</f>
        <v>45767</v>
      </c>
      <c r="AE24" s="169">
        <f>IF(AND((AE25-$C24)&gt;'Calendar Events + Assumptions'!$I$7,(AE25-$C$24)&lt;'Calendar Events + Assumptions'!$I$8),'Calendar Events + Assumptions'!$I$7,(AE25-$C$24))</f>
        <v>45774</v>
      </c>
      <c r="AF24" s="169">
        <f>IF(AND((AF25-$C24)&gt;'Calendar Events + Assumptions'!$I$7,(AF25-$C$24)&lt;'Calendar Events + Assumptions'!$I$8),'Calendar Events + Assumptions'!$I$7,(AF25-$C$24))</f>
        <v>45781</v>
      </c>
      <c r="AG24" s="169">
        <f>IF(AND((AG25-$C24)&gt;'Calendar Events + Assumptions'!$I$7,(AG25-$C$24)&lt;'Calendar Events + Assumptions'!$I$8),'Calendar Events + Assumptions'!$I$7,(AG25-$C$24))</f>
        <v>45788</v>
      </c>
      <c r="AH24" s="169">
        <f>IF(AND((AH25-$C24)&gt;'Calendar Events + Assumptions'!$I$7,(AH25-$C$24)&lt;'Calendar Events + Assumptions'!$I$8),'Calendar Events + Assumptions'!$I$7,(AH25-$C$24))</f>
        <v>45795</v>
      </c>
      <c r="AI24" s="169">
        <f>IF(AND((AI25-$C24)&gt;'Calendar Events + Assumptions'!$I$7,(AI25-$C$24)&lt;'Calendar Events + Assumptions'!$I$8),'Calendar Events + Assumptions'!$I$7,(AI25-$C$24))</f>
        <v>45802</v>
      </c>
      <c r="AJ24" s="169">
        <f>IF(AND((AJ25-$C24)&gt;'Calendar Events + Assumptions'!$I$7,(AJ25-$C$24)&lt;'Calendar Events + Assumptions'!$I$8),'Calendar Events + Assumptions'!$I$7,(AJ25-$C$24))</f>
        <v>45809</v>
      </c>
      <c r="AK24" s="169">
        <f>IF(AND((AK25-$C24)&gt;'Calendar Events + Assumptions'!$I$7,(AK25-$C$24)&lt;'Calendar Events + Assumptions'!$I$8),'Calendar Events + Assumptions'!$I$7,(AK25-$C$24))</f>
        <v>45816</v>
      </c>
      <c r="AL24" s="169">
        <f>IF(AND((AL25-$C24)&gt;'Calendar Events + Assumptions'!$I$7,(AL25-$C$24)&lt;'Calendar Events + Assumptions'!$I$8),'Calendar Events + Assumptions'!$I$7,(AL25-$C$24))</f>
        <v>45823</v>
      </c>
      <c r="AM24" s="169">
        <f>IF(AND((AM25-$C24)&gt;'Calendar Events + Assumptions'!$I$7,(AM25-$C$24)&lt;'Calendar Events + Assumptions'!$I$8),'Calendar Events + Assumptions'!$I$7,(AM25-$C$24))</f>
        <v>45834</v>
      </c>
      <c r="AN24" s="169">
        <f>IF(AND((AN25-$C24)&gt;'Calendar Events + Assumptions'!$I$7,(AN25-$C$24)&lt;'Calendar Events + Assumptions'!$I$8),'Calendar Events + Assumptions'!$I$7,(AN25-$C$24))</f>
        <v>45837</v>
      </c>
      <c r="AO24" s="169">
        <f>IF(AND((AO25-$C24)&gt;'Calendar Events + Assumptions'!$I$7,(AO25-$C$24)&lt;'Calendar Events + Assumptions'!$I$8),'Calendar Events + Assumptions'!$I$7,(AO25-$C$24))</f>
        <v>45844</v>
      </c>
      <c r="AP24" s="169">
        <f>IF(AND((AP25-$C24)&gt;'Calendar Events + Assumptions'!$I$7,(AP25-$C$24)&lt;'Calendar Events + Assumptions'!$I$8),'Calendar Events + Assumptions'!$I$7,(AP25-$C$24))</f>
        <v>45851</v>
      </c>
      <c r="AQ24" s="169">
        <f>IF(AND((AQ25-$C24)&gt;'Calendar Events + Assumptions'!$I$7,(AQ25-$C$24)&lt;'Calendar Events + Assumptions'!$I$8),'Calendar Events + Assumptions'!$I$7,(AQ25-$C$24))</f>
        <v>45858</v>
      </c>
      <c r="AR24" s="169">
        <f>IF(AND((AR25-$C24)&gt;'Calendar Events + Assumptions'!$I$7,(AR25-$C$24)&lt;'Calendar Events + Assumptions'!$I$8),'Calendar Events + Assumptions'!$I$7,(AR25-$C$24))</f>
        <v>45865</v>
      </c>
      <c r="AS24" s="169">
        <f>IF(AND((AS25-$C24)&gt;'Calendar Events + Assumptions'!$I$7,(AS25-$C$24)&lt;'Calendar Events + Assumptions'!$I$8),'Calendar Events + Assumptions'!$I$7,(AS25-$C$24))</f>
        <v>45872</v>
      </c>
      <c r="AT24" s="169">
        <f>IF(AND((AT25-$C24)&gt;'Calendar Events + Assumptions'!$I$7,(AT25-$C$24)&lt;'Calendar Events + Assumptions'!$I$8),'Calendar Events + Assumptions'!$I$7,(AT25-$C$24))</f>
        <v>45879</v>
      </c>
      <c r="AU24" s="169">
        <f>IF(AND((AU25-$C24)&gt;'Calendar Events + Assumptions'!$I$7,(AU25-$C$24)&lt;'Calendar Events + Assumptions'!$I$8),'Calendar Events + Assumptions'!$I$7,(AU25-$C$24))</f>
        <v>45886</v>
      </c>
      <c r="AV24" s="169">
        <f>IF(AND((AV25-$C24)&gt;'Calendar Events + Assumptions'!$I$7,(AV25-$C$24)&lt;'Calendar Events + Assumptions'!$I$8),'Calendar Events + Assumptions'!$I$7,(AV25-$C$24))</f>
        <v>45893</v>
      </c>
      <c r="AW24" s="169">
        <f>IF(AND((AW25-$C24)&gt;'Calendar Events + Assumptions'!$I$7,(AW25-$C$24)&lt;'Calendar Events + Assumptions'!$I$8),'Calendar Events + Assumptions'!$I$7,(AW25-$C$24))</f>
        <v>45900</v>
      </c>
      <c r="AX24" s="169">
        <f>IF(AND((AX25-$C24)&gt;'Calendar Events + Assumptions'!$I$7,(AX25-$C$24)&lt;'Calendar Events + Assumptions'!$I$8),'Calendar Events + Assumptions'!$I$7,(AX25-$C$24))</f>
        <v>45907</v>
      </c>
      <c r="AY24" s="169">
        <f>IF(AND((AY25-$C24)&gt;'Calendar Events + Assumptions'!$I$7,(AY25-$C$24)&lt;'Calendar Events + Assumptions'!$I$8),'Calendar Events + Assumptions'!$I$7,(AY25-$C$24))</f>
        <v>45914</v>
      </c>
      <c r="AZ24" s="169">
        <f>IF(AND((AZ25-$C24)&gt;'Calendar Events + Assumptions'!$I$7,(AZ25-$C$24)&lt;'Calendar Events + Assumptions'!$I$8),'Calendar Events + Assumptions'!$I$7,(AZ25-$C$24))</f>
        <v>45921</v>
      </c>
      <c r="BA24" s="169">
        <f>IF(AND((BA25-$C24)&gt;'Calendar Events + Assumptions'!$I$7,(BA25-$C$24)&lt;'Calendar Events + Assumptions'!$I$8),'Calendar Events + Assumptions'!$I$7,(BA25-$C$24))</f>
        <v>45928</v>
      </c>
      <c r="BB24" s="169">
        <f>IF(AND((BB25-$C24)&gt;'Calendar Events + Assumptions'!$I$7,(BB25-$C$24)&lt;'Calendar Events + Assumptions'!$I$8),'Calendar Events + Assumptions'!$I$7,(BB25-$C$24))</f>
        <v>45935</v>
      </c>
      <c r="BC24" s="169">
        <f>IF(AND((BC25-$C24)&gt;'Calendar Events + Assumptions'!$I$7,(BC25-$C$24)&lt;'Calendar Events + Assumptions'!$I$8),'Calendar Events + Assumptions'!$I$7,(BC25-$C$24))</f>
        <v>45942</v>
      </c>
      <c r="BD24" s="169">
        <f>IF(AND((BD25-$C24)&gt;'Calendar Events + Assumptions'!$I$7,(BD25-$C$24)&lt;'Calendar Events + Assumptions'!$I$8),'Calendar Events + Assumptions'!$I$7,(BD25-$C$24))</f>
        <v>45949</v>
      </c>
      <c r="BE24" s="169">
        <f>IF(AND((BE25-$C24)&gt;'Calendar Events + Assumptions'!$I$7,(BE25-$C$24)&lt;'Calendar Events + Assumptions'!$I$8),'Calendar Events + Assumptions'!$I$7,(BE25-$C$24))</f>
        <v>45956</v>
      </c>
      <c r="BF24" s="169">
        <f>IF(AND((BF25-$C24)&gt;'Calendar Events + Assumptions'!$I$7,(BF25-$C$24)&lt;'Calendar Events + Assumptions'!$I$8),'Calendar Events + Assumptions'!$I$7,(BF25-$C$24))</f>
        <v>45963</v>
      </c>
      <c r="BG24" s="169">
        <f>IF(AND((BG25-$C24)&gt;'Calendar Events + Assumptions'!$I$7,(BG25-$C$24)&lt;'Calendar Events + Assumptions'!$I$8),'Calendar Events + Assumptions'!$I$7,(BG25-$C$24))</f>
        <v>45970</v>
      </c>
      <c r="BH24" s="169">
        <f>IF(AND((BH25-$C24)&gt;'Calendar Events + Assumptions'!$I$7,(BH25-$C$24)&lt;'Calendar Events + Assumptions'!$I$8),'Calendar Events + Assumptions'!$I$7,(BH25-$C$24))</f>
        <v>45977</v>
      </c>
      <c r="BI24" s="169">
        <f>IF(AND((BI25-$C24)&gt;'Calendar Events + Assumptions'!$I$7,(BI25-$C$24)&lt;'Calendar Events + Assumptions'!$I$8),'Calendar Events + Assumptions'!$I$7,(BI25-$C$24))</f>
        <v>45984</v>
      </c>
      <c r="BJ24" s="169">
        <f>IF(AND((BJ25-$C24)&gt;'Calendar Events + Assumptions'!$I$7,(BJ25-$C$24)&lt;'Calendar Events + Assumptions'!$I$8),'Calendar Events + Assumptions'!$I$7,(BJ25-$C$24))</f>
        <v>45991</v>
      </c>
      <c r="BK24" s="169">
        <f>IF(AND((BK25-$C24)&gt;'Calendar Events + Assumptions'!$I$7,(BK25-$C$24)&lt;'Calendar Events + Assumptions'!$I$8),'Calendar Events + Assumptions'!$I$7,(BK25-$C$24))</f>
        <v>45998</v>
      </c>
      <c r="BL24" s="314">
        <f>IF(AND((BL25-$C24)&gt;'Calendar Events + Assumptions'!$I$7,(BL25-$C$24)&lt;'Calendar Events + Assumptions'!$I$8),'Calendar Events + Assumptions'!$I$7,(BL25-$C$24))</f>
        <v>46005</v>
      </c>
    </row>
    <row r="25" spans="2:64" x14ac:dyDescent="0.7">
      <c r="B25" s="173" t="s">
        <v>128</v>
      </c>
      <c r="C25" s="123">
        <v>7</v>
      </c>
      <c r="D25" s="173"/>
      <c r="E25" s="315">
        <f>E26-$C$25</f>
        <v>45599</v>
      </c>
      <c r="F25" s="316">
        <f>F26-$C$25</f>
        <v>45606</v>
      </c>
      <c r="G25" s="317">
        <f>G26-$C$25</f>
        <v>45613</v>
      </c>
      <c r="H25" s="316">
        <f>H26-$C$25</f>
        <v>45620</v>
      </c>
      <c r="I25" s="318">
        <f>IF(OR(MONTH(I26)=1,MONTH(I26)=2,MONTH(I26)=3),I26-$C$25-'Calendar Events + Assumptions'!$I$10,I26-$C$25)</f>
        <v>45627</v>
      </c>
      <c r="J25" s="175">
        <f>IF(OR(MONTH(J26)=1,MONTH(J26)=2,MONTH(J26)=3),J26-$C$25-'Calendar Events + Assumptions'!$I$10,J26-$C$25)</f>
        <v>45634</v>
      </c>
      <c r="K25" s="174">
        <f>IF(OR(MONTH(K26)=1,MONTH(K26)=2,MONTH(K26)=3),K26-$C$25-'Calendar Events + Assumptions'!$I$10,K26-$C$25)</f>
        <v>45641</v>
      </c>
      <c r="L25" s="175">
        <f>IF(OR(MONTH(L26)=1,MONTH(L26)=2,MONTH(L26)=3),L26-$C$25-'Calendar Events + Assumptions'!$I$10,L26-$C$25)</f>
        <v>45648</v>
      </c>
      <c r="M25" s="318">
        <f>IF(OR(MONTH(M26)=1,MONTH(M26)=2,MONTH(M26)=3),M26-$C$25-'Calendar Events + Assumptions'!$I$10,M26-$C$25)</f>
        <v>45652</v>
      </c>
      <c r="N25" s="175">
        <f>IF(OR(MONTH(N26)=1,MONTH(N26)=2,MONTH(N26)=3),N26-$C$25-'Calendar Events + Assumptions'!$I$10,N26-$C$25)</f>
        <v>45659</v>
      </c>
      <c r="O25" s="174">
        <f>IF(OR(MONTH(O26)=1,MONTH(O26)=2,MONTH(O26)=3),O26-$C$25-'Calendar Events + Assumptions'!$I$10,O26-$C$25)</f>
        <v>45666</v>
      </c>
      <c r="P25" s="319">
        <f>IF(OR(MONTH(P26)=1,MONTH(P26)=2,MONTH(P26)=3),P26-$C$25-'Calendar Events + Assumptions'!$I$10,P26-$C$25)</f>
        <v>45673</v>
      </c>
      <c r="Q25" s="320">
        <f>IF(OR(MONTH(Q26)=1,MONTH(Q26)=2,MONTH(Q26)=3),Q26-$C$25-'Calendar Events + Assumptions'!$I$10,Q26-$C$25)</f>
        <v>45680</v>
      </c>
      <c r="R25" s="318">
        <f>IF(OR(MONTH(R26)=1,MONTH(R26)=2,MONTH(R26)=3),R26-$C$25-'Calendar Events + Assumptions'!$I$10,R26-$C$25)</f>
        <v>45687</v>
      </c>
      <c r="S25" s="175">
        <f>IF(OR(MONTH(S26)=1,MONTH(S26)=2,MONTH(S26)=3),S26-$C$25-'Calendar Events + Assumptions'!$I$10,S26-$C$25)</f>
        <v>45694</v>
      </c>
      <c r="T25" s="321">
        <f>IF(OR(MONTH(T26)=1,MONTH(T26)=2,MONTH(T26)=3),T26-$C$25-'Calendar Events + Assumptions'!$I$10,T26-$C$25)</f>
        <v>45701</v>
      </c>
      <c r="U25" s="322">
        <f>IF(OR(MONTH(U26)=1,MONTH(U26)=2,MONTH(U26)=3),U26-$C$25-'Calendar Events + Assumptions'!$I$10,U26-$C$25)</f>
        <v>45708</v>
      </c>
      <c r="V25" s="318">
        <f>IF(OR(MONTH(V26)=1,MONTH(V26)=2,MONTH(V26)=3),V26-$C$25-'Calendar Events + Assumptions'!$I$10,V26-$C$25)</f>
        <v>45715</v>
      </c>
      <c r="W25" s="175">
        <f>IF(OR(MONTH(W26)=1,MONTH(W26)=2,MONTH(W26)=3),W26-$C$25-'Calendar Events + Assumptions'!$I$10,W26-$C$25)</f>
        <v>45722</v>
      </c>
      <c r="X25" s="174">
        <f>IF(OR(MONTH(X26)=1,MONTH(X26)=2,MONTH(X26)=3),X26-$C$25-'Calendar Events + Assumptions'!$I$10,X26-$C$25)</f>
        <v>45729</v>
      </c>
      <c r="Y25" s="319">
        <f>IF(OR(MONTH(Y26)=1,MONTH(Y26)=2,MONTH(Y26)=3),Y26-$C$25-'Calendar Events + Assumptions'!$I$10,Y26-$C$25)</f>
        <v>45736</v>
      </c>
      <c r="Z25" s="174">
        <f>IF(OR(MONTH(Z26)=1,MONTH(Z26)=2,MONTH(Z26)=3),Z26-$C$25-'Calendar Events + Assumptions'!$I$10,Z26-$C$25)</f>
        <v>45746</v>
      </c>
      <c r="AA25" s="175">
        <f>IF(OR(MONTH(AA26)=1,MONTH(AA26)=2,MONTH(AA26)=3),AA26-$C$25-'Calendar Events + Assumptions'!$I$10,AA26-$C$25)</f>
        <v>45753</v>
      </c>
      <c r="AB25" s="174">
        <f>IF(OR(MONTH(AB26)=1,MONTH(AB26)=2,MONTH(AB26)=3),AB26-$C$25-'Calendar Events + Assumptions'!$I$10,AB26-$C$25)</f>
        <v>45760</v>
      </c>
      <c r="AC25" s="175">
        <f>IF(OR(MONTH(AC26)=1,MONTH(AC26)=2,MONTH(AC26)=3),AC26-$C$25-'Calendar Events + Assumptions'!$I$10,AC26-$C$25)</f>
        <v>45767</v>
      </c>
      <c r="AD25" s="319">
        <f>IF(OR(MONTH(AD26)=1,MONTH(AD26)=2,MONTH(AD26)=3),AD26-$C$25-'Calendar Events + Assumptions'!$I$10,AD26-$C$25)</f>
        <v>45774</v>
      </c>
      <c r="AE25" s="318">
        <f>IF(OR(MONTH(AE26)=1,MONTH(AE26)=2,MONTH(AE26)=3),AE26-$C$25-'Calendar Events + Assumptions'!$I$10,AE26-$C$25)</f>
        <v>45781</v>
      </c>
      <c r="AF25" s="175">
        <f>IF(OR(MONTH(AF26)=1,MONTH(AF26)=2,MONTH(AF26)=3),AF26-$C$25-'Calendar Events + Assumptions'!$I$10,AF26-$C$25)</f>
        <v>45788</v>
      </c>
      <c r="AG25" s="174">
        <f>IF(OR(MONTH(AG26)=1,MONTH(AG26)=2,MONTH(AG26)=3),AG26-$C$25-'Calendar Events + Assumptions'!$I$10,AG26-$C$25)</f>
        <v>45795</v>
      </c>
      <c r="AH25" s="319">
        <f>IF(OR(MONTH(AH26)=1,MONTH(AH26)=2,MONTH(AH26)=3),AH26-$C$25-'Calendar Events + Assumptions'!$I$10,AH26-$C$25)</f>
        <v>45802</v>
      </c>
      <c r="AI25" s="318">
        <f>IF(OR(MONTH(AI26)=1,MONTH(AI26)=2,MONTH(AI26)=3),AI26-$C$25-'Calendar Events + Assumptions'!$I$10,AI26-$C$25)</f>
        <v>45809</v>
      </c>
      <c r="AJ25" s="175">
        <f>IF(OR(MONTH(AJ26)=1,MONTH(AJ26)=2,MONTH(AJ26)=3),AJ26-$C$25-'Calendar Events + Assumptions'!$I$10,AJ26-$C$25)</f>
        <v>45816</v>
      </c>
      <c r="AK25" s="174">
        <f>IF(OR(MONTH(AK26)=1,MONTH(AK26)=2,MONTH(AK26)=3),AK26-$C$25-'Calendar Events + Assumptions'!$I$10,AK26-$C$25)</f>
        <v>45823</v>
      </c>
      <c r="AL25" s="175">
        <f>IF(OR(MONTH(AL26)=1,MONTH(AL26)=2,MONTH(AL26)=3),AL26-$C$25-'Calendar Events + Assumptions'!$I$10,AL26-$C$25)</f>
        <v>45830</v>
      </c>
      <c r="AM25" s="318">
        <f t="shared" ref="AM25:BL25" si="9">IF(OR(MONTH(AM26)=1,MONTH(AM26)=2),AM26-$C$25-$C$27,AM26-$C$25)</f>
        <v>45841</v>
      </c>
      <c r="AN25" s="175">
        <f t="shared" si="9"/>
        <v>45844</v>
      </c>
      <c r="AO25" s="174">
        <f t="shared" si="9"/>
        <v>45851</v>
      </c>
      <c r="AP25" s="175">
        <f t="shared" si="9"/>
        <v>45858</v>
      </c>
      <c r="AQ25" s="319">
        <f t="shared" si="9"/>
        <v>45865</v>
      </c>
      <c r="AR25" s="318">
        <f t="shared" si="9"/>
        <v>45872</v>
      </c>
      <c r="AS25" s="175">
        <f t="shared" si="9"/>
        <v>45879</v>
      </c>
      <c r="AT25" s="174">
        <f t="shared" si="9"/>
        <v>45886</v>
      </c>
      <c r="AU25" s="319">
        <f t="shared" si="9"/>
        <v>45893</v>
      </c>
      <c r="AV25" s="318">
        <f t="shared" si="9"/>
        <v>45900</v>
      </c>
      <c r="AW25" s="175">
        <f t="shared" si="9"/>
        <v>45907</v>
      </c>
      <c r="AX25" s="174">
        <f t="shared" si="9"/>
        <v>45914</v>
      </c>
      <c r="AY25" s="319">
        <f t="shared" si="9"/>
        <v>45921</v>
      </c>
      <c r="AZ25" s="318">
        <f t="shared" si="9"/>
        <v>45928</v>
      </c>
      <c r="BA25" s="175">
        <f t="shared" si="9"/>
        <v>45935</v>
      </c>
      <c r="BB25" s="174">
        <f t="shared" si="9"/>
        <v>45942</v>
      </c>
      <c r="BC25" s="175">
        <f t="shared" si="9"/>
        <v>45949</v>
      </c>
      <c r="BD25" s="319">
        <f t="shared" si="9"/>
        <v>45956</v>
      </c>
      <c r="BE25" s="318">
        <f t="shared" si="9"/>
        <v>45963</v>
      </c>
      <c r="BF25" s="175">
        <f t="shared" si="9"/>
        <v>45970</v>
      </c>
      <c r="BG25" s="174">
        <f t="shared" si="9"/>
        <v>45977</v>
      </c>
      <c r="BH25" s="175">
        <f t="shared" si="9"/>
        <v>45984</v>
      </c>
      <c r="BI25" s="318">
        <f t="shared" si="9"/>
        <v>45991</v>
      </c>
      <c r="BJ25" s="175">
        <f t="shared" si="9"/>
        <v>45998</v>
      </c>
      <c r="BK25" s="174">
        <f t="shared" si="9"/>
        <v>46005</v>
      </c>
      <c r="BL25" s="323">
        <f t="shared" si="9"/>
        <v>46012</v>
      </c>
    </row>
    <row r="26" spans="2:64" x14ac:dyDescent="0.7">
      <c r="B26" s="173" t="s">
        <v>129</v>
      </c>
      <c r="C26" s="123">
        <v>0</v>
      </c>
      <c r="D26" s="173"/>
      <c r="E26" s="318">
        <v>45606</v>
      </c>
      <c r="F26" s="175">
        <f>E26+7</f>
        <v>45613</v>
      </c>
      <c r="G26" s="174">
        <f>F26+7</f>
        <v>45620</v>
      </c>
      <c r="H26" s="175">
        <f>G26+7</f>
        <v>45627</v>
      </c>
      <c r="I26" s="318">
        <f>H26+7</f>
        <v>45634</v>
      </c>
      <c r="J26" s="175">
        <f>I26+7</f>
        <v>45641</v>
      </c>
      <c r="K26" s="174">
        <f t="shared" ref="K26:BL26" si="10">J26+7</f>
        <v>45648</v>
      </c>
      <c r="L26" s="175">
        <f t="shared" si="10"/>
        <v>45655</v>
      </c>
      <c r="M26" s="318">
        <f t="shared" si="10"/>
        <v>45662</v>
      </c>
      <c r="N26" s="175">
        <f t="shared" si="10"/>
        <v>45669</v>
      </c>
      <c r="O26" s="174">
        <f t="shared" si="10"/>
        <v>45676</v>
      </c>
      <c r="P26" s="319">
        <f t="shared" si="10"/>
        <v>45683</v>
      </c>
      <c r="Q26" s="320">
        <f t="shared" si="10"/>
        <v>45690</v>
      </c>
      <c r="R26" s="318">
        <f t="shared" si="10"/>
        <v>45697</v>
      </c>
      <c r="S26" s="175">
        <f t="shared" si="10"/>
        <v>45704</v>
      </c>
      <c r="T26" s="321">
        <f t="shared" si="10"/>
        <v>45711</v>
      </c>
      <c r="U26" s="322">
        <f t="shared" si="10"/>
        <v>45718</v>
      </c>
      <c r="V26" s="318">
        <f t="shared" si="10"/>
        <v>45725</v>
      </c>
      <c r="W26" s="175">
        <f t="shared" si="10"/>
        <v>45732</v>
      </c>
      <c r="X26" s="174">
        <f t="shared" si="10"/>
        <v>45739</v>
      </c>
      <c r="Y26" s="319">
        <f t="shared" si="10"/>
        <v>45746</v>
      </c>
      <c r="Z26" s="174">
        <f t="shared" si="10"/>
        <v>45753</v>
      </c>
      <c r="AA26" s="175">
        <f t="shared" si="10"/>
        <v>45760</v>
      </c>
      <c r="AB26" s="174">
        <f t="shared" si="10"/>
        <v>45767</v>
      </c>
      <c r="AC26" s="175">
        <f t="shared" si="10"/>
        <v>45774</v>
      </c>
      <c r="AD26" s="319">
        <f t="shared" si="10"/>
        <v>45781</v>
      </c>
      <c r="AE26" s="318">
        <f t="shared" si="10"/>
        <v>45788</v>
      </c>
      <c r="AF26" s="175">
        <f t="shared" si="10"/>
        <v>45795</v>
      </c>
      <c r="AG26" s="174">
        <f t="shared" si="10"/>
        <v>45802</v>
      </c>
      <c r="AH26" s="319">
        <f t="shared" si="10"/>
        <v>45809</v>
      </c>
      <c r="AI26" s="318">
        <f t="shared" si="10"/>
        <v>45816</v>
      </c>
      <c r="AJ26" s="175">
        <f t="shared" si="10"/>
        <v>45823</v>
      </c>
      <c r="AK26" s="174">
        <f t="shared" si="10"/>
        <v>45830</v>
      </c>
      <c r="AL26" s="175">
        <f t="shared" si="10"/>
        <v>45837</v>
      </c>
      <c r="AM26" s="318">
        <v>45848</v>
      </c>
      <c r="AN26" s="175">
        <v>45851</v>
      </c>
      <c r="AO26" s="174">
        <f t="shared" si="10"/>
        <v>45858</v>
      </c>
      <c r="AP26" s="175">
        <f t="shared" si="10"/>
        <v>45865</v>
      </c>
      <c r="AQ26" s="319">
        <f t="shared" si="10"/>
        <v>45872</v>
      </c>
      <c r="AR26" s="318">
        <f t="shared" si="10"/>
        <v>45879</v>
      </c>
      <c r="AS26" s="175">
        <f t="shared" si="10"/>
        <v>45886</v>
      </c>
      <c r="AT26" s="174">
        <f t="shared" si="10"/>
        <v>45893</v>
      </c>
      <c r="AU26" s="319">
        <f t="shared" si="10"/>
        <v>45900</v>
      </c>
      <c r="AV26" s="318">
        <f t="shared" si="10"/>
        <v>45907</v>
      </c>
      <c r="AW26" s="175">
        <f t="shared" si="10"/>
        <v>45914</v>
      </c>
      <c r="AX26" s="174">
        <f t="shared" si="10"/>
        <v>45921</v>
      </c>
      <c r="AY26" s="319">
        <f t="shared" si="10"/>
        <v>45928</v>
      </c>
      <c r="AZ26" s="318">
        <f t="shared" si="10"/>
        <v>45935</v>
      </c>
      <c r="BA26" s="175">
        <f t="shared" si="10"/>
        <v>45942</v>
      </c>
      <c r="BB26" s="174">
        <f t="shared" si="10"/>
        <v>45949</v>
      </c>
      <c r="BC26" s="175">
        <f t="shared" si="10"/>
        <v>45956</v>
      </c>
      <c r="BD26" s="319">
        <f t="shared" si="10"/>
        <v>45963</v>
      </c>
      <c r="BE26" s="318">
        <f t="shared" si="10"/>
        <v>45970</v>
      </c>
      <c r="BF26" s="175">
        <f t="shared" si="10"/>
        <v>45977</v>
      </c>
      <c r="BG26" s="174">
        <f t="shared" si="10"/>
        <v>45984</v>
      </c>
      <c r="BH26" s="175">
        <f t="shared" si="10"/>
        <v>45991</v>
      </c>
      <c r="BI26" s="318">
        <f t="shared" si="10"/>
        <v>45998</v>
      </c>
      <c r="BJ26" s="175">
        <f t="shared" si="10"/>
        <v>46005</v>
      </c>
      <c r="BK26" s="174">
        <f t="shared" si="10"/>
        <v>46012</v>
      </c>
      <c r="BL26" s="323">
        <f t="shared" si="10"/>
        <v>46019</v>
      </c>
    </row>
    <row r="27" spans="2:64" x14ac:dyDescent="0.7">
      <c r="B27" s="302" t="s">
        <v>130</v>
      </c>
      <c r="C27" s="123">
        <v>3</v>
      </c>
      <c r="D27" s="176"/>
      <c r="E27" s="119"/>
      <c r="F27" s="118"/>
      <c r="G27" s="119"/>
      <c r="H27" s="118"/>
      <c r="I27" s="119"/>
      <c r="J27" s="118"/>
      <c r="K27" s="119"/>
      <c r="L27" s="118"/>
      <c r="M27" s="119"/>
      <c r="N27" s="118"/>
      <c r="O27" s="119"/>
      <c r="P27" s="118"/>
      <c r="Q27" s="119"/>
      <c r="R27" s="119"/>
      <c r="S27" s="118"/>
      <c r="T27" s="119"/>
      <c r="U27" s="118"/>
      <c r="V27" s="119"/>
      <c r="W27" s="118"/>
      <c r="X27" s="119"/>
      <c r="Y27" s="118"/>
      <c r="Z27" s="119"/>
      <c r="AA27" s="118"/>
      <c r="AB27" s="119"/>
      <c r="AC27" s="118"/>
      <c r="AD27" s="118"/>
      <c r="AE27" s="119"/>
      <c r="AF27" s="118"/>
      <c r="AG27" s="119"/>
      <c r="AH27" s="118"/>
      <c r="AI27" s="119"/>
      <c r="AJ27" s="118"/>
      <c r="AK27" s="119"/>
      <c r="AL27" s="118"/>
      <c r="AM27" s="119"/>
      <c r="AN27" s="118"/>
      <c r="AO27" s="119"/>
      <c r="AP27" s="118"/>
      <c r="AQ27" s="118"/>
      <c r="AR27" s="119"/>
      <c r="AS27" s="118"/>
      <c r="AT27" s="119"/>
      <c r="AU27" s="118"/>
      <c r="AV27" s="119"/>
      <c r="AW27" s="118"/>
      <c r="AX27" s="119"/>
      <c r="AY27" s="118"/>
      <c r="AZ27" s="119"/>
      <c r="BA27" s="118"/>
      <c r="BB27" s="119"/>
      <c r="BC27" s="118"/>
      <c r="BD27" s="118"/>
      <c r="BE27" s="119"/>
      <c r="BF27" s="118"/>
      <c r="BG27" s="119"/>
      <c r="BH27" s="118"/>
      <c r="BI27" s="119"/>
      <c r="BJ27" s="118"/>
      <c r="BK27" s="119"/>
      <c r="BL27" s="118"/>
    </row>
    <row r="28" spans="2:64" x14ac:dyDescent="0.7">
      <c r="C28" s="76">
        <f>C25+C24+C19+C18+C17+C20</f>
        <v>101</v>
      </c>
      <c r="D28" s="77"/>
      <c r="E28" s="46" t="e">
        <f>E26-E17</f>
        <v>#REF!</v>
      </c>
      <c r="F28" s="46" t="e">
        <f>F26-F17</f>
        <v>#REF!</v>
      </c>
      <c r="G28" s="46" t="e">
        <f>G26-G17</f>
        <v>#REF!</v>
      </c>
      <c r="H28" s="46" t="e">
        <f>H26-H17</f>
        <v>#REF!</v>
      </c>
      <c r="I28" s="46">
        <f>I26-I17</f>
        <v>101</v>
      </c>
      <c r="J28" s="46"/>
      <c r="K28" s="46">
        <f>K26-K17</f>
        <v>101</v>
      </c>
      <c r="L28" s="46"/>
      <c r="M28" s="46">
        <f>M26-M17</f>
        <v>104</v>
      </c>
      <c r="N28" s="46"/>
      <c r="O28" s="46">
        <f>O26-O17</f>
        <v>104</v>
      </c>
      <c r="P28" s="46"/>
      <c r="Q28" s="46">
        <f>Q26-Q17</f>
        <v>109</v>
      </c>
      <c r="R28" s="46">
        <f>R26-R17</f>
        <v>116</v>
      </c>
      <c r="S28" s="46"/>
      <c r="T28" s="46">
        <f>T26-T17</f>
        <v>130</v>
      </c>
      <c r="U28" s="46"/>
      <c r="V28" s="46">
        <f>V26-V17</f>
        <v>132</v>
      </c>
      <c r="W28" s="46"/>
      <c r="X28" s="46">
        <f>X26-X17</f>
        <v>132</v>
      </c>
      <c r="Y28" s="46"/>
      <c r="Z28" s="46">
        <f>Z26-Z17</f>
        <v>129</v>
      </c>
      <c r="AA28" s="46"/>
      <c r="AB28" s="46">
        <f>AB26-AB17</f>
        <v>129</v>
      </c>
      <c r="AC28" s="46"/>
      <c r="AD28" s="46"/>
      <c r="AE28" s="46">
        <f>AE26-AE17</f>
        <v>129</v>
      </c>
      <c r="AF28" s="46"/>
      <c r="AG28" s="46">
        <f>AG26-AG17</f>
        <v>101</v>
      </c>
      <c r="AH28" s="46"/>
      <c r="AI28" s="46">
        <f>AI26-AI17</f>
        <v>101</v>
      </c>
      <c r="AJ28" s="46"/>
      <c r="AK28" s="46">
        <f>AK26-AK17</f>
        <v>101</v>
      </c>
      <c r="AL28" s="46"/>
      <c r="AM28" s="46">
        <f t="shared" ref="AM28:BK28" si="11">AM26-AM17</f>
        <v>101</v>
      </c>
      <c r="AN28" s="46"/>
      <c r="AO28" s="46">
        <f t="shared" si="11"/>
        <v>101</v>
      </c>
      <c r="AP28" s="46"/>
      <c r="AQ28" s="46"/>
      <c r="AR28" s="46">
        <f t="shared" si="11"/>
        <v>101</v>
      </c>
      <c r="AS28" s="46"/>
      <c r="AT28" s="46">
        <f t="shared" si="11"/>
        <v>101</v>
      </c>
      <c r="AU28" s="46"/>
      <c r="AV28" s="46">
        <f t="shared" si="11"/>
        <v>101</v>
      </c>
      <c r="AW28" s="46"/>
      <c r="AX28" s="46">
        <f t="shared" si="11"/>
        <v>101</v>
      </c>
      <c r="AY28" s="46"/>
      <c r="AZ28" s="46">
        <f t="shared" si="11"/>
        <v>101</v>
      </c>
      <c r="BA28" s="46"/>
      <c r="BB28" s="46">
        <f t="shared" si="11"/>
        <v>101</v>
      </c>
      <c r="BC28" s="46"/>
      <c r="BD28" s="46"/>
      <c r="BE28" s="46">
        <f t="shared" si="11"/>
        <v>101</v>
      </c>
      <c r="BF28" s="46"/>
      <c r="BG28" s="46">
        <f t="shared" si="11"/>
        <v>101</v>
      </c>
      <c r="BH28" s="46"/>
      <c r="BI28" s="46">
        <f t="shared" si="11"/>
        <v>101</v>
      </c>
      <c r="BJ28" s="46"/>
      <c r="BK28" s="46">
        <f t="shared" si="11"/>
        <v>101</v>
      </c>
      <c r="BL28" s="46"/>
    </row>
    <row r="29" spans="2:64" x14ac:dyDescent="0.7">
      <c r="C29" s="170"/>
      <c r="D29" s="77"/>
      <c r="I29" s="46"/>
      <c r="J29" s="46"/>
      <c r="K29" s="46"/>
      <c r="L29" s="46"/>
      <c r="M29" s="46"/>
      <c r="N29" s="46"/>
      <c r="O29" s="46"/>
      <c r="P29" s="170"/>
      <c r="Q29" s="170"/>
      <c r="R29" s="170"/>
      <c r="S29" s="170"/>
      <c r="T29" s="170"/>
      <c r="U29" s="170"/>
      <c r="V29" s="170"/>
      <c r="W29" s="170"/>
      <c r="X29" s="170"/>
      <c r="Y29" s="170"/>
      <c r="Z29" s="170"/>
      <c r="AA29" s="170"/>
      <c r="AB29" s="170"/>
      <c r="AC29" s="170"/>
      <c r="AD29" s="170"/>
      <c r="AE29" s="170"/>
      <c r="AF29" s="170"/>
      <c r="AG29" s="170"/>
      <c r="AH29" s="170"/>
      <c r="AI29" s="170"/>
      <c r="AJ29" s="170"/>
      <c r="AK29" s="170"/>
      <c r="AL29" s="170"/>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2:64" x14ac:dyDescent="0.7">
      <c r="C30" s="170"/>
      <c r="I30" s="46"/>
      <c r="J30" s="46"/>
      <c r="K30" s="46"/>
      <c r="L30" s="46"/>
      <c r="M30" s="46"/>
      <c r="N30" s="46"/>
      <c r="O30" s="46"/>
      <c r="P30" s="170"/>
      <c r="Q30" s="170"/>
      <c r="R30" s="170"/>
      <c r="S30" s="170"/>
      <c r="T30" s="170"/>
      <c r="U30" s="170"/>
      <c r="V30" s="170"/>
      <c r="W30" s="170"/>
      <c r="X30" s="170"/>
      <c r="Y30" s="170"/>
      <c r="Z30" s="170"/>
      <c r="AA30" s="170"/>
      <c r="AB30" s="170"/>
      <c r="AC30" s="170"/>
      <c r="AD30" s="170"/>
      <c r="AE30" s="170"/>
      <c r="AF30" s="170"/>
      <c r="AG30" s="170"/>
      <c r="AH30" s="170"/>
      <c r="AI30" s="170"/>
      <c r="AJ30" s="170"/>
      <c r="AK30" s="170"/>
      <c r="AL30" s="170"/>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2:64" x14ac:dyDescent="0.7">
      <c r="I31" s="46"/>
      <c r="J31" s="46"/>
      <c r="K31" s="46"/>
      <c r="L31" s="46"/>
      <c r="M31" s="46"/>
      <c r="N31" s="46"/>
      <c r="O31" s="46"/>
      <c r="P31" s="46"/>
      <c r="Q31" s="170"/>
      <c r="R31" s="170"/>
      <c r="S31" s="170"/>
      <c r="T31" s="170"/>
      <c r="U31" s="170"/>
      <c r="V31" s="170"/>
      <c r="W31" s="170"/>
      <c r="X31" s="170"/>
      <c r="Y31" s="170"/>
      <c r="Z31" s="170"/>
      <c r="AA31" s="170"/>
      <c r="AB31" s="170"/>
      <c r="AC31" s="170"/>
      <c r="AD31" s="170"/>
      <c r="AE31" s="170"/>
      <c r="AF31" s="170"/>
      <c r="AG31" s="170"/>
      <c r="AH31" s="170"/>
      <c r="AI31" s="170"/>
      <c r="AJ31" s="170"/>
      <c r="AK31" s="170"/>
      <c r="AL31" s="170"/>
    </row>
    <row r="32" spans="2:64" x14ac:dyDescent="0.7">
      <c r="E32" s="303"/>
      <c r="F32" s="76"/>
      <c r="I32" s="46"/>
      <c r="J32" s="46"/>
      <c r="K32" s="46"/>
      <c r="L32" s="46"/>
      <c r="M32" s="46"/>
      <c r="N32" s="46"/>
      <c r="O32" s="46"/>
      <c r="P32" s="46"/>
      <c r="Q32" s="170"/>
      <c r="R32" s="170"/>
      <c r="S32" s="170"/>
      <c r="T32" s="170"/>
      <c r="U32" s="170"/>
      <c r="V32" s="170"/>
      <c r="W32" s="170"/>
      <c r="X32" s="170"/>
      <c r="Y32" s="170"/>
      <c r="Z32" s="170"/>
      <c r="AA32" s="170"/>
      <c r="AB32" s="170"/>
      <c r="AC32" s="170"/>
      <c r="AD32" s="170"/>
      <c r="AE32" s="170"/>
      <c r="AF32" s="170"/>
      <c r="AG32" s="170"/>
      <c r="AH32" s="170"/>
      <c r="AI32" s="170"/>
      <c r="AJ32" s="170"/>
      <c r="AK32" s="170"/>
      <c r="AL32" s="170"/>
    </row>
    <row r="33" spans="2:38" x14ac:dyDescent="0.7">
      <c r="E33" s="303"/>
      <c r="F33" s="76"/>
      <c r="I33" s="46"/>
      <c r="J33" s="46"/>
      <c r="K33" s="46"/>
      <c r="L33" s="46"/>
      <c r="M33" s="46"/>
      <c r="N33" s="46"/>
      <c r="O33" s="46"/>
      <c r="P33" s="46"/>
      <c r="Q33" s="170"/>
      <c r="R33" s="170"/>
      <c r="S33" s="170"/>
      <c r="T33" s="170"/>
      <c r="U33" s="170"/>
      <c r="V33" s="170"/>
      <c r="W33" s="170"/>
      <c r="X33" s="170"/>
      <c r="Y33" s="170"/>
      <c r="Z33" s="170"/>
      <c r="AA33" s="170"/>
      <c r="AB33" s="170"/>
      <c r="AC33" s="170"/>
      <c r="AD33" s="170"/>
      <c r="AE33" s="170"/>
      <c r="AF33" s="170"/>
      <c r="AG33" s="170"/>
      <c r="AH33" s="170"/>
      <c r="AI33" s="170"/>
      <c r="AJ33" s="170"/>
      <c r="AK33" s="170"/>
      <c r="AL33" s="170"/>
    </row>
    <row r="34" spans="2:38" x14ac:dyDescent="0.7">
      <c r="E34" s="303"/>
      <c r="F34" s="7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row>
    <row r="35" spans="2:38" x14ac:dyDescent="0.7">
      <c r="E35" s="303"/>
      <c r="F35" s="7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row>
    <row r="36" spans="2:38" x14ac:dyDescent="0.7">
      <c r="E36" s="303"/>
      <c r="F36" s="76"/>
    </row>
    <row r="37" spans="2:38" x14ac:dyDescent="0.7">
      <c r="B37" s="141"/>
      <c r="E37" s="325"/>
      <c r="F37" s="76"/>
    </row>
    <row r="38" spans="2:38" x14ac:dyDescent="0.7">
      <c r="E38" s="303"/>
      <c r="F38" s="76"/>
    </row>
    <row r="39" spans="2:38" x14ac:dyDescent="0.7">
      <c r="E39" s="303"/>
      <c r="F39" s="76"/>
      <c r="H39" s="50"/>
    </row>
    <row r="40" spans="2:38" x14ac:dyDescent="0.7">
      <c r="E40" s="303"/>
      <c r="F40" s="76"/>
    </row>
    <row r="41" spans="2:38" x14ac:dyDescent="0.7">
      <c r="E41" s="303"/>
      <c r="F41" s="76"/>
    </row>
    <row r="42" spans="2:38" x14ac:dyDescent="0.7">
      <c r="E42" s="303"/>
      <c r="F42" s="76"/>
    </row>
    <row r="43" spans="2:38" x14ac:dyDescent="0.7">
      <c r="E43" s="303"/>
      <c r="F43" s="76"/>
    </row>
    <row r="44" spans="2:38" x14ac:dyDescent="0.7">
      <c r="E44" s="303"/>
    </row>
    <row r="47" spans="2:38" x14ac:dyDescent="0.7">
      <c r="E47" s="303"/>
      <c r="F47" s="76"/>
      <c r="H47" s="50"/>
    </row>
    <row r="48" spans="2:38" x14ac:dyDescent="0.7">
      <c r="E48" s="303"/>
      <c r="F48" s="76"/>
    </row>
    <row r="49" spans="2:64" x14ac:dyDescent="0.7">
      <c r="E49" s="303"/>
      <c r="F49" s="76"/>
    </row>
    <row r="50" spans="2:64" x14ac:dyDescent="0.7">
      <c r="E50" s="303"/>
      <c r="F50" s="76"/>
    </row>
    <row r="51" spans="2:64" x14ac:dyDescent="0.7">
      <c r="B51" s="141"/>
      <c r="E51" s="325"/>
      <c r="F51" s="76"/>
    </row>
    <row r="52" spans="2:64" x14ac:dyDescent="0.7">
      <c r="E52" s="303"/>
      <c r="F52" s="76"/>
    </row>
    <row r="53" spans="2:64" x14ac:dyDescent="0.7">
      <c r="E53" s="303"/>
      <c r="F53" s="76"/>
    </row>
    <row r="54" spans="2:64" x14ac:dyDescent="0.7">
      <c r="E54" s="303"/>
      <c r="F54" s="76"/>
      <c r="H54" s="50"/>
    </row>
    <row r="55" spans="2:64" x14ac:dyDescent="0.7">
      <c r="E55" s="303"/>
      <c r="F55" s="76"/>
    </row>
    <row r="56" spans="2:64" x14ac:dyDescent="0.7">
      <c r="E56" s="303"/>
      <c r="F56" s="76"/>
    </row>
    <row r="57" spans="2:64" s="46" customFormat="1" x14ac:dyDescent="0.7">
      <c r="B57" s="47"/>
      <c r="C57" s="76"/>
      <c r="D57" s="178"/>
      <c r="E57" s="303"/>
      <c r="F57" s="76"/>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row>
    <row r="58" spans="2:64" s="46" customFormat="1" x14ac:dyDescent="0.7">
      <c r="B58" s="47"/>
      <c r="C58" s="76"/>
      <c r="D58" s="178"/>
      <c r="E58" s="303"/>
      <c r="F58" s="76"/>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row>
    <row r="59" spans="2:64" s="46" customFormat="1" x14ac:dyDescent="0.7">
      <c r="B59" s="141"/>
      <c r="C59" s="76"/>
      <c r="D59" s="178"/>
      <c r="E59" s="325"/>
      <c r="F59" s="324"/>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row>
  </sheetData>
  <sheetProtection selectLockedCells="1" selectUnlockedCells="1"/>
  <mergeCells count="45">
    <mergeCell ref="AZ16:BD16"/>
    <mergeCell ref="BE16:BH16"/>
    <mergeCell ref="BI16:BL16"/>
    <mergeCell ref="BI5:BL5"/>
    <mergeCell ref="I13:J13"/>
    <mergeCell ref="AM13:AN13"/>
    <mergeCell ref="I14:J14"/>
    <mergeCell ref="AM14:AN14"/>
    <mergeCell ref="I16:J16"/>
    <mergeCell ref="AI16:AL16"/>
    <mergeCell ref="AM16:AQ16"/>
    <mergeCell ref="AR16:AU16"/>
    <mergeCell ref="AV16:AY16"/>
    <mergeCell ref="AI5:AL5"/>
    <mergeCell ref="AM5:AQ5"/>
    <mergeCell ref="AR5:AU5"/>
    <mergeCell ref="AV5:AY5"/>
    <mergeCell ref="AZ5:BD5"/>
    <mergeCell ref="BE5:BH5"/>
    <mergeCell ref="AZ4:BD4"/>
    <mergeCell ref="BE4:BH4"/>
    <mergeCell ref="BI4:BL4"/>
    <mergeCell ref="E5:H5"/>
    <mergeCell ref="I5:L5"/>
    <mergeCell ref="M5:P5"/>
    <mergeCell ref="R5:T5"/>
    <mergeCell ref="V5:Y5"/>
    <mergeCell ref="Z5:AD5"/>
    <mergeCell ref="AE5:AH5"/>
    <mergeCell ref="Z4:AD4"/>
    <mergeCell ref="AE4:AH4"/>
    <mergeCell ref="AI4:AL4"/>
    <mergeCell ref="AM4:AQ4"/>
    <mergeCell ref="AR4:AU4"/>
    <mergeCell ref="AV4:AY4"/>
    <mergeCell ref="P2:S2"/>
    <mergeCell ref="T2:Y2"/>
    <mergeCell ref="N3:P3"/>
    <mergeCell ref="Q3:Y3"/>
    <mergeCell ref="AF3:AI3"/>
    <mergeCell ref="E4:H4"/>
    <mergeCell ref="I4:L4"/>
    <mergeCell ref="M4:Q4"/>
    <mergeCell ref="R4:U4"/>
    <mergeCell ref="V4:Y4"/>
  </mergeCells>
  <printOptions horizontalCentered="1" verticalCentered="1"/>
  <pageMargins left="0.25" right="0.25" top="0.75" bottom="0.75" header="0.3" footer="0.3"/>
  <pageSetup paperSize="8" scale="22" fitToHeight="0" orientation="landscape" r:id="rId1"/>
  <headerFooter>
    <oddFooter>&amp;L_x000D_&amp;1#&amp;"Calibri"&amp;10&amp;K000000 Public&amp;R&amp;D&amp;T&amp;Z&amp;F&amp;F&amp;A</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Calendar Events + Assumptions</vt:lpstr>
      <vt:lpstr>REGULAR CP_90D</vt:lpstr>
      <vt:lpstr>REGULAR CP_120D</vt:lpstr>
      <vt:lpstr>REGULAR CP_105D</vt:lpstr>
      <vt:lpstr>REGULAR CP_75D</vt:lpstr>
      <vt:lpstr>REGULAR CP_60D</vt:lpstr>
      <vt:lpstr>REGULAR CP_45D</vt:lpstr>
      <vt:lpstr>REGULAR CP_30D</vt:lpstr>
      <vt:lpstr>QR_75D</vt:lpstr>
      <vt:lpstr>QR_60D</vt:lpstr>
      <vt:lpstr>QR_45D</vt:lpstr>
      <vt:lpstr>QR_30D</vt:lpstr>
      <vt:lpstr>QR_30D!Print_Titles</vt:lpstr>
      <vt:lpstr>QR_45D!Print_Titles</vt:lpstr>
      <vt:lpstr>QR_60D!Print_Titles</vt:lpstr>
      <vt:lpstr>QR_75D!Print_Titles</vt:lpstr>
      <vt:lpstr>'REGULAR CP_105D'!Print_Titles</vt:lpstr>
      <vt:lpstr>'REGULAR CP_120D'!Print_Titles</vt:lpstr>
      <vt:lpstr>'REGULAR CP_30D'!Print_Titles</vt:lpstr>
      <vt:lpstr>'REGULAR CP_45D'!Print_Titles</vt:lpstr>
      <vt:lpstr>'REGULAR CP_60D'!Print_Titles</vt:lpstr>
      <vt:lpstr>'REGULAR CP_75D'!Print_Titles</vt:lpstr>
      <vt:lpstr>'REGULAR CP_90D'!Print_Titles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Aakriti Verma</dc:creator>
  <cp:lastModifiedBy>Aakriti Verma</cp:lastModifiedBy>
  <dcterms:created xsi:type="dcterms:W3CDTF">2025-07-03T21:46:39Z</dcterms:created>
  <dcterms:modified xsi:type="dcterms:W3CDTF">2025-07-03T21:50:25Z</dcterms:modified>
</cp:coreProperties>
</file>