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Google Drive\Art\Python\fpl\"/>
    </mc:Choice>
  </mc:AlternateContent>
  <xr:revisionPtr revIDLastSave="0" documentId="13_ncr:1_{A1A5B525-E20F-4ECC-B44B-E52E8DA364E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lean_sheets" sheetId="1" r:id="rId1"/>
    <sheet name="lookup" sheetId="2" r:id="rId2"/>
    <sheet name="Sheet2" sheetId="3" r:id="rId3"/>
  </sheets>
  <definedNames>
    <definedName name="_xlnm._FilterDatabase" localSheetId="2" hidden="1">Sheet2!$A$1:$P$23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F19" i="1" s="1"/>
  <c r="D20" i="1"/>
  <c r="F20" i="1" s="1"/>
  <c r="D21" i="1"/>
  <c r="F21" i="1" s="1"/>
  <c r="D2" i="1"/>
  <c r="C12" i="2"/>
  <c r="C3" i="2"/>
  <c r="C4" i="2"/>
  <c r="C5" i="2"/>
  <c r="C6" i="2"/>
  <c r="C7" i="2"/>
  <c r="C8" i="2"/>
  <c r="C9" i="2"/>
  <c r="C10" i="2"/>
  <c r="C11" i="2"/>
  <c r="C2" i="2"/>
  <c r="E25" i="1"/>
  <c r="D25" i="1" s="1"/>
  <c r="F25" i="1" s="1"/>
  <c r="F3" i="1" l="1"/>
  <c r="F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27" i="1"/>
  <c r="D27" i="1" s="1"/>
  <c r="F27" i="1" s="1"/>
  <c r="E26" i="1"/>
  <c r="D26" i="1" s="1"/>
  <c r="F26" i="1" s="1"/>
  <c r="F18" i="1"/>
  <c r="F2" i="1"/>
</calcChain>
</file>

<file path=xl/sharedStrings.xml><?xml version="1.0" encoding="utf-8"?>
<sst xmlns="http://schemas.openxmlformats.org/spreadsheetml/2006/main" count="98" uniqueCount="42">
  <si>
    <t>team</t>
  </si>
  <si>
    <t>clean_sheets_17_18</t>
  </si>
  <si>
    <t>clean_sheets</t>
  </si>
  <si>
    <t>xCS</t>
  </si>
  <si>
    <t>Manchester United</t>
  </si>
  <si>
    <t>Manchester City</t>
  </si>
  <si>
    <t>Liverpool</t>
  </si>
  <si>
    <t>Chelsea</t>
  </si>
  <si>
    <t>Tottenham</t>
  </si>
  <si>
    <t>Arsenal</t>
  </si>
  <si>
    <t>Burnley</t>
  </si>
  <si>
    <t>Brighton</t>
  </si>
  <si>
    <t>Everton</t>
  </si>
  <si>
    <t>Huddersfield</t>
  </si>
  <si>
    <t>West Ham</t>
  </si>
  <si>
    <t>Crystal Palace</t>
  </si>
  <si>
    <t>Leicester</t>
  </si>
  <si>
    <t>Newcastle United</t>
  </si>
  <si>
    <t>Watford</t>
  </si>
  <si>
    <t>Southampton</t>
  </si>
  <si>
    <t>Bournemouth</t>
  </si>
  <si>
    <t>Fulham</t>
  </si>
  <si>
    <t>Cardiff</t>
  </si>
  <si>
    <t>Wolverhampton Wanderers</t>
  </si>
  <si>
    <t>defensive_rating</t>
  </si>
  <si>
    <t>spi</t>
  </si>
  <si>
    <t>off.</t>
  </si>
  <si>
    <t>def.</t>
  </si>
  <si>
    <t>W</t>
  </si>
  <si>
    <t>D</t>
  </si>
  <si>
    <t>L</t>
  </si>
  <si>
    <t>goal diff.</t>
  </si>
  <si>
    <t>proj. pts.pts.</t>
  </si>
  <si>
    <t>relegatedrel.</t>
  </si>
  <si>
    <t>qualify for UCLmake UCL</t>
  </si>
  <si>
    <t>win Premier Leaguewin league</t>
  </si>
  <si>
    <t>&lt;1%</t>
  </si>
  <si>
    <t>&gt;99%</t>
  </si>
  <si>
    <t>clean_sheets_18_19</t>
  </si>
  <si>
    <t>Aston Villa</t>
  </si>
  <si>
    <t>Norwich</t>
  </si>
  <si>
    <t>Sheffield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</si>
</sst>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CCCCCC"/>
      <name val="Calibri"/>
      <family val="2"/>
      <scheme val="minor"/>
    </font>
    <font>
      <sz val="10"/>
      <color rgb="FF444444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5E2F"/>
        <bgColor indexed="64"/>
      </patternFill>
    </fill>
    <fill>
      <patternFill patternType="solid">
        <fgColor rgb="FFFF952E"/>
        <bgColor indexed="64"/>
      </patternFill>
    </fill>
    <fill>
      <patternFill patternType="solid">
        <fgColor rgb="FFFF6A2F"/>
        <bgColor indexed="64"/>
      </patternFill>
    </fill>
    <fill>
      <patternFill patternType="solid">
        <fgColor rgb="FFFFEB9A"/>
        <bgColor indexed="64"/>
      </patternFill>
    </fill>
    <fill>
      <patternFill patternType="solid">
        <fgColor rgb="FFFF8F2E"/>
        <bgColor indexed="64"/>
      </patternFill>
    </fill>
    <fill>
      <patternFill patternType="solid">
        <fgColor rgb="FFFFFBE7"/>
        <bgColor indexed="64"/>
      </patternFill>
    </fill>
    <fill>
      <patternFill patternType="solid">
        <fgColor rgb="FFFF9D2F"/>
        <bgColor indexed="64"/>
      </patternFill>
    </fill>
    <fill>
      <patternFill patternType="solid">
        <fgColor rgb="FFFFFDF3"/>
        <bgColor indexed="64"/>
      </patternFill>
    </fill>
    <fill>
      <patternFill patternType="solid">
        <fgColor rgb="FFFFD15A"/>
        <bgColor indexed="64"/>
      </patternFill>
    </fill>
    <fill>
      <patternFill patternType="solid">
        <fgColor rgb="FFFFEC9E"/>
        <bgColor indexed="64"/>
      </patternFill>
    </fill>
    <fill>
      <patternFill patternType="solid">
        <fgColor rgb="FFFFFEF9"/>
        <bgColor indexed="64"/>
      </patternFill>
    </fill>
    <fill>
      <patternFill patternType="solid">
        <fgColor rgb="FFFFF7CE"/>
        <bgColor indexed="64"/>
      </patternFill>
    </fill>
    <fill>
      <patternFill patternType="solid">
        <fgColor rgb="FFFFEFAE"/>
        <bgColor indexed="64"/>
      </patternFill>
    </fill>
    <fill>
      <patternFill patternType="solid">
        <fgColor rgb="FFFFE689"/>
        <bgColor indexed="64"/>
      </patternFill>
    </fill>
    <fill>
      <patternFill patternType="solid">
        <fgColor rgb="FFFFE78D"/>
        <bgColor indexed="64"/>
      </patternFill>
    </fill>
    <fill>
      <patternFill patternType="solid">
        <fgColor rgb="FFFFC94D"/>
        <bgColor indexed="64"/>
      </patternFill>
    </fill>
    <fill>
      <patternFill patternType="solid">
        <fgColor rgb="FFFFBF41"/>
        <bgColor indexed="64"/>
      </patternFill>
    </fill>
    <fill>
      <patternFill patternType="solid">
        <fgColor rgb="FFFFB63A"/>
        <bgColor indexed="64"/>
      </patternFill>
    </fill>
    <fill>
      <patternFill patternType="solid">
        <fgColor rgb="FFFFAB3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0" fillId="33" borderId="0" xfId="0" applyFont="1" applyFill="1" applyAlignment="1">
      <alignment vertical="center" wrapText="1"/>
    </xf>
    <xf numFmtId="0" fontId="21" fillId="34" borderId="0" xfId="0" applyFont="1" applyFill="1" applyAlignment="1">
      <alignment vertical="center" wrapText="1"/>
    </xf>
    <xf numFmtId="9" fontId="21" fillId="35" borderId="0" xfId="0" applyNumberFormat="1" applyFont="1" applyFill="1" applyAlignment="1">
      <alignment vertical="center" wrapText="1"/>
    </xf>
    <xf numFmtId="9" fontId="21" fillId="36" borderId="0" xfId="0" applyNumberFormat="1" applyFont="1" applyFill="1" applyAlignment="1">
      <alignment vertical="center" wrapText="1"/>
    </xf>
    <xf numFmtId="9" fontId="21" fillId="37" borderId="0" xfId="0" applyNumberFormat="1" applyFont="1" applyFill="1" applyAlignment="1">
      <alignment vertical="center" wrapText="1"/>
    </xf>
    <xf numFmtId="9" fontId="21" fillId="38" borderId="0" xfId="0" applyNumberFormat="1" applyFont="1" applyFill="1" applyAlignment="1">
      <alignment vertical="center" wrapText="1"/>
    </xf>
    <xf numFmtId="9" fontId="21" fillId="39" borderId="0" xfId="0" applyNumberFormat="1" applyFont="1" applyFill="1" applyAlignment="1">
      <alignment vertical="center" wrapText="1"/>
    </xf>
    <xf numFmtId="9" fontId="21" fillId="40" borderId="0" xfId="0" applyNumberFormat="1" applyFont="1" applyFill="1" applyAlignment="1">
      <alignment vertical="center" wrapText="1"/>
    </xf>
    <xf numFmtId="9" fontId="21" fillId="41" borderId="0" xfId="0" applyNumberFormat="1" applyFont="1" applyFill="1" applyAlignment="1">
      <alignment vertical="center" wrapText="1"/>
    </xf>
    <xf numFmtId="9" fontId="21" fillId="42" borderId="0" xfId="0" applyNumberFormat="1" applyFont="1" applyFill="1" applyAlignment="1">
      <alignment vertical="center" wrapText="1"/>
    </xf>
    <xf numFmtId="9" fontId="21" fillId="43" borderId="0" xfId="0" applyNumberFormat="1" applyFont="1" applyFill="1" applyAlignment="1">
      <alignment vertical="center" wrapText="1"/>
    </xf>
    <xf numFmtId="9" fontId="21" fillId="44" borderId="0" xfId="0" applyNumberFormat="1" applyFont="1" applyFill="1" applyAlignment="1">
      <alignment vertical="center" wrapText="1"/>
    </xf>
    <xf numFmtId="9" fontId="21" fillId="45" borderId="0" xfId="0" applyNumberFormat="1" applyFont="1" applyFill="1" applyAlignment="1">
      <alignment vertical="center" wrapText="1"/>
    </xf>
    <xf numFmtId="9" fontId="21" fillId="46" borderId="0" xfId="0" applyNumberFormat="1" applyFont="1" applyFill="1" applyAlignment="1">
      <alignment vertical="center" wrapText="1"/>
    </xf>
    <xf numFmtId="9" fontId="21" fillId="47" borderId="0" xfId="0" applyNumberFormat="1" applyFont="1" applyFill="1" applyAlignment="1">
      <alignment vertical="center" wrapText="1"/>
    </xf>
    <xf numFmtId="9" fontId="21" fillId="48" borderId="0" xfId="0" applyNumberFormat="1" applyFont="1" applyFill="1" applyAlignment="1">
      <alignment vertical="center" wrapText="1"/>
    </xf>
    <xf numFmtId="9" fontId="21" fillId="49" borderId="0" xfId="0" applyNumberFormat="1" applyFont="1" applyFill="1" applyAlignment="1">
      <alignment vertical="center" wrapText="1"/>
    </xf>
    <xf numFmtId="9" fontId="21" fillId="50" borderId="0" xfId="0" applyNumberFormat="1" applyFont="1" applyFill="1" applyAlignment="1">
      <alignment vertical="center" wrapText="1"/>
    </xf>
    <xf numFmtId="9" fontId="21" fillId="51" borderId="0" xfId="0" applyNumberFormat="1" applyFont="1" applyFill="1" applyAlignment="1">
      <alignment vertical="center" wrapText="1"/>
    </xf>
    <xf numFmtId="9" fontId="21" fillId="52" borderId="0" xfId="0" applyNumberFormat="1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clean_sheets!$E$2:$E$18</c:f>
              <c:numCache>
                <c:formatCode>General</c:formatCode>
                <c:ptCount val="17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1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0.5</c:v>
                </c:pt>
              </c:numCache>
            </c:numRef>
          </c:xVal>
          <c:yVal>
            <c:numRef>
              <c:f>clean_sheets!$C$2:$C$18</c:f>
              <c:numCache>
                <c:formatCode>General</c:formatCode>
                <c:ptCount val="17"/>
                <c:pt idx="0">
                  <c:v>7</c:v>
                </c:pt>
                <c:pt idx="1">
                  <c:v>20</c:v>
                </c:pt>
                <c:pt idx="2">
                  <c:v>21</c:v>
                </c:pt>
                <c:pt idx="3">
                  <c:v>16</c:v>
                </c:pt>
                <c:pt idx="4">
                  <c:v>13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14</c:v>
                </c:pt>
                <c:pt idx="9">
                  <c:v>7</c:v>
                </c:pt>
                <c:pt idx="10">
                  <c:v>12</c:v>
                </c:pt>
                <c:pt idx="11">
                  <c:v>10</c:v>
                </c:pt>
                <c:pt idx="12">
                  <c:v>11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1-4139-BC50-7AA1CFDB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95264"/>
        <c:axId val="466896576"/>
      </c:scatterChart>
      <c:valAx>
        <c:axId val="4668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6576"/>
        <c:crosses val="autoZero"/>
        <c:crossBetween val="midCat"/>
      </c:valAx>
      <c:valAx>
        <c:axId val="46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176212</xdr:rowOff>
    </xdr:from>
    <xdr:to>
      <xdr:col>16</xdr:col>
      <xdr:colOff>209550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CA97B-14B4-438C-989F-3A079FADE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E17" sqref="E17"/>
    </sheetView>
  </sheetViews>
  <sheetFormatPr defaultRowHeight="15" x14ac:dyDescent="0.25"/>
  <cols>
    <col min="1" max="1" width="23.85546875" bestFit="1" customWidth="1"/>
    <col min="2" max="3" width="18.85546875" bestFit="1" customWidth="1"/>
  </cols>
  <sheetData>
    <row r="1" spans="1:6" x14ac:dyDescent="0.25">
      <c r="A1" t="s">
        <v>0</v>
      </c>
      <c r="B1" t="s">
        <v>1</v>
      </c>
      <c r="C1" t="s">
        <v>38</v>
      </c>
      <c r="D1" t="s">
        <v>2</v>
      </c>
      <c r="E1" t="s">
        <v>24</v>
      </c>
      <c r="F1" t="s">
        <v>3</v>
      </c>
    </row>
    <row r="2" spans="1:6" x14ac:dyDescent="0.25">
      <c r="A2" t="s">
        <v>4</v>
      </c>
      <c r="B2">
        <v>19</v>
      </c>
      <c r="C2">
        <v>7</v>
      </c>
      <c r="D2">
        <f>ROUND(VLOOKUP(E2,lookup!$A$1:$C$12,3,0),0)</f>
        <v>15</v>
      </c>
      <c r="E2">
        <v>0.5</v>
      </c>
      <c r="F2" s="24">
        <f>D2/38</f>
        <v>0.39473684210526316</v>
      </c>
    </row>
    <row r="3" spans="1:6" x14ac:dyDescent="0.25">
      <c r="A3" t="s">
        <v>5</v>
      </c>
      <c r="B3">
        <v>18</v>
      </c>
      <c r="C3">
        <v>20</v>
      </c>
      <c r="D3">
        <f>ROUND(VLOOKUP(E3,lookup!$A$1:$C$12,3,0),0)</f>
        <v>18</v>
      </c>
      <c r="E3">
        <v>0.3</v>
      </c>
      <c r="F3" s="24">
        <f t="shared" ref="F3:F21" si="0">D3/38</f>
        <v>0.47368421052631576</v>
      </c>
    </row>
    <row r="4" spans="1:6" x14ac:dyDescent="0.25">
      <c r="A4" t="s">
        <v>6</v>
      </c>
      <c r="B4">
        <v>17</v>
      </c>
      <c r="C4">
        <v>21</v>
      </c>
      <c r="D4">
        <f>ROUND(VLOOKUP(E4,lookup!$A$1:$C$12,3,0),0)</f>
        <v>19</v>
      </c>
      <c r="E4">
        <v>0.2</v>
      </c>
      <c r="F4" s="24">
        <f t="shared" si="0"/>
        <v>0.5</v>
      </c>
    </row>
    <row r="5" spans="1:6" x14ac:dyDescent="0.25">
      <c r="A5" t="s">
        <v>7</v>
      </c>
      <c r="B5">
        <v>16</v>
      </c>
      <c r="C5">
        <v>16</v>
      </c>
      <c r="D5">
        <f>ROUND(VLOOKUP(E5,lookup!$A$1:$C$12,3,0),0)</f>
        <v>15</v>
      </c>
      <c r="E5">
        <v>0.5</v>
      </c>
      <c r="F5" s="24">
        <f t="shared" si="0"/>
        <v>0.39473684210526316</v>
      </c>
    </row>
    <row r="6" spans="1:6" x14ac:dyDescent="0.25">
      <c r="A6" t="s">
        <v>8</v>
      </c>
      <c r="B6">
        <v>16</v>
      </c>
      <c r="C6">
        <v>13</v>
      </c>
      <c r="D6">
        <f>ROUND(VLOOKUP(E6,lookup!$A$1:$C$12,3,0),0)</f>
        <v>13</v>
      </c>
      <c r="E6">
        <v>0.6</v>
      </c>
      <c r="F6" s="24">
        <f t="shared" si="0"/>
        <v>0.34210526315789475</v>
      </c>
    </row>
    <row r="7" spans="1:6" x14ac:dyDescent="0.25">
      <c r="A7" t="s">
        <v>9</v>
      </c>
      <c r="B7">
        <v>13</v>
      </c>
      <c r="C7">
        <v>8</v>
      </c>
      <c r="D7">
        <f>ROUND(VLOOKUP(E7,lookup!$A$1:$C$12,3,0),0)</f>
        <v>12</v>
      </c>
      <c r="E7">
        <v>0.7</v>
      </c>
      <c r="F7" s="24">
        <f t="shared" si="0"/>
        <v>0.31578947368421051</v>
      </c>
    </row>
    <row r="8" spans="1:6" x14ac:dyDescent="0.25">
      <c r="A8" t="s">
        <v>10</v>
      </c>
      <c r="B8">
        <v>12</v>
      </c>
      <c r="C8">
        <v>8</v>
      </c>
      <c r="D8">
        <f>ROUND(VLOOKUP(E8,lookup!$A$1:$C$12,3,0),0)</f>
        <v>10</v>
      </c>
      <c r="E8">
        <v>0.8</v>
      </c>
      <c r="F8" s="24">
        <f t="shared" si="0"/>
        <v>0.26315789473684209</v>
      </c>
    </row>
    <row r="9" spans="1:6" x14ac:dyDescent="0.25">
      <c r="A9" t="s">
        <v>11</v>
      </c>
      <c r="B9">
        <v>10</v>
      </c>
      <c r="C9">
        <v>7</v>
      </c>
      <c r="D9">
        <f>ROUND(VLOOKUP(E9,lookup!$A$1:$C$12,3,0),0)</f>
        <v>10</v>
      </c>
      <c r="E9">
        <v>0.8</v>
      </c>
      <c r="F9" s="24">
        <f t="shared" si="0"/>
        <v>0.26315789473684209</v>
      </c>
    </row>
    <row r="10" spans="1:6" x14ac:dyDescent="0.25">
      <c r="A10" t="s">
        <v>12</v>
      </c>
      <c r="B10">
        <v>10</v>
      </c>
      <c r="C10">
        <v>14</v>
      </c>
      <c r="D10">
        <f>ROUND(VLOOKUP(E10,lookup!$A$1:$C$12,3,0),0)</f>
        <v>13</v>
      </c>
      <c r="E10">
        <v>0.6</v>
      </c>
      <c r="F10" s="24">
        <f t="shared" si="0"/>
        <v>0.34210526315789475</v>
      </c>
    </row>
    <row r="11" spans="1:6" x14ac:dyDescent="0.25">
      <c r="A11" t="s">
        <v>14</v>
      </c>
      <c r="B11">
        <v>10</v>
      </c>
      <c r="C11">
        <v>7</v>
      </c>
      <c r="D11">
        <f>ROUND(VLOOKUP(E11,lookup!$A$1:$C$12,3,0),0)</f>
        <v>7</v>
      </c>
      <c r="E11">
        <v>1</v>
      </c>
      <c r="F11" s="24">
        <f t="shared" si="0"/>
        <v>0.18421052631578946</v>
      </c>
    </row>
    <row r="12" spans="1:6" x14ac:dyDescent="0.25">
      <c r="A12" t="s">
        <v>15</v>
      </c>
      <c r="B12">
        <v>9</v>
      </c>
      <c r="C12">
        <v>12</v>
      </c>
      <c r="D12">
        <f>ROUND(VLOOKUP(E12,lookup!$A$1:$C$12,3,0),0)</f>
        <v>10</v>
      </c>
      <c r="E12">
        <v>0.8</v>
      </c>
      <c r="F12" s="24">
        <f t="shared" si="0"/>
        <v>0.26315789473684209</v>
      </c>
    </row>
    <row r="13" spans="1:6" x14ac:dyDescent="0.25">
      <c r="A13" t="s">
        <v>16</v>
      </c>
      <c r="B13">
        <v>9</v>
      </c>
      <c r="C13">
        <v>10</v>
      </c>
      <c r="D13">
        <f>ROUND(VLOOKUP(E13,lookup!$A$1:$C$12,3,0),0)</f>
        <v>13</v>
      </c>
      <c r="E13">
        <v>0.6</v>
      </c>
      <c r="F13" s="24">
        <f t="shared" si="0"/>
        <v>0.34210526315789475</v>
      </c>
    </row>
    <row r="14" spans="1:6" x14ac:dyDescent="0.25">
      <c r="A14" t="s">
        <v>17</v>
      </c>
      <c r="B14">
        <v>9</v>
      </c>
      <c r="C14">
        <v>11</v>
      </c>
      <c r="D14">
        <f>ROUND(VLOOKUP(E14,lookup!$A$1:$C$12,3,0),0)</f>
        <v>7</v>
      </c>
      <c r="E14">
        <v>1</v>
      </c>
      <c r="F14" s="24">
        <f t="shared" si="0"/>
        <v>0.18421052631578946</v>
      </c>
    </row>
    <row r="15" spans="1:6" x14ac:dyDescent="0.25">
      <c r="A15" t="s">
        <v>18</v>
      </c>
      <c r="B15">
        <v>9</v>
      </c>
      <c r="C15">
        <v>7</v>
      </c>
      <c r="D15">
        <f>ROUND(VLOOKUP(E15,lookup!$A$1:$C$12,3,0),0)</f>
        <v>10</v>
      </c>
      <c r="E15">
        <v>0.8</v>
      </c>
      <c r="F15" s="24">
        <f t="shared" si="0"/>
        <v>0.26315789473684209</v>
      </c>
    </row>
    <row r="16" spans="1:6" x14ac:dyDescent="0.25">
      <c r="A16" t="s">
        <v>19</v>
      </c>
      <c r="B16">
        <v>8</v>
      </c>
      <c r="C16">
        <v>7</v>
      </c>
      <c r="D16">
        <f>ROUND(VLOOKUP(E16,lookup!$A$1:$C$12,3,0),0)</f>
        <v>10</v>
      </c>
      <c r="E16">
        <v>0.8</v>
      </c>
      <c r="F16" s="24">
        <f t="shared" si="0"/>
        <v>0.26315789473684209</v>
      </c>
    </row>
    <row r="17" spans="1:6" x14ac:dyDescent="0.25">
      <c r="A17" t="s">
        <v>20</v>
      </c>
      <c r="B17">
        <v>6</v>
      </c>
      <c r="C17">
        <v>10</v>
      </c>
      <c r="D17">
        <f>ROUND(VLOOKUP(E17,lookup!$A$1:$C$12,3,0),0)</f>
        <v>7</v>
      </c>
      <c r="E17">
        <v>1</v>
      </c>
      <c r="F17" s="24">
        <f t="shared" si="0"/>
        <v>0.18421052631578946</v>
      </c>
    </row>
    <row r="18" spans="1:6" x14ac:dyDescent="0.25">
      <c r="A18" t="s">
        <v>23</v>
      </c>
      <c r="B18">
        <v>0</v>
      </c>
      <c r="C18">
        <v>9</v>
      </c>
      <c r="D18">
        <f>ROUND(VLOOKUP(E18,lookup!$A$1:$C$12,3,0),0)</f>
        <v>15</v>
      </c>
      <c r="E18">
        <v>0.5</v>
      </c>
      <c r="F18" s="24">
        <f t="shared" si="0"/>
        <v>0.39473684210526316</v>
      </c>
    </row>
    <row r="19" spans="1:6" x14ac:dyDescent="0.25">
      <c r="A19" t="s">
        <v>39</v>
      </c>
      <c r="C19">
        <v>9.9</v>
      </c>
      <c r="D19">
        <f>ROUND(VLOOKUP(E19,lookup!$A$1:$C$12,3,0),0)</f>
        <v>4</v>
      </c>
      <c r="E19">
        <v>1.2</v>
      </c>
      <c r="F19" s="24">
        <f t="shared" si="0"/>
        <v>0.10526315789473684</v>
      </c>
    </row>
    <row r="20" spans="1:6" x14ac:dyDescent="0.25">
      <c r="A20" t="s">
        <v>40</v>
      </c>
      <c r="C20">
        <v>10.7</v>
      </c>
      <c r="D20">
        <f>ROUND(VLOOKUP(E20,lookup!$A$1:$C$12,3,0),0)</f>
        <v>7</v>
      </c>
      <c r="E20">
        <v>1</v>
      </c>
      <c r="F20" s="24">
        <f t="shared" si="0"/>
        <v>0.18421052631578946</v>
      </c>
    </row>
    <row r="21" spans="1:6" x14ac:dyDescent="0.25">
      <c r="A21" t="s">
        <v>41</v>
      </c>
      <c r="C21">
        <v>17.3</v>
      </c>
      <c r="D21">
        <f>ROUND(VLOOKUP(E21,lookup!$A$1:$C$12,3,0),0)</f>
        <v>13</v>
      </c>
      <c r="E21">
        <v>0.6</v>
      </c>
      <c r="F21" s="24">
        <f t="shared" si="0"/>
        <v>0.34210526315789475</v>
      </c>
    </row>
    <row r="22" spans="1:6" ht="15.75" customHeight="1" x14ac:dyDescent="0.25"/>
    <row r="25" spans="1:6" x14ac:dyDescent="0.25">
      <c r="A25" t="s">
        <v>13</v>
      </c>
      <c r="B25">
        <v>10</v>
      </c>
      <c r="C25">
        <v>5</v>
      </c>
      <c r="D25">
        <f>VLOOKUP(E25,lookup!$A$1:$B$11,2,0)</f>
        <v>8</v>
      </c>
      <c r="E25">
        <f>VLOOKUP(A25,Sheet2!A:D,4,0)</f>
        <v>0.9</v>
      </c>
      <c r="F25" s="24">
        <f t="shared" ref="F25" si="1">D25/38</f>
        <v>0.21052631578947367</v>
      </c>
    </row>
    <row r="26" spans="1:6" x14ac:dyDescent="0.25">
      <c r="A26" t="s">
        <v>22</v>
      </c>
      <c r="B26">
        <v>0</v>
      </c>
      <c r="C26">
        <v>10</v>
      </c>
      <c r="D26">
        <f>VLOOKUP(E26,lookup!$A$1:$B$11,2,0)</f>
        <v>7</v>
      </c>
      <c r="E26">
        <f>VLOOKUP(A26,Sheet2!A:D,4,0)</f>
        <v>1</v>
      </c>
      <c r="F26" s="24">
        <f>D26/38</f>
        <v>0.18421052631578946</v>
      </c>
    </row>
    <row r="27" spans="1:6" x14ac:dyDescent="0.25">
      <c r="A27" t="s">
        <v>21</v>
      </c>
      <c r="B27">
        <v>0</v>
      </c>
      <c r="C27">
        <v>5</v>
      </c>
      <c r="D27">
        <f>VLOOKUP(E27,lookup!$A$1:$B$11,2,0)</f>
        <v>5</v>
      </c>
      <c r="E27">
        <f>VLOOKUP(A27,Sheet2!A:D,4,0)</f>
        <v>1.1000000000000001</v>
      </c>
      <c r="F27" s="24">
        <f>D27/38</f>
        <v>0.13157894736842105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1" sqref="B11:B12"/>
    </sheetView>
  </sheetViews>
  <sheetFormatPr defaultRowHeight="15" x14ac:dyDescent="0.25"/>
  <cols>
    <col min="1" max="1" width="14.5703125" bestFit="1" customWidth="1"/>
    <col min="2" max="2" width="12.5703125" bestFit="1" customWidth="1"/>
  </cols>
  <sheetData>
    <row r="1" spans="1:3" x14ac:dyDescent="0.25">
      <c r="A1" t="s">
        <v>24</v>
      </c>
      <c r="B1" t="s">
        <v>2</v>
      </c>
      <c r="C1" t="s">
        <v>2</v>
      </c>
    </row>
    <row r="2" spans="1:3" x14ac:dyDescent="0.25">
      <c r="A2">
        <v>0.2</v>
      </c>
      <c r="B2">
        <v>18</v>
      </c>
      <c r="C2">
        <f>A2*-14.809+22.238</f>
        <v>19.276199999999999</v>
      </c>
    </row>
    <row r="3" spans="1:3" x14ac:dyDescent="0.25">
      <c r="A3">
        <v>0.3</v>
      </c>
      <c r="B3">
        <v>16</v>
      </c>
      <c r="C3">
        <f t="shared" ref="C3:C12" si="0">A3*-14.809+22.238</f>
        <v>17.795300000000001</v>
      </c>
    </row>
    <row r="4" spans="1:3" x14ac:dyDescent="0.25">
      <c r="A4">
        <v>0.4</v>
      </c>
      <c r="B4">
        <v>14</v>
      </c>
      <c r="C4">
        <f t="shared" si="0"/>
        <v>16.314399999999999</v>
      </c>
    </row>
    <row r="5" spans="1:3" x14ac:dyDescent="0.25">
      <c r="A5">
        <v>0.5</v>
      </c>
      <c r="B5">
        <v>12</v>
      </c>
      <c r="C5">
        <f t="shared" si="0"/>
        <v>14.833500000000001</v>
      </c>
    </row>
    <row r="6" spans="1:3" x14ac:dyDescent="0.25">
      <c r="A6">
        <v>0.6</v>
      </c>
      <c r="B6">
        <v>11</v>
      </c>
      <c r="C6">
        <f t="shared" si="0"/>
        <v>13.352600000000001</v>
      </c>
    </row>
    <row r="7" spans="1:3" x14ac:dyDescent="0.25">
      <c r="A7">
        <v>0.7</v>
      </c>
      <c r="B7">
        <v>10</v>
      </c>
      <c r="C7">
        <f t="shared" si="0"/>
        <v>11.871700000000001</v>
      </c>
    </row>
    <row r="8" spans="1:3" x14ac:dyDescent="0.25">
      <c r="A8">
        <v>0.8</v>
      </c>
      <c r="B8">
        <v>9</v>
      </c>
      <c r="C8">
        <f t="shared" si="0"/>
        <v>10.390799999999999</v>
      </c>
    </row>
    <row r="9" spans="1:3" x14ac:dyDescent="0.25">
      <c r="A9">
        <v>0.9</v>
      </c>
      <c r="B9">
        <v>8</v>
      </c>
      <c r="C9">
        <f t="shared" si="0"/>
        <v>8.9099000000000004</v>
      </c>
    </row>
    <row r="10" spans="1:3" x14ac:dyDescent="0.25">
      <c r="A10">
        <v>1</v>
      </c>
      <c r="B10">
        <v>7</v>
      </c>
      <c r="C10">
        <f t="shared" si="0"/>
        <v>7.4290000000000003</v>
      </c>
    </row>
    <row r="11" spans="1:3" x14ac:dyDescent="0.25">
      <c r="A11">
        <v>1.1000000000000001</v>
      </c>
      <c r="B11">
        <v>5</v>
      </c>
      <c r="C11">
        <f t="shared" si="0"/>
        <v>5.9481000000000002</v>
      </c>
    </row>
    <row r="12" spans="1:3" x14ac:dyDescent="0.25">
      <c r="A12">
        <v>1.2</v>
      </c>
      <c r="B12">
        <v>5</v>
      </c>
      <c r="C12">
        <f t="shared" si="0"/>
        <v>4.4672000000000018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workbookViewId="0"/>
  </sheetViews>
  <sheetFormatPr defaultRowHeight="15" x14ac:dyDescent="0.25"/>
  <cols>
    <col min="1" max="1" width="23.85546875" bestFit="1" customWidth="1"/>
  </cols>
  <sheetData>
    <row r="1" spans="1:12" ht="15.75" customHeight="1" x14ac:dyDescent="0.25">
      <c r="A1" s="1" t="s">
        <v>0</v>
      </c>
      <c r="B1" s="23" t="s">
        <v>25</v>
      </c>
      <c r="C1" s="23" t="s">
        <v>26</v>
      </c>
      <c r="D1" s="23" t="s">
        <v>27</v>
      </c>
      <c r="E1" s="1" t="s">
        <v>28</v>
      </c>
      <c r="F1" s="23" t="s">
        <v>29</v>
      </c>
      <c r="G1" s="23" t="s">
        <v>30</v>
      </c>
      <c r="H1" s="23" t="s">
        <v>31</v>
      </c>
      <c r="I1" s="23" t="s">
        <v>32</v>
      </c>
      <c r="J1" s="23" t="s">
        <v>33</v>
      </c>
      <c r="K1" s="23" t="s">
        <v>34</v>
      </c>
      <c r="L1" s="23" t="s">
        <v>35</v>
      </c>
    </row>
    <row r="2" spans="1:12" x14ac:dyDescent="0.25">
      <c r="A2" t="s">
        <v>5</v>
      </c>
      <c r="B2" s="2">
        <v>94.9</v>
      </c>
      <c r="C2" s="2">
        <v>3.2</v>
      </c>
      <c r="D2" s="2">
        <v>0.2</v>
      </c>
      <c r="E2" s="2">
        <v>29.5</v>
      </c>
      <c r="F2" s="2">
        <v>6.1</v>
      </c>
      <c r="G2" s="2">
        <v>2.4</v>
      </c>
      <c r="H2" s="2">
        <v>79</v>
      </c>
      <c r="I2" s="2">
        <v>95</v>
      </c>
      <c r="J2" s="3" t="s">
        <v>36</v>
      </c>
      <c r="K2" s="4" t="s">
        <v>37</v>
      </c>
      <c r="L2" s="5">
        <v>0.74</v>
      </c>
    </row>
    <row r="3" spans="1:12" x14ac:dyDescent="0.25">
      <c r="A3" s="2" t="s">
        <v>6</v>
      </c>
      <c r="B3" s="2">
        <v>90.6</v>
      </c>
      <c r="C3" s="2">
        <v>2.7</v>
      </c>
      <c r="D3" s="2">
        <v>0.3</v>
      </c>
      <c r="E3" s="2">
        <v>26</v>
      </c>
      <c r="F3" s="2">
        <v>8.1999999999999993</v>
      </c>
      <c r="G3" s="2">
        <v>3.8</v>
      </c>
      <c r="H3" s="2">
        <v>51</v>
      </c>
      <c r="I3" s="2">
        <v>86</v>
      </c>
      <c r="J3" s="3" t="s">
        <v>36</v>
      </c>
      <c r="K3" s="6">
        <v>0.95</v>
      </c>
      <c r="L3" s="7">
        <v>0.19</v>
      </c>
    </row>
    <row r="4" spans="1:12" ht="15.75" customHeight="1" x14ac:dyDescent="0.25">
      <c r="A4" s="2" t="s">
        <v>7</v>
      </c>
      <c r="B4" s="2">
        <v>87.2</v>
      </c>
      <c r="C4" s="2">
        <v>2.5</v>
      </c>
      <c r="D4" s="2">
        <v>0.4</v>
      </c>
      <c r="E4" s="2">
        <v>22.6</v>
      </c>
      <c r="F4" s="2">
        <v>9.6999999999999993</v>
      </c>
      <c r="G4" s="2">
        <v>5.6</v>
      </c>
      <c r="H4" s="2">
        <v>41</v>
      </c>
      <c r="I4" s="2">
        <v>78</v>
      </c>
      <c r="J4" s="3" t="s">
        <v>36</v>
      </c>
      <c r="K4" s="8">
        <v>0.77</v>
      </c>
      <c r="L4" s="9">
        <v>0.04</v>
      </c>
    </row>
    <row r="5" spans="1:12" ht="17.25" customHeight="1" x14ac:dyDescent="0.25">
      <c r="A5" s="2" t="s">
        <v>8</v>
      </c>
      <c r="B5" s="2">
        <v>84.6</v>
      </c>
      <c r="C5" s="2">
        <v>2.4</v>
      </c>
      <c r="D5" s="2">
        <v>0.5</v>
      </c>
      <c r="E5" s="2">
        <v>23.4</v>
      </c>
      <c r="F5" s="2">
        <v>5.8</v>
      </c>
      <c r="G5" s="2">
        <v>8.8000000000000007</v>
      </c>
      <c r="H5" s="2">
        <v>31</v>
      </c>
      <c r="I5" s="2">
        <v>76</v>
      </c>
      <c r="J5" s="3" t="s">
        <v>36</v>
      </c>
      <c r="K5" s="10">
        <v>0.68</v>
      </c>
      <c r="L5" s="11">
        <v>0.03</v>
      </c>
    </row>
    <row r="6" spans="1:12" ht="15.75" customHeight="1" x14ac:dyDescent="0.25">
      <c r="A6" s="2" t="s">
        <v>9</v>
      </c>
      <c r="B6" s="2">
        <v>80.3</v>
      </c>
      <c r="C6" s="2">
        <v>2.4</v>
      </c>
      <c r="D6" s="2">
        <v>0.7</v>
      </c>
      <c r="E6" s="2">
        <v>20</v>
      </c>
      <c r="F6" s="2">
        <v>8.8000000000000007</v>
      </c>
      <c r="G6" s="2">
        <v>9.1</v>
      </c>
      <c r="H6" s="2">
        <v>26</v>
      </c>
      <c r="I6" s="2">
        <v>69</v>
      </c>
      <c r="J6" s="3" t="s">
        <v>36</v>
      </c>
      <c r="K6" s="12">
        <v>0.36</v>
      </c>
      <c r="L6" s="3" t="s">
        <v>36</v>
      </c>
    </row>
    <row r="7" spans="1:12" ht="17.25" customHeight="1" x14ac:dyDescent="0.25">
      <c r="A7" s="2" t="s">
        <v>4</v>
      </c>
      <c r="B7" s="2">
        <v>79.400000000000006</v>
      </c>
      <c r="C7" s="2">
        <v>2.2999999999999998</v>
      </c>
      <c r="D7" s="2">
        <v>0.7</v>
      </c>
      <c r="E7" s="2">
        <v>18.600000000000001</v>
      </c>
      <c r="F7" s="2">
        <v>8.1</v>
      </c>
      <c r="G7" s="2">
        <v>11.3</v>
      </c>
      <c r="H7" s="2">
        <v>12</v>
      </c>
      <c r="I7" s="2">
        <v>64</v>
      </c>
      <c r="J7" s="3" t="s">
        <v>36</v>
      </c>
      <c r="K7" s="13">
        <v>0.18</v>
      </c>
      <c r="L7" s="3" t="s">
        <v>36</v>
      </c>
    </row>
    <row r="8" spans="1:12" ht="15.75" customHeight="1" x14ac:dyDescent="0.25">
      <c r="A8" s="2" t="s">
        <v>18</v>
      </c>
      <c r="B8" s="2">
        <v>70.099999999999994</v>
      </c>
      <c r="C8" s="2">
        <v>1.9</v>
      </c>
      <c r="D8" s="2">
        <v>0.8</v>
      </c>
      <c r="E8" s="2">
        <v>14.5</v>
      </c>
      <c r="F8" s="2">
        <v>8.6</v>
      </c>
      <c r="G8" s="2">
        <v>15</v>
      </c>
      <c r="H8" s="2">
        <v>-4</v>
      </c>
      <c r="I8" s="2">
        <v>52</v>
      </c>
      <c r="J8" s="3" t="s">
        <v>36</v>
      </c>
      <c r="K8" s="14">
        <v>0.02</v>
      </c>
      <c r="L8" s="3" t="s">
        <v>36</v>
      </c>
    </row>
    <row r="9" spans="1:12" ht="17.25" customHeight="1" x14ac:dyDescent="0.25">
      <c r="A9" s="2" t="s">
        <v>12</v>
      </c>
      <c r="B9" s="2">
        <v>70.599999999999994</v>
      </c>
      <c r="C9" s="2">
        <v>1.9</v>
      </c>
      <c r="D9" s="2">
        <v>0.8</v>
      </c>
      <c r="E9" s="2">
        <v>13.5</v>
      </c>
      <c r="F9" s="2">
        <v>10.8</v>
      </c>
      <c r="G9" s="2">
        <v>13.7</v>
      </c>
      <c r="H9" s="2">
        <v>-2</v>
      </c>
      <c r="I9" s="2">
        <v>51</v>
      </c>
      <c r="J9" s="14">
        <v>0.01</v>
      </c>
      <c r="K9" s="14">
        <v>0.02</v>
      </c>
      <c r="L9" s="3" t="s">
        <v>36</v>
      </c>
    </row>
    <row r="10" spans="1:12" ht="15.75" customHeight="1" x14ac:dyDescent="0.25">
      <c r="A10" s="2" t="s">
        <v>20</v>
      </c>
      <c r="B10" s="2">
        <v>68</v>
      </c>
      <c r="C10" s="2">
        <v>2</v>
      </c>
      <c r="D10" s="2">
        <v>1</v>
      </c>
      <c r="E10" s="2">
        <v>14.3</v>
      </c>
      <c r="F10" s="2">
        <v>8.1999999999999993</v>
      </c>
      <c r="G10" s="2">
        <v>15.6</v>
      </c>
      <c r="H10" s="2">
        <v>-4</v>
      </c>
      <c r="I10" s="2">
        <v>51</v>
      </c>
      <c r="J10" s="14">
        <v>0.01</v>
      </c>
      <c r="K10" s="14">
        <v>0.01</v>
      </c>
      <c r="L10" s="3" t="s">
        <v>36</v>
      </c>
    </row>
    <row r="11" spans="1:12" ht="17.25" customHeight="1" x14ac:dyDescent="0.25">
      <c r="A11" s="2" t="s">
        <v>16</v>
      </c>
      <c r="B11" s="2">
        <v>71.400000000000006</v>
      </c>
      <c r="C11" s="2">
        <v>1.9</v>
      </c>
      <c r="D11" s="2">
        <v>0.8</v>
      </c>
      <c r="E11" s="2">
        <v>14</v>
      </c>
      <c r="F11" s="2">
        <v>8.6999999999999993</v>
      </c>
      <c r="G11" s="2">
        <v>15.3</v>
      </c>
      <c r="H11" s="2">
        <v>-3</v>
      </c>
      <c r="I11" s="2">
        <v>51</v>
      </c>
      <c r="J11" s="14">
        <v>0.02</v>
      </c>
      <c r="K11" s="14">
        <v>0.01</v>
      </c>
      <c r="L11" s="3" t="s">
        <v>36</v>
      </c>
    </row>
    <row r="12" spans="1:12" ht="15.75" customHeight="1" x14ac:dyDescent="0.25">
      <c r="A12" t="s">
        <v>23</v>
      </c>
      <c r="B12" s="2">
        <v>69.8</v>
      </c>
      <c r="C12" s="2">
        <v>1.8</v>
      </c>
      <c r="D12" s="2">
        <v>0.7</v>
      </c>
      <c r="E12" s="2">
        <v>12.6</v>
      </c>
      <c r="F12" s="2">
        <v>11</v>
      </c>
      <c r="G12" s="2">
        <v>14.4</v>
      </c>
      <c r="H12" s="2">
        <v>-6</v>
      </c>
      <c r="I12" s="2">
        <v>49</v>
      </c>
      <c r="J12" s="11">
        <v>0.03</v>
      </c>
      <c r="K12" s="3" t="s">
        <v>36</v>
      </c>
      <c r="L12" s="3" t="s">
        <v>36</v>
      </c>
    </row>
    <row r="13" spans="1:12" ht="17.25" customHeight="1" x14ac:dyDescent="0.25">
      <c r="A13" s="2" t="s">
        <v>14</v>
      </c>
      <c r="B13" s="2">
        <v>67.2</v>
      </c>
      <c r="C13" s="2">
        <v>1.8</v>
      </c>
      <c r="D13" s="2">
        <v>0.9</v>
      </c>
      <c r="E13" s="2">
        <v>11.4</v>
      </c>
      <c r="F13" s="2">
        <v>9.6</v>
      </c>
      <c r="G13" s="2">
        <v>16.899999999999999</v>
      </c>
      <c r="H13" s="2">
        <v>-11</v>
      </c>
      <c r="I13" s="2">
        <v>44</v>
      </c>
      <c r="J13" s="15">
        <v>0.09</v>
      </c>
      <c r="K13" s="3" t="s">
        <v>36</v>
      </c>
      <c r="L13" s="3" t="s">
        <v>36</v>
      </c>
    </row>
    <row r="14" spans="1:12" ht="15.75" customHeight="1" x14ac:dyDescent="0.25">
      <c r="A14" s="2" t="s">
        <v>11</v>
      </c>
      <c r="B14" s="2">
        <v>60.2</v>
      </c>
      <c r="C14" s="2">
        <v>1.6</v>
      </c>
      <c r="D14" s="2">
        <v>1</v>
      </c>
      <c r="E14" s="2">
        <v>10.8</v>
      </c>
      <c r="F14" s="2">
        <v>8.6999999999999993</v>
      </c>
      <c r="G14" s="2">
        <v>18.600000000000001</v>
      </c>
      <c r="H14" s="2">
        <v>-20</v>
      </c>
      <c r="I14" s="2">
        <v>41</v>
      </c>
      <c r="J14" s="16">
        <v>0.15</v>
      </c>
      <c r="K14" s="3" t="s">
        <v>36</v>
      </c>
      <c r="L14" s="3" t="s">
        <v>36</v>
      </c>
    </row>
    <row r="15" spans="1:12" ht="17.25" customHeight="1" x14ac:dyDescent="0.25">
      <c r="A15" s="2" t="s">
        <v>15</v>
      </c>
      <c r="B15" s="2">
        <v>67.8</v>
      </c>
      <c r="C15" s="2">
        <v>1.7</v>
      </c>
      <c r="D15" s="2">
        <v>0.8</v>
      </c>
      <c r="E15" s="2">
        <v>10.199999999999999</v>
      </c>
      <c r="F15" s="2">
        <v>8.8000000000000007</v>
      </c>
      <c r="G15" s="2">
        <v>19</v>
      </c>
      <c r="H15" s="2">
        <v>-17</v>
      </c>
      <c r="I15" s="2">
        <v>39</v>
      </c>
      <c r="J15" s="7">
        <v>0.19</v>
      </c>
      <c r="K15" s="3" t="s">
        <v>36</v>
      </c>
      <c r="L15" s="3" t="s">
        <v>36</v>
      </c>
    </row>
    <row r="16" spans="1:12" ht="15.75" customHeight="1" x14ac:dyDescent="0.25">
      <c r="A16" s="2" t="s">
        <v>19</v>
      </c>
      <c r="B16" s="2">
        <v>66.099999999999994</v>
      </c>
      <c r="C16" s="2">
        <v>1.8</v>
      </c>
      <c r="D16" s="2">
        <v>0.9</v>
      </c>
      <c r="E16" s="2">
        <v>8.9</v>
      </c>
      <c r="F16" s="2">
        <v>11.8</v>
      </c>
      <c r="G16" s="2">
        <v>17.3</v>
      </c>
      <c r="H16" s="2">
        <v>-22</v>
      </c>
      <c r="I16" s="2">
        <v>38</v>
      </c>
      <c r="J16" s="17">
        <v>0.23</v>
      </c>
      <c r="K16" s="3" t="s">
        <v>36</v>
      </c>
      <c r="L16" s="3" t="s">
        <v>36</v>
      </c>
    </row>
    <row r="17" spans="1:12" ht="17.25" customHeight="1" x14ac:dyDescent="0.25">
      <c r="A17" t="s">
        <v>17</v>
      </c>
      <c r="B17" s="2">
        <v>65.099999999999994</v>
      </c>
      <c r="C17" s="2">
        <v>1.7</v>
      </c>
      <c r="D17" s="2">
        <v>0.8</v>
      </c>
      <c r="E17" s="2">
        <v>9.5</v>
      </c>
      <c r="F17" s="2">
        <v>10</v>
      </c>
      <c r="G17" s="2">
        <v>18.5</v>
      </c>
      <c r="H17" s="2">
        <v>-16</v>
      </c>
      <c r="I17" s="2">
        <v>38</v>
      </c>
      <c r="J17" s="18">
        <v>0.22</v>
      </c>
      <c r="K17" s="3" t="s">
        <v>36</v>
      </c>
      <c r="L17" s="3" t="s">
        <v>36</v>
      </c>
    </row>
    <row r="18" spans="1:12" ht="15.75" customHeight="1" x14ac:dyDescent="0.25">
      <c r="A18" s="2" t="s">
        <v>22</v>
      </c>
      <c r="B18" s="2">
        <v>59.4</v>
      </c>
      <c r="C18" s="2">
        <v>1.6</v>
      </c>
      <c r="D18" s="2">
        <v>1</v>
      </c>
      <c r="E18" s="2">
        <v>8.4</v>
      </c>
      <c r="F18" s="2">
        <v>8.6999999999999993</v>
      </c>
      <c r="G18" s="2">
        <v>20.9</v>
      </c>
      <c r="H18" s="2">
        <v>-30</v>
      </c>
      <c r="I18" s="2">
        <v>34</v>
      </c>
      <c r="J18" s="19">
        <v>0.42</v>
      </c>
      <c r="K18" s="3" t="s">
        <v>36</v>
      </c>
      <c r="L18" s="3" t="s">
        <v>36</v>
      </c>
    </row>
    <row r="19" spans="1:12" ht="17.25" customHeight="1" x14ac:dyDescent="0.25">
      <c r="A19" s="2" t="s">
        <v>10</v>
      </c>
      <c r="B19" s="2">
        <v>56.6</v>
      </c>
      <c r="C19" s="2">
        <v>1.6</v>
      </c>
      <c r="D19" s="2">
        <v>1.1000000000000001</v>
      </c>
      <c r="E19" s="2">
        <v>7.8</v>
      </c>
      <c r="F19" s="2">
        <v>9.3000000000000007</v>
      </c>
      <c r="G19" s="2">
        <v>20.9</v>
      </c>
      <c r="H19" s="2">
        <v>-34</v>
      </c>
      <c r="I19" s="2">
        <v>33</v>
      </c>
      <c r="J19" s="20">
        <v>0.48</v>
      </c>
      <c r="K19" s="3" t="s">
        <v>36</v>
      </c>
      <c r="L19" s="3" t="s">
        <v>36</v>
      </c>
    </row>
    <row r="20" spans="1:12" ht="15.75" customHeight="1" x14ac:dyDescent="0.25">
      <c r="A20" s="2" t="s">
        <v>13</v>
      </c>
      <c r="B20" s="2">
        <v>59.3</v>
      </c>
      <c r="C20" s="2">
        <v>1.4</v>
      </c>
      <c r="D20" s="2">
        <v>0.9</v>
      </c>
      <c r="E20" s="2">
        <v>6.8</v>
      </c>
      <c r="F20" s="2">
        <v>11.1</v>
      </c>
      <c r="G20" s="2">
        <v>20.100000000000001</v>
      </c>
      <c r="H20" s="2">
        <v>-33</v>
      </c>
      <c r="I20" s="2">
        <v>31</v>
      </c>
      <c r="J20" s="21">
        <v>0.54</v>
      </c>
      <c r="K20" s="3" t="s">
        <v>36</v>
      </c>
      <c r="L20" s="3" t="s">
        <v>36</v>
      </c>
    </row>
    <row r="21" spans="1:12" ht="17.25" customHeight="1" x14ac:dyDescent="0.25">
      <c r="A21" t="s">
        <v>21</v>
      </c>
      <c r="B21" s="2">
        <v>57.7</v>
      </c>
      <c r="C21" s="2">
        <v>1.7</v>
      </c>
      <c r="D21" s="2">
        <v>1.1000000000000001</v>
      </c>
      <c r="E21" s="2">
        <v>7.2</v>
      </c>
      <c r="F21" s="2">
        <v>8.4</v>
      </c>
      <c r="G21" s="2">
        <v>22.5</v>
      </c>
      <c r="H21" s="2">
        <v>-38</v>
      </c>
      <c r="I21" s="2">
        <v>30</v>
      </c>
      <c r="J21" s="22">
        <v>0.61</v>
      </c>
      <c r="K21" s="3" t="s">
        <v>36</v>
      </c>
      <c r="L21" s="3" t="s">
        <v>36</v>
      </c>
    </row>
  </sheetData>
  <autoFilter ref="A1:P23" xr:uid="{00000000-0009-0000-0000-000002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clean_sheets</vt:lpstr>
      <vt:lpstr>lookup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Nadel</dc:creator>
  <cp:lastModifiedBy>Dan</cp:lastModifiedBy>
  <dcterms:created xsi:type="dcterms:W3CDTF">2018-11-13T21:06:09Z</dcterms:created>
  <dcterms:modified xsi:type="dcterms:W3CDTF">2020-02-07T17:39:40Z</dcterms:modified>
</cp:coreProperties>
</file>