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15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5" fontId="0" fillId="4" borderId="0" pivotButton="0" quotePrefix="0" xfId="0"/>
    <xf numFmtId="0" fontId="0" fillId="4" borderId="0" pivotButton="0" quotePrefix="0" xfId="0"/>
    <xf numFmtId="15" fontId="0" fillId="5" borderId="0" pivotButton="0" quotePrefix="0" xfId="0"/>
    <xf numFmtId="0" fontId="0" fillId="5" borderId="0" pivotButton="0" quotePrefix="0" xfId="0"/>
    <xf numFmtId="0" fontId="0" fillId="6" borderId="0" pivotButton="0" quotePrefix="0" xfId="0"/>
    <xf numFmtId="10" fontId="0" fillId="3" borderId="0" pivotButton="0" quotePrefix="0" xfId="0"/>
    <xf numFmtId="10" fontId="0" fillId="7" borderId="0" pivotButton="0" quotePrefix="0" xfId="0"/>
    <xf numFmtId="10" fontId="0" fillId="8" borderId="0" pivotButton="0" quotePrefix="0" xfId="0"/>
    <xf numFmtId="15" fontId="0" fillId="0" borderId="0" pivotButton="0" quotePrefix="0" xfId="0"/>
    <xf numFmtId="10" fontId="0" fillId="0" borderId="0" pivotButton="0" quotePrefix="0" xfId="0"/>
    <xf numFmtId="1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ont>
        <color theme="5" tint="-0.499984740745262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263C18"/>
      </font>
      <fill>
        <patternFill>
          <bgColor rgb="FF00B050"/>
        </patternFill>
      </fill>
    </dxf>
    <dxf>
      <fill>
        <patternFill>
          <bgColor rgb="FF90EE90"/>
        </patternFill>
      </fill>
      <border>
        <left/>
        <right/>
        <top/>
        <bottom/>
        <vertical/>
        <horizontal/>
      </border>
    </dxf>
    <dxf>
      <fill>
        <patternFill>
          <bgColor rgb="FF00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"/>
  <sheetViews>
    <sheetView tabSelected="1" topLeftCell="S17" workbookViewId="0">
      <selection activeCell="X36" sqref="X36"/>
    </sheetView>
  </sheetViews>
  <sheetFormatPr baseColWidth="8" defaultRowHeight="14.5"/>
  <cols>
    <col width="10.08984375" bestFit="1" customWidth="1" style="14" min="1" max="1"/>
    <col width="11.6328125" bestFit="1" customWidth="1" style="2" min="2" max="2"/>
    <col width="7.81640625" bestFit="1" customWidth="1" style="2" min="3" max="7"/>
    <col width="8.54296875" bestFit="1" customWidth="1" style="2" min="8" max="8"/>
    <col width="13.6328125" bestFit="1" customWidth="1" style="1" min="9" max="9"/>
    <col width="13.81640625" bestFit="1" customWidth="1" style="1" min="10" max="10"/>
    <col width="10.08984375" bestFit="1" customWidth="1" style="14" min="12" max="12"/>
    <col width="11.81640625" bestFit="1" customWidth="1" style="14" min="13" max="13"/>
    <col width="14.26953125" bestFit="1" customWidth="1" style="2" min="14" max="14"/>
    <col width="13.08984375" bestFit="1" customWidth="1" style="2" min="15" max="15"/>
    <col width="10.08984375" bestFit="1" customWidth="1" style="14" min="17" max="17"/>
    <col width="11.81640625" bestFit="1" customWidth="1" style="14" min="18" max="18"/>
    <col width="14.26953125" bestFit="1" customWidth="1" style="2" min="19" max="19"/>
    <col width="13.08984375" bestFit="1" customWidth="1" style="2" min="20" max="20"/>
    <col width="9.7265625" bestFit="1" customWidth="1" style="2" min="22" max="23"/>
    <col width="11.54296875" bestFit="1" customWidth="1" style="2" min="24" max="24"/>
    <col width="8.08984375" bestFit="1" customWidth="1" style="2" min="25" max="25"/>
    <col width="9.1796875" bestFit="1" customWidth="1" style="2" min="26" max="26"/>
    <col width="8.453125" bestFit="1" customWidth="1" style="2" min="27" max="27"/>
    <col width="6.453125" bestFit="1" customWidth="1" style="15" min="29" max="29"/>
    <col width="9" bestFit="1" customWidth="1" style="15" min="30" max="30"/>
    <col width="6.453125" bestFit="1" customWidth="1" style="15" min="31" max="31"/>
    <col width="4.7265625" bestFit="1" customWidth="1" style="2" min="33" max="33"/>
    <col width="5.26953125" bestFit="1" customWidth="1" style="2" min="34" max="34"/>
    <col width="5.90625" bestFit="1" customWidth="1" style="2" min="36" max="36"/>
    <col width="4.81640625" bestFit="1" customWidth="1" style="2" min="37" max="38"/>
  </cols>
  <sheetData>
    <row r="1">
      <c r="A1" s="3" t="inlineStr">
        <is>
          <t xml:space="preserve">Date </t>
        </is>
      </c>
      <c r="B1" s="4" t="inlineStr">
        <is>
          <t xml:space="preserve">PREV_CLOSE </t>
        </is>
      </c>
      <c r="C1" s="4" t="inlineStr">
        <is>
          <t xml:space="preserve">OPEN </t>
        </is>
      </c>
      <c r="D1" s="4" t="inlineStr">
        <is>
          <t xml:space="preserve">HIGH </t>
        </is>
      </c>
      <c r="E1" s="4" t="inlineStr">
        <is>
          <t xml:space="preserve">LOW </t>
        </is>
      </c>
      <c r="F1" s="4" t="inlineStr">
        <is>
          <t>CLOSE</t>
        </is>
      </c>
      <c r="G1" s="4" t="inlineStr">
        <is>
          <t xml:space="preserve">vwap </t>
        </is>
      </c>
      <c r="H1" s="4" t="inlineStr">
        <is>
          <t xml:space="preserve">VOLUME </t>
        </is>
      </c>
      <c r="I1" s="4" t="inlineStr">
        <is>
          <t>Deliverable Qty</t>
        </is>
      </c>
      <c r="J1" s="4" t="inlineStr">
        <is>
          <t>% Dlvry/Traded</t>
        </is>
      </c>
      <c r="K1" s="5" t="n"/>
      <c r="L1" s="6" t="inlineStr">
        <is>
          <t xml:space="preserve">DATE </t>
        </is>
      </c>
      <c r="M1" s="6" t="inlineStr">
        <is>
          <t xml:space="preserve">EXPIRY DATE </t>
        </is>
      </c>
      <c r="N1" s="7" t="inlineStr">
        <is>
          <t xml:space="preserve">OPEN INTEREST </t>
        </is>
      </c>
      <c r="O1" s="7" t="inlineStr">
        <is>
          <t xml:space="preserve">CHANGE IN OI </t>
        </is>
      </c>
      <c r="P1" s="5" t="n"/>
      <c r="Q1" s="8" t="inlineStr">
        <is>
          <t xml:space="preserve">DATE </t>
        </is>
      </c>
      <c r="R1" s="8" t="inlineStr">
        <is>
          <t xml:space="preserve">EXPIRY DATE </t>
        </is>
      </c>
      <c r="S1" s="9" t="inlineStr">
        <is>
          <t xml:space="preserve">OPEN INTEREST </t>
        </is>
      </c>
      <c r="T1" s="9" t="inlineStr">
        <is>
          <t xml:space="preserve">CHANGE IN OI </t>
        </is>
      </c>
      <c r="U1" s="5" t="n"/>
      <c r="V1" s="10" t="inlineStr">
        <is>
          <t>Date</t>
        </is>
      </c>
      <c r="W1" s="10" t="inlineStr">
        <is>
          <t>Close Price</t>
        </is>
      </c>
      <c r="X1" s="10" t="inlineStr">
        <is>
          <t>Delivery(CR.)</t>
        </is>
      </c>
      <c r="Y1" s="10" t="inlineStr">
        <is>
          <t>5D avg D</t>
        </is>
      </c>
      <c r="Z1" s="10" t="inlineStr">
        <is>
          <t>Cumm. OI</t>
        </is>
      </c>
      <c r="AA1" s="10" t="inlineStr">
        <is>
          <t>Chg OI</t>
        </is>
      </c>
      <c r="AB1" s="5" t="n"/>
      <c r="AC1" s="11" t="inlineStr">
        <is>
          <t>%Price</t>
        </is>
      </c>
      <c r="AD1" s="11" t="inlineStr">
        <is>
          <t>%Delivery</t>
        </is>
      </c>
      <c r="AE1" s="12" t="inlineStr">
        <is>
          <t>%OI</t>
        </is>
      </c>
      <c r="AF1" s="5" t="n"/>
      <c r="AG1" s="12" t="inlineStr">
        <is>
          <t>Long</t>
        </is>
      </c>
      <c r="AH1" s="13" t="inlineStr">
        <is>
          <t>Short</t>
        </is>
      </c>
      <c r="AI1" s="5" t="n"/>
      <c r="AJ1" s="4" t="inlineStr">
        <is>
          <t>VWAP</t>
        </is>
      </c>
      <c r="AK1" s="4" t="inlineStr">
        <is>
          <t>High</t>
        </is>
      </c>
      <c r="AL1" s="4" t="inlineStr">
        <is>
          <t>Low</t>
        </is>
      </c>
    </row>
    <row r="2">
      <c r="A2" s="14" t="n">
        <v>44652</v>
      </c>
      <c r="B2" t="n">
        <v>3079.95</v>
      </c>
      <c r="C2" t="n">
        <v>3110</v>
      </c>
      <c r="D2" t="n">
        <v>3121</v>
      </c>
      <c r="E2" t="n">
        <v>3087.65</v>
      </c>
      <c r="F2" t="n">
        <v>3114.15</v>
      </c>
      <c r="G2" t="n">
        <v>3114.15</v>
      </c>
      <c r="H2" t="n">
        <v>637392</v>
      </c>
      <c r="I2" t="n">
        <v>242727</v>
      </c>
      <c r="J2" t="n">
        <v>38.08</v>
      </c>
      <c r="L2" s="14" t="n">
        <v>44652</v>
      </c>
      <c r="M2" s="14" t="n">
        <v>44679</v>
      </c>
      <c r="N2" t="n">
        <v>5275950</v>
      </c>
      <c r="O2" t="n">
        <v>16950</v>
      </c>
      <c r="Q2" s="14" t="n">
        <v>44652</v>
      </c>
      <c r="R2" s="14" t="n">
        <v>44707</v>
      </c>
      <c r="S2" t="n">
        <v>59700</v>
      </c>
      <c r="T2" t="n">
        <v>-2700</v>
      </c>
      <c r="V2" s="14">
        <f>A2</f>
        <v/>
      </c>
      <c r="W2">
        <f>F2</f>
        <v/>
      </c>
      <c r="X2">
        <f>I2</f>
        <v/>
      </c>
      <c r="Z2">
        <f>S2+N2</f>
        <v/>
      </c>
      <c r="AJ2">
        <f>G2</f>
        <v/>
      </c>
      <c r="AK2">
        <f>D2</f>
        <v/>
      </c>
      <c r="AL2">
        <f>E2</f>
        <v/>
      </c>
    </row>
    <row r="3">
      <c r="A3" s="14" t="n">
        <v>44655</v>
      </c>
      <c r="B3" t="n">
        <v>3114.15</v>
      </c>
      <c r="C3" t="n">
        <v>3124.95</v>
      </c>
      <c r="D3" t="n">
        <v>3143</v>
      </c>
      <c r="E3" t="n">
        <v>3093.5</v>
      </c>
      <c r="F3" t="n">
        <v>3118</v>
      </c>
      <c r="G3" t="n">
        <v>3118</v>
      </c>
      <c r="H3" t="n">
        <v>873264</v>
      </c>
      <c r="I3" t="n">
        <v>388580</v>
      </c>
      <c r="J3" t="n">
        <v>44.5</v>
      </c>
      <c r="L3" s="14" t="n">
        <v>44655</v>
      </c>
      <c r="M3" s="14" t="n">
        <v>44679</v>
      </c>
      <c r="N3" t="n">
        <v>5284500</v>
      </c>
      <c r="O3" t="n">
        <v>8550</v>
      </c>
      <c r="Q3" s="14" t="n">
        <v>44655</v>
      </c>
      <c r="R3" s="14" t="n">
        <v>44707</v>
      </c>
      <c r="S3" t="n">
        <v>72450</v>
      </c>
      <c r="T3" t="n">
        <v>12750</v>
      </c>
      <c r="V3" s="14">
        <f>A3</f>
        <v/>
      </c>
      <c r="W3">
        <f>F3</f>
        <v/>
      </c>
      <c r="X3">
        <f>I3</f>
        <v/>
      </c>
      <c r="Z3">
        <f>S3+N3</f>
        <v/>
      </c>
      <c r="AA3">
        <f>Z3-Z2</f>
        <v/>
      </c>
      <c r="AC3" s="15">
        <f>(W3-W2)/W2</f>
        <v/>
      </c>
      <c r="AE3" s="15">
        <f>(Z3-Z2)/Z2</f>
        <v/>
      </c>
      <c r="AJ3">
        <f>G3</f>
        <v/>
      </c>
      <c r="AK3">
        <f>D3</f>
        <v/>
      </c>
      <c r="AL3">
        <f>E3</f>
        <v/>
      </c>
    </row>
    <row r="4">
      <c r="A4" s="14" t="n">
        <v>44656</v>
      </c>
      <c r="B4" t="n">
        <v>3118</v>
      </c>
      <c r="C4" t="n">
        <v>3110</v>
      </c>
      <c r="D4" t="n">
        <v>3157</v>
      </c>
      <c r="E4" t="n">
        <v>3080</v>
      </c>
      <c r="F4" t="n">
        <v>3140.8</v>
      </c>
      <c r="G4" t="n">
        <v>3140.8</v>
      </c>
      <c r="H4" t="n">
        <v>805874</v>
      </c>
      <c r="I4" t="n">
        <v>353797</v>
      </c>
      <c r="J4" t="n">
        <v>43.9</v>
      </c>
      <c r="L4" s="14" t="n">
        <v>44656</v>
      </c>
      <c r="M4" s="14" t="n">
        <v>44679</v>
      </c>
      <c r="N4" t="n">
        <v>5212650</v>
      </c>
      <c r="O4" t="n">
        <v>-71850</v>
      </c>
      <c r="Q4" s="14" t="n">
        <v>44656</v>
      </c>
      <c r="R4" s="14" t="n">
        <v>44707</v>
      </c>
      <c r="S4" t="n">
        <v>71250</v>
      </c>
      <c r="T4" t="n">
        <v>-1200</v>
      </c>
      <c r="V4" s="14">
        <f>A4</f>
        <v/>
      </c>
      <c r="W4">
        <f>F4</f>
        <v/>
      </c>
      <c r="X4">
        <f>I4</f>
        <v/>
      </c>
      <c r="Z4">
        <f>S4+N4</f>
        <v/>
      </c>
      <c r="AA4">
        <f>Z4-Z3</f>
        <v/>
      </c>
      <c r="AC4" s="15">
        <f>(W4-W3)/W3</f>
        <v/>
      </c>
      <c r="AE4" s="15">
        <f>(Z4-Z3)/Z3</f>
        <v/>
      </c>
      <c r="AJ4">
        <f>G4</f>
        <v/>
      </c>
      <c r="AK4">
        <f>D4</f>
        <v/>
      </c>
      <c r="AL4">
        <f>E4</f>
        <v/>
      </c>
    </row>
    <row r="5">
      <c r="A5" s="14" t="n">
        <v>44657</v>
      </c>
      <c r="B5" t="n">
        <v>3140.8</v>
      </c>
      <c r="C5" t="n">
        <v>3137</v>
      </c>
      <c r="D5" t="n">
        <v>3165</v>
      </c>
      <c r="E5" t="n">
        <v>3113</v>
      </c>
      <c r="F5" t="n">
        <v>3154</v>
      </c>
      <c r="G5" t="n">
        <v>3154</v>
      </c>
      <c r="H5" t="n">
        <v>736379</v>
      </c>
      <c r="I5" t="n">
        <v>359491</v>
      </c>
      <c r="J5" t="n">
        <v>48.82</v>
      </c>
      <c r="L5" s="14" t="n">
        <v>44657</v>
      </c>
      <c r="M5" s="14" t="n">
        <v>44679</v>
      </c>
      <c r="N5" t="n">
        <v>5127450</v>
      </c>
      <c r="O5" t="n">
        <v>-85200</v>
      </c>
      <c r="Q5" s="14" t="n">
        <v>44657</v>
      </c>
      <c r="R5" s="14" t="n">
        <v>44707</v>
      </c>
      <c r="S5" t="n">
        <v>81450</v>
      </c>
      <c r="T5" t="n">
        <v>10200</v>
      </c>
      <c r="V5" s="14">
        <f>A5</f>
        <v/>
      </c>
      <c r="W5">
        <f>F5</f>
        <v/>
      </c>
      <c r="X5">
        <f>I5</f>
        <v/>
      </c>
      <c r="Z5">
        <f>S5+N5</f>
        <v/>
      </c>
      <c r="AA5">
        <f>Z5-Z4</f>
        <v/>
      </c>
      <c r="AC5" s="15">
        <f>(W5-W4)/W4</f>
        <v/>
      </c>
      <c r="AE5" s="15">
        <f>(Z5-Z4)/Z4</f>
        <v/>
      </c>
      <c r="AJ5">
        <f>G5</f>
        <v/>
      </c>
      <c r="AK5">
        <f>D5</f>
        <v/>
      </c>
      <c r="AL5">
        <f>E5</f>
        <v/>
      </c>
    </row>
    <row r="6">
      <c r="A6" s="14" t="n">
        <v>44658</v>
      </c>
      <c r="B6" t="n">
        <v>3154</v>
      </c>
      <c r="C6" t="n">
        <v>3154</v>
      </c>
      <c r="D6" t="n">
        <v>3208.95</v>
      </c>
      <c r="E6" t="n">
        <v>3145.5</v>
      </c>
      <c r="F6" t="n">
        <v>3155</v>
      </c>
      <c r="G6" t="n">
        <v>3155</v>
      </c>
      <c r="H6" t="n">
        <v>1025244</v>
      </c>
      <c r="I6" t="n">
        <v>412133</v>
      </c>
      <c r="J6" t="n">
        <v>40.2</v>
      </c>
      <c r="L6" s="14" t="n">
        <v>44658</v>
      </c>
      <c r="M6" s="14" t="n">
        <v>44679</v>
      </c>
      <c r="N6" t="n">
        <v>4957800</v>
      </c>
      <c r="O6" t="n">
        <v>-169650</v>
      </c>
      <c r="Q6" s="14" t="n">
        <v>44658</v>
      </c>
      <c r="R6" s="14" t="n">
        <v>44707</v>
      </c>
      <c r="S6" t="n">
        <v>90150</v>
      </c>
      <c r="T6" t="n">
        <v>8700</v>
      </c>
      <c r="V6" s="14">
        <f>A6</f>
        <v/>
      </c>
      <c r="W6">
        <f>F6</f>
        <v/>
      </c>
      <c r="X6">
        <f>I6</f>
        <v/>
      </c>
      <c r="Z6">
        <f>S6+N6</f>
        <v/>
      </c>
      <c r="AA6">
        <f>Z6-Z5</f>
        <v/>
      </c>
      <c r="AC6" s="15">
        <f>(W6-W5)/W5</f>
        <v/>
      </c>
      <c r="AE6" s="15">
        <f>(Z6-Z5)/Z5</f>
        <v/>
      </c>
      <c r="AJ6">
        <f>G6</f>
        <v/>
      </c>
      <c r="AK6">
        <f>D6</f>
        <v/>
      </c>
      <c r="AL6">
        <f>E6</f>
        <v/>
      </c>
    </row>
    <row r="7">
      <c r="A7" s="14" t="n">
        <v>44659</v>
      </c>
      <c r="B7" t="n">
        <v>3155</v>
      </c>
      <c r="C7" t="n">
        <v>3168</v>
      </c>
      <c r="D7" t="n">
        <v>3220</v>
      </c>
      <c r="E7" t="n">
        <v>3151.2</v>
      </c>
      <c r="F7" t="n">
        <v>3206.25</v>
      </c>
      <c r="G7" t="n">
        <v>3206.25</v>
      </c>
      <c r="H7" t="n">
        <v>678898</v>
      </c>
      <c r="I7" t="n">
        <v>278586</v>
      </c>
      <c r="J7" t="n">
        <v>41.04</v>
      </c>
      <c r="L7" s="14" t="n">
        <v>44659</v>
      </c>
      <c r="M7" s="14" t="n">
        <v>44679</v>
      </c>
      <c r="N7" t="n">
        <v>4884000</v>
      </c>
      <c r="O7" t="n">
        <v>-73800</v>
      </c>
      <c r="Q7" s="14" t="n">
        <v>44659</v>
      </c>
      <c r="R7" s="14" t="n">
        <v>44707</v>
      </c>
      <c r="S7" t="n">
        <v>87150</v>
      </c>
      <c r="T7" t="n">
        <v>-3000</v>
      </c>
      <c r="V7" s="14">
        <f>A7</f>
        <v/>
      </c>
      <c r="W7">
        <f>F7</f>
        <v/>
      </c>
      <c r="X7">
        <f>I7</f>
        <v/>
      </c>
      <c r="Y7">
        <f>AVERAGE(X2:X6)</f>
        <v/>
      </c>
      <c r="Z7">
        <f>S7+N7</f>
        <v/>
      </c>
      <c r="AA7">
        <f>Z7-Z6</f>
        <v/>
      </c>
      <c r="AC7" s="15">
        <f>(W7-W6)/W6</f>
        <v/>
      </c>
      <c r="AD7" s="16">
        <f>X7/Y7</f>
        <v/>
      </c>
      <c r="AE7" s="15">
        <f>(Z7-Z6)/Z6</f>
        <v/>
      </c>
      <c r="AJ7">
        <f>G7</f>
        <v/>
      </c>
      <c r="AK7">
        <f>D7</f>
        <v/>
      </c>
      <c r="AL7">
        <f>E7</f>
        <v/>
      </c>
    </row>
    <row r="8">
      <c r="A8" s="14" t="n">
        <v>44662</v>
      </c>
      <c r="B8" t="n">
        <v>3206.25</v>
      </c>
      <c r="C8" t="n">
        <v>3184</v>
      </c>
      <c r="D8" t="n">
        <v>3222</v>
      </c>
      <c r="E8" t="n">
        <v>3150</v>
      </c>
      <c r="F8" t="n">
        <v>3157.45</v>
      </c>
      <c r="G8" t="n">
        <v>3157.45</v>
      </c>
      <c r="H8" t="n">
        <v>672652</v>
      </c>
      <c r="I8" t="n">
        <v>341714</v>
      </c>
      <c r="J8" t="n">
        <v>50.8</v>
      </c>
      <c r="L8" s="14" t="n">
        <v>44662</v>
      </c>
      <c r="M8" s="14" t="n">
        <v>44679</v>
      </c>
      <c r="N8" t="n">
        <v>4860300</v>
      </c>
      <c r="O8" t="n">
        <v>-23700</v>
      </c>
      <c r="Q8" s="14" t="n">
        <v>44662</v>
      </c>
      <c r="R8" s="14" t="n">
        <v>44707</v>
      </c>
      <c r="S8" t="n">
        <v>100200</v>
      </c>
      <c r="T8" t="n">
        <v>13050</v>
      </c>
      <c r="V8" s="14">
        <f>A8</f>
        <v/>
      </c>
      <c r="W8">
        <f>F8</f>
        <v/>
      </c>
      <c r="X8">
        <f>I8</f>
        <v/>
      </c>
      <c r="Y8">
        <f>AVERAGE(X3:X7)</f>
        <v/>
      </c>
      <c r="Z8">
        <f>S8+N8</f>
        <v/>
      </c>
      <c r="AA8">
        <f>Z8-Z7</f>
        <v/>
      </c>
      <c r="AC8" s="15">
        <f>(W8-W7)/W7</f>
        <v/>
      </c>
      <c r="AD8" s="16">
        <f>X8/Y8</f>
        <v/>
      </c>
      <c r="AE8" s="15">
        <f>(Z8-Z7)/Z7</f>
        <v/>
      </c>
      <c r="AJ8">
        <f>G8</f>
        <v/>
      </c>
      <c r="AK8">
        <f>D8</f>
        <v/>
      </c>
      <c r="AL8">
        <f>E8</f>
        <v/>
      </c>
    </row>
    <row r="9">
      <c r="A9" s="14" t="n">
        <v>44663</v>
      </c>
      <c r="B9" t="n">
        <v>3157.45</v>
      </c>
      <c r="C9" t="n">
        <v>3154.7</v>
      </c>
      <c r="D9" t="n">
        <v>3162.1</v>
      </c>
      <c r="E9" t="n">
        <v>3114.15</v>
      </c>
      <c r="F9" t="n">
        <v>3128.65</v>
      </c>
      <c r="G9" t="n">
        <v>3128.65</v>
      </c>
      <c r="H9" t="n">
        <v>794265</v>
      </c>
      <c r="I9" t="n">
        <v>468250</v>
      </c>
      <c r="J9" t="n">
        <v>58.95</v>
      </c>
      <c r="L9" s="14" t="n">
        <v>44663</v>
      </c>
      <c r="M9" s="14" t="n">
        <v>44679</v>
      </c>
      <c r="N9" t="n">
        <v>4860300</v>
      </c>
      <c r="O9" t="n">
        <v>0</v>
      </c>
      <c r="Q9" s="14" t="n">
        <v>44663</v>
      </c>
      <c r="R9" s="14" t="n">
        <v>44707</v>
      </c>
      <c r="S9" t="n">
        <v>113700</v>
      </c>
      <c r="T9" t="n">
        <v>13500</v>
      </c>
      <c r="V9" s="14">
        <f>A9</f>
        <v/>
      </c>
      <c r="W9">
        <f>F9</f>
        <v/>
      </c>
      <c r="X9">
        <f>I9</f>
        <v/>
      </c>
      <c r="Y9">
        <f>AVERAGE(X4:X8)</f>
        <v/>
      </c>
      <c r="Z9">
        <f>S9+N9</f>
        <v/>
      </c>
      <c r="AA9">
        <f>Z9-Z8</f>
        <v/>
      </c>
      <c r="AC9" s="15">
        <f>(W9-W8)/W8</f>
        <v/>
      </c>
      <c r="AD9" s="16">
        <f>X9/Y9</f>
        <v/>
      </c>
      <c r="AE9" s="15">
        <f>(Z9-Z8)/Z8</f>
        <v/>
      </c>
      <c r="AJ9">
        <f>G9</f>
        <v/>
      </c>
      <c r="AK9">
        <f>D9</f>
        <v/>
      </c>
      <c r="AL9">
        <f>E9</f>
        <v/>
      </c>
    </row>
    <row r="10">
      <c r="A10" s="14" t="n">
        <v>44664</v>
      </c>
      <c r="B10" t="n">
        <v>3128.65</v>
      </c>
      <c r="C10" t="n">
        <v>3117.2</v>
      </c>
      <c r="D10" t="n">
        <v>3121.9</v>
      </c>
      <c r="E10" t="n">
        <v>3066.1</v>
      </c>
      <c r="F10" t="n">
        <v>3080.65</v>
      </c>
      <c r="G10" t="n">
        <v>3084.44</v>
      </c>
      <c r="H10" t="n">
        <v>1121350</v>
      </c>
      <c r="I10" t="n">
        <v>608091</v>
      </c>
      <c r="J10" t="n">
        <v>54.23</v>
      </c>
      <c r="L10" s="14" t="n">
        <v>44664</v>
      </c>
      <c r="M10" s="14" t="n">
        <v>44679</v>
      </c>
      <c r="N10" t="n">
        <v>4917600</v>
      </c>
      <c r="O10" t="n">
        <v>57300</v>
      </c>
      <c r="Q10" s="14" t="n">
        <v>44664</v>
      </c>
      <c r="R10" s="14" t="n">
        <v>44707</v>
      </c>
      <c r="S10" t="n">
        <v>134250</v>
      </c>
      <c r="T10" t="n">
        <v>20550</v>
      </c>
      <c r="V10" s="14">
        <f>A10</f>
        <v/>
      </c>
      <c r="W10">
        <f>F10</f>
        <v/>
      </c>
      <c r="X10">
        <f>I10</f>
        <v/>
      </c>
      <c r="Y10">
        <f>AVERAGE(X5:X9)</f>
        <v/>
      </c>
      <c r="Z10">
        <f>S10+N10</f>
        <v/>
      </c>
      <c r="AA10">
        <f>Z10-Z9</f>
        <v/>
      </c>
      <c r="AC10" s="15">
        <f>(W10-W9)/W9</f>
        <v/>
      </c>
      <c r="AD10" s="16">
        <f>X10/Y10</f>
        <v/>
      </c>
      <c r="AE10" s="15">
        <f>(Z10-Z9)/Z9</f>
        <v/>
      </c>
      <c r="AJ10">
        <f>G10</f>
        <v/>
      </c>
      <c r="AK10">
        <f>D10</f>
        <v/>
      </c>
      <c r="AL10">
        <f>E10</f>
        <v/>
      </c>
    </row>
    <row r="11">
      <c r="A11" s="14" t="n">
        <v>44669</v>
      </c>
      <c r="B11" t="n">
        <v>3080.65</v>
      </c>
      <c r="C11" t="n">
        <v>3056</v>
      </c>
      <c r="D11" t="n">
        <v>3058</v>
      </c>
      <c r="E11" t="n">
        <v>3013</v>
      </c>
      <c r="F11" t="n">
        <v>3021.55</v>
      </c>
      <c r="G11" t="n">
        <v>3021.55</v>
      </c>
      <c r="H11" t="n">
        <v>1032504</v>
      </c>
      <c r="I11" t="n">
        <v>716154</v>
      </c>
      <c r="J11" t="n">
        <v>69.36</v>
      </c>
      <c r="L11" s="14" t="n">
        <v>44669</v>
      </c>
      <c r="M11" s="14" t="n">
        <v>44679</v>
      </c>
      <c r="N11" t="n">
        <v>4903800</v>
      </c>
      <c r="O11" t="n">
        <v>-13800</v>
      </c>
      <c r="Q11" s="14" t="n">
        <v>44669</v>
      </c>
      <c r="R11" s="14" t="n">
        <v>44707</v>
      </c>
      <c r="S11" t="n">
        <v>168600</v>
      </c>
      <c r="T11" t="n">
        <v>34350</v>
      </c>
      <c r="V11" s="14">
        <f>A11</f>
        <v/>
      </c>
      <c r="W11">
        <f>F11</f>
        <v/>
      </c>
      <c r="X11">
        <f>I11</f>
        <v/>
      </c>
      <c r="Y11">
        <f>AVERAGE(X6:X10)</f>
        <v/>
      </c>
      <c r="Z11">
        <f>S11+N11</f>
        <v/>
      </c>
      <c r="AA11">
        <f>Z11-Z10</f>
        <v/>
      </c>
      <c r="AC11" s="15">
        <f>(W11-W10)/W10</f>
        <v/>
      </c>
      <c r="AD11" s="16">
        <f>X11/Y11</f>
        <v/>
      </c>
      <c r="AE11" s="15">
        <f>(Z11-Z10)/Z10</f>
        <v/>
      </c>
      <c r="AJ11">
        <f>G11</f>
        <v/>
      </c>
      <c r="AK11">
        <f>D11</f>
        <v/>
      </c>
      <c r="AL11">
        <f>E11</f>
        <v/>
      </c>
    </row>
    <row r="12">
      <c r="A12" s="14" t="n">
        <v>44670</v>
      </c>
      <c r="B12" t="n">
        <v>3021.55</v>
      </c>
      <c r="C12" t="n">
        <v>3030</v>
      </c>
      <c r="D12" t="n">
        <v>3059.2</v>
      </c>
      <c r="E12" t="n">
        <v>2970</v>
      </c>
      <c r="F12" t="n">
        <v>2991.2</v>
      </c>
      <c r="G12" t="n">
        <v>3020.76</v>
      </c>
      <c r="H12" t="n">
        <v>749782</v>
      </c>
      <c r="I12" t="n">
        <v>428206</v>
      </c>
      <c r="J12" t="n">
        <v>57.11</v>
      </c>
      <c r="L12" s="14" t="n">
        <v>44670</v>
      </c>
      <c r="M12" s="14" t="n">
        <v>44679</v>
      </c>
      <c r="N12" t="n">
        <v>4915950</v>
      </c>
      <c r="O12" t="n">
        <v>12150</v>
      </c>
      <c r="Q12" s="14" t="n">
        <v>44670</v>
      </c>
      <c r="R12" s="14" t="n">
        <v>44707</v>
      </c>
      <c r="S12" t="n">
        <v>226200</v>
      </c>
      <c r="T12" t="n">
        <v>57600</v>
      </c>
      <c r="V12" s="14">
        <f>A12</f>
        <v/>
      </c>
      <c r="W12">
        <f>F12</f>
        <v/>
      </c>
      <c r="X12">
        <f>I12</f>
        <v/>
      </c>
      <c r="Y12">
        <f>AVERAGE(X7:X11)</f>
        <v/>
      </c>
      <c r="Z12">
        <f>S12+N12</f>
        <v/>
      </c>
      <c r="AA12">
        <f>Z12-Z11</f>
        <v/>
      </c>
      <c r="AC12" s="15">
        <f>(W12-W11)/W11</f>
        <v/>
      </c>
      <c r="AD12" s="16">
        <f>X12/Y12</f>
        <v/>
      </c>
      <c r="AE12" s="15">
        <f>(Z12-Z11)/Z11</f>
        <v/>
      </c>
      <c r="AJ12">
        <f>G12</f>
        <v/>
      </c>
      <c r="AK12">
        <f>D12</f>
        <v/>
      </c>
      <c r="AL12">
        <f>E12</f>
        <v/>
      </c>
    </row>
    <row r="13">
      <c r="A13" s="18" t="n">
        <v>44671</v>
      </c>
      <c r="B13" t="n">
        <v>2991.2</v>
      </c>
      <c r="C13" t="n">
        <v>2991.3</v>
      </c>
      <c r="D13" t="n">
        <v>3089.5</v>
      </c>
      <c r="E13" t="n">
        <v>2980</v>
      </c>
      <c r="F13" t="n">
        <v>3083</v>
      </c>
      <c r="G13" t="n">
        <v>3050.13</v>
      </c>
      <c r="H13" t="n">
        <v>838182</v>
      </c>
      <c r="I13" t="n">
        <v>343436</v>
      </c>
      <c r="J13" t="n">
        <v>40.97</v>
      </c>
      <c r="L13" s="18" t="n">
        <v>44671</v>
      </c>
      <c r="M13" s="18" t="n">
        <v>44679</v>
      </c>
      <c r="N13" t="n">
        <v>4755450</v>
      </c>
      <c r="O13" t="n">
        <v>-160500</v>
      </c>
      <c r="Q13" s="18" t="n">
        <v>44671</v>
      </c>
      <c r="R13" s="18" t="n">
        <v>44707</v>
      </c>
      <c r="S13" t="n">
        <v>392400</v>
      </c>
      <c r="T13" t="n">
        <v>166200</v>
      </c>
      <c r="V13" s="14">
        <f>A13</f>
        <v/>
      </c>
      <c r="W13">
        <f>F13</f>
        <v/>
      </c>
      <c r="X13">
        <f>I13</f>
        <v/>
      </c>
      <c r="Y13">
        <f>AVERAGE(X8:X12)</f>
        <v/>
      </c>
      <c r="Z13">
        <f>S13+N13</f>
        <v/>
      </c>
      <c r="AA13">
        <f>Z13-Z12</f>
        <v/>
      </c>
      <c r="AC13" s="15">
        <f>(W13-W12)/W12</f>
        <v/>
      </c>
      <c r="AD13" s="16">
        <f>X13/Y13</f>
        <v/>
      </c>
      <c r="AE13" s="15">
        <f>(Z13-Z12)/Z12</f>
        <v/>
      </c>
      <c r="AJ13">
        <f>G13</f>
        <v/>
      </c>
      <c r="AK13">
        <f>D13</f>
        <v/>
      </c>
      <c r="AL13">
        <f>E13</f>
        <v/>
      </c>
    </row>
    <row r="14">
      <c r="A14" s="18" t="n">
        <v>44672</v>
      </c>
      <c r="B14" t="n">
        <v>3083</v>
      </c>
      <c r="C14" t="n">
        <v>3089.8</v>
      </c>
      <c r="D14" t="n">
        <v>3174.4</v>
      </c>
      <c r="E14" t="n">
        <v>3086.05</v>
      </c>
      <c r="F14" t="n">
        <v>3158.25</v>
      </c>
      <c r="G14" t="n">
        <v>3129.59</v>
      </c>
      <c r="H14" t="n">
        <v>1069035</v>
      </c>
      <c r="I14" t="n">
        <v>497191</v>
      </c>
      <c r="J14" t="n">
        <v>46.51</v>
      </c>
      <c r="L14" s="18" t="n">
        <v>44672</v>
      </c>
      <c r="M14" s="18" t="n">
        <v>44679</v>
      </c>
      <c r="N14" t="n">
        <v>4692600</v>
      </c>
      <c r="O14" t="n">
        <v>-62850</v>
      </c>
      <c r="Q14" s="18" t="n">
        <v>44672</v>
      </c>
      <c r="R14" s="18" t="n">
        <v>44707</v>
      </c>
      <c r="S14" t="n">
        <v>462300</v>
      </c>
      <c r="T14" t="n">
        <v>69900</v>
      </c>
      <c r="V14" s="14">
        <f>A14</f>
        <v/>
      </c>
      <c r="W14">
        <f>F14</f>
        <v/>
      </c>
      <c r="X14">
        <f>I14</f>
        <v/>
      </c>
      <c r="Y14">
        <f>AVERAGE(X9:X13)</f>
        <v/>
      </c>
      <c r="Z14">
        <f>S14+N14</f>
        <v/>
      </c>
      <c r="AA14">
        <f>Z14-Z13</f>
        <v/>
      </c>
      <c r="AC14" s="15">
        <f>(W14-W13)/W13</f>
        <v/>
      </c>
      <c r="AD14" s="16">
        <f>X14/Y14</f>
        <v/>
      </c>
      <c r="AE14" s="15">
        <f>(Z14-Z13)/Z13</f>
        <v/>
      </c>
      <c r="AJ14">
        <f>G14</f>
        <v/>
      </c>
      <c r="AK14">
        <f>D14</f>
        <v/>
      </c>
      <c r="AL14">
        <f>E14</f>
        <v/>
      </c>
    </row>
    <row r="15">
      <c r="A15" s="18" t="n">
        <v>44673</v>
      </c>
      <c r="B15" t="n">
        <v>3158.25</v>
      </c>
      <c r="C15" t="n">
        <v>3121.5</v>
      </c>
      <c r="D15" t="n">
        <v>3173.3</v>
      </c>
      <c r="E15" t="n">
        <v>3113.25</v>
      </c>
      <c r="F15" t="n">
        <v>3164.4</v>
      </c>
      <c r="G15" t="n">
        <v>3151.39</v>
      </c>
      <c r="H15" t="n">
        <v>681191</v>
      </c>
      <c r="I15" t="n">
        <v>359392</v>
      </c>
      <c r="J15" t="n">
        <v>52.76</v>
      </c>
      <c r="L15" s="18" t="n">
        <v>44673</v>
      </c>
      <c r="M15" s="18" t="n">
        <v>44679</v>
      </c>
      <c r="N15" t="n">
        <v>4387500</v>
      </c>
      <c r="O15" t="n">
        <v>-305100</v>
      </c>
      <c r="Q15" s="18" t="n">
        <v>44673</v>
      </c>
      <c r="R15" s="18" t="n">
        <v>44707</v>
      </c>
      <c r="S15" t="n">
        <v>708600</v>
      </c>
      <c r="T15" t="n">
        <v>246300</v>
      </c>
      <c r="V15" s="14">
        <f>A15</f>
        <v/>
      </c>
      <c r="W15">
        <f>F15</f>
        <v/>
      </c>
      <c r="X15">
        <f>I15</f>
        <v/>
      </c>
      <c r="Y15">
        <f>AVERAGE(X10:X14)</f>
        <v/>
      </c>
      <c r="Z15">
        <f>S15+N15</f>
        <v/>
      </c>
      <c r="AA15">
        <f>Z15-Z14</f>
        <v/>
      </c>
      <c r="AC15" s="15">
        <f>(W15-W14)/W14</f>
        <v/>
      </c>
      <c r="AD15" s="16">
        <f>X15/Y15</f>
        <v/>
      </c>
      <c r="AE15" s="15">
        <f>(Z15-Z14)/Z14</f>
        <v/>
      </c>
      <c r="AJ15">
        <f>G15</f>
        <v/>
      </c>
      <c r="AK15">
        <f>D15</f>
        <v/>
      </c>
      <c r="AL15">
        <f>E15</f>
        <v/>
      </c>
    </row>
    <row r="16">
      <c r="A16" s="18" t="n">
        <v>44676</v>
      </c>
      <c r="B16" t="n">
        <v>3164.4</v>
      </c>
      <c r="C16" t="n">
        <v>3134</v>
      </c>
      <c r="D16" t="n">
        <v>3155.1</v>
      </c>
      <c r="E16" t="n">
        <v>3095.1</v>
      </c>
      <c r="F16" t="n">
        <v>3130.6</v>
      </c>
      <c r="G16" t="n">
        <v>3125.38</v>
      </c>
      <c r="H16" t="n">
        <v>1096774</v>
      </c>
      <c r="I16" t="n">
        <v>674222</v>
      </c>
      <c r="J16" t="n">
        <v>61.47</v>
      </c>
      <c r="L16" s="18" t="n">
        <v>44676</v>
      </c>
      <c r="M16" s="18" t="n">
        <v>44679</v>
      </c>
      <c r="N16" t="n">
        <v>3229200</v>
      </c>
      <c r="O16" t="n">
        <v>-1158300</v>
      </c>
      <c r="Q16" s="18" t="n">
        <v>44676</v>
      </c>
      <c r="R16" s="18" t="n">
        <v>44707</v>
      </c>
      <c r="S16" t="n">
        <v>1931100</v>
      </c>
      <c r="T16" t="n">
        <v>1222500</v>
      </c>
      <c r="V16" s="14">
        <f>A16</f>
        <v/>
      </c>
      <c r="W16">
        <f>F16</f>
        <v/>
      </c>
      <c r="X16">
        <f>I16</f>
        <v/>
      </c>
      <c r="Y16">
        <f>AVERAGE(X11:X15)</f>
        <v/>
      </c>
      <c r="Z16">
        <f>S16+N16</f>
        <v/>
      </c>
      <c r="AA16">
        <f>Z16-Z15</f>
        <v/>
      </c>
      <c r="AC16" s="15">
        <f>(W16-W15)/W15</f>
        <v/>
      </c>
      <c r="AD16" s="16">
        <f>X16/Y16</f>
        <v/>
      </c>
      <c r="AE16" s="15">
        <f>(Z16-Z15)/Z15</f>
        <v/>
      </c>
      <c r="AJ16">
        <f>G16</f>
        <v/>
      </c>
      <c r="AK16">
        <f>D16</f>
        <v/>
      </c>
      <c r="AL16">
        <f>E16</f>
        <v/>
      </c>
    </row>
    <row r="17">
      <c r="A17" s="18" t="n">
        <v>44677</v>
      </c>
      <c r="B17" t="n">
        <v>3130.6</v>
      </c>
      <c r="C17" t="n">
        <v>3130</v>
      </c>
      <c r="D17" t="n">
        <v>3148.7</v>
      </c>
      <c r="E17" t="n">
        <v>3105.8</v>
      </c>
      <c r="F17" t="n">
        <v>3125.65</v>
      </c>
      <c r="G17" t="n">
        <v>3125.65</v>
      </c>
      <c r="H17" t="n">
        <v>1703441</v>
      </c>
      <c r="I17" t="n">
        <v>1204690</v>
      </c>
      <c r="J17" t="n">
        <v>70.72</v>
      </c>
      <c r="L17" s="18" t="n">
        <v>44677</v>
      </c>
      <c r="M17" s="18" t="n">
        <v>44679</v>
      </c>
      <c r="N17" t="n">
        <v>1823250</v>
      </c>
      <c r="O17" t="n">
        <v>-1405950</v>
      </c>
      <c r="Q17" s="18" t="n">
        <v>44677</v>
      </c>
      <c r="R17" s="18" t="n">
        <v>44707</v>
      </c>
      <c r="S17" t="n">
        <v>3319950</v>
      </c>
      <c r="T17" t="n">
        <v>1388850</v>
      </c>
      <c r="V17" s="14">
        <f>A17</f>
        <v/>
      </c>
      <c r="W17">
        <f>F17</f>
        <v/>
      </c>
      <c r="X17">
        <f>I17</f>
        <v/>
      </c>
      <c r="Y17">
        <f>AVERAGE(X12:X16)</f>
        <v/>
      </c>
      <c r="Z17">
        <f>S17+N17</f>
        <v/>
      </c>
      <c r="AA17">
        <f>Z17-Z16</f>
        <v/>
      </c>
      <c r="AC17" s="15">
        <f>(W17-W16)/W16</f>
        <v/>
      </c>
      <c r="AD17" s="16">
        <f>X17/Y17</f>
        <v/>
      </c>
      <c r="AE17" s="15">
        <f>(Z17-Z16)/Z16</f>
        <v/>
      </c>
      <c r="AJ17">
        <f>G17</f>
        <v/>
      </c>
      <c r="AK17">
        <f>D17</f>
        <v/>
      </c>
      <c r="AL17">
        <f>E17</f>
        <v/>
      </c>
    </row>
    <row r="18">
      <c r="A18" s="18" t="n">
        <v>44678</v>
      </c>
      <c r="B18" t="n">
        <v>3125.65</v>
      </c>
      <c r="C18" t="n">
        <v>3096</v>
      </c>
      <c r="D18" t="n">
        <v>3164</v>
      </c>
      <c r="E18" t="n">
        <v>3085.95</v>
      </c>
      <c r="F18" t="n">
        <v>3148.35</v>
      </c>
      <c r="G18" t="n">
        <v>3148.35</v>
      </c>
      <c r="H18" t="n">
        <v>963536</v>
      </c>
      <c r="I18" t="n">
        <v>471956</v>
      </c>
      <c r="J18" t="n">
        <v>48.98</v>
      </c>
      <c r="L18" s="18" t="n">
        <v>44678</v>
      </c>
      <c r="M18" s="18" t="n">
        <v>44679</v>
      </c>
      <c r="N18" t="n">
        <v>793200</v>
      </c>
      <c r="O18" t="n">
        <v>-1030050</v>
      </c>
      <c r="Q18" s="18" t="n">
        <v>44678</v>
      </c>
      <c r="R18" s="18" t="n">
        <v>44707</v>
      </c>
      <c r="S18" t="n">
        <v>4342350</v>
      </c>
      <c r="T18" t="n">
        <v>1022400</v>
      </c>
      <c r="V18" s="14">
        <f>A18</f>
        <v/>
      </c>
      <c r="W18">
        <f>F18</f>
        <v/>
      </c>
      <c r="X18">
        <f>I18</f>
        <v/>
      </c>
      <c r="Y18">
        <f>AVERAGE(X13:X17)</f>
        <v/>
      </c>
      <c r="Z18">
        <f>S18+N18</f>
        <v/>
      </c>
      <c r="AA18">
        <f>Z18-Z17</f>
        <v/>
      </c>
      <c r="AC18" s="15">
        <f>(W18-W17)/W17</f>
        <v/>
      </c>
      <c r="AD18" s="16">
        <f>X18/Y18</f>
        <v/>
      </c>
      <c r="AE18" s="15">
        <f>(Z18-Z17)/Z17</f>
        <v/>
      </c>
      <c r="AJ18">
        <f>G18</f>
        <v/>
      </c>
      <c r="AK18">
        <f>D18</f>
        <v/>
      </c>
      <c r="AL18">
        <f>E18</f>
        <v/>
      </c>
    </row>
    <row r="19">
      <c r="A19" s="18" t="n">
        <v>44679</v>
      </c>
      <c r="B19" t="n">
        <v>3148.35</v>
      </c>
      <c r="C19" t="n">
        <v>3190</v>
      </c>
      <c r="D19" t="n">
        <v>3268</v>
      </c>
      <c r="E19" t="n">
        <v>3170</v>
      </c>
      <c r="F19" t="n">
        <v>3247.7</v>
      </c>
      <c r="G19" t="n">
        <v>3247.7</v>
      </c>
      <c r="H19" t="n">
        <v>2001838</v>
      </c>
      <c r="I19" t="n">
        <v>924887</v>
      </c>
      <c r="J19" t="n">
        <v>46.2</v>
      </c>
      <c r="L19" s="18" t="n">
        <v>44679</v>
      </c>
      <c r="M19" s="18" t="n">
        <v>44679</v>
      </c>
      <c r="N19" t="n">
        <v>131850</v>
      </c>
      <c r="O19" t="n">
        <v>-661350</v>
      </c>
      <c r="Q19" s="18" t="n">
        <v>44679</v>
      </c>
      <c r="R19" s="18" t="n">
        <v>44707</v>
      </c>
      <c r="S19" t="n">
        <v>5060850</v>
      </c>
      <c r="T19" t="n">
        <v>718500</v>
      </c>
      <c r="V19" s="14">
        <f>A19</f>
        <v/>
      </c>
      <c r="W19">
        <f>F19</f>
        <v/>
      </c>
      <c r="X19">
        <f>I19</f>
        <v/>
      </c>
      <c r="Y19">
        <f>AVERAGE(X14:X18)</f>
        <v/>
      </c>
      <c r="Z19">
        <f>S19+N19</f>
        <v/>
      </c>
      <c r="AA19">
        <f>Z19-Z18</f>
        <v/>
      </c>
      <c r="AC19" s="15">
        <f>(W19-W18)/W18</f>
        <v/>
      </c>
      <c r="AD19" s="16">
        <f>X19/Y19</f>
        <v/>
      </c>
      <c r="AE19" s="15">
        <f>(Z19-Z18)/Z18</f>
        <v/>
      </c>
      <c r="AJ19">
        <f>G19</f>
        <v/>
      </c>
      <c r="AK19">
        <f>D19</f>
        <v/>
      </c>
      <c r="AL19">
        <f>E19</f>
        <v/>
      </c>
    </row>
    <row r="20">
      <c r="A20" s="18" t="n">
        <v>44680</v>
      </c>
      <c r="B20" t="n">
        <v>3247.7</v>
      </c>
      <c r="C20" t="n">
        <v>3249</v>
      </c>
      <c r="D20" t="n">
        <v>3278</v>
      </c>
      <c r="E20" t="n">
        <v>3221.3</v>
      </c>
      <c r="F20" t="n">
        <v>3237.2</v>
      </c>
      <c r="G20" t="n">
        <v>3252.57</v>
      </c>
      <c r="H20" t="n">
        <v>1088970</v>
      </c>
      <c r="I20" t="n">
        <v>522329</v>
      </c>
      <c r="J20" t="n">
        <v>47.97</v>
      </c>
      <c r="L20" s="18" t="n">
        <v>44680</v>
      </c>
      <c r="M20" s="18" t="n">
        <v>44707</v>
      </c>
      <c r="N20" t="n">
        <v>5039100</v>
      </c>
      <c r="O20" t="n">
        <v>-21750</v>
      </c>
      <c r="Q20" s="18" t="n">
        <v>44680</v>
      </c>
      <c r="R20" s="18" t="n">
        <v>44742</v>
      </c>
      <c r="S20" t="n">
        <v>52650</v>
      </c>
      <c r="T20" t="n">
        <v>8100</v>
      </c>
      <c r="V20" s="14">
        <f>A20</f>
        <v/>
      </c>
      <c r="W20">
        <f>F20</f>
        <v/>
      </c>
      <c r="X20">
        <f>I20</f>
        <v/>
      </c>
      <c r="Y20">
        <f>AVERAGE(X15:X19)</f>
        <v/>
      </c>
      <c r="Z20">
        <f>S20+N20</f>
        <v/>
      </c>
      <c r="AA20">
        <f>Z20-Z19</f>
        <v/>
      </c>
      <c r="AC20" s="15">
        <f>(W20-W19)/W19</f>
        <v/>
      </c>
      <c r="AD20" s="16">
        <f>X20/Y20</f>
        <v/>
      </c>
      <c r="AE20" s="15">
        <f>(Z20-Z19)/Z19</f>
        <v/>
      </c>
      <c r="AJ20">
        <f>G20</f>
        <v/>
      </c>
      <c r="AK20">
        <f>D20</f>
        <v/>
      </c>
      <c r="AL20">
        <f>E20</f>
        <v/>
      </c>
    </row>
    <row r="21">
      <c r="A21" s="18" t="n">
        <v>44683</v>
      </c>
      <c r="B21" t="n">
        <v>3237.2</v>
      </c>
      <c r="C21" t="n">
        <v>3195</v>
      </c>
      <c r="D21" t="n">
        <v>3211.5</v>
      </c>
      <c r="E21" t="n">
        <v>3154.05</v>
      </c>
      <c r="F21" t="n">
        <v>3200</v>
      </c>
      <c r="G21" t="n">
        <v>3148.96</v>
      </c>
      <c r="H21" t="n">
        <v>595522</v>
      </c>
      <c r="I21" t="n">
        <v>237597</v>
      </c>
      <c r="J21" t="n">
        <v>39.9</v>
      </c>
      <c r="L21" s="18" t="n">
        <v>44683</v>
      </c>
      <c r="M21" s="18" t="n">
        <v>44707</v>
      </c>
      <c r="N21" t="n">
        <v>5090850</v>
      </c>
      <c r="O21" t="n">
        <v>51750</v>
      </c>
      <c r="Q21" s="18" t="n">
        <v>44683</v>
      </c>
      <c r="R21" s="18" t="n">
        <v>44742</v>
      </c>
      <c r="S21" t="n">
        <v>57450</v>
      </c>
      <c r="T21" t="n">
        <v>4800</v>
      </c>
      <c r="V21" s="14">
        <f>A21</f>
        <v/>
      </c>
      <c r="W21">
        <f>F21</f>
        <v/>
      </c>
      <c r="X21">
        <f>I21</f>
        <v/>
      </c>
      <c r="Y21">
        <f>AVERAGE(X16:X20)</f>
        <v/>
      </c>
      <c r="Z21">
        <f>S21+N21</f>
        <v/>
      </c>
      <c r="AA21">
        <f>Z21-Z20</f>
        <v/>
      </c>
      <c r="AC21" s="15">
        <f>(W21-W20)/W20</f>
        <v/>
      </c>
      <c r="AD21" s="16">
        <f>X21/Y21</f>
        <v/>
      </c>
      <c r="AE21" s="15">
        <f>(Z21-Z20)/Z20</f>
        <v/>
      </c>
      <c r="AJ21">
        <f>G21</f>
        <v/>
      </c>
      <c r="AK21">
        <f>D21</f>
        <v/>
      </c>
      <c r="AL21">
        <f>E21</f>
        <v/>
      </c>
    </row>
    <row r="22">
      <c r="A22" s="18" t="n">
        <v>44685</v>
      </c>
      <c r="B22" t="n">
        <v>3200</v>
      </c>
      <c r="C22" t="n">
        <v>3178</v>
      </c>
      <c r="D22" t="n">
        <v>3194.7</v>
      </c>
      <c r="E22" t="n">
        <v>3081.45</v>
      </c>
      <c r="F22" t="n">
        <v>3100.85</v>
      </c>
      <c r="G22" t="n">
        <v>3100.85</v>
      </c>
      <c r="H22" t="n">
        <v>1120002</v>
      </c>
      <c r="I22" t="n">
        <v>588927</v>
      </c>
      <c r="J22" t="n">
        <v>52.58</v>
      </c>
      <c r="L22" s="18" t="n">
        <v>44685</v>
      </c>
      <c r="M22" s="18" t="n">
        <v>44707</v>
      </c>
      <c r="N22" t="n">
        <v>5060400</v>
      </c>
      <c r="O22" t="n">
        <v>-30450</v>
      </c>
      <c r="Q22" s="18" t="n">
        <v>44685</v>
      </c>
      <c r="R22" s="18" t="n">
        <v>44742</v>
      </c>
      <c r="S22" t="n">
        <v>93450</v>
      </c>
      <c r="T22" t="n">
        <v>36000</v>
      </c>
      <c r="V22" s="14">
        <f>A22</f>
        <v/>
      </c>
      <c r="W22">
        <f>F22</f>
        <v/>
      </c>
      <c r="X22">
        <f>I22</f>
        <v/>
      </c>
      <c r="Y22">
        <f>AVERAGE(X17:X21)</f>
        <v/>
      </c>
      <c r="Z22">
        <f>S22+N22</f>
        <v/>
      </c>
      <c r="AA22">
        <f>Z22-Z21</f>
        <v/>
      </c>
      <c r="AC22" s="15">
        <f>(W22-W21)/W21</f>
        <v/>
      </c>
      <c r="AD22" s="16">
        <f>X22/Y22</f>
        <v/>
      </c>
      <c r="AE22" s="15">
        <f>(Z22-Z21)/Z21</f>
        <v/>
      </c>
      <c r="AJ22">
        <f>G22</f>
        <v/>
      </c>
      <c r="AK22">
        <f>D22</f>
        <v/>
      </c>
      <c r="AL22">
        <f>E22</f>
        <v/>
      </c>
    </row>
    <row r="23">
      <c r="A23" s="18" t="n">
        <v>44686</v>
      </c>
      <c r="B23" t="n">
        <v>3100.85</v>
      </c>
      <c r="C23" t="n">
        <v>3104.75</v>
      </c>
      <c r="D23" t="n">
        <v>3126.95</v>
      </c>
      <c r="E23" t="n">
        <v>3070</v>
      </c>
      <c r="F23" t="n">
        <v>3076.55</v>
      </c>
      <c r="G23" t="n">
        <v>3076.55</v>
      </c>
      <c r="H23" t="n">
        <v>724601</v>
      </c>
      <c r="I23" t="n">
        <v>325569</v>
      </c>
      <c r="J23" t="n">
        <v>44.93</v>
      </c>
      <c r="L23" s="18" t="n">
        <v>44686</v>
      </c>
      <c r="M23" s="18" t="n">
        <v>44707</v>
      </c>
      <c r="N23" t="n">
        <v>5021100</v>
      </c>
      <c r="O23" t="n">
        <v>-39300</v>
      </c>
      <c r="Q23" s="18" t="n">
        <v>44686</v>
      </c>
      <c r="R23" s="18" t="n">
        <v>44742</v>
      </c>
      <c r="S23" t="n">
        <v>98250</v>
      </c>
      <c r="T23" t="n">
        <v>4800</v>
      </c>
      <c r="V23" s="14">
        <f>A23</f>
        <v/>
      </c>
      <c r="W23">
        <f>F23</f>
        <v/>
      </c>
      <c r="X23">
        <f>I23</f>
        <v/>
      </c>
      <c r="Y23">
        <f>AVERAGE(X18:X22)</f>
        <v/>
      </c>
      <c r="Z23">
        <f>S23+N23</f>
        <v/>
      </c>
      <c r="AA23">
        <f>Z23-Z22</f>
        <v/>
      </c>
      <c r="AC23" s="15">
        <f>(W23-W22)/W22</f>
        <v/>
      </c>
      <c r="AD23" s="16">
        <f>X23/Y23</f>
        <v/>
      </c>
      <c r="AE23" s="15">
        <f>(Z23-Z22)/Z22</f>
        <v/>
      </c>
      <c r="AJ23">
        <f>G23</f>
        <v/>
      </c>
      <c r="AK23">
        <f>D23</f>
        <v/>
      </c>
      <c r="AL23">
        <f>E23</f>
        <v/>
      </c>
    </row>
    <row r="24">
      <c r="A24" s="18" t="n">
        <v>44687</v>
      </c>
      <c r="B24" t="n">
        <v>3076.55</v>
      </c>
      <c r="C24" t="n">
        <v>3020</v>
      </c>
      <c r="D24" t="n">
        <v>3052.4</v>
      </c>
      <c r="E24" t="n">
        <v>3003.9</v>
      </c>
      <c r="F24" t="n">
        <v>3016.25</v>
      </c>
      <c r="G24" t="n">
        <v>3029.39</v>
      </c>
      <c r="H24" t="n">
        <v>923941</v>
      </c>
      <c r="I24" t="n">
        <v>477345</v>
      </c>
      <c r="J24" t="n">
        <v>51.66</v>
      </c>
      <c r="L24" s="18" t="n">
        <v>44687</v>
      </c>
      <c r="M24" s="18" t="n">
        <v>44707</v>
      </c>
      <c r="N24" t="n">
        <v>5012400</v>
      </c>
      <c r="O24" t="n">
        <v>-8700</v>
      </c>
      <c r="Q24" s="18" t="n">
        <v>44687</v>
      </c>
      <c r="R24" s="18" t="n">
        <v>44742</v>
      </c>
      <c r="S24" t="n">
        <v>102900</v>
      </c>
      <c r="T24" t="n">
        <v>4650</v>
      </c>
      <c r="V24" s="14">
        <f>A24</f>
        <v/>
      </c>
      <c r="W24">
        <f>F24</f>
        <v/>
      </c>
      <c r="X24">
        <f>I24</f>
        <v/>
      </c>
      <c r="Y24">
        <f>AVERAGE(X19:X23)</f>
        <v/>
      </c>
      <c r="Z24">
        <f>S24+N24</f>
        <v/>
      </c>
      <c r="AA24">
        <f>Z24-Z23</f>
        <v/>
      </c>
      <c r="AC24" s="15">
        <f>(W24-W23)/W23</f>
        <v/>
      </c>
      <c r="AD24" s="16">
        <f>X24/Y24</f>
        <v/>
      </c>
      <c r="AE24" s="15">
        <f>(Z24-Z23)/Z23</f>
        <v/>
      </c>
      <c r="AJ24">
        <f>G24</f>
        <v/>
      </c>
      <c r="AK24">
        <f>D24</f>
        <v/>
      </c>
      <c r="AL24">
        <f>E24</f>
        <v/>
      </c>
    </row>
    <row r="25">
      <c r="A25" s="18" t="n">
        <v>44690</v>
      </c>
      <c r="B25" t="n">
        <v>3016.25</v>
      </c>
      <c r="C25" t="n">
        <v>3000.85</v>
      </c>
      <c r="D25" t="n">
        <v>3038.8</v>
      </c>
      <c r="E25" t="n">
        <v>2975</v>
      </c>
      <c r="F25" t="n">
        <v>3005.25</v>
      </c>
      <c r="G25" t="n">
        <v>3005.25</v>
      </c>
      <c r="H25" t="n">
        <v>998324</v>
      </c>
      <c r="I25" t="n">
        <v>471488</v>
      </c>
      <c r="J25" t="n">
        <v>47.23</v>
      </c>
      <c r="L25" s="18" t="n">
        <v>44690</v>
      </c>
      <c r="M25" s="18" t="n">
        <v>44707</v>
      </c>
      <c r="N25" t="n">
        <v>4901250</v>
      </c>
      <c r="O25" t="n">
        <v>-111150</v>
      </c>
      <c r="Q25" s="18" t="n">
        <v>44690</v>
      </c>
      <c r="R25" s="18" t="n">
        <v>44742</v>
      </c>
      <c r="S25" t="n">
        <v>116700</v>
      </c>
      <c r="T25" t="n">
        <v>13800</v>
      </c>
      <c r="V25" s="14">
        <f>A25</f>
        <v/>
      </c>
      <c r="W25">
        <f>F25</f>
        <v/>
      </c>
      <c r="X25">
        <f>I25</f>
        <v/>
      </c>
      <c r="Y25">
        <f>AVERAGE(X20:X24)</f>
        <v/>
      </c>
      <c r="Z25">
        <f>S25+N25</f>
        <v/>
      </c>
      <c r="AA25">
        <f>Z25-Z24</f>
        <v/>
      </c>
      <c r="AC25" s="15">
        <f>(W25-W24)/W24</f>
        <v/>
      </c>
      <c r="AD25" s="16">
        <f>X25/Y25</f>
        <v/>
      </c>
      <c r="AE25" s="15">
        <f>(Z25-Z24)/Z24</f>
        <v/>
      </c>
      <c r="AJ25">
        <f>G25</f>
        <v/>
      </c>
      <c r="AK25">
        <f>D25</f>
        <v/>
      </c>
      <c r="AL25">
        <f>E25</f>
        <v/>
      </c>
    </row>
    <row r="26">
      <c r="A26" s="18" t="n">
        <v>44691</v>
      </c>
      <c r="B26" t="n">
        <v>3005.25</v>
      </c>
      <c r="C26" t="n">
        <v>3051</v>
      </c>
      <c r="D26" t="n">
        <v>3138.75</v>
      </c>
      <c r="E26" t="n">
        <v>3036</v>
      </c>
      <c r="F26" t="n">
        <v>3086.35</v>
      </c>
      <c r="G26" t="n">
        <v>3086.35</v>
      </c>
      <c r="H26" t="n">
        <v>2460016</v>
      </c>
      <c r="I26" t="n">
        <v>488297</v>
      </c>
      <c r="J26" t="n">
        <v>19.85</v>
      </c>
      <c r="L26" s="18" t="n">
        <v>44691</v>
      </c>
      <c r="M26" s="18" t="n">
        <v>44707</v>
      </c>
      <c r="N26" t="n">
        <v>4814100</v>
      </c>
      <c r="O26" t="n">
        <v>-87150</v>
      </c>
      <c r="Q26" s="18" t="n">
        <v>44691</v>
      </c>
      <c r="R26" s="18" t="n">
        <v>44742</v>
      </c>
      <c r="S26" t="n">
        <v>141750</v>
      </c>
      <c r="T26" t="n">
        <v>25050</v>
      </c>
      <c r="V26" s="14">
        <f>A26</f>
        <v/>
      </c>
      <c r="W26">
        <f>F26</f>
        <v/>
      </c>
      <c r="X26">
        <f>I26</f>
        <v/>
      </c>
      <c r="Y26">
        <f>AVERAGE(X21:X25)</f>
        <v/>
      </c>
      <c r="Z26">
        <f>S26+N26</f>
        <v/>
      </c>
      <c r="AA26">
        <f>Z26-Z25</f>
        <v/>
      </c>
      <c r="AC26" s="15">
        <f>(W26-W25)/W25</f>
        <v/>
      </c>
      <c r="AD26" s="16">
        <f>X26/Y26</f>
        <v/>
      </c>
      <c r="AE26" s="15">
        <f>(Z26-Z25)/Z25</f>
        <v/>
      </c>
      <c r="AJ26">
        <f>G26</f>
        <v/>
      </c>
      <c r="AK26">
        <f>D26</f>
        <v/>
      </c>
      <c r="AL26">
        <f>E26</f>
        <v/>
      </c>
    </row>
    <row r="27">
      <c r="A27" s="18" t="n">
        <v>44692</v>
      </c>
      <c r="B27" t="n">
        <v>3086.35</v>
      </c>
      <c r="C27" t="n">
        <v>3090.4</v>
      </c>
      <c r="D27" t="n">
        <v>3109.55</v>
      </c>
      <c r="E27" t="n">
        <v>2979</v>
      </c>
      <c r="F27" t="n">
        <v>3053.65</v>
      </c>
      <c r="G27" t="n">
        <v>3053.65</v>
      </c>
      <c r="H27" t="n">
        <v>1883969</v>
      </c>
      <c r="I27" t="n">
        <v>644331</v>
      </c>
      <c r="J27" t="n">
        <v>34.2</v>
      </c>
      <c r="L27" s="18" t="n">
        <v>44692</v>
      </c>
      <c r="M27" s="18" t="n">
        <v>44707</v>
      </c>
      <c r="N27" t="n">
        <v>4891950</v>
      </c>
      <c r="O27" t="n">
        <v>77850</v>
      </c>
      <c r="Q27" s="18" t="n">
        <v>44692</v>
      </c>
      <c r="R27" s="18" t="n">
        <v>44742</v>
      </c>
      <c r="S27" t="n">
        <v>146250</v>
      </c>
      <c r="T27" t="n">
        <v>4500</v>
      </c>
      <c r="V27" s="14">
        <f>A27</f>
        <v/>
      </c>
      <c r="W27">
        <f>F27</f>
        <v/>
      </c>
      <c r="X27">
        <f>I27</f>
        <v/>
      </c>
      <c r="Y27">
        <f>AVERAGE(X22:X26)</f>
        <v/>
      </c>
      <c r="Z27">
        <f>S27+N27</f>
        <v/>
      </c>
      <c r="AA27">
        <f>Z27-Z26</f>
        <v/>
      </c>
      <c r="AC27" s="15">
        <f>(W27-W26)/W26</f>
        <v/>
      </c>
      <c r="AD27" s="16">
        <f>X27/Y27</f>
        <v/>
      </c>
      <c r="AE27" s="15">
        <f>(Z27-Z26)/Z26</f>
        <v/>
      </c>
      <c r="AJ27">
        <f>G27</f>
        <v/>
      </c>
      <c r="AK27">
        <f>D27</f>
        <v/>
      </c>
      <c r="AL27">
        <f>E27</f>
        <v/>
      </c>
    </row>
    <row r="28">
      <c r="A28" s="18" t="n">
        <v>44693</v>
      </c>
      <c r="B28" t="n">
        <v>3053.65</v>
      </c>
      <c r="C28" t="n">
        <v>3042</v>
      </c>
      <c r="D28" t="n">
        <v>3078</v>
      </c>
      <c r="E28" t="n">
        <v>2988</v>
      </c>
      <c r="F28" t="n">
        <v>3039.95</v>
      </c>
      <c r="G28" t="n">
        <v>3039.95</v>
      </c>
      <c r="H28" t="n">
        <v>1254245</v>
      </c>
      <c r="I28" t="n">
        <v>589784</v>
      </c>
      <c r="J28" t="n">
        <v>47.02</v>
      </c>
      <c r="L28" s="18" t="n">
        <v>44693</v>
      </c>
      <c r="M28" s="18" t="n">
        <v>44707</v>
      </c>
      <c r="N28" t="n">
        <v>5063700</v>
      </c>
      <c r="O28" t="n">
        <v>171750</v>
      </c>
      <c r="Q28" s="18" t="n">
        <v>44693</v>
      </c>
      <c r="R28" s="18" t="n">
        <v>44742</v>
      </c>
      <c r="S28" t="n">
        <v>167400</v>
      </c>
      <c r="T28" t="n">
        <v>21150</v>
      </c>
      <c r="V28" s="14">
        <f>A28</f>
        <v/>
      </c>
      <c r="W28">
        <f>F28</f>
        <v/>
      </c>
      <c r="X28">
        <f>I28</f>
        <v/>
      </c>
      <c r="Y28">
        <f>AVERAGE(X23:X27)</f>
        <v/>
      </c>
      <c r="Z28">
        <f>S28+N28</f>
        <v/>
      </c>
      <c r="AA28">
        <f>Z28-Z27</f>
        <v/>
      </c>
      <c r="AC28" s="15">
        <f>(W28-W27)/W27</f>
        <v/>
      </c>
      <c r="AD28" s="16">
        <f>X28/Y28</f>
        <v/>
      </c>
      <c r="AE28" s="15">
        <f>(Z28-Z27)/Z27</f>
        <v/>
      </c>
      <c r="AJ28">
        <f>G28</f>
        <v/>
      </c>
      <c r="AK28">
        <f>D28</f>
        <v/>
      </c>
      <c r="AL28">
        <f>E28</f>
        <v/>
      </c>
    </row>
    <row r="29">
      <c r="A29" s="18" t="n">
        <v>44694</v>
      </c>
      <c r="B29" t="n">
        <v>3039.95</v>
      </c>
      <c r="C29" t="n">
        <v>3074.4</v>
      </c>
      <c r="D29" t="n">
        <v>3116.25</v>
      </c>
      <c r="E29" t="n">
        <v>3035.3</v>
      </c>
      <c r="F29" t="n">
        <v>3064</v>
      </c>
      <c r="G29" t="n">
        <v>3064</v>
      </c>
      <c r="H29" t="n">
        <v>1121729</v>
      </c>
      <c r="I29" t="n">
        <v>543048</v>
      </c>
      <c r="J29" t="n">
        <v>48.41</v>
      </c>
      <c r="L29" s="18" t="n">
        <v>44694</v>
      </c>
      <c r="M29" s="18" t="n">
        <v>44707</v>
      </c>
      <c r="N29" t="n">
        <v>5148000</v>
      </c>
      <c r="O29" t="n">
        <v>84300</v>
      </c>
      <c r="Q29" s="18" t="n">
        <v>44694</v>
      </c>
      <c r="R29" s="18" t="n">
        <v>44742</v>
      </c>
      <c r="S29" t="n">
        <v>186000</v>
      </c>
      <c r="T29" t="n">
        <v>18600</v>
      </c>
      <c r="V29" s="14">
        <f>A29</f>
        <v/>
      </c>
      <c r="W29">
        <f>F29</f>
        <v/>
      </c>
      <c r="X29">
        <f>I29</f>
        <v/>
      </c>
      <c r="Y29">
        <f>AVERAGE(X24:X28)</f>
        <v/>
      </c>
      <c r="Z29">
        <f>S29+N29</f>
        <v/>
      </c>
      <c r="AA29">
        <f>Z29-Z28</f>
        <v/>
      </c>
      <c r="AC29" s="15">
        <f>(W29-W28)/W28</f>
        <v/>
      </c>
      <c r="AD29" s="16">
        <f>X29/Y29</f>
        <v/>
      </c>
      <c r="AE29" s="15">
        <f>(Z29-Z28)/Z28</f>
        <v/>
      </c>
      <c r="AJ29">
        <f>G29</f>
        <v/>
      </c>
      <c r="AK29">
        <f>D29</f>
        <v/>
      </c>
      <c r="AL29">
        <f>E29</f>
        <v/>
      </c>
    </row>
    <row r="30">
      <c r="A30" s="18" t="n">
        <v>44697</v>
      </c>
      <c r="B30" t="n">
        <v>3064</v>
      </c>
      <c r="C30" t="n">
        <v>3089.9</v>
      </c>
      <c r="D30" t="n">
        <v>3089.9</v>
      </c>
      <c r="E30" t="n">
        <v>2985.2</v>
      </c>
      <c r="F30" t="n">
        <v>2999.9</v>
      </c>
      <c r="G30" t="n">
        <v>2999.9</v>
      </c>
      <c r="H30" t="n">
        <v>733044</v>
      </c>
      <c r="I30" t="n">
        <v>264674</v>
      </c>
      <c r="J30" t="n">
        <v>36.11</v>
      </c>
      <c r="L30" s="18" t="n">
        <v>44697</v>
      </c>
      <c r="M30" s="18" t="n">
        <v>44707</v>
      </c>
      <c r="N30" t="n">
        <v>5263650</v>
      </c>
      <c r="O30" t="n">
        <v>115650</v>
      </c>
      <c r="Q30" s="18" t="n">
        <v>44697</v>
      </c>
      <c r="R30" s="18" t="n">
        <v>44742</v>
      </c>
      <c r="S30" t="n">
        <v>229800</v>
      </c>
      <c r="T30" t="n">
        <v>43800</v>
      </c>
      <c r="V30" s="14">
        <f>A30</f>
        <v/>
      </c>
      <c r="W30">
        <f>F30</f>
        <v/>
      </c>
      <c r="X30">
        <f>I30</f>
        <v/>
      </c>
      <c r="Y30">
        <f>AVERAGE(X25:X29)</f>
        <v/>
      </c>
      <c r="Z30">
        <f>S30+N30</f>
        <v/>
      </c>
      <c r="AA30">
        <f>Z30-Z29</f>
        <v/>
      </c>
      <c r="AC30" s="15">
        <f>(W30-W29)/W29</f>
        <v/>
      </c>
      <c r="AD30" s="16">
        <f>X30/Y30</f>
        <v/>
      </c>
      <c r="AE30" s="15">
        <f>(Z30-Z29)/Z29</f>
        <v/>
      </c>
      <c r="AJ30">
        <f>G30</f>
        <v/>
      </c>
      <c r="AK30">
        <f>D30</f>
        <v/>
      </c>
      <c r="AL30">
        <f>E30</f>
        <v/>
      </c>
    </row>
    <row r="31">
      <c r="A31" s="18" t="n">
        <v>44698</v>
      </c>
      <c r="B31" t="n">
        <v>2999.9</v>
      </c>
      <c r="C31" t="n">
        <v>2998.9</v>
      </c>
      <c r="D31" t="n">
        <v>3056.6</v>
      </c>
      <c r="E31" t="n">
        <v>2951</v>
      </c>
      <c r="F31" t="n">
        <v>3050</v>
      </c>
      <c r="G31" t="n">
        <v>3004.19</v>
      </c>
      <c r="H31" t="n">
        <v>1179081</v>
      </c>
      <c r="I31" t="n">
        <v>301164</v>
      </c>
      <c r="J31" t="n">
        <v>25.54</v>
      </c>
      <c r="L31" s="18" t="n">
        <v>44698</v>
      </c>
      <c r="M31" s="18" t="n">
        <v>44707</v>
      </c>
      <c r="N31" t="n">
        <v>5097900</v>
      </c>
      <c r="O31" t="n">
        <v>-165750</v>
      </c>
      <c r="Q31" s="18" t="n">
        <v>44698</v>
      </c>
      <c r="R31" s="18" t="n">
        <v>44742</v>
      </c>
      <c r="S31" t="n">
        <v>316050</v>
      </c>
      <c r="T31" t="n">
        <v>86250</v>
      </c>
      <c r="V31" s="14">
        <f>A31</f>
        <v/>
      </c>
      <c r="W31">
        <f>F31</f>
        <v/>
      </c>
      <c r="X31">
        <f>I31</f>
        <v/>
      </c>
      <c r="Y31">
        <f>AVERAGE(X26:X30)</f>
        <v/>
      </c>
      <c r="Z31">
        <f>S31+N31</f>
        <v/>
      </c>
      <c r="AA31">
        <f>Z31-Z30</f>
        <v/>
      </c>
      <c r="AC31" s="15">
        <f>(W31-W30)/W30</f>
        <v/>
      </c>
      <c r="AD31" s="16">
        <f>X31/Y31</f>
        <v/>
      </c>
      <c r="AE31" s="15">
        <f>(Z31-Z30)/Z30</f>
        <v/>
      </c>
      <c r="AJ31">
        <f>G31</f>
        <v/>
      </c>
      <c r="AK31">
        <f>D31</f>
        <v/>
      </c>
      <c r="AL31">
        <f>E31</f>
        <v/>
      </c>
    </row>
    <row r="32">
      <c r="A32" s="19" t="n">
        <v>44699</v>
      </c>
      <c r="B32" t="n">
        <v>3050</v>
      </c>
      <c r="C32" t="n">
        <v>3030</v>
      </c>
      <c r="D32" t="n">
        <v>3128.8</v>
      </c>
      <c r="E32" t="n">
        <v>3026</v>
      </c>
      <c r="F32" t="n">
        <v>3100.1</v>
      </c>
      <c r="G32" t="n">
        <v>3092.5</v>
      </c>
      <c r="H32" t="n">
        <v>1379763</v>
      </c>
      <c r="I32" t="n">
        <v>688018</v>
      </c>
      <c r="J32" t="n">
        <v>49.86</v>
      </c>
      <c r="K32" t="inlineStr"/>
      <c r="L32" s="19" t="n">
        <v>44699</v>
      </c>
      <c r="M32" s="19" t="n">
        <v>44707</v>
      </c>
      <c r="N32" t="n">
        <v>4986450</v>
      </c>
      <c r="O32" t="n">
        <v>-111450</v>
      </c>
      <c r="P32" t="inlineStr"/>
      <c r="Q32" s="19" t="n">
        <v>44699</v>
      </c>
      <c r="R32" s="19" t="n">
        <v>44742</v>
      </c>
      <c r="S32" t="n">
        <v>417600</v>
      </c>
      <c r="T32" t="n">
        <v>101550</v>
      </c>
    </row>
  </sheetData>
  <conditionalFormatting sqref="AC1">
    <cfRule type="cellIs" priority="36" operator="lessThan" dxfId="21">
      <formula>-2%</formula>
    </cfRule>
    <cfRule type="cellIs" priority="37" operator="lessThan" dxfId="36">
      <formula>-1%</formula>
    </cfRule>
    <cfRule type="cellIs" priority="38" operator="greaterThan" dxfId="25">
      <formula>4%</formula>
    </cfRule>
    <cfRule type="cellIs" priority="39" operator="greaterThan" dxfId="34">
      <formula>2.5%</formula>
    </cfRule>
    <cfRule type="cellIs" priority="40" operator="greaterThan" dxfId="33">
      <formula>1%</formula>
    </cfRule>
    <cfRule type="cellIs" priority="25" operator="greaterThan" dxfId="32">
      <formula>0.025</formula>
    </cfRule>
    <cfRule type="cellIs" priority="26" operator="greaterThan" dxfId="0">
      <formula>0</formula>
    </cfRule>
    <cfRule type="cellIs" priority="27" operator="lessThan" dxfId="21">
      <formula>-0.02</formula>
    </cfRule>
    <cfRule type="cellIs" priority="28" operator="lessThan" dxfId="3">
      <formula>0</formula>
    </cfRule>
    <cfRule type="cellIs" priority="29" operator="greaterThan" dxfId="25">
      <formula>0.03</formula>
    </cfRule>
    <cfRule type="cellIs" priority="30" operator="greaterThan" dxfId="24">
      <formula>0</formula>
    </cfRule>
    <cfRule type="cellIs" priority="31" operator="greaterThan" dxfId="25">
      <formula>0</formula>
    </cfRule>
  </conditionalFormatting>
  <conditionalFormatting sqref="AD1">
    <cfRule type="cellIs" priority="34" operator="greaterThan" dxfId="25">
      <formula>2.5</formula>
    </cfRule>
    <cfRule type="cellIs" priority="35" operator="greaterThan" dxfId="24">
      <formula>1.5</formula>
    </cfRule>
    <cfRule type="cellIs" priority="23" operator="greaterThan" dxfId="2">
      <formula>2</formula>
    </cfRule>
    <cfRule type="cellIs" priority="24" operator="greaterThan" dxfId="0">
      <formula>1.5</formula>
    </cfRule>
  </conditionalFormatting>
  <conditionalFormatting sqref="AE1">
    <cfRule type="cellIs" priority="32" operator="lessThan" dxfId="21">
      <formula>-0.025</formula>
    </cfRule>
    <cfRule type="cellIs" priority="33" operator="greaterThan" dxfId="20">
      <formula>0.025</formula>
    </cfRule>
    <cfRule type="cellIs" priority="18" operator="lessThan" dxfId="1" stopIfTrue="1">
      <formula>-3%</formula>
    </cfRule>
    <cfRule type="cellIs" priority="19" operator="greaterThan" dxfId="2">
      <formula>0.03</formula>
    </cfRule>
    <cfRule type="cellIs" priority="20" operator="greaterThan" dxfId="0">
      <formula>0</formula>
    </cfRule>
    <cfRule type="cellIs" priority="21" operator="lessThan" dxfId="3">
      <formula>0</formula>
    </cfRule>
    <cfRule type="cellIs" priority="22" operator="greaterThan" dxfId="3">
      <formula>0</formula>
    </cfRule>
  </conditionalFormatting>
  <conditionalFormatting sqref="AC1:AC1048576">
    <cfRule type="cellIs" priority="17" operator="greaterThan" dxfId="0">
      <formula>0</formula>
    </cfRule>
    <cfRule type="cellIs" priority="16" operator="greaterThan" dxfId="2">
      <formula>0.025</formula>
    </cfRule>
    <cfRule type="cellIs" priority="15" operator="lessThan" dxfId="3">
      <formula>0</formula>
    </cfRule>
    <cfRule type="cellIs" priority="14" operator="lessThan" dxfId="1">
      <formula>-0.02</formula>
    </cfRule>
  </conditionalFormatting>
  <conditionalFormatting sqref="AD1:AD1048576">
    <cfRule type="cellIs" priority="11" operator="greaterThan" dxfId="0">
      <formula>150</formula>
    </cfRule>
    <cfRule type="cellIs" priority="10" operator="greaterThan" dxfId="0">
      <formula>1.5</formula>
    </cfRule>
    <cfRule type="cellIs" priority="9" operator="greaterThan" dxfId="2">
      <formula>2</formula>
    </cfRule>
    <cfRule type="cellIs" priority="1" operator="greaterThan" dxfId="0">
      <formula>1</formula>
    </cfRule>
  </conditionalFormatting>
  <conditionalFormatting sqref="AE1:AE1048576">
    <cfRule type="cellIs" priority="8" operator="greaterThan" dxfId="0">
      <formula>0.03</formula>
    </cfRule>
    <cfRule type="cellIs" priority="7" operator="lessThan" dxfId="3">
      <formula>-0.03</formula>
    </cfRule>
    <cfRule type="cellIs" priority="5" operator="greaterThan" dxfId="0">
      <formula>0</formula>
    </cfRule>
    <cfRule type="cellIs" priority="4" operator="lessThan" dxfId="3">
      <formula>0</formula>
    </cfRule>
    <cfRule type="cellIs" priority="3" operator="greaterThan" dxfId="2">
      <formula>0.03</formula>
    </cfRule>
    <cfRule type="cellIs" priority="2" operator="lessThan" dxfId="1">
      <formula>-0.03</formula>
    </cfRule>
  </conditionalFormatting>
  <conditionalFormatting sqref="J1:J1048576">
    <cfRule type="cellIs" priority="6" operator="greaterThan" dxfId="0">
      <formula>50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Akash choudhary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2022-05-17T15:13:31Z</dcterms:modified>
  <cp:lastModifiedBy>akkyj</cp:lastModifiedBy>
</cp:coreProperties>
</file>