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es1 and 3" sheetId="1" r:id="rId3"/>
    <sheet state="visible" name="Sheet4" sheetId="2" r:id="rId4"/>
    <sheet state="visible" name="Sheet1" sheetId="3" r:id="rId5"/>
    <sheet state="visible" name="Solution 4" sheetId="4" r:id="rId6"/>
    <sheet state="visible" name="Sheet5" sheetId="5" r:id="rId7"/>
  </sheets>
  <definedNames/>
  <calcPr/>
</workbook>
</file>

<file path=xl/sharedStrings.xml><?xml version="1.0" encoding="utf-8"?>
<sst xmlns="http://schemas.openxmlformats.org/spreadsheetml/2006/main" count="222" uniqueCount="82">
  <si>
    <t>O</t>
  </si>
  <si>
    <t>Al</t>
  </si>
  <si>
    <t>k=2</t>
  </si>
  <si>
    <t>Gulbarg-Belgaum</t>
  </si>
  <si>
    <t>Bangalore-Belgaum</t>
  </si>
  <si>
    <t>K- Value</t>
  </si>
  <si>
    <t>Original Cost</t>
  </si>
  <si>
    <t>Cost After Removing some links</t>
  </si>
  <si>
    <t>After removing the given 3 links, Total cost= 69764</t>
  </si>
  <si>
    <t>k=1</t>
  </si>
  <si>
    <t>Raichur</t>
  </si>
  <si>
    <t>Bangalore</t>
  </si>
  <si>
    <t>After removing the given 3 links, Total cost= 88924</t>
  </si>
  <si>
    <t>k=3</t>
  </si>
  <si>
    <t>After removing the given 3 links, Total cost= 63963</t>
  </si>
  <si>
    <t>k=5 Original</t>
  </si>
  <si>
    <t>B</t>
  </si>
  <si>
    <t>Be</t>
  </si>
  <si>
    <t>Bg</t>
  </si>
  <si>
    <t>C</t>
  </si>
  <si>
    <t>D</t>
  </si>
  <si>
    <t>G</t>
  </si>
  <si>
    <t>Ha</t>
  </si>
  <si>
    <t>M</t>
  </si>
  <si>
    <t>R</t>
  </si>
  <si>
    <t>k=4</t>
  </si>
  <si>
    <t>After removing the given 3 links, Total cost= 61345</t>
  </si>
  <si>
    <t>k=5</t>
  </si>
  <si>
    <t>H</t>
  </si>
  <si>
    <t>Total no. of RPWs</t>
  </si>
  <si>
    <t>Total Cost</t>
  </si>
  <si>
    <t>Location of warehouses in the solution</t>
  </si>
  <si>
    <t>Bangalore, Gulbarga</t>
  </si>
  <si>
    <t>Bangalore, Gulbarga, Raichur</t>
  </si>
  <si>
    <t>Bangalore,Gulbarga, Raichur, Bellary</t>
  </si>
  <si>
    <t>Bangalore, Gulbarga, Raichur, Bellary, Hospet</t>
  </si>
  <si>
    <t>Factors on which fixed cost might depend:</t>
  </si>
  <si>
    <t>Location :</t>
  </si>
  <si>
    <t>Proximity to the railway station</t>
  </si>
  <si>
    <t>Capacity :</t>
  </si>
  <si>
    <t>Number of Trucks that can load/deload simultaneously</t>
  </si>
  <si>
    <t>Area</t>
  </si>
  <si>
    <t>Number of Floors</t>
  </si>
  <si>
    <t xml:space="preserve">Contract terms : </t>
  </si>
  <si>
    <t>Number of years for which it has been taken on lease</t>
  </si>
  <si>
    <t>Extra Amenities :</t>
  </si>
  <si>
    <t>Goods lift</t>
  </si>
  <si>
    <t>Distance b/w RCF(Mumbai) and FPWs:</t>
  </si>
  <si>
    <t>Gulbarga</t>
  </si>
  <si>
    <t>k=5 Changed</t>
  </si>
  <si>
    <t>Belgaum</t>
  </si>
  <si>
    <t>Mysore</t>
  </si>
  <si>
    <t>Dharwar</t>
  </si>
  <si>
    <t>Bellary</t>
  </si>
  <si>
    <t>Hassan</t>
  </si>
  <si>
    <t>Chitradurg</t>
  </si>
  <si>
    <t>k=4 Original</t>
  </si>
  <si>
    <t>k=4 Changed</t>
  </si>
  <si>
    <t>k=3 original</t>
  </si>
  <si>
    <t>k=3 changed</t>
  </si>
  <si>
    <t>k=2 Original</t>
  </si>
  <si>
    <t>k=2 Changed</t>
  </si>
  <si>
    <t>DATA</t>
  </si>
  <si>
    <t>Marketing Dist.</t>
  </si>
  <si>
    <t>Jan</t>
  </si>
  <si>
    <t>Feb</t>
  </si>
  <si>
    <t>Mar</t>
  </si>
  <si>
    <t>Apr</t>
  </si>
  <si>
    <t>May</t>
  </si>
  <si>
    <t>Jun</t>
  </si>
  <si>
    <t>July</t>
  </si>
  <si>
    <t>Aug</t>
  </si>
  <si>
    <t>Avg</t>
  </si>
  <si>
    <t>Average rounded up demand</t>
  </si>
  <si>
    <t>Standard Deviation</t>
  </si>
  <si>
    <t>Jan-Feb</t>
  </si>
  <si>
    <t>Feb-Mar</t>
  </si>
  <si>
    <t>Mar-Apr</t>
  </si>
  <si>
    <t>Apr-May</t>
  </si>
  <si>
    <t>May-Jun</t>
  </si>
  <si>
    <t>Jun-Jul</t>
  </si>
  <si>
    <t>July-Aug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</si>
</sst>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1.0"/>
      <color rgb="FF000000"/>
      <name val="Calibri"/>
    </font>
    <font/>
    <font>
      <b/>
    </font>
    <font>
      <color rgb="FF000000"/>
      <name val="Arial"/>
    </font>
    <font>
      <name val="Arial"/>
    </font>
    <font>
      <b/>
      <name val="Arial"/>
    </font>
    <font>
      <sz val="11.0"/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4A86E8"/>
        <bgColor rgb="FF4A86E8"/>
      </patternFill>
    </fill>
    <fill>
      <patternFill patternType="solid">
        <fgColor rgb="FF3D85C6"/>
        <bgColor rgb="FF3D85C6"/>
      </patternFill>
    </fill>
    <fill>
      <patternFill patternType="solid">
        <fgColor rgb="FFFFC000"/>
        <bgColor rgb="FFFFC000"/>
      </patternFill>
    </fill>
    <fill>
      <patternFill patternType="solid">
        <fgColor rgb="FFFF00FF"/>
        <bgColor rgb="FFFF00FF"/>
      </patternFill>
    </fill>
    <fill>
      <patternFill patternType="solid">
        <fgColor rgb="FF1155CC"/>
        <bgColor rgb="FF1155CC"/>
      </patternFill>
    </fill>
    <fill>
      <patternFill patternType="solid">
        <fgColor rgb="FFD0CECE"/>
        <bgColor rgb="FFD0CECE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2" fontId="3" numFmtId="0" xfId="0" applyAlignment="1" applyBorder="1" applyFill="1" applyFont="1">
      <alignment readingOrder="0"/>
    </xf>
    <xf borderId="1" fillId="2" fontId="2" numFmtId="0" xfId="0" applyBorder="1" applyFont="1"/>
    <xf borderId="1" fillId="0" fontId="2" numFmtId="0" xfId="0" applyBorder="1" applyFont="1"/>
    <xf borderId="1" fillId="3" fontId="3" numFmtId="0" xfId="0" applyAlignment="1" applyBorder="1" applyFill="1" applyFont="1">
      <alignment readingOrder="0"/>
    </xf>
    <xf borderId="1" fillId="3" fontId="2" numFmtId="0" xfId="0" applyBorder="1" applyFont="1"/>
    <xf borderId="1" fillId="4" fontId="3" numFmtId="0" xfId="0" applyAlignment="1" applyBorder="1" applyFill="1" applyFont="1">
      <alignment readingOrder="0"/>
    </xf>
    <xf borderId="1" fillId="5" fontId="2" numFmtId="0" xfId="0" applyBorder="1" applyFill="1" applyFont="1"/>
    <xf borderId="1" fillId="6" fontId="3" numFmtId="0" xfId="0" applyAlignment="1" applyBorder="1" applyFill="1" applyFont="1">
      <alignment readingOrder="0"/>
    </xf>
    <xf borderId="0" fillId="7" fontId="4" numFmtId="0" xfId="0" applyAlignment="1" applyFill="1" applyFont="1">
      <alignment horizontal="left" readingOrder="0"/>
    </xf>
    <xf borderId="1" fillId="6" fontId="2" numFmtId="0" xfId="0" applyBorder="1" applyFont="1"/>
    <xf borderId="1" fillId="7" fontId="2" numFmtId="0" xfId="0" applyBorder="1" applyFont="1"/>
    <xf borderId="1" fillId="8" fontId="3" numFmtId="0" xfId="0" applyAlignment="1" applyBorder="1" applyFill="1" applyFont="1">
      <alignment readingOrder="0"/>
    </xf>
    <xf borderId="1" fillId="9" fontId="2" numFmtId="0" xfId="0" applyBorder="1" applyFill="1" applyFont="1"/>
    <xf borderId="1" fillId="7" fontId="1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/>
    </xf>
    <xf borderId="1" fillId="8" fontId="2" numFmtId="0" xfId="0" applyBorder="1" applyFont="1"/>
    <xf borderId="1" fillId="10" fontId="2" numFmtId="0" xfId="0" applyBorder="1" applyFill="1" applyFont="1"/>
    <xf borderId="1" fillId="11" fontId="2" numFmtId="0" xfId="0" applyBorder="1" applyFill="1" applyFont="1"/>
    <xf borderId="1" fillId="7" fontId="3" numFmtId="0" xfId="0" applyAlignment="1" applyBorder="1" applyFont="1">
      <alignment readingOrder="0"/>
    </xf>
    <xf borderId="1" fillId="5" fontId="3" numFmtId="0" xfId="0" applyAlignment="1" applyBorder="1" applyFont="1">
      <alignment readingOrder="0"/>
    </xf>
    <xf borderId="1" fillId="10" fontId="3" numFmtId="0" xfId="0" applyAlignment="1" applyBorder="1" applyFont="1">
      <alignment readingOrder="0"/>
    </xf>
    <xf borderId="1" fillId="0" fontId="5" numFmtId="0" xfId="0" applyAlignment="1" applyBorder="1" applyFont="1">
      <alignment readingOrder="0" vertical="bottom"/>
    </xf>
    <xf borderId="2" fillId="0" fontId="5" numFmtId="0" xfId="0" applyAlignment="1" applyBorder="1" applyFont="1">
      <alignment vertical="bottom"/>
    </xf>
    <xf borderId="3" fillId="2" fontId="6" numFmtId="0" xfId="0" applyAlignment="1" applyBorder="1" applyFont="1">
      <alignment vertical="bottom"/>
    </xf>
    <xf borderId="4" fillId="2" fontId="5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7" fontId="5" numFmtId="0" xfId="0" applyAlignment="1" applyBorder="1" applyFont="1">
      <alignment vertical="bottom"/>
    </xf>
    <xf borderId="3" fillId="7" fontId="6" numFmtId="0" xfId="0" applyAlignment="1" applyBorder="1" applyFont="1">
      <alignment vertical="bottom"/>
    </xf>
    <xf borderId="3" fillId="4" fontId="6" numFmtId="0" xfId="0" applyAlignment="1" applyBorder="1" applyFont="1">
      <alignment vertical="bottom"/>
    </xf>
    <xf borderId="4" fillId="5" fontId="5" numFmtId="0" xfId="0" applyAlignment="1" applyBorder="1" applyFont="1">
      <alignment vertical="bottom"/>
    </xf>
    <xf borderId="4" fillId="12" fontId="5" numFmtId="0" xfId="0" applyAlignment="1" applyBorder="1" applyFill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13" fontId="1" numFmtId="0" xfId="0" applyAlignment="1" applyBorder="1" applyFill="1" applyFont="1">
      <alignment readingOrder="0" shrinkToFit="0" vertical="bottom" wrapText="0"/>
    </xf>
    <xf borderId="1" fillId="14" fontId="1" numFmtId="0" xfId="0" applyAlignment="1" applyBorder="1" applyFill="1" applyFont="1">
      <alignment readingOrder="0" shrinkToFit="0" vertical="bottom" wrapText="0"/>
    </xf>
    <xf borderId="5" fillId="0" fontId="1" numFmtId="0" xfId="0" applyAlignment="1" applyBorder="1" applyFont="1">
      <alignment horizontal="right" readingOrder="0" shrinkToFit="0" vertical="bottom" wrapText="0"/>
    </xf>
    <xf borderId="1" fillId="15" fontId="1" numFmtId="0" xfId="0" applyAlignment="1" applyBorder="1" applyFill="1" applyFont="1">
      <alignment readingOrder="0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13" fontId="7" numFmtId="0" xfId="0" applyAlignment="1" applyBorder="1" applyFont="1">
      <alignment readingOrder="0" shrinkToFit="0" vertical="bottom" wrapText="0"/>
    </xf>
    <xf borderId="0" fillId="7" fontId="1" numFmtId="0" xfId="0" applyAlignment="1" applyFont="1">
      <alignment readingOrder="0" shrinkToFit="0" vertical="bottom" wrapText="0"/>
    </xf>
    <xf borderId="1" fillId="16" fontId="1" numFmtId="0" xfId="0" applyAlignment="1" applyBorder="1" applyFill="1" applyFont="1">
      <alignment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0" fillId="7" fontId="7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'Ques1 and 3'!$B$5:$J$5</c:f>
            </c:strRef>
          </c:cat>
          <c:val>
            <c:numRef>
              <c:f>'Ques1 and 3'!$B$6:$J$6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'Ques1 and 3'!$B$5:$J$5</c:f>
            </c:strRef>
          </c:cat>
          <c:val>
            <c:numRef>
              <c:f>'Ques1 and 3'!$B$7:$J$7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'Ques1 and 3'!$B$5:$J$5</c:f>
            </c:strRef>
          </c:cat>
          <c:val>
            <c:numRef>
              <c:f>'Ques1 and 3'!$B$8:$J$8</c:f>
            </c:numRef>
          </c:val>
          <c:smooth val="0"/>
        </c:ser>
        <c:ser>
          <c:idx val="3"/>
          <c:order val="3"/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'Ques1 and 3'!$B$5:$J$5</c:f>
            </c:strRef>
          </c:cat>
          <c:val>
            <c:numRef>
              <c:f>'Ques1 and 3'!$B$9:$J$9</c:f>
            </c:numRef>
          </c:val>
          <c:smooth val="0"/>
        </c:ser>
        <c:ser>
          <c:idx val="4"/>
          <c:order val="4"/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'Ques1 and 3'!$B$5:$J$5</c:f>
            </c:strRef>
          </c:cat>
          <c:val>
            <c:numRef>
              <c:f>'Ques1 and 3'!$B$10:$J$10</c:f>
            </c:numRef>
          </c:val>
          <c:smooth val="0"/>
        </c:ser>
        <c:ser>
          <c:idx val="5"/>
          <c:order val="5"/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'Ques1 and 3'!$B$5:$J$5</c:f>
            </c:strRef>
          </c:cat>
          <c:val>
            <c:numRef>
              <c:f>'Ques1 and 3'!$B$11:$J$11</c:f>
            </c:numRef>
          </c:val>
          <c:smooth val="0"/>
        </c:ser>
        <c:ser>
          <c:idx val="6"/>
          <c:order val="6"/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'Ques1 and 3'!$B$5:$J$5</c:f>
            </c:strRef>
          </c:cat>
          <c:val>
            <c:numRef>
              <c:f>'Ques1 and 3'!$B$12:$J$12</c:f>
            </c:numRef>
          </c:val>
          <c:smooth val="0"/>
        </c:ser>
        <c:ser>
          <c:idx val="7"/>
          <c:order val="7"/>
          <c:spPr>
            <a:ln cmpd="sng" w="19050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'Ques1 and 3'!$B$5:$J$5</c:f>
            </c:strRef>
          </c:cat>
          <c:val>
            <c:numRef>
              <c:f>'Ques1 and 3'!$B$13:$J$13</c:f>
            </c:numRef>
          </c:val>
          <c:smooth val="0"/>
        </c:ser>
        <c:ser>
          <c:idx val="8"/>
          <c:order val="8"/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'Ques1 and 3'!$B$5:$J$5</c:f>
            </c:strRef>
          </c:cat>
          <c:val>
            <c:numRef>
              <c:f>'Ques1 and 3'!$B$14:$J$14</c:f>
            </c:numRef>
          </c:val>
          <c:smooth val="0"/>
        </c:ser>
        <c:ser>
          <c:idx val="9"/>
          <c:order val="9"/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'Ques1 and 3'!$B$5:$J$5</c:f>
            </c:strRef>
          </c:cat>
          <c:val>
            <c:numRef>
              <c:f>'Ques1 and 3'!$B$15:$J$15</c:f>
            </c:numRef>
          </c:val>
          <c:smooth val="0"/>
        </c:ser>
        <c:axId val="1942907376"/>
        <c:axId val="2112319112"/>
      </c:lineChart>
      <c:catAx>
        <c:axId val="194290737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12319112"/>
      </c:catAx>
      <c:valAx>
        <c:axId val="2112319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4290737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Total Cost vs. Total no. of RPWs</a:t>
            </a:r>
          </a:p>
        </c:rich>
      </c:tx>
      <c:overlay val="0"/>
    </c:title>
    <c:plotArea>
      <c:layout>
        <c:manualLayout>
          <c:xMode val="edge"/>
          <c:yMode val="edge"/>
          <c:x val="0.16742079128457885"/>
          <c:y val="0.1738544474393531"/>
          <c:w val="0.6439661300117175"/>
          <c:h val="0.64676549865229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Sheet1!$A$2:$A$6</c:f>
            </c:numRef>
          </c:xVal>
          <c:yVal>
            <c:numRef>
              <c:f>Sheet1!$B$2:$B$6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986819"/>
        <c:axId val="1384398636"/>
      </c:scatterChart>
      <c:valAx>
        <c:axId val="11039868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Total no. of RPWs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4398636"/>
      </c:valAx>
      <c:valAx>
        <c:axId val="1384398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Total Cost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0398681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638175</xdr:colOff>
      <xdr:row>25</xdr:row>
      <xdr:rowOff>171450</xdr:rowOff>
    </xdr:from>
    <xdr:ext cx="4781550" cy="295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638175</xdr:colOff>
      <xdr:row>2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29.14"/>
    <col customWidth="1" min="13" max="13" width="31.86"/>
  </cols>
  <sheetData>
    <row r="3">
      <c r="B3" s="35"/>
      <c r="C3" s="36" t="s">
        <v>62</v>
      </c>
      <c r="D3" s="35"/>
      <c r="E3" s="35"/>
      <c r="F3" s="35"/>
      <c r="G3" s="35"/>
      <c r="H3" s="35"/>
      <c r="I3" s="35"/>
      <c r="J3" s="35"/>
      <c r="K3" s="35"/>
      <c r="L3" s="35"/>
      <c r="M3" s="35"/>
    </row>
    <row r="4"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>
      <c r="B5" s="37" t="s">
        <v>63</v>
      </c>
      <c r="C5" s="37" t="s">
        <v>64</v>
      </c>
      <c r="D5" s="37" t="s">
        <v>65</v>
      </c>
      <c r="E5" s="37" t="s">
        <v>66</v>
      </c>
      <c r="F5" s="37" t="s">
        <v>67</v>
      </c>
      <c r="G5" s="37" t="s">
        <v>68</v>
      </c>
      <c r="H5" s="37" t="s">
        <v>69</v>
      </c>
      <c r="I5" s="37" t="s">
        <v>70</v>
      </c>
      <c r="J5" s="37" t="s">
        <v>71</v>
      </c>
      <c r="K5" s="37" t="s">
        <v>72</v>
      </c>
      <c r="L5" s="37" t="s">
        <v>73</v>
      </c>
      <c r="M5" s="37" t="s">
        <v>74</v>
      </c>
    </row>
    <row r="6">
      <c r="B6" s="38" t="s">
        <v>48</v>
      </c>
      <c r="C6" s="1">
        <v>32.0</v>
      </c>
      <c r="D6" s="1">
        <v>26.0</v>
      </c>
      <c r="E6" s="1">
        <v>24.0</v>
      </c>
      <c r="F6" s="1">
        <v>35.0</v>
      </c>
      <c r="G6" s="1">
        <v>57.0</v>
      </c>
      <c r="H6" s="1">
        <v>69.0</v>
      </c>
      <c r="I6" s="1">
        <v>75.0</v>
      </c>
      <c r="J6" s="1">
        <v>52.0</v>
      </c>
      <c r="K6" s="1">
        <v>46.25</v>
      </c>
      <c r="L6" s="39">
        <v>47.0</v>
      </c>
      <c r="M6" s="1">
        <v>18.46449295</v>
      </c>
      <c r="N6">
        <f t="shared" ref="N6:N14" si="1">STDEVP(C6:J6)</f>
        <v>18.46449295</v>
      </c>
    </row>
    <row r="7">
      <c r="B7" s="38" t="s">
        <v>50</v>
      </c>
      <c r="C7" s="1">
        <v>18.0</v>
      </c>
      <c r="D7" s="1">
        <v>13.0</v>
      </c>
      <c r="E7" s="1">
        <v>15.0</v>
      </c>
      <c r="F7" s="1">
        <v>20.0</v>
      </c>
      <c r="G7" s="1">
        <v>32.0</v>
      </c>
      <c r="H7" s="1">
        <v>38.0</v>
      </c>
      <c r="I7" s="1">
        <v>50.0</v>
      </c>
      <c r="J7" s="1">
        <v>31.0</v>
      </c>
      <c r="K7" s="1">
        <v>27.125</v>
      </c>
      <c r="L7" s="39">
        <v>28.0</v>
      </c>
      <c r="M7" s="1">
        <v>12.04613527</v>
      </c>
      <c r="N7">
        <f t="shared" si="1"/>
        <v>12.04613527</v>
      </c>
    </row>
    <row r="8">
      <c r="B8" s="40" t="s">
        <v>11</v>
      </c>
      <c r="C8" s="1">
        <v>35.0</v>
      </c>
      <c r="D8" s="1">
        <v>33.0</v>
      </c>
      <c r="E8" s="1">
        <v>23.0</v>
      </c>
      <c r="F8" s="1">
        <v>35.0</v>
      </c>
      <c r="G8" s="1">
        <v>41.0</v>
      </c>
      <c r="H8" s="1">
        <v>46.0</v>
      </c>
      <c r="I8" s="1">
        <v>54.0</v>
      </c>
      <c r="J8" s="1">
        <v>32.0</v>
      </c>
      <c r="K8" s="1">
        <v>37.375</v>
      </c>
      <c r="L8" s="39">
        <v>38.0</v>
      </c>
      <c r="M8" s="1">
        <v>8.873239262</v>
      </c>
      <c r="N8">
        <f t="shared" si="1"/>
        <v>8.873239262</v>
      </c>
    </row>
    <row r="9">
      <c r="B9" s="40" t="s">
        <v>51</v>
      </c>
      <c r="C9" s="1">
        <v>18.0</v>
      </c>
      <c r="D9" s="1">
        <v>17.0</v>
      </c>
      <c r="E9" s="1">
        <v>18.0</v>
      </c>
      <c r="F9" s="1">
        <v>20.0</v>
      </c>
      <c r="G9" s="1">
        <v>23.0</v>
      </c>
      <c r="H9" s="1">
        <v>27.0</v>
      </c>
      <c r="I9" s="1">
        <v>32.0</v>
      </c>
      <c r="J9" s="1">
        <v>19.0</v>
      </c>
      <c r="K9" s="1">
        <v>21.75</v>
      </c>
      <c r="L9" s="39">
        <v>22.0</v>
      </c>
      <c r="M9" s="1">
        <v>4.943429983</v>
      </c>
      <c r="N9">
        <f t="shared" si="1"/>
        <v>4.943429983</v>
      </c>
    </row>
    <row r="10">
      <c r="B10" s="38" t="s">
        <v>52</v>
      </c>
      <c r="C10" s="1">
        <v>12.0</v>
      </c>
      <c r="D10" s="1">
        <v>13.0</v>
      </c>
      <c r="E10" s="1">
        <v>8.0</v>
      </c>
      <c r="F10" s="1">
        <v>11.0</v>
      </c>
      <c r="G10" s="1">
        <v>15.0</v>
      </c>
      <c r="H10" s="1">
        <v>20.0</v>
      </c>
      <c r="I10" s="1">
        <v>26.0</v>
      </c>
      <c r="J10" s="1">
        <v>16.0</v>
      </c>
      <c r="K10" s="1">
        <v>15.125</v>
      </c>
      <c r="L10" s="39">
        <v>16.0</v>
      </c>
      <c r="M10" s="1">
        <v>5.301827515</v>
      </c>
      <c r="N10">
        <f t="shared" si="1"/>
        <v>5.301827515</v>
      </c>
    </row>
    <row r="11">
      <c r="B11" s="38" t="s">
        <v>10</v>
      </c>
      <c r="C11" s="1">
        <v>13.0</v>
      </c>
      <c r="D11" s="1">
        <v>16.0</v>
      </c>
      <c r="E11" s="1">
        <v>23.0</v>
      </c>
      <c r="F11" s="1">
        <v>26.0</v>
      </c>
      <c r="G11" s="1">
        <v>31.0</v>
      </c>
      <c r="H11" s="1">
        <v>48.0</v>
      </c>
      <c r="I11" s="1">
        <v>53.0</v>
      </c>
      <c r="J11" s="41">
        <v>34.0</v>
      </c>
      <c r="K11" s="1">
        <v>30.5</v>
      </c>
      <c r="L11" s="39">
        <v>31.0</v>
      </c>
      <c r="M11" s="1">
        <v>13.31352696</v>
      </c>
      <c r="N11">
        <f t="shared" si="1"/>
        <v>13.31352696</v>
      </c>
    </row>
    <row r="12">
      <c r="B12" s="38" t="s">
        <v>53</v>
      </c>
      <c r="C12" s="1">
        <v>10.0</v>
      </c>
      <c r="D12" s="1">
        <v>10.0</v>
      </c>
      <c r="E12" s="1">
        <v>4.0</v>
      </c>
      <c r="F12" s="1">
        <v>7.0</v>
      </c>
      <c r="G12" s="1">
        <v>10.0</v>
      </c>
      <c r="H12" s="1">
        <v>16.0</v>
      </c>
      <c r="I12" s="1">
        <v>14.0</v>
      </c>
      <c r="J12" s="1">
        <v>10.0</v>
      </c>
      <c r="K12" s="1">
        <v>10.125</v>
      </c>
      <c r="L12" s="39">
        <v>11.0</v>
      </c>
      <c r="M12" s="1">
        <v>3.479852727</v>
      </c>
      <c r="N12">
        <f t="shared" si="1"/>
        <v>3.479852727</v>
      </c>
    </row>
    <row r="13">
      <c r="B13" s="38" t="s">
        <v>54</v>
      </c>
      <c r="C13" s="1">
        <v>12.0</v>
      </c>
      <c r="D13" s="1">
        <v>11.0</v>
      </c>
      <c r="E13" s="1">
        <v>4.0</v>
      </c>
      <c r="F13" s="1">
        <v>8.0</v>
      </c>
      <c r="G13" s="1">
        <v>11.0</v>
      </c>
      <c r="H13" s="1">
        <v>17.0</v>
      </c>
      <c r="I13" s="1">
        <v>23.0</v>
      </c>
      <c r="J13" s="1">
        <v>12.0</v>
      </c>
      <c r="K13" s="1">
        <v>12.25</v>
      </c>
      <c r="L13" s="39">
        <v>13.0</v>
      </c>
      <c r="M13" s="1">
        <v>5.332682252</v>
      </c>
      <c r="N13">
        <f t="shared" si="1"/>
        <v>5.332682252</v>
      </c>
    </row>
    <row r="14">
      <c r="B14" s="38" t="s">
        <v>55</v>
      </c>
      <c r="C14" s="1">
        <v>8.0</v>
      </c>
      <c r="D14" s="1">
        <v>7.0</v>
      </c>
      <c r="E14" s="1">
        <v>2.0</v>
      </c>
      <c r="F14" s="1">
        <v>4.0</v>
      </c>
      <c r="G14" s="1">
        <v>9.0</v>
      </c>
      <c r="H14" s="1">
        <v>15.0</v>
      </c>
      <c r="I14" s="1">
        <v>15.0</v>
      </c>
      <c r="J14" s="1">
        <v>9.0</v>
      </c>
      <c r="K14" s="1">
        <v>8.625</v>
      </c>
      <c r="L14" s="39">
        <v>9.0</v>
      </c>
      <c r="M14" s="1">
        <v>4.328322423</v>
      </c>
      <c r="N14">
        <f t="shared" si="1"/>
        <v>4.328322423</v>
      </c>
    </row>
    <row r="15">
      <c r="C15">
        <f t="shared" ref="C15:J15" si="2">SUM(C6:C14)</f>
        <v>158</v>
      </c>
      <c r="D15">
        <f t="shared" si="2"/>
        <v>146</v>
      </c>
      <c r="E15">
        <f t="shared" si="2"/>
        <v>121</v>
      </c>
      <c r="F15">
        <f t="shared" si="2"/>
        <v>166</v>
      </c>
      <c r="G15">
        <f t="shared" si="2"/>
        <v>229</v>
      </c>
      <c r="H15">
        <f t="shared" si="2"/>
        <v>296</v>
      </c>
      <c r="I15">
        <f t="shared" si="2"/>
        <v>342</v>
      </c>
      <c r="J15">
        <f t="shared" si="2"/>
        <v>215</v>
      </c>
      <c r="K15">
        <f>STDEVP(C15:J15)</f>
        <v>72.33332133</v>
      </c>
      <c r="L15">
        <f>sum(L6:L14)*320</f>
        <v>68800</v>
      </c>
      <c r="M15">
        <f>sum(M6:M14)</f>
        <v>76.08350934</v>
      </c>
    </row>
    <row r="16">
      <c r="L16">
        <f>113*28+133*38+102*22+130*16+139*31+83*11+102*13+115*9</f>
        <v>20125</v>
      </c>
    </row>
    <row r="17">
      <c r="B17" s="37" t="s">
        <v>63</v>
      </c>
      <c r="C17" s="42" t="s">
        <v>75</v>
      </c>
      <c r="D17" s="42" t="s">
        <v>76</v>
      </c>
      <c r="E17" s="42" t="s">
        <v>77</v>
      </c>
      <c r="F17" s="42" t="s">
        <v>78</v>
      </c>
      <c r="G17" s="42" t="s">
        <v>79</v>
      </c>
      <c r="H17" s="42" t="s">
        <v>80</v>
      </c>
      <c r="I17" s="42" t="s">
        <v>81</v>
      </c>
      <c r="J17" s="43"/>
      <c r="K17">
        <f>STDEVP(C15:J15)</f>
        <v>72.33332133</v>
      </c>
      <c r="L17">
        <f>68800+20125</f>
        <v>88925</v>
      </c>
    </row>
    <row r="18">
      <c r="B18" s="44" t="s">
        <v>48</v>
      </c>
      <c r="C18" s="1">
        <f t="shared" ref="C18:I18" si="3">(D6-C6)/C6</f>
        <v>-0.1875</v>
      </c>
      <c r="D18" s="1">
        <f t="shared" si="3"/>
        <v>-0.07692307692</v>
      </c>
      <c r="E18" s="1">
        <f t="shared" si="3"/>
        <v>0.4583333333</v>
      </c>
      <c r="F18" s="1">
        <f t="shared" si="3"/>
        <v>0.6285714286</v>
      </c>
      <c r="G18" s="1">
        <f t="shared" si="3"/>
        <v>0.2105263158</v>
      </c>
      <c r="H18" s="1">
        <f t="shared" si="3"/>
        <v>0.08695652174</v>
      </c>
      <c r="I18" s="1">
        <f t="shared" si="3"/>
        <v>-0.3066666667</v>
      </c>
      <c r="J18" s="45"/>
    </row>
    <row r="19">
      <c r="B19" s="44" t="s">
        <v>50</v>
      </c>
      <c r="C19" s="1">
        <f t="shared" ref="C19:I19" si="4">(D7-C7)/C7</f>
        <v>-0.2777777778</v>
      </c>
      <c r="D19" s="1">
        <f t="shared" si="4"/>
        <v>0.1538461538</v>
      </c>
      <c r="E19" s="1">
        <f t="shared" si="4"/>
        <v>0.3333333333</v>
      </c>
      <c r="F19" s="1">
        <f t="shared" si="4"/>
        <v>0.6</v>
      </c>
      <c r="G19" s="1">
        <f t="shared" si="4"/>
        <v>0.1875</v>
      </c>
      <c r="H19" s="1">
        <f t="shared" si="4"/>
        <v>0.3157894737</v>
      </c>
      <c r="I19" s="1">
        <f t="shared" si="4"/>
        <v>-0.38</v>
      </c>
      <c r="J19" s="45"/>
    </row>
    <row r="20">
      <c r="B20" s="44" t="s">
        <v>11</v>
      </c>
      <c r="C20" s="1">
        <f t="shared" ref="C20:I20" si="5">(D8-C8)/C8</f>
        <v>-0.05714285714</v>
      </c>
      <c r="D20" s="1">
        <f t="shared" si="5"/>
        <v>-0.303030303</v>
      </c>
      <c r="E20" s="1">
        <f t="shared" si="5"/>
        <v>0.5217391304</v>
      </c>
      <c r="F20" s="1">
        <f t="shared" si="5"/>
        <v>0.1714285714</v>
      </c>
      <c r="G20" s="1">
        <f t="shared" si="5"/>
        <v>0.1219512195</v>
      </c>
      <c r="H20" s="1">
        <f t="shared" si="5"/>
        <v>0.1739130435</v>
      </c>
      <c r="I20" s="1">
        <f t="shared" si="5"/>
        <v>-0.4074074074</v>
      </c>
      <c r="J20" s="45"/>
    </row>
    <row r="21">
      <c r="B21" s="44" t="s">
        <v>51</v>
      </c>
      <c r="C21" s="1">
        <f t="shared" ref="C21:I21" si="6">(D9-C9)/C9</f>
        <v>-0.05555555556</v>
      </c>
      <c r="D21" s="1">
        <f t="shared" si="6"/>
        <v>0.05882352941</v>
      </c>
      <c r="E21" s="1">
        <f t="shared" si="6"/>
        <v>0.1111111111</v>
      </c>
      <c r="F21" s="1">
        <f t="shared" si="6"/>
        <v>0.15</v>
      </c>
      <c r="G21" s="1">
        <f t="shared" si="6"/>
        <v>0.1739130435</v>
      </c>
      <c r="H21" s="1">
        <f t="shared" si="6"/>
        <v>0.1851851852</v>
      </c>
      <c r="I21" s="1">
        <f t="shared" si="6"/>
        <v>-0.40625</v>
      </c>
      <c r="J21" s="45"/>
    </row>
    <row r="22">
      <c r="B22" s="44" t="s">
        <v>52</v>
      </c>
      <c r="C22" s="1">
        <f t="shared" ref="C22:I22" si="7">(D10-C10)/C10</f>
        <v>0.08333333333</v>
      </c>
      <c r="D22" s="1">
        <f t="shared" si="7"/>
        <v>-0.3846153846</v>
      </c>
      <c r="E22" s="1">
        <f t="shared" si="7"/>
        <v>0.375</v>
      </c>
      <c r="F22" s="1">
        <f t="shared" si="7"/>
        <v>0.3636363636</v>
      </c>
      <c r="G22" s="1">
        <f t="shared" si="7"/>
        <v>0.3333333333</v>
      </c>
      <c r="H22" s="1">
        <f t="shared" si="7"/>
        <v>0.3</v>
      </c>
      <c r="I22" s="1">
        <f t="shared" si="7"/>
        <v>-0.3846153846</v>
      </c>
      <c r="J22" s="45"/>
    </row>
    <row r="23">
      <c r="B23" s="44" t="s">
        <v>10</v>
      </c>
      <c r="C23" s="1">
        <f t="shared" ref="C23:I23" si="8">(D11-C11)/C11</f>
        <v>0.2307692308</v>
      </c>
      <c r="D23" s="1">
        <f t="shared" si="8"/>
        <v>0.4375</v>
      </c>
      <c r="E23" s="1">
        <f t="shared" si="8"/>
        <v>0.1304347826</v>
      </c>
      <c r="F23" s="1">
        <f t="shared" si="8"/>
        <v>0.1923076923</v>
      </c>
      <c r="G23" s="1">
        <f t="shared" si="8"/>
        <v>0.5483870968</v>
      </c>
      <c r="H23" s="1">
        <f t="shared" si="8"/>
        <v>0.1041666667</v>
      </c>
      <c r="I23" s="1">
        <f t="shared" si="8"/>
        <v>-0.358490566</v>
      </c>
      <c r="J23" s="46"/>
    </row>
    <row r="24">
      <c r="B24" s="44" t="s">
        <v>53</v>
      </c>
      <c r="C24" s="1">
        <f t="shared" ref="C24:I24" si="9">(D12-C12)/C12</f>
        <v>0</v>
      </c>
      <c r="D24" s="1">
        <f t="shared" si="9"/>
        <v>-0.6</v>
      </c>
      <c r="E24" s="1">
        <f t="shared" si="9"/>
        <v>0.75</v>
      </c>
      <c r="F24" s="1">
        <f t="shared" si="9"/>
        <v>0.4285714286</v>
      </c>
      <c r="G24" s="1">
        <f t="shared" si="9"/>
        <v>0.6</v>
      </c>
      <c r="H24" s="1">
        <f t="shared" si="9"/>
        <v>-0.125</v>
      </c>
      <c r="I24" s="1">
        <f t="shared" si="9"/>
        <v>-0.2857142857</v>
      </c>
      <c r="J24" s="45"/>
    </row>
    <row r="25">
      <c r="B25" s="44" t="s">
        <v>54</v>
      </c>
      <c r="C25" s="1">
        <f t="shared" ref="C25:I25" si="10">(D13-C13)/C13</f>
        <v>-0.08333333333</v>
      </c>
      <c r="D25" s="1">
        <f t="shared" si="10"/>
        <v>-0.6363636364</v>
      </c>
      <c r="E25" s="1">
        <f t="shared" si="10"/>
        <v>1</v>
      </c>
      <c r="F25" s="1">
        <f t="shared" si="10"/>
        <v>0.375</v>
      </c>
      <c r="G25" s="1">
        <f t="shared" si="10"/>
        <v>0.5454545455</v>
      </c>
      <c r="H25" s="1">
        <f t="shared" si="10"/>
        <v>0.3529411765</v>
      </c>
      <c r="I25" s="1">
        <f t="shared" si="10"/>
        <v>-0.4782608696</v>
      </c>
      <c r="J25" s="45"/>
    </row>
    <row r="26">
      <c r="B26" s="44" t="s">
        <v>55</v>
      </c>
      <c r="C26" s="1">
        <f t="shared" ref="C26:I26" si="11">(D14-C14)/C14</f>
        <v>-0.125</v>
      </c>
      <c r="D26" s="1">
        <f t="shared" si="11"/>
        <v>-0.7142857143</v>
      </c>
      <c r="E26" s="1">
        <f t="shared" si="11"/>
        <v>1</v>
      </c>
      <c r="F26" s="1">
        <f t="shared" si="11"/>
        <v>1.25</v>
      </c>
      <c r="G26" s="1">
        <f t="shared" si="11"/>
        <v>0.6666666667</v>
      </c>
      <c r="H26" s="1">
        <f t="shared" si="11"/>
        <v>0</v>
      </c>
      <c r="I26" s="1">
        <f t="shared" si="11"/>
        <v>-0.4</v>
      </c>
      <c r="J26" s="45"/>
    </row>
    <row r="27">
      <c r="C27">
        <f t="shared" ref="C27:I27" si="12">sum(C18:C26)</f>
        <v>-0.4722069597</v>
      </c>
      <c r="D27">
        <f t="shared" si="12"/>
        <v>-2.065048432</v>
      </c>
      <c r="E27">
        <f t="shared" si="12"/>
        <v>4.679951691</v>
      </c>
      <c r="F27">
        <f t="shared" si="12"/>
        <v>4.159515485</v>
      </c>
      <c r="G27">
        <f t="shared" si="12"/>
        <v>3.387732221</v>
      </c>
      <c r="H27">
        <f t="shared" si="12"/>
        <v>1.393952067</v>
      </c>
      <c r="I27">
        <f t="shared" si="12"/>
        <v>-3.40740518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>
        <v>32.0</v>
      </c>
      <c r="B2" s="1">
        <v>26.0</v>
      </c>
      <c r="C2" s="1">
        <v>24.0</v>
      </c>
      <c r="D2" s="1">
        <v>35.0</v>
      </c>
      <c r="E2" s="1">
        <v>57.0</v>
      </c>
      <c r="F2" s="1">
        <v>69.0</v>
      </c>
      <c r="G2" s="1">
        <v>75.0</v>
      </c>
      <c r="H2" s="1">
        <v>52.0</v>
      </c>
    </row>
    <row r="3">
      <c r="A3" s="1">
        <v>8.0</v>
      </c>
      <c r="B3" s="1">
        <v>7.0</v>
      </c>
      <c r="C3" s="1">
        <v>2.0</v>
      </c>
      <c r="D3" s="1">
        <v>4.0</v>
      </c>
      <c r="E3" s="1">
        <v>9.0</v>
      </c>
      <c r="F3" s="1">
        <v>15.0</v>
      </c>
      <c r="G3" s="1">
        <v>15.0</v>
      </c>
      <c r="H3" s="1">
        <v>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</cols>
  <sheetData>
    <row r="1">
      <c r="A1" s="2" t="s">
        <v>29</v>
      </c>
      <c r="B1" s="2" t="s">
        <v>30</v>
      </c>
      <c r="D1" s="2" t="s">
        <v>31</v>
      </c>
    </row>
    <row r="2">
      <c r="A2" s="2">
        <v>1.0</v>
      </c>
      <c r="B2" s="2">
        <v>86462.0</v>
      </c>
      <c r="D2" s="2" t="s">
        <v>11</v>
      </c>
    </row>
    <row r="3">
      <c r="A3" s="2">
        <v>2.0</v>
      </c>
      <c r="B3" s="2">
        <v>63658.375</v>
      </c>
      <c r="D3" s="2" t="s">
        <v>32</v>
      </c>
    </row>
    <row r="4">
      <c r="A4" s="2">
        <v>3.0</v>
      </c>
      <c r="B4" s="2">
        <v>59973.625</v>
      </c>
      <c r="D4" s="2" t="s">
        <v>33</v>
      </c>
    </row>
    <row r="5">
      <c r="A5" s="2">
        <v>4.0</v>
      </c>
      <c r="B5" s="2">
        <v>58277.125</v>
      </c>
      <c r="D5" s="2" t="s">
        <v>34</v>
      </c>
    </row>
    <row r="6">
      <c r="A6" s="2">
        <v>5.0</v>
      </c>
      <c r="B6" s="2">
        <v>58093.375</v>
      </c>
      <c r="D6" s="2" t="s">
        <v>35</v>
      </c>
    </row>
    <row r="9">
      <c r="A9" s="2" t="s">
        <v>36</v>
      </c>
    </row>
    <row r="10">
      <c r="A10" s="2" t="s">
        <v>37</v>
      </c>
      <c r="B10" s="2" t="s">
        <v>38</v>
      </c>
    </row>
    <row r="11">
      <c r="A11" s="2" t="s">
        <v>39</v>
      </c>
      <c r="B11" s="2" t="s">
        <v>40</v>
      </c>
      <c r="F11" s="2" t="s">
        <v>41</v>
      </c>
      <c r="G11" s="2" t="s">
        <v>42</v>
      </c>
    </row>
    <row r="12">
      <c r="A12" s="2" t="s">
        <v>43</v>
      </c>
      <c r="B12" s="12" t="s">
        <v>44</v>
      </c>
    </row>
    <row r="13">
      <c r="A13" s="2" t="s">
        <v>45</v>
      </c>
      <c r="B13" s="2" t="s">
        <v>46</v>
      </c>
    </row>
    <row r="16">
      <c r="A16" s="2" t="s">
        <v>47</v>
      </c>
    </row>
    <row r="17">
      <c r="A17" s="17" t="s">
        <v>48</v>
      </c>
      <c r="B17" s="2">
        <v>526.0</v>
      </c>
    </row>
    <row r="18">
      <c r="A18" s="17" t="s">
        <v>50</v>
      </c>
      <c r="B18" s="2">
        <v>484.0</v>
      </c>
    </row>
    <row r="19">
      <c r="A19" s="17" t="s">
        <v>11</v>
      </c>
      <c r="B19" s="2">
        <v>984.0</v>
      </c>
    </row>
    <row r="20">
      <c r="A20" s="17" t="s">
        <v>51</v>
      </c>
      <c r="B20" s="2">
        <v>1068.0</v>
      </c>
    </row>
    <row r="21">
      <c r="A21" s="17" t="s">
        <v>52</v>
      </c>
      <c r="B21" s="2">
        <v>554.0</v>
      </c>
    </row>
    <row r="22">
      <c r="A22" s="17" t="s">
        <v>10</v>
      </c>
      <c r="B22" s="2">
        <v>698.0</v>
      </c>
    </row>
    <row r="23">
      <c r="A23" s="17" t="s">
        <v>53</v>
      </c>
      <c r="B23" s="2">
        <v>795.0</v>
      </c>
    </row>
    <row r="24">
      <c r="A24" s="17" t="s">
        <v>54</v>
      </c>
      <c r="B24" s="2">
        <v>922.0</v>
      </c>
    </row>
    <row r="25">
      <c r="A25" s="17" t="s">
        <v>55</v>
      </c>
      <c r="B25" s="2">
        <v>782.0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28.43"/>
  </cols>
  <sheetData>
    <row r="1">
      <c r="A1" s="2"/>
      <c r="D1" s="2" t="s">
        <v>0</v>
      </c>
      <c r="E1" s="2" t="s">
        <v>1</v>
      </c>
    </row>
    <row r="2">
      <c r="A2" s="2" t="s">
        <v>2</v>
      </c>
      <c r="D2" s="2" t="s">
        <v>3</v>
      </c>
      <c r="E2" s="2" t="s">
        <v>4</v>
      </c>
      <c r="G2" s="2" t="s">
        <v>5</v>
      </c>
      <c r="H2" s="2" t="s">
        <v>6</v>
      </c>
      <c r="I2" s="2" t="s">
        <v>7</v>
      </c>
    </row>
    <row r="3">
      <c r="A3" s="2" t="s">
        <v>8</v>
      </c>
      <c r="G3" s="2">
        <v>1.0</v>
      </c>
      <c r="H3" s="2">
        <v>80814.0</v>
      </c>
      <c r="I3" s="2">
        <v>88924.0</v>
      </c>
    </row>
    <row r="4">
      <c r="G4" s="2">
        <v>2.0</v>
      </c>
      <c r="H4" s="2">
        <v>65610.0</v>
      </c>
      <c r="I4" s="2">
        <v>69764.0</v>
      </c>
    </row>
    <row r="5">
      <c r="A5" s="2" t="s">
        <v>9</v>
      </c>
      <c r="D5" s="2" t="s">
        <v>10</v>
      </c>
      <c r="E5" s="2" t="s">
        <v>11</v>
      </c>
      <c r="G5" s="2">
        <v>3.0</v>
      </c>
      <c r="H5" s="2">
        <v>61821.0</v>
      </c>
      <c r="I5" s="2">
        <v>63963.0</v>
      </c>
    </row>
    <row r="6">
      <c r="A6" s="2" t="s">
        <v>12</v>
      </c>
      <c r="G6" s="2">
        <v>4.0</v>
      </c>
      <c r="H6" s="2">
        <v>60105.0</v>
      </c>
      <c r="I6" s="2">
        <v>61345.0</v>
      </c>
    </row>
    <row r="7">
      <c r="G7" s="2">
        <v>5.0</v>
      </c>
      <c r="H7" s="2">
        <v>59910.0</v>
      </c>
      <c r="I7" s="2">
        <v>69764.0</v>
      </c>
    </row>
    <row r="8">
      <c r="A8" s="2" t="s">
        <v>13</v>
      </c>
    </row>
    <row r="9">
      <c r="A9" s="2" t="s">
        <v>14</v>
      </c>
    </row>
    <row r="10">
      <c r="E10" s="3" t="s">
        <v>15</v>
      </c>
      <c r="F10" s="3" t="s">
        <v>16</v>
      </c>
      <c r="G10" s="3" t="s">
        <v>17</v>
      </c>
      <c r="H10" s="3" t="s">
        <v>18</v>
      </c>
      <c r="I10" s="3" t="s">
        <v>19</v>
      </c>
      <c r="J10" s="3" t="s">
        <v>20</v>
      </c>
      <c r="K10" s="3" t="s">
        <v>21</v>
      </c>
      <c r="L10" s="3" t="s">
        <v>22</v>
      </c>
      <c r="M10" s="3" t="s">
        <v>23</v>
      </c>
      <c r="N10" s="3" t="s">
        <v>24</v>
      </c>
    </row>
    <row r="11">
      <c r="A11" s="2" t="s">
        <v>25</v>
      </c>
      <c r="E11" s="4" t="s">
        <v>16</v>
      </c>
      <c r="F11" s="5"/>
      <c r="G11" s="6"/>
      <c r="H11" s="6"/>
      <c r="I11" s="5"/>
      <c r="J11" s="6"/>
      <c r="K11" s="6"/>
      <c r="L11" s="6"/>
      <c r="M11" s="5"/>
      <c r="N11" s="6"/>
    </row>
    <row r="12">
      <c r="A12" s="2" t="s">
        <v>26</v>
      </c>
      <c r="E12" s="7" t="s">
        <v>17</v>
      </c>
      <c r="F12" s="6"/>
      <c r="G12" s="8"/>
      <c r="H12" s="6"/>
      <c r="I12" s="6"/>
      <c r="J12" s="6"/>
      <c r="K12" s="6"/>
      <c r="L12" s="6"/>
      <c r="M12" s="6"/>
      <c r="N12" s="6"/>
    </row>
    <row r="13">
      <c r="E13" s="9" t="s">
        <v>21</v>
      </c>
      <c r="F13" s="6"/>
      <c r="G13" s="6"/>
      <c r="H13" s="10"/>
      <c r="I13" s="6"/>
      <c r="J13" s="10"/>
      <c r="K13" s="10"/>
      <c r="L13" s="6"/>
      <c r="M13" s="6"/>
      <c r="N13" s="6"/>
    </row>
    <row r="14">
      <c r="A14" s="2" t="s">
        <v>27</v>
      </c>
      <c r="E14" s="11" t="s">
        <v>28</v>
      </c>
      <c r="F14" s="6"/>
      <c r="G14" s="6"/>
      <c r="H14" s="6"/>
      <c r="I14" s="6"/>
      <c r="J14" s="6"/>
      <c r="K14" s="6"/>
      <c r="L14" s="13"/>
      <c r="M14" s="6"/>
      <c r="N14" s="14"/>
    </row>
    <row r="15">
      <c r="A15" s="2" t="s">
        <v>8</v>
      </c>
      <c r="E15" s="15" t="s">
        <v>24</v>
      </c>
      <c r="F15" s="6"/>
      <c r="G15" s="6"/>
      <c r="H15" s="14"/>
      <c r="I15" s="6"/>
      <c r="J15" s="6"/>
      <c r="K15" s="6"/>
      <c r="L15" s="14"/>
      <c r="M15" s="6"/>
      <c r="N15" s="16"/>
    </row>
    <row r="18">
      <c r="E18" s="3" t="s">
        <v>49</v>
      </c>
      <c r="F18" s="3" t="s">
        <v>16</v>
      </c>
      <c r="G18" s="3" t="s">
        <v>17</v>
      </c>
      <c r="H18" s="3" t="s">
        <v>18</v>
      </c>
      <c r="I18" s="3" t="s">
        <v>19</v>
      </c>
      <c r="J18" s="3" t="s">
        <v>20</v>
      </c>
      <c r="K18" s="3" t="s">
        <v>21</v>
      </c>
      <c r="L18" s="3" t="s">
        <v>22</v>
      </c>
      <c r="M18" s="3" t="s">
        <v>23</v>
      </c>
      <c r="N18" s="3" t="s">
        <v>24</v>
      </c>
    </row>
    <row r="19">
      <c r="E19" s="4" t="s">
        <v>16</v>
      </c>
      <c r="F19" s="5"/>
      <c r="G19" s="6"/>
      <c r="H19" s="6"/>
      <c r="I19" s="5"/>
      <c r="J19" s="6"/>
      <c r="K19" s="6"/>
      <c r="L19" s="6"/>
      <c r="M19" s="5"/>
      <c r="N19" s="6"/>
    </row>
    <row r="20">
      <c r="E20" s="7" t="s">
        <v>17</v>
      </c>
      <c r="F20" s="6"/>
      <c r="G20" s="8"/>
      <c r="H20" s="6"/>
      <c r="I20" s="6"/>
      <c r="J20" s="6"/>
      <c r="K20" s="6"/>
      <c r="L20" s="6"/>
      <c r="M20" s="6"/>
      <c r="N20" s="6"/>
    </row>
    <row r="21">
      <c r="E21" s="9" t="s">
        <v>21</v>
      </c>
      <c r="F21" s="6"/>
      <c r="G21" s="6"/>
      <c r="H21" s="6"/>
      <c r="I21" s="6"/>
      <c r="J21" s="10"/>
      <c r="K21" s="10"/>
      <c r="L21" s="6"/>
      <c r="M21" s="6"/>
      <c r="N21" s="6"/>
    </row>
    <row r="22">
      <c r="E22" s="18" t="s">
        <v>28</v>
      </c>
      <c r="F22" s="6"/>
      <c r="G22" s="6"/>
      <c r="H22" s="6"/>
      <c r="I22" s="6"/>
      <c r="J22" s="6"/>
      <c r="K22" s="6"/>
      <c r="L22" s="6"/>
      <c r="M22" s="6"/>
      <c r="N22" s="14"/>
    </row>
    <row r="23">
      <c r="E23" s="15" t="s">
        <v>24</v>
      </c>
      <c r="F23" s="6"/>
      <c r="G23" s="6"/>
      <c r="H23" s="19"/>
      <c r="I23" s="6"/>
      <c r="J23" s="6"/>
      <c r="K23" s="6"/>
      <c r="L23" s="19"/>
      <c r="M23" s="6"/>
      <c r="N23" s="16"/>
    </row>
    <row r="25">
      <c r="E25" s="3" t="s">
        <v>56</v>
      </c>
      <c r="F25" s="3" t="s">
        <v>16</v>
      </c>
      <c r="G25" s="3" t="s">
        <v>17</v>
      </c>
      <c r="H25" s="3" t="s">
        <v>18</v>
      </c>
      <c r="I25" s="3" t="s">
        <v>19</v>
      </c>
      <c r="J25" s="3" t="s">
        <v>20</v>
      </c>
      <c r="K25" s="3" t="s">
        <v>21</v>
      </c>
      <c r="L25" s="3" t="s">
        <v>22</v>
      </c>
      <c r="M25" s="3" t="s">
        <v>23</v>
      </c>
      <c r="N25" s="3" t="s">
        <v>24</v>
      </c>
    </row>
    <row r="26">
      <c r="E26" s="4" t="s">
        <v>16</v>
      </c>
      <c r="F26" s="5"/>
      <c r="G26" s="6"/>
      <c r="H26" s="6"/>
      <c r="I26" s="5"/>
      <c r="J26" s="6"/>
      <c r="K26" s="6"/>
      <c r="L26" s="6"/>
      <c r="M26" s="5"/>
      <c r="N26" s="6"/>
    </row>
    <row r="27">
      <c r="E27" s="7" t="s">
        <v>17</v>
      </c>
      <c r="F27" s="6"/>
      <c r="G27" s="8"/>
      <c r="H27" s="6"/>
      <c r="I27" s="6"/>
      <c r="J27" s="6"/>
      <c r="K27" s="6"/>
      <c r="L27" s="6"/>
      <c r="M27" s="6"/>
      <c r="N27" s="6"/>
    </row>
    <row r="28">
      <c r="E28" s="9" t="s">
        <v>21</v>
      </c>
      <c r="F28" s="6"/>
      <c r="G28" s="6"/>
      <c r="H28" s="14"/>
      <c r="I28" s="6"/>
      <c r="J28" s="10"/>
      <c r="K28" s="10"/>
      <c r="L28" s="6"/>
      <c r="M28" s="6"/>
      <c r="N28" s="6"/>
    </row>
    <row r="29">
      <c r="E29" s="11" t="s">
        <v>28</v>
      </c>
      <c r="F29" s="6"/>
      <c r="G29" s="6"/>
      <c r="H29" s="6"/>
      <c r="I29" s="6"/>
      <c r="J29" s="6"/>
      <c r="K29" s="6"/>
      <c r="L29" s="14"/>
      <c r="M29" s="6"/>
      <c r="N29" s="14"/>
    </row>
    <row r="30">
      <c r="E30" s="15" t="s">
        <v>24</v>
      </c>
      <c r="F30" s="6"/>
      <c r="G30" s="6"/>
      <c r="H30" s="20"/>
      <c r="I30" s="6"/>
      <c r="J30" s="6"/>
      <c r="K30" s="6"/>
      <c r="L30" s="16"/>
      <c r="M30" s="6"/>
      <c r="N30" s="16"/>
    </row>
    <row r="32">
      <c r="E32" s="3" t="s">
        <v>57</v>
      </c>
      <c r="F32" s="3" t="s">
        <v>16</v>
      </c>
      <c r="G32" s="3" t="s">
        <v>17</v>
      </c>
      <c r="H32" s="3" t="s">
        <v>18</v>
      </c>
      <c r="I32" s="3" t="s">
        <v>19</v>
      </c>
      <c r="J32" s="3" t="s">
        <v>20</v>
      </c>
      <c r="K32" s="3" t="s">
        <v>21</v>
      </c>
      <c r="L32" s="3" t="s">
        <v>22</v>
      </c>
      <c r="M32" s="3" t="s">
        <v>23</v>
      </c>
      <c r="N32" s="3" t="s">
        <v>24</v>
      </c>
    </row>
    <row r="33">
      <c r="E33" s="4" t="s">
        <v>16</v>
      </c>
      <c r="F33" s="5"/>
      <c r="G33" s="6"/>
      <c r="H33" s="6"/>
      <c r="I33" s="5"/>
      <c r="J33" s="6"/>
      <c r="K33" s="6"/>
      <c r="L33" s="6"/>
      <c r="M33" s="5"/>
      <c r="N33" s="6"/>
    </row>
    <row r="34">
      <c r="E34" s="7" t="s">
        <v>17</v>
      </c>
      <c r="F34" s="6"/>
      <c r="G34" s="8"/>
      <c r="H34" s="6"/>
      <c r="I34" s="6"/>
      <c r="J34" s="6"/>
      <c r="K34" s="6"/>
      <c r="L34" s="6"/>
      <c r="M34" s="6"/>
      <c r="N34" s="6"/>
    </row>
    <row r="35">
      <c r="E35" s="9" t="s">
        <v>21</v>
      </c>
      <c r="F35" s="6"/>
      <c r="G35" s="6"/>
      <c r="H35" s="21"/>
      <c r="I35" s="6"/>
      <c r="J35" s="10"/>
      <c r="K35" s="10"/>
      <c r="L35" s="6"/>
      <c r="M35" s="6"/>
      <c r="N35" s="6"/>
    </row>
    <row r="36">
      <c r="E36" s="11" t="s">
        <v>28</v>
      </c>
      <c r="F36" s="6"/>
      <c r="G36" s="6"/>
      <c r="H36" s="6"/>
      <c r="I36" s="6"/>
      <c r="J36" s="6"/>
      <c r="K36" s="6"/>
      <c r="L36" s="14"/>
      <c r="M36" s="6"/>
      <c r="N36" s="14"/>
    </row>
    <row r="37">
      <c r="E37" s="15" t="s">
        <v>24</v>
      </c>
      <c r="F37" s="6"/>
      <c r="G37" s="6"/>
      <c r="H37" s="14"/>
      <c r="I37" s="6"/>
      <c r="J37" s="6"/>
      <c r="K37" s="6"/>
      <c r="L37" s="16"/>
      <c r="M37" s="6"/>
      <c r="N37" s="16"/>
    </row>
    <row r="39">
      <c r="E39" s="3" t="s">
        <v>56</v>
      </c>
      <c r="F39" s="3" t="s">
        <v>16</v>
      </c>
      <c r="G39" s="3" t="s">
        <v>17</v>
      </c>
      <c r="H39" s="3" t="s">
        <v>18</v>
      </c>
      <c r="I39" s="3" t="s">
        <v>19</v>
      </c>
      <c r="J39" s="3" t="s">
        <v>20</v>
      </c>
      <c r="K39" s="3" t="s">
        <v>21</v>
      </c>
      <c r="L39" s="3" t="s">
        <v>22</v>
      </c>
      <c r="M39" s="3" t="s">
        <v>23</v>
      </c>
      <c r="N39" s="3" t="s">
        <v>24</v>
      </c>
    </row>
    <row r="40">
      <c r="E40" s="4" t="s">
        <v>16</v>
      </c>
      <c r="F40" s="5"/>
      <c r="G40" s="6"/>
      <c r="H40" s="6"/>
      <c r="I40" s="5"/>
      <c r="J40" s="6"/>
      <c r="K40" s="6"/>
      <c r="L40" s="6"/>
      <c r="M40" s="5"/>
      <c r="N40" s="6"/>
    </row>
    <row r="41">
      <c r="E41" s="7" t="s">
        <v>17</v>
      </c>
      <c r="F41" s="6"/>
      <c r="G41" s="8"/>
      <c r="H41" s="6"/>
      <c r="I41" s="6"/>
      <c r="J41" s="6"/>
      <c r="K41" s="6"/>
      <c r="L41" s="6"/>
      <c r="M41" s="6"/>
      <c r="N41" s="6"/>
    </row>
    <row r="42">
      <c r="E42" s="9" t="s">
        <v>21</v>
      </c>
      <c r="F42" s="6"/>
      <c r="G42" s="6"/>
      <c r="H42" s="14"/>
      <c r="I42" s="6"/>
      <c r="J42" s="10"/>
      <c r="K42" s="10"/>
      <c r="L42" s="6"/>
      <c r="M42" s="6"/>
      <c r="N42" s="6"/>
    </row>
    <row r="43">
      <c r="E43" s="22" t="s">
        <v>28</v>
      </c>
      <c r="F43" s="6"/>
      <c r="G43" s="6"/>
      <c r="H43" s="6"/>
      <c r="I43" s="6"/>
      <c r="J43" s="6"/>
      <c r="K43" s="6"/>
      <c r="L43" s="14"/>
      <c r="M43" s="6"/>
      <c r="N43" s="14"/>
    </row>
    <row r="44">
      <c r="E44" s="15" t="s">
        <v>24</v>
      </c>
      <c r="F44" s="6"/>
      <c r="G44" s="6"/>
      <c r="H44" s="20"/>
      <c r="I44" s="6"/>
      <c r="J44" s="6"/>
      <c r="K44" s="6"/>
      <c r="L44" s="16"/>
      <c r="M44" s="6"/>
      <c r="N44" s="16"/>
    </row>
    <row r="48">
      <c r="E48" s="3" t="s">
        <v>58</v>
      </c>
      <c r="F48" s="3" t="s">
        <v>16</v>
      </c>
      <c r="G48" s="3" t="s">
        <v>17</v>
      </c>
      <c r="H48" s="3" t="s">
        <v>18</v>
      </c>
      <c r="I48" s="3" t="s">
        <v>19</v>
      </c>
      <c r="J48" s="3" t="s">
        <v>20</v>
      </c>
      <c r="K48" s="3" t="s">
        <v>21</v>
      </c>
      <c r="L48" s="3" t="s">
        <v>22</v>
      </c>
      <c r="M48" s="3" t="s">
        <v>23</v>
      </c>
      <c r="N48" s="3" t="s">
        <v>24</v>
      </c>
    </row>
    <row r="49">
      <c r="E49" s="4" t="s">
        <v>16</v>
      </c>
      <c r="F49" s="5"/>
      <c r="G49" s="6"/>
      <c r="H49" s="6"/>
      <c r="I49" s="14"/>
      <c r="J49" s="6"/>
      <c r="K49" s="6"/>
      <c r="L49" s="6"/>
      <c r="M49" s="5"/>
      <c r="N49" s="6"/>
    </row>
    <row r="50">
      <c r="E50" s="22" t="s">
        <v>17</v>
      </c>
      <c r="F50" s="6"/>
      <c r="G50" s="14"/>
      <c r="H50" s="6"/>
      <c r="I50" s="6"/>
      <c r="J50" s="6"/>
      <c r="K50" s="6"/>
      <c r="L50" s="6"/>
      <c r="M50" s="6"/>
      <c r="N50" s="6"/>
    </row>
    <row r="51">
      <c r="E51" s="23" t="s">
        <v>21</v>
      </c>
      <c r="F51" s="6"/>
      <c r="G51" s="6"/>
      <c r="H51" s="10"/>
      <c r="I51" s="6"/>
      <c r="J51" s="10"/>
      <c r="K51" s="10"/>
      <c r="L51" s="6"/>
      <c r="M51" s="6"/>
      <c r="N51" s="6"/>
    </row>
    <row r="52">
      <c r="E52" s="22" t="s">
        <v>28</v>
      </c>
      <c r="F52" s="6"/>
      <c r="G52" s="6"/>
      <c r="H52" s="6"/>
      <c r="I52" s="6"/>
      <c r="J52" s="6"/>
      <c r="K52" s="6"/>
      <c r="L52" s="14"/>
      <c r="M52" s="6"/>
      <c r="N52" s="14"/>
    </row>
    <row r="53">
      <c r="E53" s="24" t="s">
        <v>24</v>
      </c>
      <c r="F53" s="6"/>
      <c r="G53" s="20"/>
      <c r="H53" s="14"/>
      <c r="I53" s="20"/>
      <c r="J53" s="6"/>
      <c r="K53" s="6"/>
      <c r="L53" s="20"/>
      <c r="M53" s="6"/>
      <c r="N53" s="20"/>
    </row>
    <row r="55">
      <c r="E55" s="3" t="s">
        <v>59</v>
      </c>
      <c r="F55" s="3" t="s">
        <v>16</v>
      </c>
      <c r="G55" s="3" t="s">
        <v>17</v>
      </c>
      <c r="H55" s="3" t="s">
        <v>18</v>
      </c>
      <c r="I55" s="3" t="s">
        <v>19</v>
      </c>
      <c r="J55" s="3" t="s">
        <v>20</v>
      </c>
      <c r="K55" s="3" t="s">
        <v>21</v>
      </c>
      <c r="L55" s="3" t="s">
        <v>22</v>
      </c>
      <c r="M55" s="3" t="s">
        <v>23</v>
      </c>
      <c r="N55" s="3" t="s">
        <v>24</v>
      </c>
    </row>
    <row r="56">
      <c r="E56" s="4" t="s">
        <v>16</v>
      </c>
      <c r="F56" s="5"/>
      <c r="G56" s="6"/>
      <c r="H56" s="6"/>
      <c r="I56" s="5"/>
      <c r="J56" s="6"/>
      <c r="K56" s="6"/>
      <c r="L56" s="6"/>
      <c r="M56" s="5"/>
      <c r="N56" s="6"/>
    </row>
    <row r="57">
      <c r="E57" s="22" t="s">
        <v>17</v>
      </c>
      <c r="F57" s="6"/>
      <c r="G57" s="14"/>
      <c r="H57" s="6"/>
      <c r="I57" s="6"/>
      <c r="J57" s="6"/>
      <c r="K57" s="6"/>
      <c r="L57" s="6"/>
      <c r="M57" s="6"/>
      <c r="N57" s="6"/>
    </row>
    <row r="58">
      <c r="E58" s="23" t="s">
        <v>21</v>
      </c>
      <c r="F58" s="6"/>
      <c r="G58" s="6"/>
      <c r="H58" s="10"/>
      <c r="I58" s="6"/>
      <c r="J58" s="10"/>
      <c r="K58" s="10"/>
      <c r="L58" s="6"/>
      <c r="M58" s="6"/>
      <c r="N58" s="6"/>
    </row>
    <row r="59">
      <c r="E59" s="22" t="s">
        <v>28</v>
      </c>
      <c r="F59" s="6"/>
      <c r="G59" s="6"/>
      <c r="H59" s="6"/>
      <c r="I59" s="6"/>
      <c r="J59" s="6"/>
      <c r="K59" s="6"/>
      <c r="L59" s="14"/>
      <c r="M59" s="6"/>
      <c r="N59" s="14"/>
    </row>
    <row r="60">
      <c r="E60" s="24" t="s">
        <v>24</v>
      </c>
      <c r="F60" s="6"/>
      <c r="G60" s="20"/>
      <c r="H60" s="14"/>
      <c r="I60" s="6"/>
      <c r="J60" s="6"/>
      <c r="K60" s="6"/>
      <c r="L60" s="20"/>
      <c r="M60" s="6"/>
      <c r="N60" s="20"/>
    </row>
    <row r="63">
      <c r="E63" s="25" t="s">
        <v>60</v>
      </c>
      <c r="F63" s="26" t="s">
        <v>16</v>
      </c>
      <c r="G63" s="26" t="s">
        <v>17</v>
      </c>
      <c r="H63" s="26" t="s">
        <v>18</v>
      </c>
      <c r="I63" s="26" t="s">
        <v>19</v>
      </c>
      <c r="J63" s="26" t="s">
        <v>20</v>
      </c>
      <c r="K63" s="26" t="s">
        <v>21</v>
      </c>
      <c r="L63" s="26" t="s">
        <v>22</v>
      </c>
      <c r="M63" s="26" t="s">
        <v>23</v>
      </c>
      <c r="N63" s="26" t="s">
        <v>24</v>
      </c>
    </row>
    <row r="64">
      <c r="E64" s="27" t="s">
        <v>16</v>
      </c>
      <c r="F64" s="28"/>
      <c r="G64" s="29"/>
      <c r="H64" s="29"/>
      <c r="I64" s="30"/>
      <c r="J64" s="29"/>
      <c r="K64" s="29"/>
      <c r="L64" s="29"/>
      <c r="M64" s="28"/>
      <c r="N64" s="29"/>
    </row>
    <row r="65">
      <c r="E65" s="31" t="s">
        <v>17</v>
      </c>
      <c r="F65" s="29"/>
      <c r="G65" s="30"/>
      <c r="H65" s="29"/>
      <c r="I65" s="29"/>
      <c r="J65" s="29"/>
      <c r="K65" s="29"/>
      <c r="L65" s="30"/>
      <c r="M65" s="29"/>
      <c r="N65" s="29"/>
    </row>
    <row r="66">
      <c r="E66" s="32" t="s">
        <v>21</v>
      </c>
      <c r="F66" s="29"/>
      <c r="G66" s="33"/>
      <c r="H66" s="33"/>
      <c r="I66" s="33"/>
      <c r="J66" s="33"/>
      <c r="K66" s="33"/>
      <c r="L66" s="33"/>
      <c r="M66" s="29"/>
      <c r="N66" s="33"/>
    </row>
    <row r="67">
      <c r="E67" s="31" t="s">
        <v>28</v>
      </c>
      <c r="F67" s="29"/>
      <c r="G67" s="29"/>
      <c r="H67" s="29"/>
      <c r="I67" s="29"/>
      <c r="J67" s="29"/>
      <c r="K67" s="29"/>
      <c r="L67" s="30"/>
      <c r="M67" s="29"/>
      <c r="N67" s="30"/>
    </row>
    <row r="68">
      <c r="E68" s="31" t="s">
        <v>24</v>
      </c>
      <c r="F68" s="29"/>
      <c r="G68" s="29"/>
      <c r="H68" s="30"/>
      <c r="I68" s="29"/>
      <c r="J68" s="29"/>
      <c r="K68" s="29"/>
      <c r="L68" s="30"/>
      <c r="M68" s="29"/>
      <c r="N68" s="30"/>
    </row>
    <row r="70">
      <c r="E70" s="25" t="s">
        <v>61</v>
      </c>
      <c r="F70" s="26" t="s">
        <v>16</v>
      </c>
      <c r="G70" s="26" t="s">
        <v>17</v>
      </c>
      <c r="H70" s="26" t="s">
        <v>18</v>
      </c>
      <c r="I70" s="26" t="s">
        <v>19</v>
      </c>
      <c r="J70" s="26" t="s">
        <v>20</v>
      </c>
      <c r="K70" s="26" t="s">
        <v>21</v>
      </c>
      <c r="L70" s="26" t="s">
        <v>22</v>
      </c>
      <c r="M70" s="26" t="s">
        <v>23</v>
      </c>
      <c r="N70" s="26" t="s">
        <v>24</v>
      </c>
    </row>
    <row r="71">
      <c r="E71" s="27" t="s">
        <v>16</v>
      </c>
      <c r="F71" s="28"/>
      <c r="G71" s="29"/>
      <c r="H71" s="28"/>
      <c r="I71" s="30"/>
      <c r="J71" s="29"/>
      <c r="K71" s="29"/>
      <c r="L71" s="29"/>
      <c r="M71" s="28"/>
      <c r="N71" s="29"/>
    </row>
    <row r="72">
      <c r="E72" s="31" t="s">
        <v>17</v>
      </c>
      <c r="F72" s="29"/>
      <c r="G72" s="30"/>
      <c r="H72" s="29"/>
      <c r="I72" s="29"/>
      <c r="J72" s="29"/>
      <c r="K72" s="29"/>
      <c r="L72" s="29"/>
      <c r="M72" s="29"/>
      <c r="N72" s="29"/>
    </row>
    <row r="73">
      <c r="E73" s="32" t="s">
        <v>21</v>
      </c>
      <c r="F73" s="29"/>
      <c r="G73" s="34"/>
      <c r="H73" s="30"/>
      <c r="I73" s="34"/>
      <c r="J73" s="33"/>
      <c r="K73" s="33"/>
      <c r="L73" s="34"/>
      <c r="M73" s="29"/>
      <c r="N73" s="34"/>
    </row>
    <row r="74">
      <c r="E74" s="31" t="s">
        <v>28</v>
      </c>
      <c r="F74" s="29"/>
      <c r="G74" s="29"/>
      <c r="H74" s="29"/>
      <c r="I74" s="29"/>
      <c r="J74" s="29"/>
      <c r="K74" s="29"/>
      <c r="L74" s="30"/>
      <c r="M74" s="29"/>
      <c r="N74" s="30"/>
    </row>
    <row r="75">
      <c r="E75" s="31" t="s">
        <v>24</v>
      </c>
      <c r="F75" s="29"/>
      <c r="G75" s="29"/>
      <c r="H75" s="30"/>
      <c r="I75" s="29"/>
      <c r="J75" s="29"/>
      <c r="K75" s="29"/>
      <c r="L75" s="30"/>
      <c r="M75" s="29"/>
      <c r="N7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