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k=2" sheetId="1" r:id="rId1"/>
    <sheet name="k=3" sheetId="2" r:id="rId2"/>
    <sheet name="k=4" sheetId="4" r:id="rId3"/>
    <sheet name="k=5" sheetId="3" r:id="rId4"/>
    <sheet name="Sheet5" sheetId="5" r:id="rId5"/>
  </sheets>
  <definedNames>
    <definedName name="_xlnm._FilterDatabase" localSheetId="0" hidden="1">'k=2'!$B$2:$M$19</definedName>
    <definedName name="_xlnm._FilterDatabase" localSheetId="1" hidden="1">'k=3'!$C$4:$N$13</definedName>
  </definedNames>
  <calcPr calcId="125725"/>
</workbook>
</file>

<file path=xl/calcChain.xml><?xml version="1.0" encoding="utf-8"?>
<calcChain xmlns="http://schemas.openxmlformats.org/spreadsheetml/2006/main">
  <c r="L25" i="2"/>
  <c r="L23"/>
  <c r="L20"/>
  <c r="L16"/>
  <c r="D18" i="1"/>
  <c r="P6" i="2"/>
  <c r="E17" s="1"/>
  <c r="L28" i="1"/>
  <c r="K23" i="2"/>
  <c r="K20"/>
  <c r="D20"/>
  <c r="E20"/>
  <c r="F20"/>
  <c r="G20"/>
  <c r="H20"/>
  <c r="I20"/>
  <c r="J20"/>
  <c r="C20"/>
  <c r="D23"/>
  <c r="E23"/>
  <c r="F23"/>
  <c r="G23"/>
  <c r="H23"/>
  <c r="I23"/>
  <c r="J23"/>
  <c r="C23"/>
  <c r="P17"/>
  <c r="P19" s="1"/>
  <c r="D17"/>
  <c r="F17"/>
  <c r="G17"/>
  <c r="H17"/>
  <c r="J17"/>
  <c r="C17"/>
  <c r="Q23"/>
  <c r="R23"/>
  <c r="S23"/>
  <c r="T23"/>
  <c r="U23"/>
  <c r="V23"/>
  <c r="W23"/>
  <c r="P23"/>
  <c r="P24" s="1"/>
  <c r="V17"/>
  <c r="W17"/>
  <c r="Q17"/>
  <c r="R17"/>
  <c r="S17"/>
  <c r="T17"/>
  <c r="U17"/>
  <c r="Q5"/>
  <c r="R5"/>
  <c r="S5"/>
  <c r="T5"/>
  <c r="U5"/>
  <c r="V5"/>
  <c r="W5"/>
  <c r="P5"/>
  <c r="M26" i="1"/>
  <c r="M23"/>
  <c r="D26"/>
  <c r="E26"/>
  <c r="F26"/>
  <c r="G26"/>
  <c r="H26"/>
  <c r="I26"/>
  <c r="J26"/>
  <c r="C26"/>
  <c r="D23"/>
  <c r="E23"/>
  <c r="F23"/>
  <c r="G23"/>
  <c r="H23"/>
  <c r="I23"/>
  <c r="J23"/>
  <c r="C23"/>
  <c r="P5"/>
  <c r="Q5"/>
  <c r="R5"/>
  <c r="S5"/>
  <c r="T5"/>
  <c r="U5"/>
  <c r="V5"/>
  <c r="O5"/>
  <c r="M17"/>
  <c r="D16"/>
  <c r="E16"/>
  <c r="F16"/>
  <c r="G16"/>
  <c r="H16"/>
  <c r="I16"/>
  <c r="J16"/>
  <c r="C16"/>
  <c r="C18" s="1"/>
  <c r="D12"/>
  <c r="E12"/>
  <c r="F12"/>
  <c r="G12"/>
  <c r="H12"/>
  <c r="I12"/>
  <c r="J12"/>
  <c r="C12"/>
  <c r="K14"/>
  <c r="K13"/>
  <c r="K17" i="2" l="1"/>
  <c r="K24" s="1"/>
  <c r="I17"/>
  <c r="P25"/>
  <c r="P20"/>
  <c r="P7"/>
  <c r="C14" i="1"/>
  <c r="O6"/>
  <c r="O7"/>
  <c r="C15"/>
  <c r="C19"/>
</calcChain>
</file>

<file path=xl/sharedStrings.xml><?xml version="1.0" encoding="utf-8"?>
<sst xmlns="http://schemas.openxmlformats.org/spreadsheetml/2006/main" count="107" uniqueCount="28">
  <si>
    <t>Marketing Dist.</t>
  </si>
  <si>
    <t>Jan</t>
  </si>
  <si>
    <t>Feb</t>
  </si>
  <si>
    <t>Mar</t>
  </si>
  <si>
    <t>Apr</t>
  </si>
  <si>
    <t>May</t>
  </si>
  <si>
    <t>Jun</t>
  </si>
  <si>
    <t>July</t>
  </si>
  <si>
    <t>Aug</t>
  </si>
  <si>
    <t>Avg</t>
  </si>
  <si>
    <t>Average rounded up demand</t>
  </si>
  <si>
    <t>Standard Deviation</t>
  </si>
  <si>
    <t>Gulbarga</t>
  </si>
  <si>
    <t>Belgaum</t>
  </si>
  <si>
    <t>Bangalore</t>
  </si>
  <si>
    <t>Mysore</t>
  </si>
  <si>
    <t>Dharwar</t>
  </si>
  <si>
    <t>Raichur</t>
  </si>
  <si>
    <t>Bellary</t>
  </si>
  <si>
    <t>Hassan</t>
  </si>
  <si>
    <t>Chitradurg</t>
  </si>
  <si>
    <t>Std</t>
  </si>
  <si>
    <t>Gulbarg</t>
  </si>
  <si>
    <t>Upper Cap for Warehouse Supply:</t>
  </si>
  <si>
    <t xml:space="preserve">Total Qty Sent: </t>
  </si>
  <si>
    <t xml:space="preserve">Total Qty: </t>
  </si>
  <si>
    <t>STD</t>
  </si>
  <si>
    <t>UC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</si>
</sst>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1" fillId="4" borderId="3" xfId="0" applyFont="1" applyFill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1" fillId="3" borderId="0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7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9" borderId="3" xfId="0" applyFont="1" applyFill="1" applyBorder="1" applyAlignment="1">
      <alignment wrapText="1"/>
    </xf>
    <xf numFmtId="0" fontId="1" fillId="10" borderId="3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FF00FF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V28"/>
  <sheetViews>
    <sheetView workbookViewId="0">
      <selection activeCell="P11" sqref="P11"/>
    </sheetView>
  </sheetViews>
  <sheetFormatPr defaultRowHeight="15"/>
  <sheetData>
    <row r="1" spans="2:22" ht="15.75" thickBot="1"/>
    <row r="2" spans="2:22" ht="60.75" thickBot="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2:22" ht="15.75" thickBot="1">
      <c r="B3" s="16" t="s">
        <v>12</v>
      </c>
      <c r="C3" s="4">
        <v>32</v>
      </c>
      <c r="D3" s="4">
        <v>26</v>
      </c>
      <c r="E3" s="4">
        <v>24</v>
      </c>
      <c r="F3" s="4">
        <v>35</v>
      </c>
      <c r="G3" s="4">
        <v>57</v>
      </c>
      <c r="H3" s="4">
        <v>69</v>
      </c>
      <c r="I3" s="4">
        <v>75</v>
      </c>
      <c r="J3" s="4">
        <v>52</v>
      </c>
      <c r="K3" s="4">
        <v>46.25</v>
      </c>
      <c r="L3" s="4">
        <v>47</v>
      </c>
      <c r="M3" s="4">
        <v>18.46449295</v>
      </c>
    </row>
    <row r="4" spans="2:22" ht="15.75" thickBot="1">
      <c r="B4" s="3" t="s">
        <v>13</v>
      </c>
      <c r="C4" s="4">
        <v>18</v>
      </c>
      <c r="D4" s="4">
        <v>13</v>
      </c>
      <c r="E4" s="4">
        <v>15</v>
      </c>
      <c r="F4" s="4">
        <v>20</v>
      </c>
      <c r="G4" s="4">
        <v>32</v>
      </c>
      <c r="H4" s="4">
        <v>38</v>
      </c>
      <c r="I4" s="4">
        <v>50</v>
      </c>
      <c r="J4" s="4">
        <v>31</v>
      </c>
      <c r="K4" s="4">
        <v>27.125</v>
      </c>
      <c r="L4" s="4">
        <v>28</v>
      </c>
      <c r="M4" s="4">
        <v>12.046135270000001</v>
      </c>
    </row>
    <row r="5" spans="2:22" ht="30.75" thickBot="1">
      <c r="B5" s="17" t="s">
        <v>14</v>
      </c>
      <c r="C5" s="4">
        <v>35</v>
      </c>
      <c r="D5" s="4">
        <v>33</v>
      </c>
      <c r="E5" s="4">
        <v>23</v>
      </c>
      <c r="F5" s="4">
        <v>35</v>
      </c>
      <c r="G5" s="4">
        <v>41</v>
      </c>
      <c r="H5" s="4">
        <v>46</v>
      </c>
      <c r="I5" s="4">
        <v>54</v>
      </c>
      <c r="J5" s="4">
        <v>32</v>
      </c>
      <c r="K5" s="4">
        <v>37.375</v>
      </c>
      <c r="L5" s="4">
        <v>38</v>
      </c>
      <c r="M5" s="4">
        <v>8.8732392620000002</v>
      </c>
      <c r="O5">
        <f>SUM(C5:C6)</f>
        <v>53</v>
      </c>
      <c r="P5">
        <f t="shared" ref="P5:V5" si="0">SUM(D5:D6)</f>
        <v>50</v>
      </c>
      <c r="Q5">
        <f t="shared" si="0"/>
        <v>41</v>
      </c>
      <c r="R5">
        <f t="shared" si="0"/>
        <v>55</v>
      </c>
      <c r="S5">
        <f t="shared" si="0"/>
        <v>64</v>
      </c>
      <c r="T5">
        <f t="shared" si="0"/>
        <v>73</v>
      </c>
      <c r="U5">
        <f t="shared" si="0"/>
        <v>86</v>
      </c>
      <c r="V5">
        <f t="shared" si="0"/>
        <v>51</v>
      </c>
    </row>
    <row r="6" spans="2:22" ht="15.75" thickBot="1">
      <c r="B6" s="5" t="s">
        <v>15</v>
      </c>
      <c r="C6" s="4">
        <v>18</v>
      </c>
      <c r="D6" s="4">
        <v>17</v>
      </c>
      <c r="E6" s="4">
        <v>18</v>
      </c>
      <c r="F6" s="4">
        <v>20</v>
      </c>
      <c r="G6" s="4">
        <v>23</v>
      </c>
      <c r="H6" s="4">
        <v>27</v>
      </c>
      <c r="I6" s="4">
        <v>32</v>
      </c>
      <c r="J6" s="4">
        <v>19</v>
      </c>
      <c r="K6" s="4">
        <v>21.75</v>
      </c>
      <c r="L6" s="4">
        <v>22</v>
      </c>
      <c r="M6" s="4">
        <v>4.9434299829999997</v>
      </c>
      <c r="O6">
        <f>AVERAGE(O5:V5)</f>
        <v>59.125</v>
      </c>
    </row>
    <row r="7" spans="2:22" ht="15.75" thickBot="1">
      <c r="B7" s="3" t="s">
        <v>16</v>
      </c>
      <c r="C7" s="4">
        <v>12</v>
      </c>
      <c r="D7" s="4">
        <v>13</v>
      </c>
      <c r="E7" s="4">
        <v>8</v>
      </c>
      <c r="F7" s="4">
        <v>11</v>
      </c>
      <c r="G7" s="4">
        <v>15</v>
      </c>
      <c r="H7" s="4">
        <v>20</v>
      </c>
      <c r="I7" s="4">
        <v>26</v>
      </c>
      <c r="J7" s="4">
        <v>16</v>
      </c>
      <c r="K7" s="4">
        <v>15.125</v>
      </c>
      <c r="L7" s="4">
        <v>16</v>
      </c>
      <c r="M7" s="4">
        <v>5.3018275150000003</v>
      </c>
      <c r="O7">
        <f>STDEVP(O5:V5)</f>
        <v>13.559475469206026</v>
      </c>
    </row>
    <row r="8" spans="2:22" ht="15.75" thickBot="1">
      <c r="B8" s="3" t="s">
        <v>17</v>
      </c>
      <c r="C8" s="4">
        <v>13</v>
      </c>
      <c r="D8" s="4">
        <v>16</v>
      </c>
      <c r="E8" s="4">
        <v>23</v>
      </c>
      <c r="F8" s="4">
        <v>26</v>
      </c>
      <c r="G8" s="4">
        <v>31</v>
      </c>
      <c r="H8" s="4">
        <v>48</v>
      </c>
      <c r="I8" s="4">
        <v>53</v>
      </c>
      <c r="J8" s="6">
        <v>34</v>
      </c>
      <c r="K8" s="4">
        <v>30.5</v>
      </c>
      <c r="L8" s="4">
        <v>31</v>
      </c>
      <c r="M8" s="4">
        <v>13.313526960000001</v>
      </c>
    </row>
    <row r="9" spans="2:22" ht="15.75" thickBot="1">
      <c r="B9" s="3" t="s">
        <v>18</v>
      </c>
      <c r="C9" s="4">
        <v>10</v>
      </c>
      <c r="D9" s="4">
        <v>10</v>
      </c>
      <c r="E9" s="4">
        <v>4</v>
      </c>
      <c r="F9" s="4">
        <v>7</v>
      </c>
      <c r="G9" s="4">
        <v>10</v>
      </c>
      <c r="H9" s="4">
        <v>16</v>
      </c>
      <c r="I9" s="4">
        <v>14</v>
      </c>
      <c r="J9" s="4">
        <v>10</v>
      </c>
      <c r="K9" s="4">
        <v>10.125</v>
      </c>
      <c r="L9" s="4">
        <v>11</v>
      </c>
      <c r="M9" s="4">
        <v>3.4798527269999999</v>
      </c>
    </row>
    <row r="10" spans="2:22" ht="15.75" thickBot="1">
      <c r="B10" s="3" t="s">
        <v>19</v>
      </c>
      <c r="C10" s="4">
        <v>12</v>
      </c>
      <c r="D10" s="4">
        <v>11</v>
      </c>
      <c r="E10" s="4">
        <v>4</v>
      </c>
      <c r="F10" s="4">
        <v>8</v>
      </c>
      <c r="G10" s="4">
        <v>11</v>
      </c>
      <c r="H10" s="4">
        <v>17</v>
      </c>
      <c r="I10" s="4">
        <v>23</v>
      </c>
      <c r="J10" s="4">
        <v>12</v>
      </c>
      <c r="K10" s="4">
        <v>12.25</v>
      </c>
      <c r="L10" s="4">
        <v>13</v>
      </c>
      <c r="M10" s="4">
        <v>5.3326822519999997</v>
      </c>
    </row>
    <row r="11" spans="2:22" ht="30.75" thickBot="1">
      <c r="B11" s="3" t="s">
        <v>20</v>
      </c>
      <c r="C11" s="4">
        <v>8</v>
      </c>
      <c r="D11" s="4">
        <v>7</v>
      </c>
      <c r="E11" s="4">
        <v>2</v>
      </c>
      <c r="F11" s="4">
        <v>4</v>
      </c>
      <c r="G11" s="4">
        <v>9</v>
      </c>
      <c r="H11" s="4">
        <v>15</v>
      </c>
      <c r="I11" s="4">
        <v>15</v>
      </c>
      <c r="J11" s="4">
        <v>9</v>
      </c>
      <c r="K11" s="4">
        <v>8.625</v>
      </c>
      <c r="L11" s="4">
        <v>9</v>
      </c>
      <c r="M11" s="4">
        <v>4.3283224230000004</v>
      </c>
    </row>
    <row r="12" spans="2:22">
      <c r="C12">
        <f>SUM(C5:C6)</f>
        <v>53</v>
      </c>
      <c r="D12">
        <f t="shared" ref="D12:J12" si="1">SUM(D5:D6)</f>
        <v>50</v>
      </c>
      <c r="E12">
        <f t="shared" si="1"/>
        <v>41</v>
      </c>
      <c r="F12">
        <f t="shared" si="1"/>
        <v>55</v>
      </c>
      <c r="G12">
        <f t="shared" si="1"/>
        <v>64</v>
      </c>
      <c r="H12">
        <f t="shared" si="1"/>
        <v>73</v>
      </c>
      <c r="I12">
        <f t="shared" si="1"/>
        <v>86</v>
      </c>
      <c r="J12">
        <f t="shared" si="1"/>
        <v>51</v>
      </c>
    </row>
    <row r="13" spans="2:22">
      <c r="K13">
        <f>SUM(K5:K6)/2</f>
        <v>29.5625</v>
      </c>
    </row>
    <row r="14" spans="2:22">
      <c r="C14">
        <f>AVERAGE(C12:J12)</f>
        <v>59.125</v>
      </c>
      <c r="K14">
        <f>STDEVP(C5:J6)</f>
        <v>10.612308596624958</v>
      </c>
    </row>
    <row r="15" spans="2:22">
      <c r="C15">
        <f>STDEVP(C12:J12)</f>
        <v>13.559475469206026</v>
      </c>
    </row>
    <row r="16" spans="2:22">
      <c r="C16">
        <f>SUM(C3:C11)</f>
        <v>158</v>
      </c>
      <c r="D16">
        <f t="shared" ref="D16:J16" si="2">SUM(D3:D11)</f>
        <v>146</v>
      </c>
      <c r="E16">
        <f t="shared" si="2"/>
        <v>121</v>
      </c>
      <c r="F16">
        <f t="shared" si="2"/>
        <v>166</v>
      </c>
      <c r="G16">
        <f t="shared" si="2"/>
        <v>229</v>
      </c>
      <c r="H16">
        <f t="shared" si="2"/>
        <v>296</v>
      </c>
      <c r="I16">
        <f t="shared" si="2"/>
        <v>342</v>
      </c>
      <c r="J16">
        <f t="shared" si="2"/>
        <v>215</v>
      </c>
    </row>
    <row r="17" spans="2:13">
      <c r="M17">
        <f>SUM(M3:M11)</f>
        <v>76.083509341999999</v>
      </c>
    </row>
    <row r="18" spans="2:13">
      <c r="B18" s="7" t="s">
        <v>9</v>
      </c>
      <c r="C18">
        <f>AVERAGE(C16:J16)</f>
        <v>209.125</v>
      </c>
      <c r="D18">
        <f>8*(C18+2*C19)+8*(C142+2*C15)</f>
        <v>3047.2847488283251</v>
      </c>
    </row>
    <row r="19" spans="2:13">
      <c r="B19" s="7" t="s">
        <v>21</v>
      </c>
      <c r="C19">
        <f>STDEVP(C16:J16)</f>
        <v>72.333321332564282</v>
      </c>
    </row>
    <row r="22" spans="2:13">
      <c r="B22" t="s">
        <v>14</v>
      </c>
      <c r="C22">
        <v>53</v>
      </c>
      <c r="D22">
        <v>50</v>
      </c>
      <c r="E22">
        <v>41</v>
      </c>
      <c r="F22">
        <v>55</v>
      </c>
      <c r="G22">
        <v>64</v>
      </c>
      <c r="H22">
        <v>73</v>
      </c>
      <c r="I22">
        <v>86</v>
      </c>
      <c r="J22">
        <v>51</v>
      </c>
    </row>
    <row r="23" spans="2:13">
      <c r="B23" t="s">
        <v>23</v>
      </c>
      <c r="C23">
        <f>C22+2*$O$7</f>
        <v>80.118950938412056</v>
      </c>
      <c r="D23">
        <f t="shared" ref="D23:J23" si="3">D22+2*$O$7</f>
        <v>77.118950938412056</v>
      </c>
      <c r="E23">
        <f t="shared" si="3"/>
        <v>68.118950938412056</v>
      </c>
      <c r="F23">
        <f t="shared" si="3"/>
        <v>82.118950938412056</v>
      </c>
      <c r="G23">
        <f t="shared" si="3"/>
        <v>91.118950938412056</v>
      </c>
      <c r="H23">
        <f t="shared" si="3"/>
        <v>100.11895093841206</v>
      </c>
      <c r="I23">
        <f t="shared" si="3"/>
        <v>113.11895093841206</v>
      </c>
      <c r="J23">
        <f t="shared" si="3"/>
        <v>78.118950938412056</v>
      </c>
      <c r="L23" t="s">
        <v>24</v>
      </c>
      <c r="M23">
        <f>SUM(C23:J23)</f>
        <v>689.95160750729644</v>
      </c>
    </row>
    <row r="25" spans="2:13">
      <c r="B25" t="s">
        <v>12</v>
      </c>
      <c r="C25">
        <v>158</v>
      </c>
      <c r="D25">
        <v>146</v>
      </c>
      <c r="E25">
        <v>121</v>
      </c>
      <c r="F25">
        <v>166</v>
      </c>
      <c r="G25">
        <v>229</v>
      </c>
      <c r="H25">
        <v>296</v>
      </c>
      <c r="I25">
        <v>342</v>
      </c>
      <c r="J25">
        <v>215</v>
      </c>
    </row>
    <row r="26" spans="2:13">
      <c r="B26" t="s">
        <v>23</v>
      </c>
      <c r="C26">
        <f>C25+2*$C$19</f>
        <v>302.66664266512856</v>
      </c>
      <c r="D26">
        <f t="shared" ref="D26:J26" si="4">D25+2*$C$19</f>
        <v>290.66664266512856</v>
      </c>
      <c r="E26">
        <f t="shared" si="4"/>
        <v>265.66664266512856</v>
      </c>
      <c r="F26">
        <f t="shared" si="4"/>
        <v>310.66664266512856</v>
      </c>
      <c r="G26">
        <f t="shared" si="4"/>
        <v>373.66664266512856</v>
      </c>
      <c r="H26">
        <f t="shared" si="4"/>
        <v>440.66664266512856</v>
      </c>
      <c r="I26">
        <f t="shared" si="4"/>
        <v>486.66664266512856</v>
      </c>
      <c r="J26">
        <f t="shared" si="4"/>
        <v>359.66664266512856</v>
      </c>
      <c r="L26" t="s">
        <v>25</v>
      </c>
      <c r="M26">
        <f>SUM(C26:J26)</f>
        <v>2830.3331413210285</v>
      </c>
    </row>
    <row r="28" spans="2:13">
      <c r="L28">
        <f>SUM(M23:M26)</f>
        <v>3520.2847488283251</v>
      </c>
    </row>
  </sheetData>
  <autoFilter ref="B2:M1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W25"/>
  <sheetViews>
    <sheetView tabSelected="1" workbookViewId="0">
      <selection activeCell="E12" sqref="E12"/>
    </sheetView>
  </sheetViews>
  <sheetFormatPr defaultRowHeight="15"/>
  <sheetData>
    <row r="3" spans="2:23" ht="15.75" thickBot="1"/>
    <row r="4" spans="2:23" ht="60.75" thickBot="1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P4" s="9" t="s">
        <v>22</v>
      </c>
    </row>
    <row r="5" spans="2:23" ht="15.75" thickBot="1">
      <c r="C5" s="18" t="s">
        <v>12</v>
      </c>
      <c r="D5" s="4">
        <v>32</v>
      </c>
      <c r="E5" s="4">
        <v>26</v>
      </c>
      <c r="F5" s="4">
        <v>24</v>
      </c>
      <c r="G5" s="4">
        <v>35</v>
      </c>
      <c r="H5" s="4">
        <v>57</v>
      </c>
      <c r="I5" s="4">
        <v>69</v>
      </c>
      <c r="J5" s="4">
        <v>75</v>
      </c>
      <c r="K5" s="4">
        <v>52</v>
      </c>
      <c r="L5" s="4">
        <v>46.25</v>
      </c>
      <c r="M5" s="4">
        <v>47</v>
      </c>
      <c r="N5" s="4">
        <v>18.46449295</v>
      </c>
      <c r="P5">
        <f>SUM(D5:D7)</f>
        <v>62</v>
      </c>
      <c r="Q5">
        <f t="shared" ref="Q5:W5" si="0">SUM(E5:E7)</f>
        <v>52</v>
      </c>
      <c r="R5">
        <f t="shared" si="0"/>
        <v>47</v>
      </c>
      <c r="S5">
        <f t="shared" si="0"/>
        <v>66</v>
      </c>
      <c r="T5">
        <f t="shared" si="0"/>
        <v>104</v>
      </c>
      <c r="U5">
        <f t="shared" si="0"/>
        <v>127</v>
      </c>
      <c r="V5">
        <f t="shared" si="0"/>
        <v>151</v>
      </c>
      <c r="W5">
        <f t="shared" si="0"/>
        <v>99</v>
      </c>
    </row>
    <row r="6" spans="2:23" ht="15.75" thickBot="1">
      <c r="C6" s="8" t="s">
        <v>13</v>
      </c>
      <c r="D6" s="4">
        <v>18</v>
      </c>
      <c r="E6" s="4">
        <v>13</v>
      </c>
      <c r="F6" s="4">
        <v>15</v>
      </c>
      <c r="G6" s="4">
        <v>20</v>
      </c>
      <c r="H6" s="4">
        <v>32</v>
      </c>
      <c r="I6" s="4">
        <v>38</v>
      </c>
      <c r="J6" s="4">
        <v>50</v>
      </c>
      <c r="K6" s="4">
        <v>31</v>
      </c>
      <c r="L6" s="4">
        <v>27.125</v>
      </c>
      <c r="M6" s="4">
        <v>28</v>
      </c>
      <c r="N6" s="4">
        <v>12.046135270000001</v>
      </c>
      <c r="P6">
        <f>STDEVP(P5:W5)</f>
        <v>35.358874416474286</v>
      </c>
      <c r="Q6" t="s">
        <v>26</v>
      </c>
    </row>
    <row r="7" spans="2:23" ht="15.75" thickBot="1">
      <c r="C7" s="8" t="s">
        <v>16</v>
      </c>
      <c r="D7" s="4">
        <v>12</v>
      </c>
      <c r="E7" s="4">
        <v>13</v>
      </c>
      <c r="F7" s="4">
        <v>8</v>
      </c>
      <c r="G7" s="4">
        <v>11</v>
      </c>
      <c r="H7" s="4">
        <v>15</v>
      </c>
      <c r="I7" s="4">
        <v>20</v>
      </c>
      <c r="J7" s="4">
        <v>26</v>
      </c>
      <c r="K7" s="4">
        <v>16</v>
      </c>
      <c r="L7" s="4">
        <v>15.125</v>
      </c>
      <c r="M7" s="4">
        <v>16</v>
      </c>
      <c r="N7" s="4">
        <v>5.3018275150000003</v>
      </c>
      <c r="P7">
        <f>AVERAGE(P5:W5)</f>
        <v>88.5</v>
      </c>
      <c r="Q7" t="s">
        <v>9</v>
      </c>
    </row>
    <row r="8" spans="2:23" ht="30.75" thickBot="1">
      <c r="C8" s="17" t="s">
        <v>14</v>
      </c>
      <c r="D8" s="4">
        <v>35</v>
      </c>
      <c r="E8" s="4">
        <v>33</v>
      </c>
      <c r="F8" s="4">
        <v>23</v>
      </c>
      <c r="G8" s="4">
        <v>35</v>
      </c>
      <c r="H8" s="4">
        <v>41</v>
      </c>
      <c r="I8" s="4">
        <v>46</v>
      </c>
      <c r="J8" s="4">
        <v>54</v>
      </c>
      <c r="K8" s="4">
        <v>32</v>
      </c>
      <c r="L8" s="4">
        <v>37.375</v>
      </c>
      <c r="M8" s="4">
        <v>38</v>
      </c>
      <c r="N8" s="4">
        <v>8.8732392620000002</v>
      </c>
    </row>
    <row r="9" spans="2:23" ht="15.75" thickBot="1">
      <c r="C9" s="5" t="s">
        <v>15</v>
      </c>
      <c r="D9" s="4">
        <v>18</v>
      </c>
      <c r="E9" s="4">
        <v>17</v>
      </c>
      <c r="F9" s="4">
        <v>18</v>
      </c>
      <c r="G9" s="4">
        <v>20</v>
      </c>
      <c r="H9" s="4">
        <v>23</v>
      </c>
      <c r="I9" s="4">
        <v>27</v>
      </c>
      <c r="J9" s="4">
        <v>32</v>
      </c>
      <c r="K9" s="4">
        <v>19</v>
      </c>
      <c r="L9" s="4">
        <v>21.75</v>
      </c>
      <c r="M9" s="4">
        <v>22</v>
      </c>
      <c r="N9" s="4">
        <v>4.9434299829999997</v>
      </c>
    </row>
    <row r="10" spans="2:23" ht="15.75" thickBot="1">
      <c r="C10" s="16" t="s">
        <v>17</v>
      </c>
      <c r="D10" s="4">
        <v>13</v>
      </c>
      <c r="E10" s="4">
        <v>16</v>
      </c>
      <c r="F10" s="4">
        <v>23</v>
      </c>
      <c r="G10" s="4">
        <v>26</v>
      </c>
      <c r="H10" s="4">
        <v>31</v>
      </c>
      <c r="I10" s="4">
        <v>48</v>
      </c>
      <c r="J10" s="4">
        <v>53</v>
      </c>
      <c r="K10" s="6">
        <v>34</v>
      </c>
      <c r="L10" s="4">
        <v>30.5</v>
      </c>
      <c r="M10" s="4">
        <v>31</v>
      </c>
      <c r="N10" s="4">
        <v>13.313526960000001</v>
      </c>
    </row>
    <row r="11" spans="2:23" ht="15.75" thickBot="1">
      <c r="C11" s="3" t="s">
        <v>18</v>
      </c>
      <c r="D11" s="4">
        <v>10</v>
      </c>
      <c r="E11" s="4">
        <v>10</v>
      </c>
      <c r="F11" s="4">
        <v>4</v>
      </c>
      <c r="G11" s="4">
        <v>7</v>
      </c>
      <c r="H11" s="4">
        <v>10</v>
      </c>
      <c r="I11" s="4">
        <v>16</v>
      </c>
      <c r="J11" s="4">
        <v>14</v>
      </c>
      <c r="K11" s="4">
        <v>10</v>
      </c>
      <c r="L11" s="4">
        <v>10.125</v>
      </c>
      <c r="M11" s="4">
        <v>11</v>
      </c>
      <c r="N11" s="4">
        <v>3.4798527269999999</v>
      </c>
    </row>
    <row r="12" spans="2:23" ht="15.75" thickBot="1">
      <c r="C12" s="3" t="s">
        <v>19</v>
      </c>
      <c r="D12" s="4">
        <v>12</v>
      </c>
      <c r="E12" s="4">
        <v>11</v>
      </c>
      <c r="F12" s="4">
        <v>4</v>
      </c>
      <c r="G12" s="4">
        <v>8</v>
      </c>
      <c r="H12" s="4">
        <v>11</v>
      </c>
      <c r="I12" s="4">
        <v>17</v>
      </c>
      <c r="J12" s="4">
        <v>23</v>
      </c>
      <c r="K12" s="4">
        <v>12</v>
      </c>
      <c r="L12" s="4">
        <v>12.25</v>
      </c>
      <c r="M12" s="4">
        <v>13</v>
      </c>
      <c r="N12" s="4">
        <v>5.3326822519999997</v>
      </c>
    </row>
    <row r="13" spans="2:23" ht="30.75" thickBot="1">
      <c r="C13" s="3" t="s">
        <v>20</v>
      </c>
      <c r="D13" s="4">
        <v>8</v>
      </c>
      <c r="E13" s="4">
        <v>7</v>
      </c>
      <c r="F13" s="4">
        <v>2</v>
      </c>
      <c r="G13" s="4">
        <v>4</v>
      </c>
      <c r="H13" s="4">
        <v>9</v>
      </c>
      <c r="I13" s="4">
        <v>15</v>
      </c>
      <c r="J13" s="4">
        <v>15</v>
      </c>
      <c r="K13" s="4">
        <v>9</v>
      </c>
      <c r="L13" s="4">
        <v>8.625</v>
      </c>
      <c r="M13" s="4">
        <v>9</v>
      </c>
      <c r="N13" s="4">
        <v>4.3283224230000004</v>
      </c>
    </row>
    <row r="16" spans="2:23">
      <c r="B16" t="s">
        <v>22</v>
      </c>
      <c r="C16">
        <v>62</v>
      </c>
      <c r="D16">
        <v>52</v>
      </c>
      <c r="E16">
        <v>47</v>
      </c>
      <c r="F16">
        <v>66</v>
      </c>
      <c r="G16">
        <v>104</v>
      </c>
      <c r="H16">
        <v>127</v>
      </c>
      <c r="I16">
        <v>151</v>
      </c>
      <c r="J16">
        <v>99</v>
      </c>
      <c r="L16">
        <f>8*(P7+2*P6)</f>
        <v>1273.7419906635887</v>
      </c>
      <c r="P16" t="s">
        <v>14</v>
      </c>
    </row>
    <row r="17" spans="2:23">
      <c r="B17" t="s">
        <v>27</v>
      </c>
      <c r="C17">
        <f>C16+2*$P$6</f>
        <v>132.71774883294859</v>
      </c>
      <c r="D17">
        <f t="shared" ref="D17:J17" si="1">D16+2*$P$6</f>
        <v>122.71774883294857</v>
      </c>
      <c r="E17">
        <f t="shared" si="1"/>
        <v>117.71774883294857</v>
      </c>
      <c r="F17">
        <f t="shared" si="1"/>
        <v>136.71774883294859</v>
      </c>
      <c r="G17">
        <f t="shared" si="1"/>
        <v>174.71774883294859</v>
      </c>
      <c r="H17">
        <f t="shared" si="1"/>
        <v>197.71774883294859</v>
      </c>
      <c r="I17">
        <f t="shared" si="1"/>
        <v>221.71774883294859</v>
      </c>
      <c r="J17">
        <f t="shared" si="1"/>
        <v>169.71774883294859</v>
      </c>
      <c r="K17">
        <f>SUM(C17:J17)</f>
        <v>1273.7419906635887</v>
      </c>
      <c r="P17">
        <f>SUM(D8:D9)</f>
        <v>53</v>
      </c>
      <c r="Q17">
        <f t="shared" ref="Q17:U17" si="2">SUM(E8:E9)</f>
        <v>50</v>
      </c>
      <c r="R17">
        <f t="shared" si="2"/>
        <v>41</v>
      </c>
      <c r="S17">
        <f t="shared" si="2"/>
        <v>55</v>
      </c>
      <c r="T17">
        <f t="shared" si="2"/>
        <v>64</v>
      </c>
      <c r="U17">
        <f t="shared" si="2"/>
        <v>73</v>
      </c>
      <c r="V17">
        <f t="shared" ref="V17" si="3">SUM(J8:J9)</f>
        <v>86</v>
      </c>
      <c r="W17">
        <f t="shared" ref="W17" si="4">SUM(K8:K9)</f>
        <v>51</v>
      </c>
    </row>
    <row r="19" spans="2:23">
      <c r="B19" t="s">
        <v>14</v>
      </c>
      <c r="C19">
        <v>53</v>
      </c>
      <c r="D19">
        <v>50</v>
      </c>
      <c r="E19">
        <v>41</v>
      </c>
      <c r="F19">
        <v>55</v>
      </c>
      <c r="G19">
        <v>64</v>
      </c>
      <c r="H19">
        <v>73</v>
      </c>
      <c r="I19">
        <v>86</v>
      </c>
      <c r="J19">
        <v>51</v>
      </c>
      <c r="O19" t="s">
        <v>21</v>
      </c>
      <c r="P19">
        <f>STDEVP(P17:W17)</f>
        <v>13.559475469206026</v>
      </c>
    </row>
    <row r="20" spans="2:23">
      <c r="B20" t="s">
        <v>27</v>
      </c>
      <c r="C20">
        <f>C19+2*$P$19</f>
        <v>80.118950938412056</v>
      </c>
      <c r="D20">
        <f t="shared" ref="D20:J20" si="5">D19+2*$P$19</f>
        <v>77.118950938412056</v>
      </c>
      <c r="E20">
        <f t="shared" si="5"/>
        <v>68.118950938412056</v>
      </c>
      <c r="F20">
        <f t="shared" si="5"/>
        <v>82.118950938412056</v>
      </c>
      <c r="G20">
        <f t="shared" si="5"/>
        <v>91.118950938412056</v>
      </c>
      <c r="H20">
        <f t="shared" si="5"/>
        <v>100.11895093841206</v>
      </c>
      <c r="I20">
        <f t="shared" si="5"/>
        <v>113.11895093841206</v>
      </c>
      <c r="J20">
        <f t="shared" si="5"/>
        <v>78.118950938412056</v>
      </c>
      <c r="K20">
        <f>SUM(C20:J20)</f>
        <v>689.95160750729644</v>
      </c>
      <c r="L20">
        <f>8*(P20+2*P19)</f>
        <v>689.95160750729644</v>
      </c>
      <c r="O20" t="s">
        <v>9</v>
      </c>
      <c r="P20">
        <f>AVERAGE(P17:W17)</f>
        <v>59.125</v>
      </c>
    </row>
    <row r="22" spans="2:23">
      <c r="B22" t="s">
        <v>17</v>
      </c>
      <c r="C22">
        <v>43</v>
      </c>
      <c r="D22">
        <v>44</v>
      </c>
      <c r="E22">
        <v>33</v>
      </c>
      <c r="F22">
        <v>45</v>
      </c>
      <c r="G22">
        <v>61</v>
      </c>
      <c r="H22">
        <v>96</v>
      </c>
      <c r="I22">
        <v>105</v>
      </c>
      <c r="J22">
        <v>65</v>
      </c>
      <c r="P22" t="s">
        <v>17</v>
      </c>
    </row>
    <row r="23" spans="2:23">
      <c r="B23" t="s">
        <v>27</v>
      </c>
      <c r="C23">
        <f>C22+2*$P$24</f>
        <v>92.132473986152988</v>
      </c>
      <c r="D23">
        <f t="shared" ref="D23:J23" si="6">D22+2*$P$24</f>
        <v>93.132473986152988</v>
      </c>
      <c r="E23">
        <f t="shared" si="6"/>
        <v>82.132473986152988</v>
      </c>
      <c r="F23">
        <f t="shared" si="6"/>
        <v>94.132473986152988</v>
      </c>
      <c r="G23">
        <f t="shared" si="6"/>
        <v>110.13247398615299</v>
      </c>
      <c r="H23">
        <f t="shared" si="6"/>
        <v>145.132473986153</v>
      </c>
      <c r="I23">
        <f t="shared" si="6"/>
        <v>154.132473986153</v>
      </c>
      <c r="J23">
        <f t="shared" si="6"/>
        <v>114.13247398615299</v>
      </c>
      <c r="K23">
        <f>SUM(C23:J23)</f>
        <v>885.05979188922379</v>
      </c>
      <c r="L23">
        <f>8*(P25+2*P24)</f>
        <v>885.0597918892239</v>
      </c>
      <c r="P23">
        <f>SUM(D10:D13)</f>
        <v>43</v>
      </c>
      <c r="Q23">
        <f t="shared" ref="Q23:W23" si="7">SUM(E10:E13)</f>
        <v>44</v>
      </c>
      <c r="R23">
        <f t="shared" si="7"/>
        <v>33</v>
      </c>
      <c r="S23">
        <f t="shared" si="7"/>
        <v>45</v>
      </c>
      <c r="T23">
        <f t="shared" si="7"/>
        <v>61</v>
      </c>
      <c r="U23">
        <f t="shared" si="7"/>
        <v>96</v>
      </c>
      <c r="V23">
        <f t="shared" si="7"/>
        <v>105</v>
      </c>
      <c r="W23">
        <f t="shared" si="7"/>
        <v>65</v>
      </c>
    </row>
    <row r="24" spans="2:23">
      <c r="K24">
        <f>SUM(K17:K23)</f>
        <v>2848.7533900601093</v>
      </c>
      <c r="O24" t="s">
        <v>21</v>
      </c>
      <c r="P24">
        <f>STDEVP(P23:W23)</f>
        <v>24.566236993076494</v>
      </c>
    </row>
    <row r="25" spans="2:23">
      <c r="L25">
        <f>SUM(L16:L23)</f>
        <v>2848.7533900601093</v>
      </c>
      <c r="O25" t="s">
        <v>9</v>
      </c>
      <c r="P25">
        <f>AVERAGE(P23:W23)</f>
        <v>61.5</v>
      </c>
    </row>
  </sheetData>
  <autoFilter ref="C4:N13">
    <sortState ref="C10:N13">
      <sortCondition sortBy="cellColor" ref="C4:C13" dxfId="0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N13"/>
  <sheetViews>
    <sheetView workbookViewId="0">
      <selection activeCell="B15" sqref="B15"/>
    </sheetView>
  </sheetViews>
  <sheetFormatPr defaultRowHeight="15"/>
  <sheetData>
    <row r="3" spans="3:14" ht="15.75" thickBot="1"/>
    <row r="4" spans="3:14" ht="60.75" thickBot="1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</row>
    <row r="5" spans="3:14" ht="15.75" thickBot="1">
      <c r="C5" s="15" t="s">
        <v>12</v>
      </c>
      <c r="D5" s="4">
        <v>32</v>
      </c>
      <c r="E5" s="4">
        <v>26</v>
      </c>
      <c r="F5" s="4">
        <v>24</v>
      </c>
      <c r="G5" s="4">
        <v>35</v>
      </c>
      <c r="H5" s="4">
        <v>57</v>
      </c>
      <c r="I5" s="4">
        <v>69</v>
      </c>
      <c r="J5" s="4">
        <v>75</v>
      </c>
      <c r="K5" s="4">
        <v>52</v>
      </c>
      <c r="L5" s="4">
        <v>46.25</v>
      </c>
      <c r="M5" s="4">
        <v>47</v>
      </c>
      <c r="N5" s="4">
        <v>18.46449295</v>
      </c>
    </row>
    <row r="6" spans="3:14" ht="15.75" thickBot="1">
      <c r="C6" s="15" t="s">
        <v>13</v>
      </c>
      <c r="D6" s="4">
        <v>18</v>
      </c>
      <c r="E6" s="4">
        <v>13</v>
      </c>
      <c r="F6" s="4">
        <v>15</v>
      </c>
      <c r="G6" s="4">
        <v>20</v>
      </c>
      <c r="H6" s="4">
        <v>32</v>
      </c>
      <c r="I6" s="4">
        <v>38</v>
      </c>
      <c r="J6" s="4">
        <v>50</v>
      </c>
      <c r="K6" s="4">
        <v>31</v>
      </c>
      <c r="L6" s="4">
        <v>27.125</v>
      </c>
      <c r="M6" s="4">
        <v>28</v>
      </c>
      <c r="N6" s="4">
        <v>12.046135270000001</v>
      </c>
    </row>
    <row r="7" spans="3:14" ht="15.75" thickBot="1">
      <c r="C7" s="15" t="s">
        <v>16</v>
      </c>
      <c r="D7" s="4">
        <v>12</v>
      </c>
      <c r="E7" s="4">
        <v>13</v>
      </c>
      <c r="F7" s="4">
        <v>8</v>
      </c>
      <c r="G7" s="4">
        <v>11</v>
      </c>
      <c r="H7" s="4">
        <v>15</v>
      </c>
      <c r="I7" s="4">
        <v>20</v>
      </c>
      <c r="J7" s="4">
        <v>26</v>
      </c>
      <c r="K7" s="4">
        <v>16</v>
      </c>
      <c r="L7" s="4">
        <v>15.125</v>
      </c>
      <c r="M7" s="4">
        <v>16</v>
      </c>
      <c r="N7" s="4">
        <v>5.3018275150000003</v>
      </c>
    </row>
    <row r="8" spans="3:14" ht="30.75" thickBot="1">
      <c r="C8" s="11" t="s">
        <v>14</v>
      </c>
      <c r="D8" s="4">
        <v>35</v>
      </c>
      <c r="E8" s="4">
        <v>33</v>
      </c>
      <c r="F8" s="4">
        <v>23</v>
      </c>
      <c r="G8" s="4">
        <v>35</v>
      </c>
      <c r="H8" s="4">
        <v>41</v>
      </c>
      <c r="I8" s="4">
        <v>46</v>
      </c>
      <c r="J8" s="4">
        <v>54</v>
      </c>
      <c r="K8" s="4">
        <v>32</v>
      </c>
      <c r="L8" s="4">
        <v>37.375</v>
      </c>
      <c r="M8" s="4">
        <v>38</v>
      </c>
      <c r="N8" s="4">
        <v>8.8732392620000002</v>
      </c>
    </row>
    <row r="9" spans="3:14" ht="15.75" thickBot="1">
      <c r="C9" s="11" t="s">
        <v>15</v>
      </c>
      <c r="D9" s="4">
        <v>18</v>
      </c>
      <c r="E9" s="4">
        <v>17</v>
      </c>
      <c r="F9" s="4">
        <v>18</v>
      </c>
      <c r="G9" s="4">
        <v>20</v>
      </c>
      <c r="H9" s="4">
        <v>23</v>
      </c>
      <c r="I9" s="4">
        <v>27</v>
      </c>
      <c r="J9" s="4">
        <v>32</v>
      </c>
      <c r="K9" s="4">
        <v>19</v>
      </c>
      <c r="L9" s="4">
        <v>21.75</v>
      </c>
      <c r="M9" s="4">
        <v>22</v>
      </c>
      <c r="N9" s="4">
        <v>4.9434299829999997</v>
      </c>
    </row>
    <row r="10" spans="3:14" ht="15.75" thickBot="1">
      <c r="C10" s="13" t="s">
        <v>17</v>
      </c>
      <c r="D10" s="4">
        <v>13</v>
      </c>
      <c r="E10" s="4">
        <v>16</v>
      </c>
      <c r="F10" s="4">
        <v>23</v>
      </c>
      <c r="G10" s="4">
        <v>26</v>
      </c>
      <c r="H10" s="4">
        <v>31</v>
      </c>
      <c r="I10" s="4">
        <v>48</v>
      </c>
      <c r="J10" s="4">
        <v>53</v>
      </c>
      <c r="K10" s="6">
        <v>34</v>
      </c>
      <c r="L10" s="4">
        <v>30.5</v>
      </c>
      <c r="M10" s="4">
        <v>31</v>
      </c>
      <c r="N10" s="4">
        <v>13.313526960000001</v>
      </c>
    </row>
    <row r="11" spans="3:14" ht="15.75" thickBot="1">
      <c r="C11" s="14" t="s">
        <v>18</v>
      </c>
      <c r="D11" s="4">
        <v>10</v>
      </c>
      <c r="E11" s="4">
        <v>10</v>
      </c>
      <c r="F11" s="4">
        <v>4</v>
      </c>
      <c r="G11" s="4">
        <v>7</v>
      </c>
      <c r="H11" s="4">
        <v>10</v>
      </c>
      <c r="I11" s="4">
        <v>16</v>
      </c>
      <c r="J11" s="4">
        <v>14</v>
      </c>
      <c r="K11" s="4">
        <v>10</v>
      </c>
      <c r="L11" s="4">
        <v>10.125</v>
      </c>
      <c r="M11" s="4">
        <v>11</v>
      </c>
      <c r="N11" s="4">
        <v>3.4798527269999999</v>
      </c>
    </row>
    <row r="12" spans="3:14" ht="15.75" thickBot="1">
      <c r="C12" s="13" t="s">
        <v>19</v>
      </c>
      <c r="D12" s="4">
        <v>12</v>
      </c>
      <c r="E12" s="4">
        <v>11</v>
      </c>
      <c r="F12" s="4">
        <v>4</v>
      </c>
      <c r="G12" s="4">
        <v>8</v>
      </c>
      <c r="H12" s="4">
        <v>11</v>
      </c>
      <c r="I12" s="4">
        <v>17</v>
      </c>
      <c r="J12" s="4">
        <v>23</v>
      </c>
      <c r="K12" s="4">
        <v>12</v>
      </c>
      <c r="L12" s="4">
        <v>12.25</v>
      </c>
      <c r="M12" s="4">
        <v>13</v>
      </c>
      <c r="N12" s="4">
        <v>5.3326822519999997</v>
      </c>
    </row>
    <row r="13" spans="3:14" ht="30.75" thickBot="1">
      <c r="C13" s="11" t="s">
        <v>20</v>
      </c>
      <c r="D13" s="4">
        <v>8</v>
      </c>
      <c r="E13" s="4">
        <v>7</v>
      </c>
      <c r="F13" s="4">
        <v>2</v>
      </c>
      <c r="G13" s="4">
        <v>4</v>
      </c>
      <c r="H13" s="4">
        <v>9</v>
      </c>
      <c r="I13" s="4">
        <v>15</v>
      </c>
      <c r="J13" s="4">
        <v>15</v>
      </c>
      <c r="K13" s="4">
        <v>9</v>
      </c>
      <c r="L13" s="4">
        <v>8.625</v>
      </c>
      <c r="M13" s="4">
        <v>9</v>
      </c>
      <c r="N13" s="4">
        <v>4.3283224230000004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2:N12"/>
  <sheetViews>
    <sheetView workbookViewId="0">
      <selection activeCell="F14" sqref="F14"/>
    </sheetView>
  </sheetViews>
  <sheetFormatPr defaultRowHeight="15"/>
  <sheetData>
    <row r="2" spans="3:14" ht="15.75" thickBot="1"/>
    <row r="3" spans="3:14" ht="60.75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</row>
    <row r="4" spans="3:14" ht="15.75" thickBot="1">
      <c r="C4" s="8" t="s">
        <v>12</v>
      </c>
      <c r="D4" s="4">
        <v>32</v>
      </c>
      <c r="E4" s="4">
        <v>26</v>
      </c>
      <c r="F4" s="4">
        <v>24</v>
      </c>
      <c r="G4" s="4">
        <v>35</v>
      </c>
      <c r="H4" s="4">
        <v>57</v>
      </c>
      <c r="I4" s="4">
        <v>69</v>
      </c>
      <c r="J4" s="4">
        <v>75</v>
      </c>
      <c r="K4" s="4">
        <v>52</v>
      </c>
      <c r="L4" s="4">
        <v>46.25</v>
      </c>
      <c r="M4" s="4">
        <v>47</v>
      </c>
      <c r="N4" s="4">
        <v>18.46449295</v>
      </c>
    </row>
    <row r="5" spans="3:14" ht="15.75" thickBot="1">
      <c r="C5" s="10" t="s">
        <v>13</v>
      </c>
      <c r="D5" s="4">
        <v>18</v>
      </c>
      <c r="E5" s="4">
        <v>13</v>
      </c>
      <c r="F5" s="4">
        <v>15</v>
      </c>
      <c r="G5" s="4">
        <v>20</v>
      </c>
      <c r="H5" s="4">
        <v>32</v>
      </c>
      <c r="I5" s="4">
        <v>38</v>
      </c>
      <c r="J5" s="4">
        <v>50</v>
      </c>
      <c r="K5" s="4">
        <v>31</v>
      </c>
      <c r="L5" s="4">
        <v>27.125</v>
      </c>
      <c r="M5" s="4">
        <v>28</v>
      </c>
      <c r="N5" s="4">
        <v>12.046135270000001</v>
      </c>
    </row>
    <row r="6" spans="3:14" ht="30.75" thickBot="1">
      <c r="C6" s="11" t="s">
        <v>14</v>
      </c>
      <c r="D6" s="4">
        <v>35</v>
      </c>
      <c r="E6" s="4">
        <v>33</v>
      </c>
      <c r="F6" s="4">
        <v>23</v>
      </c>
      <c r="G6" s="4">
        <v>35</v>
      </c>
      <c r="H6" s="4">
        <v>41</v>
      </c>
      <c r="I6" s="4">
        <v>46</v>
      </c>
      <c r="J6" s="4">
        <v>54</v>
      </c>
      <c r="K6" s="4">
        <v>32</v>
      </c>
      <c r="L6" s="4">
        <v>37.375</v>
      </c>
      <c r="M6" s="4">
        <v>38</v>
      </c>
      <c r="N6" s="4">
        <v>8.8732392620000002</v>
      </c>
    </row>
    <row r="7" spans="3:14" ht="15.75" thickBot="1">
      <c r="C7" s="11" t="s">
        <v>15</v>
      </c>
      <c r="D7" s="4">
        <v>18</v>
      </c>
      <c r="E7" s="4">
        <v>17</v>
      </c>
      <c r="F7" s="4">
        <v>18</v>
      </c>
      <c r="G7" s="4">
        <v>20</v>
      </c>
      <c r="H7" s="4">
        <v>23</v>
      </c>
      <c r="I7" s="4">
        <v>27</v>
      </c>
      <c r="J7" s="4">
        <v>32</v>
      </c>
      <c r="K7" s="4">
        <v>19</v>
      </c>
      <c r="L7" s="4">
        <v>21.75</v>
      </c>
      <c r="M7" s="4">
        <v>22</v>
      </c>
      <c r="N7" s="4">
        <v>4.9434299829999997</v>
      </c>
    </row>
    <row r="8" spans="3:14" ht="15.75" thickBot="1">
      <c r="C8" s="8" t="s">
        <v>16</v>
      </c>
      <c r="D8" s="4">
        <v>12</v>
      </c>
      <c r="E8" s="4">
        <v>13</v>
      </c>
      <c r="F8" s="4">
        <v>8</v>
      </c>
      <c r="G8" s="4">
        <v>11</v>
      </c>
      <c r="H8" s="4">
        <v>15</v>
      </c>
      <c r="I8" s="4">
        <v>20</v>
      </c>
      <c r="J8" s="4">
        <v>26</v>
      </c>
      <c r="K8" s="4">
        <v>16</v>
      </c>
      <c r="L8" s="4">
        <v>15.125</v>
      </c>
      <c r="M8" s="4">
        <v>16</v>
      </c>
      <c r="N8" s="4">
        <v>5.3018275150000003</v>
      </c>
    </row>
    <row r="9" spans="3:14" ht="15.75" thickBot="1">
      <c r="C9" s="3" t="s">
        <v>17</v>
      </c>
      <c r="D9" s="4">
        <v>13</v>
      </c>
      <c r="E9" s="4">
        <v>16</v>
      </c>
      <c r="F9" s="4">
        <v>23</v>
      </c>
      <c r="G9" s="4">
        <v>26</v>
      </c>
      <c r="H9" s="4">
        <v>31</v>
      </c>
      <c r="I9" s="4">
        <v>48</v>
      </c>
      <c r="J9" s="4">
        <v>53</v>
      </c>
      <c r="K9" s="6">
        <v>34</v>
      </c>
      <c r="L9" s="4">
        <v>30.5</v>
      </c>
      <c r="M9" s="4">
        <v>31</v>
      </c>
      <c r="N9" s="4">
        <v>13.313526960000001</v>
      </c>
    </row>
    <row r="10" spans="3:14" ht="15.75" thickBot="1">
      <c r="C10" s="12" t="s">
        <v>18</v>
      </c>
      <c r="D10" s="4">
        <v>10</v>
      </c>
      <c r="E10" s="4">
        <v>10</v>
      </c>
      <c r="F10" s="4">
        <v>4</v>
      </c>
      <c r="G10" s="4">
        <v>7</v>
      </c>
      <c r="H10" s="4">
        <v>10</v>
      </c>
      <c r="I10" s="4">
        <v>16</v>
      </c>
      <c r="J10" s="4">
        <v>14</v>
      </c>
      <c r="K10" s="4">
        <v>10</v>
      </c>
      <c r="L10" s="4">
        <v>10.125</v>
      </c>
      <c r="M10" s="4">
        <v>11</v>
      </c>
      <c r="N10" s="4">
        <v>3.4798527269999999</v>
      </c>
    </row>
    <row r="11" spans="3:14" ht="15.75" thickBot="1">
      <c r="C11" s="14" t="s">
        <v>19</v>
      </c>
      <c r="D11" s="4">
        <v>12</v>
      </c>
      <c r="E11" s="4">
        <v>11</v>
      </c>
      <c r="F11" s="4">
        <v>4</v>
      </c>
      <c r="G11" s="4">
        <v>8</v>
      </c>
      <c r="H11" s="4">
        <v>11</v>
      </c>
      <c r="I11" s="4">
        <v>17</v>
      </c>
      <c r="J11" s="4">
        <v>23</v>
      </c>
      <c r="K11" s="4">
        <v>12</v>
      </c>
      <c r="L11" s="4">
        <v>12.25</v>
      </c>
      <c r="M11" s="4">
        <v>13</v>
      </c>
      <c r="N11" s="4">
        <v>5.3326822519999997</v>
      </c>
    </row>
    <row r="12" spans="3:14" ht="30.75" thickBot="1">
      <c r="C12" s="11" t="s">
        <v>20</v>
      </c>
      <c r="D12" s="4">
        <v>8</v>
      </c>
      <c r="E12" s="4">
        <v>7</v>
      </c>
      <c r="F12" s="4">
        <v>2</v>
      </c>
      <c r="G12" s="4">
        <v>4</v>
      </c>
      <c r="H12" s="4">
        <v>9</v>
      </c>
      <c r="I12" s="4">
        <v>15</v>
      </c>
      <c r="J12" s="4">
        <v>15</v>
      </c>
      <c r="K12" s="4">
        <v>9</v>
      </c>
      <c r="L12" s="4">
        <v>8.625</v>
      </c>
      <c r="M12" s="4">
        <v>9</v>
      </c>
      <c r="N12" s="4">
        <v>4.3283224230000004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k=2</vt:lpstr>
      <vt:lpstr>k=3</vt:lpstr>
      <vt:lpstr>k=4</vt:lpstr>
      <vt:lpstr>k=5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Banik</dc:creator>
  <cp:lastModifiedBy>Aakash Banik</cp:lastModifiedBy>
  <dcterms:created xsi:type="dcterms:W3CDTF">2018-07-30T18:41:10Z</dcterms:created>
  <dcterms:modified xsi:type="dcterms:W3CDTF">2018-08-09T18:28:58Z</dcterms:modified>
</cp:coreProperties>
</file>