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lok/Documents/webpage/aalok-thakkar.github.io/"/>
    </mc:Choice>
  </mc:AlternateContent>
  <xr:revisionPtr revIDLastSave="0" documentId="8_{9F00F2DE-7100-E946-98D2-9C0768B5960F}" xr6:coauthVersionLast="47" xr6:coauthVersionMax="47" xr10:uidLastSave="{00000000-0000-0000-0000-000000000000}"/>
  <bookViews>
    <workbookView xWindow="1100" yWindow="800" windowWidth="28040" windowHeight="17120" activeTab="2" xr2:uid="{A0664BD9-2B28-5746-8E14-B68A533FE50B}"/>
  </bookViews>
  <sheets>
    <sheet name="Linear Regression" sheetId="1" r:id="rId1"/>
    <sheet name="Polynomial Regression" sheetId="3" r:id="rId2"/>
    <sheet name="Guassian Random Field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5" l="1"/>
  <c r="C4" i="5"/>
  <c r="D4" i="5" s="1"/>
  <c r="C5" i="5"/>
  <c r="D5" i="5" s="1"/>
  <c r="C6" i="5"/>
  <c r="D6" i="5" s="1"/>
  <c r="C7" i="5"/>
  <c r="D7" i="5" s="1"/>
  <c r="C8" i="5"/>
  <c r="D8" i="5" s="1"/>
  <c r="C9" i="5"/>
  <c r="D9" i="5" s="1"/>
  <c r="C10" i="5"/>
  <c r="D10" i="5" s="1"/>
  <c r="C11" i="5"/>
  <c r="D11" i="5" s="1"/>
  <c r="C12" i="5"/>
  <c r="D12" i="5" s="1"/>
  <c r="C3" i="5"/>
  <c r="D3" i="5" s="1"/>
  <c r="D13" i="5" s="1"/>
  <c r="B14" i="1"/>
  <c r="B23" i="1"/>
  <c r="B13" i="5"/>
  <c r="C17" i="3"/>
  <c r="C18" i="3"/>
  <c r="C19" i="3"/>
  <c r="C20" i="3"/>
  <c r="D20" i="3" s="1"/>
  <c r="C21" i="3"/>
  <c r="D21" i="3" s="1"/>
  <c r="C22" i="3"/>
  <c r="D22" i="3" s="1"/>
  <c r="C23" i="3"/>
  <c r="C24" i="3"/>
  <c r="C25" i="3"/>
  <c r="C26" i="3"/>
  <c r="D26" i="3" s="1"/>
  <c r="D23" i="3"/>
  <c r="D24" i="3"/>
  <c r="D25" i="3"/>
  <c r="D17" i="3"/>
  <c r="D18" i="3"/>
  <c r="D19" i="3"/>
  <c r="B27" i="3"/>
  <c r="C4" i="3"/>
  <c r="D4" i="3" s="1"/>
  <c r="C5" i="3"/>
  <c r="D5" i="3" s="1"/>
  <c r="C6" i="3"/>
  <c r="D6" i="3" s="1"/>
  <c r="C7" i="3"/>
  <c r="D7" i="3" s="1"/>
  <c r="C8" i="3"/>
  <c r="D8" i="3" s="1"/>
  <c r="C9" i="3"/>
  <c r="D9" i="3" s="1"/>
  <c r="C10" i="3"/>
  <c r="D10" i="3" s="1"/>
  <c r="C11" i="3"/>
  <c r="D11" i="3" s="1"/>
  <c r="C12" i="3"/>
  <c r="D12" i="3" s="1"/>
  <c r="C3" i="3"/>
  <c r="D3" i="3" s="1"/>
  <c r="B13" i="3"/>
  <c r="B13" i="1"/>
  <c r="D8" i="1" s="1"/>
  <c r="B18" i="5" l="1"/>
  <c r="B20" i="5" s="1" a="1"/>
  <c r="B20" i="5" s="1"/>
  <c r="D27" i="3"/>
  <c r="D13" i="3"/>
  <c r="D11" i="1"/>
  <c r="D10" i="1"/>
  <c r="D6" i="1"/>
  <c r="D4" i="1"/>
  <c r="D9" i="1"/>
  <c r="D7" i="1"/>
  <c r="D5" i="1"/>
  <c r="D3" i="1"/>
  <c r="D12" i="1"/>
  <c r="B22" i="5" l="1"/>
  <c r="B21" i="5"/>
  <c r="D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<sst xmlns="http://schemas.openxmlformats.org/spreadsheetml/2006/main" count="51" uniqueCount="37">
  <si>
    <t>Input Variable (Distance)</t>
  </si>
  <si>
    <t>Output Variable (Ca2+ concentration)</t>
  </si>
  <si>
    <t>Prediction</t>
  </si>
  <si>
    <t>AVERAGE</t>
  </si>
  <si>
    <t>Error (%)</t>
  </si>
  <si>
    <t>Linear Models</t>
  </si>
  <si>
    <t>"=SLOPE(output, input)"</t>
  </si>
  <si>
    <t>"=INTERCEPT(output, input)"</t>
  </si>
  <si>
    <t>"=AVG(output)"</t>
  </si>
  <si>
    <t>Linear Estimator 1:</t>
  </si>
  <si>
    <t>Linear Estimator 2:</t>
  </si>
  <si>
    <t>New input</t>
  </si>
  <si>
    <t>Prediction (Quadratic)</t>
  </si>
  <si>
    <t>Prediction (Cubic)</t>
  </si>
  <si>
    <t>Quadratic Model</t>
  </si>
  <si>
    <t>Cubic Model</t>
  </si>
  <si>
    <t>Guassian Random Fields Model</t>
  </si>
  <si>
    <t>Correlation:</t>
  </si>
  <si>
    <t>STDEV</t>
  </si>
  <si>
    <t>Distance Parameter</t>
  </si>
  <si>
    <t>Weights</t>
  </si>
  <si>
    <t xml:space="preserve">New Point </t>
  </si>
  <si>
    <t>Weighted Contribution</t>
  </si>
  <si>
    <t>Weighted Average</t>
  </si>
  <si>
    <t>Variance for a given point</t>
  </si>
  <si>
    <t>Upper Bound (90%)</t>
  </si>
  <si>
    <t>Lower Bound (90%)</t>
  </si>
  <si>
    <t xml:space="preserve">Instructions: </t>
  </si>
  <si>
    <t>STEP 1: Remove the quotation marks in Linear Estimator 1 (calculate average of B3:B12)</t>
  </si>
  <si>
    <t>STEP 2: Make a linear model equal to the average</t>
  </si>
  <si>
    <t>STEP 3: Remove the quotation marks in Linear Estimator 2 (calculate by replacing output with B3:B12 and input with A3:A12)</t>
  </si>
  <si>
    <t xml:space="preserve">STEP 4: Make a linear model. Set C3 = (B21*A3 + C21). Stretch this down. </t>
  </si>
  <si>
    <t>STEP 1: Click the chart and opt for "Format Rendline …"</t>
  </si>
  <si>
    <t>STEP 2: Extrapolate using the Forecast Option</t>
  </si>
  <si>
    <t>STEP 3: Change the degree of the polynomial and observe the change in 'fitness/error'</t>
  </si>
  <si>
    <t>All steps are done for you.</t>
  </si>
  <si>
    <t xml:space="preserve">Exercise: Find one mistake in this spreadsheet.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</si>
</sst>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7" xfId="0" applyBorder="1"/>
    <xf numFmtId="10" fontId="0" fillId="0" borderId="1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0" fontId="2" fillId="0" borderId="0" xfId="1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164" fontId="2" fillId="0" borderId="0" xfId="0" applyNumberFormat="1" applyFont="1" applyAlignment="1">
      <alignment horizontal="center"/>
    </xf>
    <xf numFmtId="10" fontId="2" fillId="0" borderId="7" xfId="1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0" fillId="0" borderId="11" xfId="1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0225359368621168"/>
          <c:y val="1.3794127177507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'Polynomial Regression'!$B$2</c:f>
              <c:strCache>
                <c:ptCount val="1"/>
                <c:pt idx="0">
                  <c:v>Output Variable (Ca2+ concentration)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3671259842519684"/>
                  <c:y val="-0.119516622922134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'Polynomial Regression'!$A$3:$A$12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'Polynomial Regression'!$B$3:$B$12</c:f>
              <c:numCache>
                <c:formatCode>0.000</c:formatCode>
                <c:ptCount val="10"/>
                <c:pt idx="0">
                  <c:v>0.21199999999999999</c:v>
                </c:pt>
                <c:pt idx="1">
                  <c:v>6.2E-2</c:v>
                </c:pt>
                <c:pt idx="2">
                  <c:v>5.5E-2</c:v>
                </c:pt>
                <c:pt idx="3">
                  <c:v>0.17498688646176785</c:v>
                </c:pt>
                <c:pt idx="4">
                  <c:v>0.45900000000000002</c:v>
                </c:pt>
                <c:pt idx="5">
                  <c:v>0.28100000000000003</c:v>
                </c:pt>
                <c:pt idx="6">
                  <c:v>0.49199999999999999</c:v>
                </c:pt>
                <c:pt idx="7">
                  <c:v>0.68200000000000005</c:v>
                </c:pt>
                <c:pt idx="8">
                  <c:v>0.89074797070873746</c:v>
                </c:pt>
                <c:pt idx="9">
                  <c:v>0.72916200695069999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42-BA46-90D6-6680CA185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086928"/>
        <c:axId val="360875888"/>
      </c:scatterChart>
      <c:valAx>
        <c:axId val="36108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875888"/>
        <c:crosses val="autoZero"/>
        <c:crossBetween val="midCat"/>
      </c:valAx>
      <c:valAx>
        <c:axId val="36087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8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033899458551843E-2"/>
          <c:y val="0.19087971520895058"/>
          <c:w val="0.85886226302781277"/>
          <c:h val="0.726943581773144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'Polynomial Regression'!$B$16</c:f>
              <c:strCache>
                <c:ptCount val="1"/>
                <c:pt idx="0">
                  <c:v>Output Variable (Ca2+ concentration)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6.8618625529140553E-2"/>
                  <c:y val="-0.188984417632588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'Polynomial Regression'!$A$17:$A$26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'Polynomial Regression'!$B$17:$B$26</c:f>
              <c:numCache>
                <c:formatCode>0.000</c:formatCode>
                <c:ptCount val="10"/>
                <c:pt idx="0">
                  <c:v>0.21199999999999999</c:v>
                </c:pt>
                <c:pt idx="1">
                  <c:v>6.2E-2</c:v>
                </c:pt>
                <c:pt idx="2">
                  <c:v>5.5E-2</c:v>
                </c:pt>
                <c:pt idx="3">
                  <c:v>0.17498688646176785</c:v>
                </c:pt>
                <c:pt idx="4">
                  <c:v>0.45900000000000002</c:v>
                </c:pt>
                <c:pt idx="5">
                  <c:v>0.28100000000000003</c:v>
                </c:pt>
                <c:pt idx="6">
                  <c:v>0.49199999999999999</c:v>
                </c:pt>
                <c:pt idx="7">
                  <c:v>0.68200000000000005</c:v>
                </c:pt>
                <c:pt idx="8">
                  <c:v>0.89074797070873746</c:v>
                </c:pt>
                <c:pt idx="9">
                  <c:v>0.72916200695069999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F5-D74E-B144-3F2588D31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451168"/>
        <c:axId val="409452880"/>
      </c:scatterChart>
      <c:valAx>
        <c:axId val="40945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52880"/>
        <c:crosses val="autoZero"/>
        <c:crossBetween val="midCat"/>
      </c:valAx>
      <c:valAx>
        <c:axId val="40945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5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774700</xdr:colOff>
      <xdr:row>0</xdr:row>
      <xdr:rowOff>118533</xdr:rowOff>
    </xdr:from>
    <xdr:to>
      <xdr:col>10</xdr:col>
      <xdr:colOff>381000</xdr:colOff>
      <xdr:row>13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E01CD9-26F6-253F-9D5A-7E997BB80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789113</xdr:colOff>
      <xdr:row>14</xdr:row>
      <xdr:rowOff>105310</xdr:rowOff>
    </xdr:from>
    <xdr:to>
      <xdr:col>10</xdr:col>
      <xdr:colOff>395270</xdr:colOff>
      <xdr:row>27</xdr:row>
      <xdr:rowOff>94465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229380-ED41-F2C6-CF49-9E4F3E690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3FD6-0F43-2B46-9ABB-DFEF6966E95A}">
  <dimension ref="A1:D31"/>
  <sheetViews>
    <sheetView zoomScale="241" zoomScaleNormal="241" workbookViewId="0">
      <selection activeCell="C29" sqref="C29"/>
    </sheetView>
  </sheetViews>
  <sheetFormatPr baseColWidth="10" defaultRowHeight="16" x14ac:dyDescent="0.2"/>
  <cols>
    <col min="1" max="1" width="28.83203125" customWidth="1"/>
    <col min="2" max="2" width="37.5" customWidth="1"/>
    <col min="3" max="3" width="27" customWidth="1"/>
    <col min="4" max="4" width="28.33203125" customWidth="1"/>
  </cols>
  <sheetData>
    <row r="1" spans="1:4" ht="25" thickBot="1" x14ac:dyDescent="0.25">
      <c r="A1" s="31" t="s">
        <v>5</v>
      </c>
      <c r="B1" s="32"/>
      <c r="C1" s="32"/>
      <c r="D1" s="33"/>
    </row>
    <row r="2" spans="1:4" ht="17" thickBot="1" x14ac:dyDescent="0.25">
      <c r="A2" s="5" t="s">
        <v>0</v>
      </c>
      <c r="B2" s="11" t="s">
        <v>1</v>
      </c>
      <c r="C2" s="8" t="s">
        <v>2</v>
      </c>
      <c r="D2" s="12" t="s">
        <v>4</v>
      </c>
    </row>
    <row r="3" spans="1:4" x14ac:dyDescent="0.2">
      <c r="A3" s="3">
        <v>1</v>
      </c>
      <c r="B3" s="10">
        <v>0.21199999999999999</v>
      </c>
      <c r="C3" s="4">
        <v>1</v>
      </c>
      <c r="D3" s="14">
        <f>ABS($B3-C3)/$B3</f>
        <v>3.716981132075472</v>
      </c>
    </row>
    <row r="4" spans="1:4" x14ac:dyDescent="0.2">
      <c r="A4" s="3">
        <v>2</v>
      </c>
      <c r="B4" s="10">
        <v>6.2E-2</v>
      </c>
      <c r="C4" s="4">
        <v>1</v>
      </c>
      <c r="D4" s="14">
        <f t="shared" ref="D4:D12" si="0">ABS($B4-C4)/$B4</f>
        <v>15.129032258064516</v>
      </c>
    </row>
    <row r="5" spans="1:4" x14ac:dyDescent="0.2">
      <c r="A5" s="3">
        <v>3</v>
      </c>
      <c r="B5" s="10">
        <v>5.5E-2</v>
      </c>
      <c r="C5" s="4">
        <v>1</v>
      </c>
      <c r="D5" s="14">
        <f t="shared" si="0"/>
        <v>17.18181818181818</v>
      </c>
    </row>
    <row r="6" spans="1:4" x14ac:dyDescent="0.2">
      <c r="A6" s="3">
        <v>4</v>
      </c>
      <c r="B6" s="10">
        <v>0.17498688646176785</v>
      </c>
      <c r="C6" s="4">
        <v>1</v>
      </c>
      <c r="D6" s="14">
        <f t="shared" si="0"/>
        <v>4.714713943541625</v>
      </c>
    </row>
    <row r="7" spans="1:4" x14ac:dyDescent="0.2">
      <c r="A7" s="3">
        <v>5</v>
      </c>
      <c r="B7" s="10">
        <v>0.45900000000000002</v>
      </c>
      <c r="C7" s="4">
        <v>1</v>
      </c>
      <c r="D7" s="14">
        <f t="shared" si="0"/>
        <v>1.1786492374727666</v>
      </c>
    </row>
    <row r="8" spans="1:4" x14ac:dyDescent="0.2">
      <c r="A8" s="3">
        <v>6</v>
      </c>
      <c r="B8" s="10">
        <v>0.28100000000000003</v>
      </c>
      <c r="C8" s="4">
        <v>1</v>
      </c>
      <c r="D8" s="14">
        <f t="shared" si="0"/>
        <v>2.5587188612099641</v>
      </c>
    </row>
    <row r="9" spans="1:4" x14ac:dyDescent="0.2">
      <c r="A9" s="3">
        <v>7</v>
      </c>
      <c r="B9" s="10">
        <v>0.49199999999999999</v>
      </c>
      <c r="C9" s="4">
        <v>1</v>
      </c>
      <c r="D9" s="14">
        <f t="shared" si="0"/>
        <v>1.032520325203252</v>
      </c>
    </row>
    <row r="10" spans="1:4" x14ac:dyDescent="0.2">
      <c r="A10" s="3">
        <v>8</v>
      </c>
      <c r="B10" s="10">
        <v>0.68200000000000005</v>
      </c>
      <c r="C10" s="4">
        <v>1</v>
      </c>
      <c r="D10" s="14">
        <f t="shared" si="0"/>
        <v>0.46627565982404678</v>
      </c>
    </row>
    <row r="11" spans="1:4" x14ac:dyDescent="0.2">
      <c r="A11" s="3">
        <v>9</v>
      </c>
      <c r="B11" s="10">
        <v>0.89074797070873746</v>
      </c>
      <c r="C11" s="4">
        <v>1</v>
      </c>
      <c r="D11" s="14">
        <f t="shared" si="0"/>
        <v>0.1226520103148082</v>
      </c>
    </row>
    <row r="12" spans="1:4" ht="17" thickBot="1" x14ac:dyDescent="0.25">
      <c r="A12" s="3">
        <v>10</v>
      </c>
      <c r="B12" s="10">
        <v>0.72916200695069999</v>
      </c>
      <c r="C12" s="4">
        <v>1</v>
      </c>
      <c r="D12" s="14">
        <f t="shared" si="0"/>
        <v>0.37143733555444541</v>
      </c>
    </row>
    <row r="13" spans="1:4" ht="17" thickBot="1" x14ac:dyDescent="0.25">
      <c r="A13" s="5" t="s">
        <v>3</v>
      </c>
      <c r="B13" s="6">
        <f>AVERAGE(B3:B12)</f>
        <v>0.40378968641212054</v>
      </c>
      <c r="C13" s="7"/>
      <c r="D13" s="20">
        <f>AVERAGE(D3:D12)</f>
        <v>4.6472798945079079</v>
      </c>
    </row>
    <row r="14" spans="1:4" ht="17" thickBot="1" x14ac:dyDescent="0.25">
      <c r="A14" s="5" t="s">
        <v>18</v>
      </c>
      <c r="B14" s="6">
        <f>STDEV(B3:B12)</f>
        <v>0.2932407963143569</v>
      </c>
      <c r="C14" s="7"/>
      <c r="D14" s="20"/>
    </row>
    <row r="15" spans="1:4" ht="17" thickBot="1" x14ac:dyDescent="0.25">
      <c r="A15" s="2"/>
      <c r="B15" s="19"/>
      <c r="C15" s="1"/>
      <c r="D15" s="17"/>
    </row>
    <row r="16" spans="1:4" ht="17" thickBot="1" x14ac:dyDescent="0.25">
      <c r="B16" s="15" t="s">
        <v>11</v>
      </c>
      <c r="C16" s="16" t="s">
        <v>2</v>
      </c>
      <c r="D16" s="1"/>
    </row>
    <row r="17" spans="1:3" ht="17" thickBot="1" x14ac:dyDescent="0.25">
      <c r="B17" s="18">
        <v>11</v>
      </c>
      <c r="C17" s="13"/>
    </row>
    <row r="18" spans="1:3" x14ac:dyDescent="0.2">
      <c r="A18" s="1"/>
      <c r="C18" s="1"/>
    </row>
    <row r="19" spans="1:3" ht="17" thickBot="1" x14ac:dyDescent="0.25"/>
    <row r="20" spans="1:3" ht="17" thickBot="1" x14ac:dyDescent="0.25">
      <c r="A20" s="5" t="s">
        <v>9</v>
      </c>
      <c r="B20" s="5">
        <v>0</v>
      </c>
      <c r="C20" s="9" t="s">
        <v>8</v>
      </c>
    </row>
    <row r="21" spans="1:3" ht="17" thickBot="1" x14ac:dyDescent="0.25">
      <c r="A21" s="5" t="s">
        <v>10</v>
      </c>
      <c r="B21" s="5" t="s">
        <v>6</v>
      </c>
      <c r="C21" s="9" t="s">
        <v>7</v>
      </c>
    </row>
    <row r="22" spans="1:3" ht="17" thickBot="1" x14ac:dyDescent="0.25"/>
    <row r="23" spans="1:3" ht="17" thickBot="1" x14ac:dyDescent="0.25">
      <c r="A23" s="21" t="s">
        <v>17</v>
      </c>
      <c r="B23" s="23">
        <f>CORREL(A3:A12,B3:B12)</f>
        <v>0.8988034169555188</v>
      </c>
    </row>
    <row r="26" spans="1:3" x14ac:dyDescent="0.2">
      <c r="A26" s="37" t="s">
        <v>27</v>
      </c>
    </row>
    <row r="27" spans="1:3" x14ac:dyDescent="0.2">
      <c r="A27" t="s">
        <v>28</v>
      </c>
    </row>
    <row r="28" spans="1:3" x14ac:dyDescent="0.2">
      <c r="A28" t="s">
        <v>29</v>
      </c>
    </row>
    <row r="30" spans="1:3" x14ac:dyDescent="0.2">
      <c r="A30" t="s">
        <v>30</v>
      </c>
    </row>
    <row r="31" spans="1:3" x14ac:dyDescent="0.2">
      <c r="A31" t="s">
        <v>31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9DF5-E93D-834E-ADD2-51D3E3886BF6}">
  <dimension ref="A1:D33"/>
  <sheetViews>
    <sheetView zoomScale="94" zoomScaleNormal="168" workbookViewId="0">
      <selection activeCell="A30" sqref="A30:A33"/>
    </sheetView>
  </sheetViews>
  <sheetFormatPr baseColWidth="10" defaultRowHeight="16" x14ac:dyDescent="0.2"/>
  <cols>
    <col min="1" max="1" width="28.83203125" customWidth="1"/>
    <col min="2" max="2" width="37.5" customWidth="1"/>
    <col min="3" max="3" width="27" customWidth="1"/>
    <col min="4" max="4" width="28.33203125" customWidth="1"/>
  </cols>
  <sheetData>
    <row r="1" spans="1:4" ht="25" thickBot="1" x14ac:dyDescent="0.25">
      <c r="A1" s="34" t="s">
        <v>14</v>
      </c>
      <c r="B1" s="35"/>
      <c r="C1" s="35"/>
      <c r="D1" s="36"/>
    </row>
    <row r="2" spans="1:4" ht="17" thickBot="1" x14ac:dyDescent="0.25">
      <c r="A2" s="5" t="s">
        <v>0</v>
      </c>
      <c r="B2" s="11" t="s">
        <v>1</v>
      </c>
      <c r="C2" s="8" t="s">
        <v>12</v>
      </c>
      <c r="D2" s="12" t="s">
        <v>4</v>
      </c>
    </row>
    <row r="3" spans="1:4" x14ac:dyDescent="0.2">
      <c r="A3" s="3">
        <v>1</v>
      </c>
      <c r="B3" s="10">
        <v>0.21199999999999999</v>
      </c>
      <c r="C3" s="4">
        <f>0.007*A3^2 + 0.0098*A3 + 0.0795</f>
        <v>9.6299999999999997E-2</v>
      </c>
      <c r="D3" s="14">
        <f>ABS($B3-C3)/$B3</f>
        <v>0.54575471698113209</v>
      </c>
    </row>
    <row r="4" spans="1:4" x14ac:dyDescent="0.2">
      <c r="A4" s="3">
        <v>2</v>
      </c>
      <c r="B4" s="10">
        <v>6.2E-2</v>
      </c>
      <c r="C4" s="4">
        <f t="shared" ref="C4:C12" si="0">0.007*A4^2 + 0.0098*A4 + 0.0795</f>
        <v>0.12709999999999999</v>
      </c>
      <c r="D4" s="14">
        <f t="shared" ref="D4:D12" si="1">ABS($B4-C4)/$B4</f>
        <v>1.0499999999999998</v>
      </c>
    </row>
    <row r="5" spans="1:4" x14ac:dyDescent="0.2">
      <c r="A5" s="3">
        <v>3</v>
      </c>
      <c r="B5" s="10">
        <v>5.5E-2</v>
      </c>
      <c r="C5" s="4">
        <f t="shared" si="0"/>
        <v>0.1719</v>
      </c>
      <c r="D5" s="14">
        <f t="shared" si="1"/>
        <v>2.1254545454545455</v>
      </c>
    </row>
    <row r="6" spans="1:4" x14ac:dyDescent="0.2">
      <c r="A6" s="3">
        <v>4</v>
      </c>
      <c r="B6" s="10">
        <v>0.17498688646176785</v>
      </c>
      <c r="C6" s="4">
        <f t="shared" si="0"/>
        <v>0.23070000000000002</v>
      </c>
      <c r="D6" s="14">
        <f t="shared" si="1"/>
        <v>0.31838450677505303</v>
      </c>
    </row>
    <row r="7" spans="1:4" x14ac:dyDescent="0.2">
      <c r="A7" s="3">
        <v>5</v>
      </c>
      <c r="B7" s="10">
        <v>0.45900000000000002</v>
      </c>
      <c r="C7" s="4">
        <f t="shared" si="0"/>
        <v>0.30350000000000005</v>
      </c>
      <c r="D7" s="14">
        <f t="shared" si="1"/>
        <v>0.33877995642701519</v>
      </c>
    </row>
    <row r="8" spans="1:4" x14ac:dyDescent="0.2">
      <c r="A8" s="3">
        <v>6</v>
      </c>
      <c r="B8" s="10">
        <v>0.28100000000000003</v>
      </c>
      <c r="C8" s="4">
        <f t="shared" si="0"/>
        <v>0.39030000000000004</v>
      </c>
      <c r="D8" s="14">
        <f t="shared" si="1"/>
        <v>0.38896797153024909</v>
      </c>
    </row>
    <row r="9" spans="1:4" x14ac:dyDescent="0.2">
      <c r="A9" s="3">
        <v>7</v>
      </c>
      <c r="B9" s="10">
        <v>0.49199999999999999</v>
      </c>
      <c r="C9" s="4">
        <f t="shared" si="0"/>
        <v>0.49110000000000004</v>
      </c>
      <c r="D9" s="14">
        <f t="shared" si="1"/>
        <v>1.8292682926828382E-3</v>
      </c>
    </row>
    <row r="10" spans="1:4" x14ac:dyDescent="0.2">
      <c r="A10" s="3">
        <v>8</v>
      </c>
      <c r="B10" s="10">
        <v>0.68200000000000005</v>
      </c>
      <c r="C10" s="4">
        <f t="shared" si="0"/>
        <v>0.60589999999999999</v>
      </c>
      <c r="D10" s="14">
        <f t="shared" si="1"/>
        <v>0.11158357771261004</v>
      </c>
    </row>
    <row r="11" spans="1:4" x14ac:dyDescent="0.2">
      <c r="A11" s="3">
        <v>9</v>
      </c>
      <c r="B11" s="10">
        <v>0.89074797070873746</v>
      </c>
      <c r="C11" s="4">
        <f t="shared" si="0"/>
        <v>0.73470000000000002</v>
      </c>
      <c r="D11" s="14">
        <f t="shared" si="1"/>
        <v>0.1751875680217104</v>
      </c>
    </row>
    <row r="12" spans="1:4" ht="17" thickBot="1" x14ac:dyDescent="0.25">
      <c r="A12" s="3">
        <v>10</v>
      </c>
      <c r="B12" s="10">
        <v>0.72916200695069999</v>
      </c>
      <c r="C12" s="4">
        <f t="shared" si="0"/>
        <v>0.87750000000000006</v>
      </c>
      <c r="D12" s="14">
        <f t="shared" si="1"/>
        <v>0.20343626194902592</v>
      </c>
    </row>
    <row r="13" spans="1:4" ht="17" thickBot="1" x14ac:dyDescent="0.25">
      <c r="A13" s="5" t="s">
        <v>3</v>
      </c>
      <c r="B13" s="6">
        <f>AVERAGE(B3:B12)</f>
        <v>0.40378968641212054</v>
      </c>
      <c r="C13" s="7"/>
      <c r="D13" s="20">
        <f>AVERAGE(D3:D12)</f>
        <v>0.52593783731440247</v>
      </c>
    </row>
    <row r="14" spans="1:4" ht="17" thickBot="1" x14ac:dyDescent="0.25">
      <c r="A14" s="2"/>
      <c r="B14" s="19"/>
      <c r="C14" s="1"/>
      <c r="D14" s="17"/>
    </row>
    <row r="15" spans="1:4" ht="25" thickBot="1" x14ac:dyDescent="0.25">
      <c r="A15" s="31" t="s">
        <v>15</v>
      </c>
      <c r="B15" s="32"/>
      <c r="C15" s="32"/>
      <c r="D15" s="33"/>
    </row>
    <row r="16" spans="1:4" ht="17" thickBot="1" x14ac:dyDescent="0.25">
      <c r="A16" s="5" t="s">
        <v>0</v>
      </c>
      <c r="B16" s="11" t="s">
        <v>1</v>
      </c>
      <c r="C16" s="8" t="s">
        <v>13</v>
      </c>
      <c r="D16" s="12" t="s">
        <v>4</v>
      </c>
    </row>
    <row r="17" spans="1:4" x14ac:dyDescent="0.2">
      <c r="A17" s="3">
        <v>1</v>
      </c>
      <c r="B17" s="10">
        <v>0.21199999999999999</v>
      </c>
      <c r="C17" s="4">
        <f xml:space="preserve"> -0.0038*(A17)^3 + 0.0696*(A17)^2 - 0.2787*(A17) + 0.4048</f>
        <v>0.19189999999999999</v>
      </c>
      <c r="D17" s="14">
        <f>ABS($B17-C17)/$B17</f>
        <v>9.4811320754717016E-2</v>
      </c>
    </row>
    <row r="18" spans="1:4" x14ac:dyDescent="0.2">
      <c r="A18" s="3">
        <v>2</v>
      </c>
      <c r="B18" s="10">
        <v>6.2E-2</v>
      </c>
      <c r="C18" s="4">
        <f t="shared" ref="C18:C26" si="2" xml:space="preserve"> -0.0038*(A18)^3 + 0.0696*(A18)^2 - 0.2787*(A18) + 0.4048</f>
        <v>9.5399999999999985E-2</v>
      </c>
      <c r="D18" s="14">
        <f t="shared" ref="D18:D26" si="3">ABS($B18-C18)/$B18</f>
        <v>0.5387096774193546</v>
      </c>
    </row>
    <row r="19" spans="1:4" x14ac:dyDescent="0.2">
      <c r="A19" s="3">
        <v>3</v>
      </c>
      <c r="B19" s="10">
        <v>5.5E-2</v>
      </c>
      <c r="C19" s="4">
        <f t="shared" si="2"/>
        <v>9.249999999999986E-2</v>
      </c>
      <c r="D19" s="14">
        <f t="shared" si="3"/>
        <v>0.68181818181817921</v>
      </c>
    </row>
    <row r="20" spans="1:4" x14ac:dyDescent="0.2">
      <c r="A20" s="3">
        <v>4</v>
      </c>
      <c r="B20" s="10">
        <v>0.17498688646176785</v>
      </c>
      <c r="C20" s="4">
        <f t="shared" si="2"/>
        <v>0.16039999999999993</v>
      </c>
      <c r="D20" s="14">
        <f t="shared" si="3"/>
        <v>8.3359883455923711E-2</v>
      </c>
    </row>
    <row r="21" spans="1:4" x14ac:dyDescent="0.2">
      <c r="A21" s="3">
        <v>5</v>
      </c>
      <c r="B21" s="10">
        <v>0.45900000000000002</v>
      </c>
      <c r="C21" s="4">
        <f t="shared" si="2"/>
        <v>0.27629999999999971</v>
      </c>
      <c r="D21" s="14">
        <f t="shared" si="3"/>
        <v>0.39803921568627515</v>
      </c>
    </row>
    <row r="22" spans="1:4" x14ac:dyDescent="0.2">
      <c r="A22" s="3">
        <v>6</v>
      </c>
      <c r="B22" s="10">
        <v>0.28100000000000003</v>
      </c>
      <c r="C22" s="4">
        <f t="shared" si="2"/>
        <v>0.41739999999999972</v>
      </c>
      <c r="D22" s="14">
        <f t="shared" si="3"/>
        <v>0.485409252669038</v>
      </c>
    </row>
    <row r="23" spans="1:4" x14ac:dyDescent="0.2">
      <c r="A23" s="3">
        <v>7</v>
      </c>
      <c r="B23" s="10">
        <v>0.49199999999999999</v>
      </c>
      <c r="C23" s="4">
        <f t="shared" si="2"/>
        <v>0.56089999999999973</v>
      </c>
      <c r="D23" s="14">
        <f t="shared" si="3"/>
        <v>0.14004065040650354</v>
      </c>
    </row>
    <row r="24" spans="1:4" x14ac:dyDescent="0.2">
      <c r="A24" s="3">
        <v>8</v>
      </c>
      <c r="B24" s="10">
        <v>0.68200000000000005</v>
      </c>
      <c r="C24" s="4">
        <f t="shared" si="2"/>
        <v>0.68399999999999994</v>
      </c>
      <c r="D24" s="14">
        <f t="shared" si="3"/>
        <v>2.9325513196479334E-3</v>
      </c>
    </row>
    <row r="25" spans="1:4" x14ac:dyDescent="0.2">
      <c r="A25" s="3">
        <v>9</v>
      </c>
      <c r="B25" s="10">
        <v>0.89074797070873746</v>
      </c>
      <c r="C25" s="4">
        <f t="shared" si="2"/>
        <v>0.7638999999999998</v>
      </c>
      <c r="D25" s="14">
        <f t="shared" si="3"/>
        <v>0.14240612932051824</v>
      </c>
    </row>
    <row r="26" spans="1:4" ht="17" thickBot="1" x14ac:dyDescent="0.25">
      <c r="A26" s="3">
        <v>10</v>
      </c>
      <c r="B26" s="10">
        <v>0.72916200695069999</v>
      </c>
      <c r="C26" s="4">
        <f t="shared" si="2"/>
        <v>0.77779999999999938</v>
      </c>
      <c r="D26" s="14">
        <f t="shared" si="3"/>
        <v>6.6703959594246784E-2</v>
      </c>
    </row>
    <row r="27" spans="1:4" ht="17" thickBot="1" x14ac:dyDescent="0.25">
      <c r="A27" s="5" t="s">
        <v>3</v>
      </c>
      <c r="B27" s="6">
        <f>AVERAGE(B17:B26)</f>
        <v>0.40378968641212054</v>
      </c>
      <c r="C27" s="7"/>
      <c r="D27" s="20">
        <f>AVERAGE(D17:D26)</f>
        <v>0.26342308224444044</v>
      </c>
    </row>
    <row r="28" spans="1:4" x14ac:dyDescent="0.2">
      <c r="A28" s="2"/>
      <c r="B28" s="19"/>
      <c r="C28" s="1"/>
      <c r="D28" s="17"/>
    </row>
    <row r="30" spans="1:4" x14ac:dyDescent="0.2">
      <c r="A30" s="37" t="s">
        <v>27</v>
      </c>
    </row>
    <row r="31" spans="1:4" x14ac:dyDescent="0.2">
      <c r="A31" t="s">
        <v>32</v>
      </c>
    </row>
    <row r="32" spans="1:4" x14ac:dyDescent="0.2">
      <c r="A32" t="s">
        <v>33</v>
      </c>
    </row>
    <row r="33" spans="1:1" x14ac:dyDescent="0.2">
      <c r="A33" t="s">
        <v>34</v>
      </c>
    </row>
  </sheetData>
  <mergeCells count="2">
    <mergeCell ref="A1:D1"/>
    <mergeCell ref="A15:D15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EA94-118A-364B-8C42-040402D71816}">
  <dimension ref="A1:E27"/>
  <sheetViews>
    <sheetView tabSelected="1" zoomScale="89" workbookViewId="0">
      <selection activeCell="A24" sqref="A24"/>
    </sheetView>
  </sheetViews>
  <sheetFormatPr baseColWidth="10" defaultRowHeight="16" x14ac:dyDescent="0.2"/>
  <cols>
    <col min="1" max="1" width="28.83203125" customWidth="1"/>
    <col min="2" max="2" width="37.5" customWidth="1"/>
    <col min="3" max="3" width="27" customWidth="1"/>
    <col min="4" max="4" width="28.33203125" customWidth="1"/>
    <col min="5" max="5" width="26.5" customWidth="1"/>
  </cols>
  <sheetData>
    <row r="1" spans="1:5" ht="25" thickBot="1" x14ac:dyDescent="0.25">
      <c r="A1" s="34" t="s">
        <v>16</v>
      </c>
      <c r="B1" s="35"/>
      <c r="C1" s="35"/>
      <c r="D1" s="36"/>
    </row>
    <row r="2" spans="1:5" ht="17" thickBot="1" x14ac:dyDescent="0.25">
      <c r="A2" s="5" t="s">
        <v>0</v>
      </c>
      <c r="B2" s="11" t="s">
        <v>1</v>
      </c>
      <c r="C2" s="8" t="s">
        <v>20</v>
      </c>
      <c r="D2" s="12" t="s">
        <v>22</v>
      </c>
      <c r="E2" s="2"/>
    </row>
    <row r="3" spans="1:5" x14ac:dyDescent="0.2">
      <c r="A3" s="3">
        <v>1</v>
      </c>
      <c r="B3" s="10">
        <v>0.21199999999999999</v>
      </c>
      <c r="C3" s="4">
        <f>EXP(-((A3-$B$17)^2/(2*($B$15)^2)))</f>
        <v>2.1874911181828851E-3</v>
      </c>
      <c r="D3" s="24">
        <f>C3*B3</f>
        <v>4.6374811705477163E-4</v>
      </c>
    </row>
    <row r="4" spans="1:5" x14ac:dyDescent="0.2">
      <c r="A4" s="3">
        <v>2</v>
      </c>
      <c r="B4" s="10">
        <v>6.2E-2</v>
      </c>
      <c r="C4" s="4">
        <f t="shared" ref="C4:C12" si="0">EXP(-((A4-$B$17)^2/(2*($B$15)^2)))</f>
        <v>4.393693362340742E-2</v>
      </c>
      <c r="D4" s="24">
        <f t="shared" ref="D4:D12" si="1">C4*B4</f>
        <v>2.7240898846512601E-3</v>
      </c>
    </row>
    <row r="5" spans="1:5" x14ac:dyDescent="0.2">
      <c r="A5" s="3">
        <v>3</v>
      </c>
      <c r="B5" s="10">
        <v>5.5E-2</v>
      </c>
      <c r="C5" s="4">
        <f t="shared" si="0"/>
        <v>0.32465246735834974</v>
      </c>
      <c r="D5" s="24">
        <f t="shared" si="1"/>
        <v>1.7855885704709237E-2</v>
      </c>
    </row>
    <row r="6" spans="1:5" x14ac:dyDescent="0.2">
      <c r="A6" s="3">
        <v>4</v>
      </c>
      <c r="B6" s="10">
        <v>0.17498688646176785</v>
      </c>
      <c r="C6" s="4">
        <f t="shared" si="0"/>
        <v>0.88249690258459546</v>
      </c>
      <c r="D6" s="24">
        <f t="shared" si="1"/>
        <v>0.1544253852954324</v>
      </c>
    </row>
    <row r="7" spans="1:5" x14ac:dyDescent="0.2">
      <c r="A7" s="3">
        <v>5</v>
      </c>
      <c r="B7" s="10">
        <v>0.45900000000000002</v>
      </c>
      <c r="C7" s="4">
        <f t="shared" si="0"/>
        <v>0.88249690258459546</v>
      </c>
      <c r="D7" s="24">
        <f t="shared" si="1"/>
        <v>0.40506607828632935</v>
      </c>
    </row>
    <row r="8" spans="1:5" x14ac:dyDescent="0.2">
      <c r="A8" s="3">
        <v>6</v>
      </c>
      <c r="B8" s="10">
        <v>0.28100000000000003</v>
      </c>
      <c r="C8" s="4">
        <f t="shared" si="0"/>
        <v>0.32465246735834974</v>
      </c>
      <c r="D8" s="24">
        <f t="shared" si="1"/>
        <v>9.1227343327696289E-2</v>
      </c>
    </row>
    <row r="9" spans="1:5" x14ac:dyDescent="0.2">
      <c r="A9" s="3">
        <v>7</v>
      </c>
      <c r="B9" s="10">
        <v>0.49199999999999999</v>
      </c>
      <c r="C9" s="4">
        <f t="shared" si="0"/>
        <v>4.393693362340742E-2</v>
      </c>
      <c r="D9" s="24">
        <f t="shared" si="1"/>
        <v>2.1616971342716451E-2</v>
      </c>
    </row>
    <row r="10" spans="1:5" x14ac:dyDescent="0.2">
      <c r="A10" s="3">
        <v>8</v>
      </c>
      <c r="B10" s="10">
        <v>0.68200000000000005</v>
      </c>
      <c r="C10" s="4">
        <f t="shared" si="0"/>
        <v>2.1874911181828851E-3</v>
      </c>
      <c r="D10" s="24">
        <f t="shared" si="1"/>
        <v>1.4918689426007276E-3</v>
      </c>
    </row>
    <row r="11" spans="1:5" x14ac:dyDescent="0.2">
      <c r="A11" s="3">
        <v>9</v>
      </c>
      <c r="B11" s="10">
        <v>0.89074797070873746</v>
      </c>
      <c r="C11" s="4">
        <f t="shared" si="0"/>
        <v>4.0065297392951069E-5</v>
      </c>
      <c r="D11" s="24">
        <f t="shared" si="1"/>
        <v>3.5688082348613234E-5</v>
      </c>
    </row>
    <row r="12" spans="1:5" ht="17" thickBot="1" x14ac:dyDescent="0.25">
      <c r="A12" s="3">
        <v>10</v>
      </c>
      <c r="B12" s="10">
        <v>0.72916200695069999</v>
      </c>
      <c r="C12" s="4">
        <f t="shared" si="0"/>
        <v>2.6995785033630141E-7</v>
      </c>
      <c r="D12" s="24">
        <f t="shared" si="1"/>
        <v>1.9684300794331424E-7</v>
      </c>
    </row>
    <row r="13" spans="1:5" ht="17" thickBot="1" x14ac:dyDescent="0.25">
      <c r="A13" s="5" t="s">
        <v>3</v>
      </c>
      <c r="B13" s="6">
        <f>AVERAGE(B3:B12)</f>
        <v>0.40378968641212054</v>
      </c>
      <c r="C13" s="6">
        <f>AVERAGE(C3:C12)</f>
        <v>0.25065879246243145</v>
      </c>
      <c r="D13" s="25">
        <f>AVERAGE(D3:D12)</f>
        <v>6.9490725582654705E-2</v>
      </c>
    </row>
    <row r="14" spans="1:5" ht="17" thickBot="1" x14ac:dyDescent="0.25">
      <c r="A14" s="2"/>
      <c r="B14" s="19"/>
      <c r="C14" s="1"/>
      <c r="D14" s="17"/>
    </row>
    <row r="15" spans="1:5" ht="17" thickBot="1" x14ac:dyDescent="0.25">
      <c r="A15" s="21" t="s">
        <v>19</v>
      </c>
      <c r="B15" s="22">
        <v>1</v>
      </c>
    </row>
    <row r="16" spans="1:5" ht="17" thickBot="1" x14ac:dyDescent="0.25"/>
    <row r="17" spans="1:2" x14ac:dyDescent="0.2">
      <c r="A17" s="15" t="s">
        <v>21</v>
      </c>
      <c r="B17" s="16">
        <v>4.5</v>
      </c>
    </row>
    <row r="18" spans="1:2" ht="17" thickBot="1" x14ac:dyDescent="0.25">
      <c r="A18" s="26" t="s">
        <v>23</v>
      </c>
      <c r="B18" s="27">
        <f>D13/C13</f>
        <v>0.27723234800578528</v>
      </c>
    </row>
    <row r="19" spans="1:2" ht="17" thickBot="1" x14ac:dyDescent="0.25"/>
    <row r="20" spans="1:2" ht="17" thickBot="1" x14ac:dyDescent="0.25">
      <c r="A20" s="21" t="s">
        <v>24</v>
      </c>
      <c r="B20" s="23" cm="1">
        <f t="array" ref="B20">SQRT(SUMPRODUCT((B3:B12-B18)^2, C3:C12)/SUM(C3:C12))</f>
        <v>0.15324668374594566</v>
      </c>
    </row>
    <row r="21" spans="1:2" x14ac:dyDescent="0.2">
      <c r="A21" s="28" t="s">
        <v>25</v>
      </c>
      <c r="B21" s="30">
        <f>B18+1.6*B20</f>
        <v>0.52242704199929835</v>
      </c>
    </row>
    <row r="22" spans="1:2" ht="17" thickBot="1" x14ac:dyDescent="0.25">
      <c r="A22" s="29" t="s">
        <v>26</v>
      </c>
      <c r="B22" s="27">
        <f>B18-1.6*B20</f>
        <v>3.203765401227221E-2</v>
      </c>
    </row>
    <row r="25" spans="1:2" x14ac:dyDescent="0.2">
      <c r="A25" s="37" t="s">
        <v>27</v>
      </c>
    </row>
    <row r="26" spans="1:2" x14ac:dyDescent="0.2">
      <c r="A26" t="s">
        <v>35</v>
      </c>
    </row>
    <row r="27" spans="1:2" x14ac:dyDescent="0.2">
      <c r="A27" t="s">
        <v>36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Regression</vt:lpstr>
      <vt:lpstr>Polynomial Regression</vt:lpstr>
      <vt:lpstr>Guassian Random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Aalok Thakkar</dc:creator>
  <cp:lastModifiedBy>Aalok Thakkar</cp:lastModifiedBy>
  <dcterms:created xsi:type="dcterms:W3CDTF">2025-10-05T12:20:34Z</dcterms:created>
  <dcterms:modified xsi:type="dcterms:W3CDTF">2025-10-06T08:34:44Z</dcterms:modified>
</cp:coreProperties>
</file>