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30" windowWidth="9555" windowHeight="57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0" i="1"/>
  <c r="G10" s="1"/>
  <c r="B34"/>
  <c r="B39" s="1"/>
  <c r="E34"/>
  <c r="D34"/>
  <c r="C34"/>
  <c r="C39" s="1"/>
  <c r="D27"/>
  <c r="D26"/>
  <c r="D25"/>
  <c r="E26"/>
  <c r="E24"/>
  <c r="B38"/>
  <c r="B36"/>
  <c r="N31"/>
  <c r="N29"/>
  <c r="N28"/>
  <c r="N26"/>
  <c r="N22"/>
  <c r="N23"/>
  <c r="N25"/>
  <c r="F18"/>
  <c r="F17"/>
  <c r="F16"/>
  <c r="F15"/>
  <c r="F27"/>
  <c r="F26"/>
  <c r="F25"/>
  <c r="F24"/>
  <c r="B37" l="1"/>
  <c r="C37"/>
  <c r="C38"/>
  <c r="C36"/>
  <c r="N32"/>
  <c r="C27"/>
  <c r="C25"/>
  <c r="C24"/>
  <c r="C30" s="1"/>
  <c r="B26"/>
  <c r="B32" s="1"/>
  <c r="B25"/>
  <c r="B24"/>
  <c r="E33"/>
  <c r="D33"/>
  <c r="C33"/>
  <c r="B33"/>
  <c r="E32"/>
  <c r="D32"/>
  <c r="C32"/>
  <c r="E31"/>
  <c r="D31"/>
  <c r="C31"/>
  <c r="B31"/>
  <c r="E30"/>
  <c r="D30"/>
  <c r="B30"/>
  <c r="J31"/>
  <c r="J29"/>
  <c r="J32"/>
  <c r="C11"/>
  <c r="E11"/>
  <c r="B11"/>
  <c r="E10"/>
  <c r="D10"/>
  <c r="C9"/>
  <c r="E8"/>
  <c r="D8"/>
  <c r="C8"/>
  <c r="D37" l="1"/>
  <c r="D38"/>
  <c r="D36"/>
  <c r="D39"/>
  <c r="E38"/>
  <c r="B43" s="1"/>
  <c r="G36"/>
  <c r="B8"/>
  <c r="B9"/>
  <c r="D9" s="1"/>
  <c r="E39" l="1"/>
  <c r="B44" s="1"/>
  <c r="E36"/>
  <c r="B41" s="1"/>
  <c r="E37"/>
  <c r="B42" s="1"/>
  <c r="B45" s="1"/>
</calcChain>
</file>

<file path=xl/sharedStrings.xml><?xml version="1.0" encoding="utf-8"?>
<sst xmlns="http://schemas.openxmlformats.org/spreadsheetml/2006/main" count="57" uniqueCount="31">
  <si>
    <t>car</t>
  </si>
  <si>
    <t>auto</t>
  </si>
  <si>
    <t>insurance</t>
  </si>
  <si>
    <t>best</t>
  </si>
  <si>
    <t>d1</t>
  </si>
  <si>
    <t>d2</t>
  </si>
  <si>
    <t>d3</t>
  </si>
  <si>
    <t>term</t>
  </si>
  <si>
    <t>Dawn</t>
  </si>
  <si>
    <t>Beatrice</t>
  </si>
  <si>
    <t>She</t>
  </si>
  <si>
    <t>Regeneration</t>
  </si>
  <si>
    <t>happiness</t>
  </si>
  <si>
    <t>surprise</t>
  </si>
  <si>
    <t>family</t>
  </si>
  <si>
    <t>adventure</t>
  </si>
  <si>
    <t>r</t>
  </si>
  <si>
    <t>n</t>
  </si>
  <si>
    <t>P</t>
  </si>
  <si>
    <t>R</t>
  </si>
  <si>
    <t>tf-idf</t>
  </si>
  <si>
    <t>dawn</t>
  </si>
  <si>
    <t>bea</t>
  </si>
  <si>
    <t>she</t>
  </si>
  <si>
    <t>rege</t>
  </si>
  <si>
    <t>happ</t>
  </si>
  <si>
    <t>surpr</t>
  </si>
  <si>
    <t>fam</t>
  </si>
  <si>
    <t>adve</t>
  </si>
  <si>
    <t>square(tf-idf)</t>
  </si>
  <si>
    <t>normalized(tf-idf)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</si>
</sst>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404040"/>
      <name val="Inherit"/>
    </font>
    <font>
      <sz val="14"/>
      <color rgb="FF404040"/>
      <name val="MathJax_Main"/>
    </font>
    <font>
      <b/>
      <sz val="11"/>
      <color rgb="FF40404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top" wrapText="1" indent="1"/>
    </xf>
    <xf numFmtId="3" fontId="2" fillId="2" borderId="1" xfId="0" applyNumberFormat="1" applyFont="1" applyFill="1" applyBorder="1" applyAlignment="1">
      <alignment horizontal="left" vertical="top" wrapText="1" indent="1"/>
    </xf>
    <xf numFmtId="0" fontId="2" fillId="2" borderId="1" xfId="0" applyFont="1" applyFill="1" applyBorder="1" applyAlignment="1">
      <alignment horizontal="left" vertical="top" wrapText="1" indent="1"/>
    </xf>
    <xf numFmtId="3" fontId="0" fillId="0" borderId="0" xfId="0" applyNumberFormat="1"/>
    <xf numFmtId="0" fontId="3" fillId="2" borderId="1" xfId="0" applyFont="1" applyFill="1" applyBorder="1" applyAlignment="1">
      <alignment horizontal="left" vertical="top" wrapText="1" indent="1"/>
    </xf>
    <xf numFmtId="0" fontId="3" fillId="3" borderId="1" xfId="0" applyFont="1" applyFill="1" applyBorder="1" applyAlignment="1">
      <alignment horizontal="left" vertical="top" wrapText="1" indent="1"/>
    </xf>
    <xf numFmtId="0" fontId="1" fillId="3" borderId="1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2"/>
  <sheetViews>
    <sheetView tabSelected="1" workbookViewId="0">
      <selection activeCell="D10" sqref="D10"/>
    </sheetView>
  </sheetViews>
  <sheetFormatPr defaultRowHeight="15"/>
  <cols>
    <col min="2" max="2" width="15.5703125" customWidth="1"/>
  </cols>
  <sheetData>
    <row r="1" spans="1:7" ht="15.75" thickBot="1">
      <c r="C1" t="s">
        <v>4</v>
      </c>
      <c r="D1" t="s">
        <v>5</v>
      </c>
      <c r="E1" t="s">
        <v>6</v>
      </c>
    </row>
    <row r="2" spans="1:7" ht="18.75" thickBot="1">
      <c r="A2" s="1" t="s">
        <v>0</v>
      </c>
      <c r="B2" s="2">
        <v>18165</v>
      </c>
      <c r="C2" s="3">
        <v>27</v>
      </c>
      <c r="D2" s="3">
        <v>4</v>
      </c>
      <c r="E2" s="3">
        <v>24</v>
      </c>
    </row>
    <row r="3" spans="1:7" ht="18.75" thickBot="1">
      <c r="A3" s="1" t="s">
        <v>1</v>
      </c>
      <c r="B3" s="3">
        <v>6723</v>
      </c>
      <c r="C3" s="3">
        <v>3</v>
      </c>
      <c r="D3" s="3">
        <v>33</v>
      </c>
      <c r="E3" s="3">
        <v>0</v>
      </c>
    </row>
    <row r="4" spans="1:7" ht="29.25" thickBot="1">
      <c r="A4" s="1" t="s">
        <v>2</v>
      </c>
      <c r="B4" s="2">
        <v>19241</v>
      </c>
      <c r="C4" s="3">
        <v>0</v>
      </c>
      <c r="D4" s="3">
        <v>39</v>
      </c>
      <c r="E4" s="3">
        <v>29</v>
      </c>
    </row>
    <row r="5" spans="1:7" ht="18">
      <c r="A5" s="1" t="s">
        <v>3</v>
      </c>
      <c r="B5" s="2">
        <v>25235</v>
      </c>
      <c r="C5" s="3">
        <v>14</v>
      </c>
      <c r="D5" s="3">
        <v>0</v>
      </c>
      <c r="E5" s="3">
        <v>17</v>
      </c>
    </row>
    <row r="6" spans="1:7">
      <c r="B6" s="4">
        <v>806791</v>
      </c>
    </row>
    <row r="8" spans="1:7">
      <c r="B8">
        <f>LOG(B6/B2)</f>
        <v>1.6475256426814364</v>
      </c>
      <c r="C8">
        <f>1+LOG(C2,10)</f>
        <v>2.4313637641589869</v>
      </c>
      <c r="D8">
        <f t="shared" ref="D8:E8" si="0">1+LOG(D2,10)</f>
        <v>1.6020599913279623</v>
      </c>
      <c r="E8">
        <f t="shared" si="0"/>
        <v>2.3802112417116059</v>
      </c>
    </row>
    <row r="9" spans="1:7">
      <c r="B9">
        <f>LOG(B6/B3)</f>
        <v>2.079197933625446</v>
      </c>
      <c r="C9">
        <f t="shared" ref="C9:C11" si="1">1+LOG(C3,10)</f>
        <v>1.4771212547196624</v>
      </c>
      <c r="D9">
        <f>ROUND((1+LOG(D3,10))*B9,3)</f>
        <v>5.2359999999999998</v>
      </c>
      <c r="E9">
        <v>0</v>
      </c>
    </row>
    <row r="10" spans="1:7">
      <c r="B10">
        <f>LOG(B6/B4,10)</f>
        <v>1.6225334052866887</v>
      </c>
      <c r="C10">
        <v>0</v>
      </c>
      <c r="D10">
        <f t="shared" ref="D10:E11" si="2">1+LOG(D4,10)</f>
        <v>2.5910646070264991</v>
      </c>
      <c r="E10">
        <f t="shared" si="2"/>
        <v>2.4623979978989561</v>
      </c>
      <c r="G10">
        <f>D10*B10</f>
        <v>4.2040888801565215</v>
      </c>
    </row>
    <row r="11" spans="1:7">
      <c r="B11">
        <f>LOG(B6/B5)</f>
        <v>1.5047577358104651</v>
      </c>
      <c r="C11">
        <f t="shared" si="1"/>
        <v>2.1461280356782377</v>
      </c>
      <c r="D11">
        <v>0</v>
      </c>
      <c r="E11">
        <f t="shared" si="2"/>
        <v>2.2304489213782741</v>
      </c>
    </row>
    <row r="13" spans="1:7" ht="15.75" thickBot="1"/>
    <row r="14" spans="1:7" ht="45.75" thickBot="1">
      <c r="A14" s="5" t="s">
        <v>7</v>
      </c>
      <c r="B14" s="5" t="s">
        <v>8</v>
      </c>
      <c r="C14" s="6" t="s">
        <v>9</v>
      </c>
      <c r="D14" s="5" t="s">
        <v>10</v>
      </c>
      <c r="E14" s="6" t="s">
        <v>11</v>
      </c>
    </row>
    <row r="15" spans="1:7" ht="29.25" thickBot="1">
      <c r="A15" s="1" t="s">
        <v>12</v>
      </c>
      <c r="B15" s="1">
        <v>37</v>
      </c>
      <c r="C15" s="7">
        <v>30</v>
      </c>
      <c r="D15" s="1">
        <v>0</v>
      </c>
      <c r="E15" s="7">
        <v>3</v>
      </c>
      <c r="F15">
        <f>LOG(4/3,10)</f>
        <v>0.12493873660829991</v>
      </c>
    </row>
    <row r="16" spans="1:7" ht="29.25" thickBot="1">
      <c r="A16" s="1" t="s">
        <v>13</v>
      </c>
      <c r="B16" s="1">
        <v>40</v>
      </c>
      <c r="C16" s="7">
        <v>10</v>
      </c>
      <c r="D16" s="1">
        <v>6</v>
      </c>
      <c r="E16" s="7">
        <v>0</v>
      </c>
      <c r="F16">
        <f>LOG(4/3,10)</f>
        <v>0.12493873660829991</v>
      </c>
    </row>
    <row r="17" spans="1:15" ht="15.75" thickBot="1">
      <c r="A17" s="1" t="s">
        <v>14</v>
      </c>
      <c r="B17" s="1">
        <v>31</v>
      </c>
      <c r="C17" s="7">
        <v>0</v>
      </c>
      <c r="D17" s="1">
        <v>12</v>
      </c>
      <c r="E17" s="7">
        <v>17</v>
      </c>
      <c r="F17">
        <f>LOG(4/3,10)</f>
        <v>0.12493873660829991</v>
      </c>
    </row>
    <row r="18" spans="1:15" ht="28.5">
      <c r="A18" s="1" t="s">
        <v>15</v>
      </c>
      <c r="B18" s="1">
        <v>0</v>
      </c>
      <c r="C18" s="7">
        <v>5</v>
      </c>
      <c r="D18" s="1">
        <v>13</v>
      </c>
      <c r="E18" s="7">
        <v>0</v>
      </c>
      <c r="F18">
        <f>LOG(4/2,10)</f>
        <v>0.30102999566398114</v>
      </c>
      <c r="I18" t="s">
        <v>19</v>
      </c>
      <c r="J18" t="s">
        <v>18</v>
      </c>
      <c r="M18" t="s">
        <v>19</v>
      </c>
      <c r="N18" t="s">
        <v>18</v>
      </c>
    </row>
    <row r="19" spans="1:15">
      <c r="H19" t="s">
        <v>16</v>
      </c>
      <c r="I19">
        <v>0.1</v>
      </c>
      <c r="J19">
        <v>1</v>
      </c>
      <c r="L19" t="s">
        <v>17</v>
      </c>
      <c r="M19">
        <v>0.1</v>
      </c>
      <c r="O19">
        <v>1</v>
      </c>
    </row>
    <row r="20" spans="1:15">
      <c r="H20" t="s">
        <v>16</v>
      </c>
      <c r="I20">
        <v>0.2</v>
      </c>
      <c r="J20">
        <v>1</v>
      </c>
      <c r="L20" t="s">
        <v>17</v>
      </c>
      <c r="M20">
        <v>0.2</v>
      </c>
      <c r="O20">
        <v>2</v>
      </c>
    </row>
    <row r="21" spans="1:15">
      <c r="H21" t="s">
        <v>16</v>
      </c>
      <c r="I21">
        <v>0.3</v>
      </c>
      <c r="J21">
        <v>1</v>
      </c>
      <c r="L21" t="s">
        <v>17</v>
      </c>
      <c r="M21">
        <v>0.3</v>
      </c>
      <c r="O21">
        <v>3</v>
      </c>
    </row>
    <row r="22" spans="1:15">
      <c r="H22" t="s">
        <v>16</v>
      </c>
      <c r="I22">
        <v>0.4</v>
      </c>
      <c r="J22">
        <v>1</v>
      </c>
      <c r="L22" t="s">
        <v>16</v>
      </c>
      <c r="M22">
        <v>0.4</v>
      </c>
      <c r="N22">
        <f>1/O22</f>
        <v>0.25</v>
      </c>
      <c r="O22">
        <v>4</v>
      </c>
    </row>
    <row r="23" spans="1:15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H23" t="s">
        <v>17</v>
      </c>
      <c r="I23">
        <v>0.4</v>
      </c>
      <c r="L23" t="s">
        <v>16</v>
      </c>
      <c r="M23">
        <v>0.4</v>
      </c>
      <c r="N23">
        <f>2/O23</f>
        <v>0.4</v>
      </c>
      <c r="O23">
        <v>5</v>
      </c>
    </row>
    <row r="24" spans="1:15">
      <c r="A24" t="s">
        <v>25</v>
      </c>
      <c r="B24">
        <f>(LOG(B15,10)+1)*F24</f>
        <v>0.32086787876018802</v>
      </c>
      <c r="C24">
        <f>(LOG(C15,10)+1)*F24</f>
        <v>0.3094883999902413</v>
      </c>
      <c r="D24">
        <v>0</v>
      </c>
      <c r="E24">
        <f>(LOG(E15,10)+1)*F24</f>
        <v>0.18454966338194137</v>
      </c>
      <c r="F24">
        <f>LOG(4/3,10)</f>
        <v>0.12493873660829991</v>
      </c>
      <c r="H24" t="s">
        <v>17</v>
      </c>
      <c r="I24">
        <v>0.4</v>
      </c>
      <c r="L24" t="s">
        <v>17</v>
      </c>
      <c r="M24">
        <v>0.4</v>
      </c>
      <c r="O24">
        <v>6</v>
      </c>
    </row>
    <row r="25" spans="1:15">
      <c r="A25" t="s">
        <v>26</v>
      </c>
      <c r="B25">
        <f t="shared" ref="B25:B26" si="3">(LOG(B16,10)+1)*F25</f>
        <v>0.32509808789551942</v>
      </c>
      <c r="C25">
        <f t="shared" ref="C25:D27" si="4">(LOG(C16,10)+1)*F25</f>
        <v>0.24987747321659981</v>
      </c>
      <c r="D25">
        <f>(LOG(D16,10)+1)*F25</f>
        <v>0.22215997072140117</v>
      </c>
      <c r="E25">
        <v>0</v>
      </c>
      <c r="F25">
        <f>LOG(4/3,10)</f>
        <v>0.12493873660829991</v>
      </c>
      <c r="H25" t="s">
        <v>17</v>
      </c>
      <c r="I25">
        <v>0.4</v>
      </c>
      <c r="L25" t="s">
        <v>16</v>
      </c>
      <c r="M25">
        <v>0.4</v>
      </c>
      <c r="N25">
        <f>3/O25</f>
        <v>0.42857142857142855</v>
      </c>
      <c r="O25">
        <v>7</v>
      </c>
    </row>
    <row r="26" spans="1:15">
      <c r="A26" t="s">
        <v>27</v>
      </c>
      <c r="B26">
        <f t="shared" si="3"/>
        <v>0.31126758246196812</v>
      </c>
      <c r="C26">
        <v>0</v>
      </c>
      <c r="D26">
        <f>(LOG(D17,10)+1)*F26</f>
        <v>0.25977027806086095</v>
      </c>
      <c r="E26">
        <f t="shared" ref="E25:E27" si="5">(LOG(E17,10)+1)*F26</f>
        <v>0.27866947030634681</v>
      </c>
      <c r="F26">
        <f>LOG(4/3,10)</f>
        <v>0.12493873660829991</v>
      </c>
      <c r="H26" t="s">
        <v>17</v>
      </c>
      <c r="I26">
        <v>0.4</v>
      </c>
      <c r="L26" t="s">
        <v>16</v>
      </c>
      <c r="M26">
        <v>0.4</v>
      </c>
      <c r="N26">
        <f>4/O26</f>
        <v>0.5</v>
      </c>
      <c r="O26">
        <v>8</v>
      </c>
    </row>
    <row r="27" spans="1:15">
      <c r="A27" t="s">
        <v>28</v>
      </c>
      <c r="B27">
        <v>0</v>
      </c>
      <c r="C27">
        <f t="shared" si="4"/>
        <v>0.5114409330385058</v>
      </c>
      <c r="D27">
        <f>(LOG(D18,10)+1)*F27</f>
        <v>0.63636035817882886</v>
      </c>
      <c r="E27">
        <v>0</v>
      </c>
      <c r="F27">
        <f>LOG(4/2,10)</f>
        <v>0.30102999566398114</v>
      </c>
      <c r="H27" t="s">
        <v>17</v>
      </c>
      <c r="I27">
        <v>0.4</v>
      </c>
      <c r="L27" t="s">
        <v>17</v>
      </c>
      <c r="M27">
        <v>0.4</v>
      </c>
      <c r="O27">
        <v>9</v>
      </c>
    </row>
    <row r="28" spans="1:15">
      <c r="H28" t="s">
        <v>17</v>
      </c>
      <c r="I28">
        <v>0.4</v>
      </c>
      <c r="L28" t="s">
        <v>16</v>
      </c>
      <c r="M28">
        <v>0.4</v>
      </c>
      <c r="N28">
        <f>5/O28</f>
        <v>0.5</v>
      </c>
      <c r="O28">
        <v>10</v>
      </c>
    </row>
    <row r="29" spans="1:15">
      <c r="A29" t="s">
        <v>29</v>
      </c>
      <c r="H29" t="s">
        <v>16</v>
      </c>
      <c r="I29">
        <v>0.5</v>
      </c>
      <c r="J29">
        <f>5/11</f>
        <v>0.45454545454545453</v>
      </c>
      <c r="L29" t="s">
        <v>16</v>
      </c>
      <c r="M29">
        <v>0.5</v>
      </c>
      <c r="N29">
        <f>6/O29</f>
        <v>0.54545454545454541</v>
      </c>
      <c r="O29">
        <v>11</v>
      </c>
    </row>
    <row r="30" spans="1:15">
      <c r="B30">
        <f>B24*B24</f>
        <v>0.10295619562006272</v>
      </c>
      <c r="C30">
        <f t="shared" ref="C30:E30" si="6">C24*C24</f>
        <v>9.578306972851959E-2</v>
      </c>
      <c r="D30">
        <f t="shared" si="6"/>
        <v>0</v>
      </c>
      <c r="E30">
        <f t="shared" si="6"/>
        <v>3.4058578254387871E-2</v>
      </c>
      <c r="H30" t="s">
        <v>17</v>
      </c>
      <c r="I30">
        <v>0.5</v>
      </c>
      <c r="L30" t="s">
        <v>17</v>
      </c>
      <c r="M30">
        <v>0.5</v>
      </c>
      <c r="O30">
        <v>12</v>
      </c>
    </row>
    <row r="31" spans="1:15">
      <c r="B31">
        <f t="shared" ref="B31:E31" si="7">B25*B25</f>
        <v>0.10568876675332287</v>
      </c>
      <c r="C31">
        <f t="shared" si="7"/>
        <v>6.2438751621112558E-2</v>
      </c>
      <c r="D31">
        <f t="shared" si="7"/>
        <v>4.9355052590933826E-2</v>
      </c>
      <c r="E31">
        <f t="shared" si="7"/>
        <v>0</v>
      </c>
      <c r="H31" t="s">
        <v>16</v>
      </c>
      <c r="I31">
        <v>0.6</v>
      </c>
      <c r="J31">
        <f>6/13</f>
        <v>0.46153846153846156</v>
      </c>
      <c r="L31" t="s">
        <v>16</v>
      </c>
      <c r="M31">
        <v>0.6</v>
      </c>
      <c r="N31">
        <f>7/O31</f>
        <v>0.53846153846153844</v>
      </c>
      <c r="O31">
        <v>13</v>
      </c>
    </row>
    <row r="32" spans="1:15">
      <c r="B32">
        <f t="shared" ref="B32:E32" si="8">B26*B26</f>
        <v>9.6887507891718128E-2</v>
      </c>
      <c r="C32">
        <f t="shared" si="8"/>
        <v>0</v>
      </c>
      <c r="D32">
        <f t="shared" si="8"/>
        <v>6.7480597363817021E-2</v>
      </c>
      <c r="E32">
        <f t="shared" si="8"/>
        <v>7.765667368081991E-2</v>
      </c>
      <c r="J32">
        <f>AVERAGE(J19:J31)</f>
        <v>0.8193473193473193</v>
      </c>
      <c r="N32">
        <f>AVERAGE(N19:N31)</f>
        <v>0.45178393035535885</v>
      </c>
    </row>
    <row r="33" spans="1:7">
      <c r="B33">
        <f t="shared" ref="B33:E33" si="9">B27*B27</f>
        <v>0</v>
      </c>
      <c r="C33">
        <f t="shared" si="9"/>
        <v>0.26157182798729739</v>
      </c>
      <c r="D33">
        <f t="shared" si="9"/>
        <v>0.40495450546148737</v>
      </c>
      <c r="E33">
        <f t="shared" si="9"/>
        <v>0</v>
      </c>
    </row>
    <row r="34" spans="1:7">
      <c r="B34">
        <f>SQRT(SUM(B30:B33))</f>
        <v>0.5527499165672517</v>
      </c>
      <c r="C34">
        <f>SQRT(SUM(C30:C33))</f>
        <v>0.64791484728853799</v>
      </c>
      <c r="D34">
        <f t="shared" ref="D34:E34" si="10">SQRT(SUM(D30:D33))</f>
        <v>0.72235043809513833</v>
      </c>
      <c r="E34">
        <f t="shared" si="10"/>
        <v>0.33423831607882387</v>
      </c>
    </row>
    <row r="35" spans="1:7">
      <c r="A35" t="s">
        <v>30</v>
      </c>
    </row>
    <row r="36" spans="1:7">
      <c r="B36">
        <f>B24/B34</f>
        <v>0.58049376244663586</v>
      </c>
      <c r="C36">
        <f>C24/C34</f>
        <v>0.47766832522116265</v>
      </c>
      <c r="D36">
        <f>D24/D34</f>
        <v>0</v>
      </c>
      <c r="E36">
        <f>E24/E34</f>
        <v>0.55214993166258886</v>
      </c>
      <c r="G36">
        <f>C24*E24/(C34*E34)</f>
        <v>0.26374453312824819</v>
      </c>
    </row>
    <row r="37" spans="1:7">
      <c r="B37">
        <f>B25/B34</f>
        <v>0.58814678781767948</v>
      </c>
      <c r="C37">
        <f>C25/C34</f>
        <v>0.38566406413175014</v>
      </c>
      <c r="D37">
        <f>D25/D34</f>
        <v>0.30755151378774581</v>
      </c>
      <c r="E37">
        <f>E25/E34</f>
        <v>0</v>
      </c>
    </row>
    <row r="38" spans="1:7">
      <c r="B38">
        <f>B26/B34</f>
        <v>0.5631255168612892</v>
      </c>
      <c r="C38">
        <f>C26/C34</f>
        <v>0</v>
      </c>
      <c r="D38">
        <f>D26/D34</f>
        <v>0.3596180805896424</v>
      </c>
      <c r="E38">
        <f>E26/E34</f>
        <v>0.83374483684458189</v>
      </c>
    </row>
    <row r="39" spans="1:7">
      <c r="B39">
        <f>B27/B34</f>
        <v>0</v>
      </c>
      <c r="C39">
        <f>C27/C34</f>
        <v>0.78936442833319453</v>
      </c>
      <c r="D39">
        <f>D27/D34</f>
        <v>0.88095794592017118</v>
      </c>
      <c r="E39">
        <f>E27/E34</f>
        <v>0</v>
      </c>
    </row>
    <row r="41" spans="1:7">
      <c r="B41">
        <f>C36*E36</f>
        <v>0.26374453312824825</v>
      </c>
    </row>
    <row r="42" spans="1:7">
      <c r="B42">
        <f t="shared" ref="B42:B44" si="11">C37*E37</f>
        <v>0</v>
      </c>
    </row>
    <row r="43" spans="1:7">
      <c r="B43">
        <f t="shared" si="11"/>
        <v>0</v>
      </c>
    </row>
    <row r="44" spans="1:7">
      <c r="B44">
        <f t="shared" si="11"/>
        <v>0</v>
      </c>
    </row>
    <row r="45" spans="1:7">
      <c r="B45">
        <f>SUM(B41:B44)</f>
        <v>0.26374453312824825</v>
      </c>
    </row>
    <row r="49" spans="2:2">
      <c r="B49">
        <v>0.22</v>
      </c>
    </row>
    <row r="50" spans="2:2">
      <c r="B50">
        <v>0.41</v>
      </c>
    </row>
    <row r="51" spans="2:2">
      <c r="B51">
        <v>0.26</v>
      </c>
    </row>
    <row r="52" spans="2:2">
      <c r="B52">
        <v>0.38</v>
      </c>
    </row>
  </sheetData>
  <pageMargins left="0.7" right="0.7" top="0.75" bottom="0.75" header="0.3" footer="0.3"/>
  <pageSetup orientation="portrait" r:id="rId1"/>
  <headerFooter>
    <oddFooter>&amp;CFor internal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  <headerFooter>
    <oddFooter>&amp;CFor internal use only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  <headerFooter>
    <oddFooter>&amp;CFor internal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keywords>For internal use only</cp:keywords>
  <cp:lastModifiedBy>apreleal</cp:lastModifiedBy>
  <dcterms:created xsi:type="dcterms:W3CDTF">2012-05-13T01:50:25Z</dcterms:created>
  <dcterms:modified xsi:type="dcterms:W3CDTF">2012-05-14T20:46:33Z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312166d3-f792-43bb-97ca-483ee3da723c</vt:lpwstr>
  </property>
  <property fmtid="{D5CDD505-2E9C-101B-9397-08002B2CF9AE}" pid="3" name="aliashDocumentMarking">
    <vt:lpwstr>For internal use only</vt:lpwstr>
  </property>
  <property fmtid="{D5CDD505-2E9C-101B-9397-08002B2CF9AE}" pid="4" name="db.comClassification">
    <vt:lpwstr>For internal use only</vt:lpwstr>
  </property>
</Properties>
</file>