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Moham\OneDrive\Documents\Practice\Advanced Excel\"/>
    </mc:Choice>
  </mc:AlternateContent>
  <xr:revisionPtr revIDLastSave="0" documentId="13_ncr:1_{33524599-40C4-43F9-BCFF-05D944C1B1F3}" xr6:coauthVersionLast="47" xr6:coauthVersionMax="47" xr10:uidLastSave="{00000000-0000-0000-0000-000000000000}"/>
  <bookViews>
    <workbookView showSheetTabs="0" xWindow="-120" yWindow="-120" windowWidth="20730" windowHeight="11160" firstSheet="4" activeTab="4" xr2:uid="{E47C64DA-F640-47A9-AD36-B536944458FF}"/>
  </bookViews>
  <sheets>
    <sheet name="Ethnicity" sheetId="3" state="hidden" r:id="rId1"/>
    <sheet name="SeprationDashboard" sheetId="10" state="hidden" r:id="rId2"/>
    <sheet name="Separation" sheetId="6" state="hidden" r:id="rId3"/>
    <sheet name="Headline" sheetId="8" state="hidden" r:id="rId4"/>
    <sheet name="ActiveDashboard" sheetId="9" r:id="rId5"/>
    <sheet name="Term Reason" sheetId="7" state="hidden" r:id="rId6"/>
    <sheet name="Region" sheetId="5" state="hidden" r:id="rId7"/>
    <sheet name="Tenure" sheetId="4" state="hidden" r:id="rId8"/>
    <sheet name="Active" sheetId="1" state="hidden" r:id="rId9"/>
    <sheet name="Sheet2" sheetId="2" state="hidden"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702" r:id="rId11"/>
    <pivotCache cacheId="714" r:id="rId12"/>
    <pivotCache cacheId="720" r:id="rId13"/>
    <pivotCache cacheId="729" r:id="rId14"/>
    <pivotCache cacheId="735" r:id="rId15"/>
    <pivotCache cacheId="741" r:id="rId16"/>
    <pivotCache cacheId="744" r:id="rId17"/>
    <pivotCache cacheId="747" r:id="rId18"/>
    <pivotCache cacheId="750" r:id="rId19"/>
    <pivotCache cacheId="753" r:id="rId20"/>
    <pivotCache cacheId="756" r:id="rId21"/>
  </pivotCaches>
  <extLst>
    <ext xmlns:x14="http://schemas.microsoft.com/office/spreadsheetml/2009/9/main" uri="{876F7934-8845-4945-9796-88D515C7AA90}">
      <x14:pivotCaches>
        <pivotCache cacheId="16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055a52f9-a48d-44f6-b036-1ea47dd84352"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4" i="9" l="1"/>
  <c r="S4" i="9"/>
  <c r="R4" i="9"/>
  <c r="M4" i="9"/>
  <c r="M3" i="9"/>
  <c r="L4" i="9"/>
  <c r="L3" i="9"/>
  <c r="J4" i="9"/>
  <c r="J3" i="9"/>
  <c r="I4" i="9"/>
  <c r="I3" i="9"/>
  <c r="G4" i="9"/>
  <c r="F4" i="9"/>
  <c r="E4" i="9"/>
  <c r="F1" i="9" l="1"/>
  <c r="G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581A73-570D-455D-8978-7651EB4C04AF}" name="Query - HR Data" description="Connection to the 'HR Data' query in the workbook." type="100" refreshedVersion="7" minRefreshableVersion="5">
    <extLst>
      <ext xmlns:x15="http://schemas.microsoft.com/office/spreadsheetml/2010/11/main" uri="{DE250136-89BD-433C-8126-D09CA5730AF9}">
        <x15:connection id="1373d0b0-dd68-46ce-b308-f4ed41933d0c"/>
      </ext>
    </extLst>
  </connection>
  <connection id="2" xr16:uid="{BB7DBEC4-FF58-47A8-B87E-1355403D555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<sst xmlns="http://schemas.openxmlformats.org/spreadsheetml/2006/main" count="239" uniqueCount="73">
  <si>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</si>
  <si>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</si>
  <si>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</si>
  <si>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</si>
  <si>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</si>
  <si>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</si>
  <si>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</si>
  <si>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</si>
  <si>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</si>
  <si>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</si>
  <si>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</si>
  <si>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</si>
  <si>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</si>
  <si>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</si>
  <si>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</si>
  <si>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</si>
  <si>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</si>
  <si>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</si>
  <si>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</si>
  <si>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</si>
  <si>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</si>
  <si>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</si>
  <si>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</si>
  <si>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</si>
  <si>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</si>
  <si>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</si>
  <si>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</si>
  <si>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</si>
  <si>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</si>
  <si>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</si>
  <si>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t>
  </si>
  <si>
    <t>New Hires</t>
  </si>
  <si>
    <t>= CALCULATE(COUNT([EmpID]),FILTER(ALL('HR Data'[Date]),[Date]=MAX([Date])))</t>
  </si>
  <si>
    <t>DAX</t>
  </si>
  <si>
    <t>=CALCULATE([EmpCount],FILTER('HR Data',ISBLANK('HR Data'[TermDate])))</t>
  </si>
  <si>
    <t>=CALCULATE(COUNT([EmpID]),FILTER('HR Data','HR Data'[isNewHire]="Yes"))</t>
  </si>
  <si>
    <t>Active Emp</t>
  </si>
  <si>
    <t>Emp Count</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</si>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</sst>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0%"/>
  </numFmts>
  <fonts count="7" x14ac:knownFonts="1">
    <font>
      <sz val="11"/>
      <color theme="1"/>
      <name val="Calibri"/>
      <family val="2"/>
      <scheme val="minor"/>
    </font>
    <font>
      <sz val="11"/>
      <color theme="1"/>
      <name val="Calibri"/>
      <family val="2"/>
      <scheme val="minor"/>
    </font>
    <font>
      <b/>
      <sz val="14"/>
      <color theme="8" tint="-0.249977111117893"/>
      <name val="Calibri"/>
      <family val="2"/>
      <scheme val="minor"/>
    </font>
    <font>
      <b/>
      <sz val="14"/>
      <color rgb="FF00B0F0"/>
      <name val="Calibri"/>
      <family val="2"/>
      <scheme val="minor"/>
    </font>
    <font>
      <b/>
      <sz val="11"/>
      <color theme="8" tint="-0.249977111117893"/>
      <name val="Calibri"/>
      <family val="2"/>
      <scheme val="minor"/>
    </font>
    <font>
      <b/>
      <sz val="14"/>
      <color theme="2" tint="-0.249977111117893"/>
      <name val="Calibri"/>
      <family val="2"/>
      <scheme val="minor"/>
    </font>
    <font>
      <b/>
      <sz val="18"/>
      <color theme="8"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 fontId="0" fillId="0" borderId="0" xfId="0" applyNumberFormat="1"/>
    <xf numFmtId="0" fontId="0" fillId="0" borderId="0" xfId="0" quotePrefix="1"/>
    <xf numFmtId="3" fontId="0" fillId="0" borderId="0" xfId="0" applyNumberFormat="1"/>
    <xf numFmtId="0" fontId="4" fillId="0" borderId="0" xfId="0" applyFont="1" applyAlignment="1">
      <alignment vertical="center"/>
    </xf>
    <xf numFmtId="0" fontId="2" fillId="0" borderId="0" xfId="0" applyFont="1" applyAlignment="1">
      <alignment horizontal="center"/>
    </xf>
    <xf numFmtId="0" fontId="3" fillId="0" borderId="0" xfId="0" applyFont="1" applyAlignment="1">
      <alignment horizontal="center"/>
    </xf>
    <xf numFmtId="9" fontId="0" fillId="0" borderId="0" xfId="1" applyFont="1"/>
    <xf numFmtId="10" fontId="0" fillId="0" borderId="0" xfId="0" applyNumberFormat="1"/>
    <xf numFmtId="9" fontId="3" fillId="0" borderId="0" xfId="1" applyNumberFormat="1" applyFont="1" applyAlignment="1">
      <alignment horizontal="center"/>
    </xf>
    <xf numFmtId="9" fontId="2" fillId="0" borderId="0" xfId="1" applyFont="1" applyAlignment="1">
      <alignment horizontal="center"/>
    </xf>
    <xf numFmtId="9" fontId="3" fillId="0" borderId="0" xfId="1" applyFont="1" applyAlignment="1">
      <alignment horizontal="center"/>
    </xf>
    <xf numFmtId="165" fontId="0" fillId="0" borderId="0" xfId="0" applyNumberFormat="1"/>
    <xf numFmtId="0" fontId="5" fillId="0" borderId="0" xfId="0" applyFont="1"/>
    <xf numFmtId="0" fontId="4" fillId="0" borderId="0" xfId="0" applyFont="1" applyAlignment="1">
      <alignment horizontal="center"/>
    </xf>
    <xf numFmtId="0" fontId="6"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6"/>
  </c:pivotSource>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6512141280353E-2"/>
          <c:y val="0.17549760963820574"/>
          <c:w val="0.90286975717439288"/>
          <c:h val="0.61966131674310088"/>
        </c:manualLayout>
      </c:layout>
      <c:barChart>
        <c:barDir val="col"/>
        <c:grouping val="clustered"/>
        <c:varyColors val="0"/>
        <c:ser>
          <c:idx val="0"/>
          <c:order val="0"/>
          <c:tx>
            <c:strRef>
              <c:f>Headline!$B$39:$B$40</c:f>
              <c:strCache>
                <c:ptCount val="1"/>
                <c:pt idx="0">
                  <c:v>F</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Headline!$A$41:$A$44</c:f>
              <c:strCache>
                <c:ptCount val="3"/>
                <c:pt idx="0">
                  <c:v>&lt;30</c:v>
                </c:pt>
                <c:pt idx="1">
                  <c:v>30-49</c:v>
                </c:pt>
                <c:pt idx="2">
                  <c:v>50+</c:v>
                </c:pt>
              </c:strCache>
            </c:strRef>
          </c:cat>
          <c:val>
            <c:numRef>
              <c:f>Headline!$B$41:$B$44</c:f>
              <c:numCache>
                <c:formatCode>0</c:formatCode>
                <c:ptCount val="3"/>
                <c:pt idx="0">
                  <c:v>172</c:v>
                </c:pt>
                <c:pt idx="1">
                  <c:v>81</c:v>
                </c:pt>
                <c:pt idx="2">
                  <c:v>44</c:v>
                </c:pt>
              </c:numCache>
            </c:numRef>
          </c:val>
          <c:extLst>
            <c:ext xmlns:c16="http://schemas.microsoft.com/office/drawing/2014/chart" uri="{C3380CC4-5D6E-409C-BE32-E72D297353CC}">
              <c16:uniqueId val="{00000000-8EFE-4944-991A-F307305AD17D}"/>
            </c:ext>
          </c:extLst>
        </c:ser>
        <c:ser>
          <c:idx val="1"/>
          <c:order val="1"/>
          <c:tx>
            <c:strRef>
              <c:f>Headline!$C$39:$C$40</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Headline!$A$41:$A$44</c:f>
              <c:strCache>
                <c:ptCount val="3"/>
                <c:pt idx="0">
                  <c:v>&lt;30</c:v>
                </c:pt>
                <c:pt idx="1">
                  <c:v>30-49</c:v>
                </c:pt>
                <c:pt idx="2">
                  <c:v>50+</c:v>
                </c:pt>
              </c:strCache>
            </c:strRef>
          </c:cat>
          <c:val>
            <c:numRef>
              <c:f>Headline!$C$41:$C$44</c:f>
              <c:numCache>
                <c:formatCode>0</c:formatCode>
                <c:ptCount val="3"/>
                <c:pt idx="0">
                  <c:v>165</c:v>
                </c:pt>
                <c:pt idx="1">
                  <c:v>105</c:v>
                </c:pt>
                <c:pt idx="2">
                  <c:v>83</c:v>
                </c:pt>
              </c:numCache>
            </c:numRef>
          </c:val>
          <c:extLst>
            <c:ext xmlns:c16="http://schemas.microsoft.com/office/drawing/2014/chart" uri="{C3380CC4-5D6E-409C-BE32-E72D297353CC}">
              <c16:uniqueId val="{00000001-8EFE-4944-991A-F307305AD17D}"/>
            </c:ext>
          </c:extLst>
        </c:ser>
        <c:dLbls>
          <c:dLblPos val="inEnd"/>
          <c:showLegendKey val="0"/>
          <c:showVal val="1"/>
          <c:showCatName val="0"/>
          <c:showSerName val="0"/>
          <c:showPercent val="0"/>
          <c:showBubbleSize val="0"/>
        </c:dLbls>
        <c:gapWidth val="50"/>
        <c:axId val="585819456"/>
        <c:axId val="585793664"/>
      </c:barChart>
      <c:catAx>
        <c:axId val="58581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93664"/>
        <c:crosses val="autoZero"/>
        <c:auto val="1"/>
        <c:lblAlgn val="ctr"/>
        <c:lblOffset val="100"/>
        <c:noMultiLvlLbl val="0"/>
      </c:catAx>
      <c:valAx>
        <c:axId val="585793664"/>
        <c:scaling>
          <c:orientation val="minMax"/>
        </c:scaling>
        <c:delete val="1"/>
        <c:axPos val="l"/>
        <c:numFmt formatCode="0" sourceLinked="1"/>
        <c:majorTickMark val="none"/>
        <c:minorTickMark val="none"/>
        <c:tickLblPos val="nextTo"/>
        <c:crossAx val="585819456"/>
        <c:crosses val="autoZero"/>
        <c:crossBetween val="between"/>
      </c:valAx>
      <c:spPr>
        <a:noFill/>
        <a:ln>
          <a:noFill/>
        </a:ln>
        <a:effectLst/>
      </c:spPr>
    </c:plotArea>
    <c:legend>
      <c:legendPos val="t"/>
      <c:layout>
        <c:manualLayout>
          <c:xMode val="edge"/>
          <c:yMode val="edge"/>
          <c:x val="0.78095565868835937"/>
          <c:y val="5.3930539062043717E-2"/>
          <c:w val="0.21904423237417903"/>
          <c:h val="0.15845169609131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Dashboard.xlsx]Active!Actives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8.3449280781346447E-2"/>
          <c:y val="2.0052086457942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38459719562086E-2"/>
          <c:y val="0.14335702828813066"/>
          <c:w val="0.90503511385401147"/>
          <c:h val="0.4759977398658502"/>
        </c:manualLayout>
      </c:layout>
      <c:barChart>
        <c:barDir val="col"/>
        <c:grouping val="clustered"/>
        <c:varyColors val="0"/>
        <c:ser>
          <c:idx val="0"/>
          <c:order val="0"/>
          <c:tx>
            <c:strRef>
              <c:f>Active!$B$4</c:f>
              <c:strCache>
                <c:ptCount val="1"/>
                <c:pt idx="0">
                  <c:v>Active Employee</c:v>
                </c:pt>
              </c:strCache>
            </c:strRef>
          </c:tx>
          <c:spPr>
            <a:solidFill>
              <a:schemeClr val="accent6">
                <a:shade val="76000"/>
              </a:schemeClr>
            </a:solidFill>
            <a:ln>
              <a:noFill/>
            </a:ln>
            <a:effectLst/>
          </c:spPr>
          <c:invertIfNegative val="0"/>
          <c:cat>
            <c:multiLvlStrRef>
              <c:f>Active!$A$5:$A$93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Active!$B$5:$B$93</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8A81-4364-886F-30910DEEF707}"/>
            </c:ext>
          </c:extLst>
        </c:ser>
        <c:ser>
          <c:idx val="1"/>
          <c:order val="1"/>
          <c:tx>
            <c:strRef>
              <c:f>Active!$C$4</c:f>
              <c:strCache>
                <c:ptCount val="1"/>
                <c:pt idx="0">
                  <c:v>New Hires</c:v>
                </c:pt>
              </c:strCache>
            </c:strRef>
          </c:tx>
          <c:spPr>
            <a:solidFill>
              <a:schemeClr val="accent6">
                <a:tint val="77000"/>
              </a:schemeClr>
            </a:solidFill>
            <a:ln>
              <a:noFill/>
            </a:ln>
            <a:effectLst/>
          </c:spPr>
          <c:invertIfNegative val="0"/>
          <c:cat>
            <c:multiLvlStrRef>
              <c:f>Active!$A$5:$A$93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Active!$C$5:$C$93</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8A81-4364-886F-30910DEEF707}"/>
            </c:ext>
          </c:extLst>
        </c:ser>
        <c:dLbls>
          <c:showLegendKey val="0"/>
          <c:showVal val="0"/>
          <c:showCatName val="0"/>
          <c:showSerName val="0"/>
          <c:showPercent val="0"/>
          <c:showBubbleSize val="0"/>
        </c:dLbls>
        <c:gapWidth val="50"/>
        <c:overlap val="100"/>
        <c:axId val="731332352"/>
        <c:axId val="731334432"/>
      </c:barChart>
      <c:catAx>
        <c:axId val="7313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34432"/>
        <c:crosses val="autoZero"/>
        <c:auto val="1"/>
        <c:lblAlgn val="ctr"/>
        <c:lblOffset val="100"/>
        <c:noMultiLvlLbl val="0"/>
      </c:catAx>
      <c:valAx>
        <c:axId val="731334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32352"/>
        <c:crosses val="autoZero"/>
        <c:crossBetween val="between"/>
      </c:valAx>
      <c:spPr>
        <a:noFill/>
        <a:ln>
          <a:noFill/>
        </a:ln>
        <a:effectLst/>
      </c:spPr>
    </c:plotArea>
    <c:legend>
      <c:legendPos val="t"/>
      <c:layout>
        <c:manualLayout>
          <c:xMode val="edge"/>
          <c:yMode val="edge"/>
          <c:x val="0.6395624600978933"/>
          <c:y val="5.1342592592592606E-2"/>
          <c:w val="0.3156688416531766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endParaRPr lang="en-IN"/>
          </a:p>
        </c:rich>
      </c:tx>
      <c:layout>
        <c:manualLayout>
          <c:xMode val="edge"/>
          <c:yMode val="edge"/>
          <c:x val="0.13055875223999824"/>
          <c:y val="3.8599252053552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rgbClr val="00B0F0"/>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5E1-47EC-8EA3-8E12151DA79D}"/>
            </c:ext>
          </c:extLst>
        </c:ser>
        <c:ser>
          <c:idx val="1"/>
          <c:order val="1"/>
          <c:tx>
            <c:strRef>
              <c:f>Ethnicity!$C$3:$C$4</c:f>
              <c:strCache>
                <c:ptCount val="1"/>
                <c:pt idx="0">
                  <c:v>PT</c:v>
                </c:pt>
              </c:strCache>
            </c:strRef>
          </c:tx>
          <c:spPr>
            <a:solidFill>
              <a:schemeClr val="accent5">
                <a:lumMod val="75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65E1-47EC-8EA3-8E12151DA79D}"/>
            </c:ext>
          </c:extLst>
        </c:ser>
        <c:dLbls>
          <c:showLegendKey val="0"/>
          <c:showVal val="0"/>
          <c:showCatName val="0"/>
          <c:showSerName val="0"/>
          <c:showPercent val="0"/>
          <c:showBubbleSize val="0"/>
        </c:dLbls>
        <c:gapWidth val="219"/>
        <c:overlap val="-27"/>
        <c:axId val="1774644240"/>
        <c:axId val="1774641744"/>
      </c:barChart>
      <c:catAx>
        <c:axId val="177464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41744"/>
        <c:crosses val="autoZero"/>
        <c:auto val="1"/>
        <c:lblAlgn val="ctr"/>
        <c:lblOffset val="100"/>
        <c:noMultiLvlLbl val="0"/>
      </c:catAx>
      <c:valAx>
        <c:axId val="1774641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644240"/>
        <c:crosses val="autoZero"/>
        <c:crossBetween val="between"/>
      </c:valAx>
      <c:spPr>
        <a:noFill/>
        <a:ln>
          <a:noFill/>
        </a:ln>
        <a:effectLst/>
      </c:spPr>
    </c:plotArea>
    <c:legend>
      <c:legendPos val="t"/>
      <c:layout>
        <c:manualLayout>
          <c:xMode val="edge"/>
          <c:yMode val="edge"/>
          <c:x val="0.77906561679790032"/>
          <c:y val="5.1342592592592606E-2"/>
          <c:w val="0.1960775206129536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 Months</a:t>
            </a:r>
            <a:endParaRPr lang="en-IN"/>
          </a:p>
        </c:rich>
      </c:tx>
      <c:layout>
        <c:manualLayout>
          <c:xMode val="edge"/>
          <c:yMode val="edge"/>
          <c:x val="0.1404785908037646"/>
          <c:y val="2.62310333650340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5">
                <a:lumMod val="75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DE6-4ABC-B6F7-5615E6F12874}"/>
            </c:ext>
          </c:extLst>
        </c:ser>
        <c:ser>
          <c:idx val="1"/>
          <c:order val="1"/>
          <c:tx>
            <c:strRef>
              <c:f>Tenure!$C$3:$C$4</c:f>
              <c:strCache>
                <c:ptCount val="1"/>
                <c:pt idx="0">
                  <c:v>PT</c:v>
                </c:pt>
              </c:strCache>
            </c:strRef>
          </c:tx>
          <c:spPr>
            <a:solidFill>
              <a:srgbClr val="00B0F0"/>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4DE6-4ABC-B6F7-5615E6F12874}"/>
            </c:ext>
          </c:extLst>
        </c:ser>
        <c:dLbls>
          <c:showLegendKey val="0"/>
          <c:showVal val="0"/>
          <c:showCatName val="0"/>
          <c:showSerName val="0"/>
          <c:showPercent val="0"/>
          <c:showBubbleSize val="0"/>
        </c:dLbls>
        <c:gapWidth val="219"/>
        <c:overlap val="-27"/>
        <c:axId val="41757328"/>
        <c:axId val="41755664"/>
      </c:barChart>
      <c:catAx>
        <c:axId val="417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5664"/>
        <c:crosses val="autoZero"/>
        <c:auto val="1"/>
        <c:lblAlgn val="ctr"/>
        <c:lblOffset val="100"/>
        <c:noMultiLvlLbl val="0"/>
      </c:catAx>
      <c:valAx>
        <c:axId val="417556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57328"/>
        <c:crosses val="autoZero"/>
        <c:crossBetween val="between"/>
      </c:valAx>
      <c:spPr>
        <a:noFill/>
        <a:ln>
          <a:noFill/>
        </a:ln>
        <a:effectLst/>
      </c:spPr>
    </c:plotArea>
    <c:legend>
      <c:legendPos val="t"/>
      <c:layout>
        <c:manualLayout>
          <c:xMode val="edge"/>
          <c:yMode val="edge"/>
          <c:x val="0.84611964129483808"/>
          <c:y val="4.2083333333333355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Dashboard.xlsx]Separation!Separations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1008758345325233"/>
          <c:y val="5.24691102998394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8039406532516766"/>
          <c:w val="0.93888888888888888"/>
          <c:h val="0.71220654709827935"/>
        </c:manualLayout>
      </c:layout>
      <c:barChart>
        <c:barDir val="col"/>
        <c:grouping val="clustered"/>
        <c:varyColors val="0"/>
        <c:ser>
          <c:idx val="0"/>
          <c:order val="0"/>
          <c:tx>
            <c:strRef>
              <c:f>Separation!$B$3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8F5-49F6-8015-C6B6992D6438}"/>
            </c:ext>
          </c:extLst>
        </c:ser>
        <c:ser>
          <c:idx val="1"/>
          <c:order val="1"/>
          <c:tx>
            <c:strRef>
              <c:f>Separation!$C$3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Separation!$A$4:$A$8</c:f>
              <c:strCache>
                <c:ptCount val="4"/>
                <c:pt idx="0">
                  <c:v>2015</c:v>
                </c:pt>
                <c:pt idx="1">
                  <c:v>2016</c:v>
                </c:pt>
                <c:pt idx="2">
                  <c:v>2017</c:v>
                </c:pt>
                <c:pt idx="3">
                  <c:v>2018</c:v>
                </c:pt>
              </c:strCache>
            </c:strRef>
          </c:cat>
          <c:val>
            <c:numRef>
              <c:f>Separation!$C$4:$C$8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8F5-49F6-8015-C6B6992D6438}"/>
            </c:ext>
          </c:extLst>
        </c:ser>
        <c:dLbls>
          <c:dLblPos val="outEnd"/>
          <c:showLegendKey val="0"/>
          <c:showVal val="1"/>
          <c:showCatName val="0"/>
          <c:showSerName val="0"/>
          <c:showPercent val="0"/>
          <c:showBubbleSize val="0"/>
        </c:dLbls>
        <c:gapWidth val="90"/>
        <c:overlap val="100"/>
        <c:axId val="590575808"/>
        <c:axId val="590572896"/>
      </c:barChart>
      <c:catAx>
        <c:axId val="59057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72896"/>
        <c:crosses val="autoZero"/>
        <c:auto val="1"/>
        <c:lblAlgn val="ctr"/>
        <c:lblOffset val="100"/>
        <c:noMultiLvlLbl val="0"/>
      </c:catAx>
      <c:valAx>
        <c:axId val="590572896"/>
        <c:scaling>
          <c:orientation val="minMax"/>
        </c:scaling>
        <c:delete val="1"/>
        <c:axPos val="l"/>
        <c:numFmt formatCode="#,##0" sourceLinked="1"/>
        <c:majorTickMark val="none"/>
        <c:minorTickMark val="none"/>
        <c:tickLblPos val="nextTo"/>
        <c:crossAx val="590575808"/>
        <c:crosses val="autoZero"/>
        <c:crossBetween val="between"/>
      </c:valAx>
      <c:spPr>
        <a:noFill/>
        <a:ln>
          <a:noFill/>
        </a:ln>
        <a:effectLst/>
      </c:spPr>
    </c:plotArea>
    <c:legend>
      <c:legendPos val="t"/>
      <c:layout>
        <c:manualLayout>
          <c:xMode val="edge"/>
          <c:yMode val="edge"/>
          <c:x val="3.1555576628183805E-2"/>
          <c:y val="0.23961395955382547"/>
          <c:w val="0.32577777777777778"/>
          <c:h val="8.73792345377805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2661283385524416"/>
          <c:y val="4.310350861314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3872739865850103"/>
          <c:w val="0.82016863517060368"/>
          <c:h val="0.81034667541557293"/>
        </c:manualLayout>
      </c:layout>
      <c:barChart>
        <c:barDir val="bar"/>
        <c:grouping val="clustered"/>
        <c:varyColors val="0"/>
        <c:ser>
          <c:idx val="0"/>
          <c:order val="0"/>
          <c:tx>
            <c:strRef>
              <c:f>Region!$B$3:$B$4</c:f>
              <c:strCache>
                <c:ptCount val="1"/>
                <c:pt idx="0">
                  <c:v>FT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4400-4EB2-8745-B7F1DF88E97B}"/>
            </c:ext>
          </c:extLst>
        </c:ser>
        <c:ser>
          <c:idx val="1"/>
          <c:order val="1"/>
          <c:tx>
            <c:strRef>
              <c:f>Region!$C$3:$C$4</c:f>
              <c:strCache>
                <c:ptCount val="1"/>
                <c:pt idx="0">
                  <c:v>PT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4400-4EB2-8745-B7F1DF88E97B}"/>
            </c:ext>
          </c:extLst>
        </c:ser>
        <c:dLbls>
          <c:dLblPos val="inEnd"/>
          <c:showLegendKey val="0"/>
          <c:showVal val="1"/>
          <c:showCatName val="0"/>
          <c:showSerName val="0"/>
          <c:showPercent val="0"/>
          <c:showBubbleSize val="0"/>
        </c:dLbls>
        <c:gapWidth val="50"/>
        <c:axId val="2000743600"/>
        <c:axId val="2000747344"/>
      </c:barChart>
      <c:catAx>
        <c:axId val="20007436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747344"/>
        <c:crosses val="autoZero"/>
        <c:auto val="1"/>
        <c:lblAlgn val="ctr"/>
        <c:lblOffset val="100"/>
        <c:noMultiLvlLbl val="0"/>
      </c:catAx>
      <c:valAx>
        <c:axId val="2000747344"/>
        <c:scaling>
          <c:orientation val="minMax"/>
        </c:scaling>
        <c:delete val="1"/>
        <c:axPos val="t"/>
        <c:numFmt formatCode="0" sourceLinked="1"/>
        <c:majorTickMark val="none"/>
        <c:minorTickMark val="none"/>
        <c:tickLblPos val="nextTo"/>
        <c:crossAx val="2000743600"/>
        <c:crosses val="autoZero"/>
        <c:crossBetween val="between"/>
      </c:valAx>
      <c:spPr>
        <a:noFill/>
        <a:ln>
          <a:noFill/>
        </a:ln>
        <a:effectLst/>
      </c:spPr>
    </c:plotArea>
    <c:legend>
      <c:legendPos val="t"/>
      <c:layout>
        <c:manualLayout>
          <c:xMode val="edge"/>
          <c:yMode val="edge"/>
          <c:x val="0.83778630796150466"/>
          <c:y val="4.6712962962962977E-2"/>
          <c:w val="0.1456708277318993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Dashboard.xlsx]Term Reason!TermReason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9.0582489955738768E-2"/>
          <c:y val="2.7777527809023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414797153164202"/>
          <c:w val="0.93888888888888888"/>
          <c:h val="0.74845231028161763"/>
        </c:manualLayout>
      </c:layout>
      <c:barChart>
        <c:barDir val="col"/>
        <c:grouping val="clustered"/>
        <c:varyColors val="0"/>
        <c:ser>
          <c:idx val="0"/>
          <c:order val="0"/>
          <c:tx>
            <c:strRef>
              <c:f>'Term Reason'!$B$3:$B$4</c:f>
              <c:strCache>
                <c:ptCount val="1"/>
                <c:pt idx="0">
                  <c:v>Involuntary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0836-4F58-948C-BC397C8D5DF2}"/>
            </c:ext>
          </c:extLst>
        </c:ser>
        <c:ser>
          <c:idx val="1"/>
          <c:order val="1"/>
          <c:tx>
            <c:strRef>
              <c:f>'Term Reason'!$C$3:$C$4</c:f>
              <c:strCache>
                <c:ptCount val="1"/>
                <c:pt idx="0">
                  <c:v>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4-0836-4F58-948C-BC397C8D5DF2}"/>
            </c:ext>
          </c:extLst>
        </c:ser>
        <c:dLbls>
          <c:dLblPos val="outEnd"/>
          <c:showLegendKey val="0"/>
          <c:showVal val="1"/>
          <c:showCatName val="0"/>
          <c:showSerName val="0"/>
          <c:showPercent val="0"/>
          <c:showBubbleSize val="0"/>
        </c:dLbls>
        <c:gapWidth val="90"/>
        <c:axId val="590575808"/>
        <c:axId val="590572896"/>
      </c:barChart>
      <c:catAx>
        <c:axId val="59057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72896"/>
        <c:crosses val="autoZero"/>
        <c:auto val="1"/>
        <c:lblAlgn val="ctr"/>
        <c:lblOffset val="100"/>
        <c:noMultiLvlLbl val="0"/>
      </c:catAx>
      <c:valAx>
        <c:axId val="590572896"/>
        <c:scaling>
          <c:orientation val="minMax"/>
        </c:scaling>
        <c:delete val="1"/>
        <c:axPos val="l"/>
        <c:numFmt formatCode="#,##0" sourceLinked="1"/>
        <c:majorTickMark val="none"/>
        <c:minorTickMark val="none"/>
        <c:tickLblPos val="nextTo"/>
        <c:crossAx val="590575808"/>
        <c:crosses val="autoZero"/>
        <c:crossBetween val="between"/>
      </c:valAx>
      <c:spPr>
        <a:noFill/>
        <a:ln>
          <a:noFill/>
        </a:ln>
        <a:effectLst/>
      </c:spPr>
    </c:plotArea>
    <c:legend>
      <c:legendPos val="t"/>
      <c:layout>
        <c:manualLayout>
          <c:xMode val="edge"/>
          <c:yMode val="edge"/>
          <c:x val="8.3843154514570431E-2"/>
          <c:y val="0.17753330833645795"/>
          <c:w val="0.30608147930245055"/>
          <c:h val="0.1071436070491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png"/><Relationship Id="rId21" Type="http://schemas.openxmlformats.org/officeDocument/2006/relationships/chart" Target="../charts/chart5.xml"/><Relationship Id="rId34" Type="http://schemas.openxmlformats.org/officeDocument/2006/relationships/image" Target="../media/image26.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hyperlink" Target="https://pixabay.com/en/human-resources-hr-management-1181577/" TargetMode="External"/><Relationship Id="rId33" Type="http://schemas.openxmlformats.org/officeDocument/2006/relationships/image" Target="../media/image25.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1.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32" Type="http://schemas.openxmlformats.org/officeDocument/2006/relationships/image" Target="../media/image24.png"/><Relationship Id="rId37" Type="http://schemas.openxmlformats.org/officeDocument/2006/relationships/image" Target="../media/image29.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png"/><Relationship Id="rId36" Type="http://schemas.openxmlformats.org/officeDocument/2006/relationships/image" Target="../media/image28.pn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19.svg"/><Relationship Id="rId30" Type="http://schemas.openxmlformats.org/officeDocument/2006/relationships/image" Target="../media/image22.png"/><Relationship Id="rId35" Type="http://schemas.openxmlformats.org/officeDocument/2006/relationships/image" Target="../media/image27.svg"/><Relationship Id="rId8" Type="http://schemas.openxmlformats.org/officeDocument/2006/relationships/image" Target="../media/image8.sv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4</xdr:row>
      <xdr:rowOff>161925</xdr:rowOff>
    </xdr:from>
    <xdr:to>
      <xdr:col>24</xdr:col>
      <xdr:colOff>-1</xdr:colOff>
      <xdr:row>4</xdr:row>
      <xdr:rowOff>166688</xdr:rowOff>
    </xdr:to>
    <xdr:cxnSp macro="">
      <xdr:nvCxnSpPr>
        <xdr:cNvPr id="3" name="Straight Connector 2">
          <a:extLst>
            <a:ext uri="{FF2B5EF4-FFF2-40B4-BE49-F238E27FC236}">
              <a16:creationId xmlns:a16="http://schemas.microsoft.com/office/drawing/2014/main" id="{B3A2FF94-C2F0-3CDE-1EB5-64F87340FBE0}"/>
            </a:ext>
          </a:extLst>
        </xdr:cNvPr>
        <xdr:cNvCxnSpPr/>
      </xdr:nvCxnSpPr>
      <xdr:spPr>
        <a:xfrm>
          <a:off x="19050" y="1221581"/>
          <a:ext cx="15197137" cy="4763"/>
        </a:xfrm>
        <a:prstGeom prst="line">
          <a:avLst/>
        </a:prstGeom>
        <a:ln w="381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133350</xdr:colOff>
      <xdr:row>0</xdr:row>
      <xdr:rowOff>276225</xdr:rowOff>
    </xdr:from>
    <xdr:to>
      <xdr:col>5</xdr:col>
      <xdr:colOff>514350</xdr:colOff>
      <xdr:row>3</xdr:row>
      <xdr:rowOff>0</xdr:rowOff>
    </xdr:to>
    <xdr:pic>
      <xdr:nvPicPr>
        <xdr:cNvPr id="5" name="Graphic 4" descr="Man with solid fill">
          <a:extLst>
            <a:ext uri="{FF2B5EF4-FFF2-40B4-BE49-F238E27FC236}">
              <a16:creationId xmlns:a16="http://schemas.microsoft.com/office/drawing/2014/main" id="{0AAA2B15-BBC1-A65C-B72D-E7D6C00327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67100" y="276225"/>
          <a:ext cx="381000" cy="447675"/>
        </a:xfrm>
        <a:prstGeom prst="rect">
          <a:avLst/>
        </a:prstGeom>
      </xdr:spPr>
    </xdr:pic>
    <xdr:clientData/>
  </xdr:twoCellAnchor>
  <xdr:twoCellAnchor editAs="oneCell">
    <xdr:from>
      <xdr:col>4</xdr:col>
      <xdr:colOff>83325</xdr:colOff>
      <xdr:row>0</xdr:row>
      <xdr:rowOff>228599</xdr:rowOff>
    </xdr:from>
    <xdr:to>
      <xdr:col>4</xdr:col>
      <xdr:colOff>571500</xdr:colOff>
      <xdr:row>2</xdr:row>
      <xdr:rowOff>238124</xdr:rowOff>
    </xdr:to>
    <xdr:pic>
      <xdr:nvPicPr>
        <xdr:cNvPr id="7" name="Graphic 6" descr="Users with solid fill">
          <a:extLst>
            <a:ext uri="{FF2B5EF4-FFF2-40B4-BE49-F238E27FC236}">
              <a16:creationId xmlns:a16="http://schemas.microsoft.com/office/drawing/2014/main" id="{80BC6BF6-1EB4-C2E2-E110-0F4200FA281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07475" y="228599"/>
          <a:ext cx="488175" cy="485775"/>
        </a:xfrm>
        <a:prstGeom prst="rect">
          <a:avLst/>
        </a:prstGeom>
      </xdr:spPr>
    </xdr:pic>
    <xdr:clientData/>
  </xdr:twoCellAnchor>
  <xdr:twoCellAnchor editAs="oneCell">
    <xdr:from>
      <xdr:col>6</xdr:col>
      <xdr:colOff>147600</xdr:colOff>
      <xdr:row>0</xdr:row>
      <xdr:rowOff>257175</xdr:rowOff>
    </xdr:from>
    <xdr:to>
      <xdr:col>6</xdr:col>
      <xdr:colOff>552450</xdr:colOff>
      <xdr:row>3</xdr:row>
      <xdr:rowOff>0</xdr:rowOff>
    </xdr:to>
    <xdr:pic>
      <xdr:nvPicPr>
        <xdr:cNvPr id="9" name="Graphic 8" descr="Woman with solid fill">
          <a:extLst>
            <a:ext uri="{FF2B5EF4-FFF2-40B4-BE49-F238E27FC236}">
              <a16:creationId xmlns:a16="http://schemas.microsoft.com/office/drawing/2014/main" id="{703777FD-8E25-DE54-DD5E-D6A94941DD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90950" y="257175"/>
          <a:ext cx="404850" cy="466725"/>
        </a:xfrm>
        <a:prstGeom prst="rect">
          <a:avLst/>
        </a:prstGeom>
      </xdr:spPr>
    </xdr:pic>
    <xdr:clientData/>
  </xdr:twoCellAnchor>
  <xdr:twoCellAnchor editAs="oneCell">
    <xdr:from>
      <xdr:col>7</xdr:col>
      <xdr:colOff>66676</xdr:colOff>
      <xdr:row>0</xdr:row>
      <xdr:rowOff>104775</xdr:rowOff>
    </xdr:from>
    <xdr:to>
      <xdr:col>7</xdr:col>
      <xdr:colOff>592456</xdr:colOff>
      <xdr:row>2</xdr:row>
      <xdr:rowOff>0</xdr:rowOff>
    </xdr:to>
    <xdr:pic>
      <xdr:nvPicPr>
        <xdr:cNvPr id="11" name="Graphic 10" descr="Coins outline">
          <a:extLst>
            <a:ext uri="{FF2B5EF4-FFF2-40B4-BE49-F238E27FC236}">
              <a16:creationId xmlns:a16="http://schemas.microsoft.com/office/drawing/2014/main" id="{FFA49208-436B-719D-37F9-AF7C4A6B715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619626" y="104775"/>
          <a:ext cx="525780" cy="371475"/>
        </a:xfrm>
        <a:prstGeom prst="rect">
          <a:avLst/>
        </a:prstGeom>
      </xdr:spPr>
    </xdr:pic>
    <xdr:clientData/>
  </xdr:twoCellAnchor>
  <xdr:twoCellAnchor editAs="oneCell">
    <xdr:from>
      <xdr:col>8</xdr:col>
      <xdr:colOff>104775</xdr:colOff>
      <xdr:row>0</xdr:row>
      <xdr:rowOff>38100</xdr:rowOff>
    </xdr:from>
    <xdr:to>
      <xdr:col>8</xdr:col>
      <xdr:colOff>485775</xdr:colOff>
      <xdr:row>2</xdr:row>
      <xdr:rowOff>28575</xdr:rowOff>
    </xdr:to>
    <xdr:pic>
      <xdr:nvPicPr>
        <xdr:cNvPr id="12" name="Graphic 11" descr="Man with solid fill">
          <a:extLst>
            <a:ext uri="{FF2B5EF4-FFF2-40B4-BE49-F238E27FC236}">
              <a16:creationId xmlns:a16="http://schemas.microsoft.com/office/drawing/2014/main" id="{EFE29CBE-8CA7-90BD-A7B7-3537B2C225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67325" y="38100"/>
          <a:ext cx="381000" cy="466725"/>
        </a:xfrm>
        <a:prstGeom prst="rect">
          <a:avLst/>
        </a:prstGeom>
      </xdr:spPr>
    </xdr:pic>
    <xdr:clientData/>
  </xdr:twoCellAnchor>
  <xdr:twoCellAnchor editAs="oneCell">
    <xdr:from>
      <xdr:col>9</xdr:col>
      <xdr:colOff>99975</xdr:colOff>
      <xdr:row>0</xdr:row>
      <xdr:rowOff>28575</xdr:rowOff>
    </xdr:from>
    <xdr:to>
      <xdr:col>9</xdr:col>
      <xdr:colOff>504825</xdr:colOff>
      <xdr:row>2</xdr:row>
      <xdr:rowOff>19050</xdr:rowOff>
    </xdr:to>
    <xdr:pic>
      <xdr:nvPicPr>
        <xdr:cNvPr id="13" name="Graphic 12" descr="Woman with solid fill">
          <a:extLst>
            <a:ext uri="{FF2B5EF4-FFF2-40B4-BE49-F238E27FC236}">
              <a16:creationId xmlns:a16="http://schemas.microsoft.com/office/drawing/2014/main" id="{E4EF29A2-271F-0813-F3C4-B42F5F4C564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72125" y="28575"/>
          <a:ext cx="404850" cy="466725"/>
        </a:xfrm>
        <a:prstGeom prst="rect">
          <a:avLst/>
        </a:prstGeom>
      </xdr:spPr>
    </xdr:pic>
    <xdr:clientData/>
  </xdr:twoCellAnchor>
  <xdr:twoCellAnchor editAs="oneCell">
    <xdr:from>
      <xdr:col>10</xdr:col>
      <xdr:colOff>180975</xdr:colOff>
      <xdr:row>0</xdr:row>
      <xdr:rowOff>19050</xdr:rowOff>
    </xdr:from>
    <xdr:to>
      <xdr:col>10</xdr:col>
      <xdr:colOff>691149</xdr:colOff>
      <xdr:row>1</xdr:row>
      <xdr:rowOff>142875</xdr:rowOff>
    </xdr:to>
    <xdr:pic>
      <xdr:nvPicPr>
        <xdr:cNvPr id="15" name="Graphic 14" descr="Clock with solid fill">
          <a:extLst>
            <a:ext uri="{FF2B5EF4-FFF2-40B4-BE49-F238E27FC236}">
              <a16:creationId xmlns:a16="http://schemas.microsoft.com/office/drawing/2014/main" id="{19EB7A6D-2678-38E7-B3EF-5D1FD426A02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315075" y="19050"/>
          <a:ext cx="510174" cy="409575"/>
        </a:xfrm>
        <a:prstGeom prst="rect">
          <a:avLst/>
        </a:prstGeom>
      </xdr:spPr>
    </xdr:pic>
    <xdr:clientData/>
  </xdr:twoCellAnchor>
  <xdr:twoCellAnchor editAs="oneCell">
    <xdr:from>
      <xdr:col>11</xdr:col>
      <xdr:colOff>142875</xdr:colOff>
      <xdr:row>0</xdr:row>
      <xdr:rowOff>19050</xdr:rowOff>
    </xdr:from>
    <xdr:to>
      <xdr:col>11</xdr:col>
      <xdr:colOff>523875</xdr:colOff>
      <xdr:row>2</xdr:row>
      <xdr:rowOff>9525</xdr:rowOff>
    </xdr:to>
    <xdr:pic>
      <xdr:nvPicPr>
        <xdr:cNvPr id="18" name="Graphic 17" descr="Man with solid fill">
          <a:extLst>
            <a:ext uri="{FF2B5EF4-FFF2-40B4-BE49-F238E27FC236}">
              <a16:creationId xmlns:a16="http://schemas.microsoft.com/office/drawing/2014/main" id="{568B332E-ACCA-74BD-87DC-71C29677C6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34225" y="19050"/>
          <a:ext cx="381000" cy="466725"/>
        </a:xfrm>
        <a:prstGeom prst="rect">
          <a:avLst/>
        </a:prstGeom>
      </xdr:spPr>
    </xdr:pic>
    <xdr:clientData/>
  </xdr:twoCellAnchor>
  <xdr:twoCellAnchor editAs="oneCell">
    <xdr:from>
      <xdr:col>12</xdr:col>
      <xdr:colOff>157125</xdr:colOff>
      <xdr:row>0</xdr:row>
      <xdr:rowOff>0</xdr:rowOff>
    </xdr:from>
    <xdr:to>
      <xdr:col>12</xdr:col>
      <xdr:colOff>561975</xdr:colOff>
      <xdr:row>1</xdr:row>
      <xdr:rowOff>180975</xdr:rowOff>
    </xdr:to>
    <xdr:pic>
      <xdr:nvPicPr>
        <xdr:cNvPr id="19" name="Graphic 18" descr="Woman with solid fill">
          <a:extLst>
            <a:ext uri="{FF2B5EF4-FFF2-40B4-BE49-F238E27FC236}">
              <a16:creationId xmlns:a16="http://schemas.microsoft.com/office/drawing/2014/main" id="{EF94283B-BB2D-EB07-69FA-3EB677ECAB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58075" y="0"/>
          <a:ext cx="404850" cy="466725"/>
        </a:xfrm>
        <a:prstGeom prst="rect">
          <a:avLst/>
        </a:prstGeom>
      </xdr:spPr>
    </xdr:pic>
    <xdr:clientData/>
  </xdr:twoCellAnchor>
  <xdr:twoCellAnchor>
    <xdr:from>
      <xdr:col>13</xdr:col>
      <xdr:colOff>95251</xdr:colOff>
      <xdr:row>0</xdr:row>
      <xdr:rowOff>1</xdr:rowOff>
    </xdr:from>
    <xdr:to>
      <xdr:col>16</xdr:col>
      <xdr:colOff>295275</xdr:colOff>
      <xdr:row>4</xdr:row>
      <xdr:rowOff>95250</xdr:rowOff>
    </xdr:to>
    <xdr:graphicFrame macro="">
      <xdr:nvGraphicFramePr>
        <xdr:cNvPr id="21" name="Chart 20">
          <a:extLst>
            <a:ext uri="{FF2B5EF4-FFF2-40B4-BE49-F238E27FC236}">
              <a16:creationId xmlns:a16="http://schemas.microsoft.com/office/drawing/2014/main" id="{22E0648B-EF5F-442A-BD86-55F1FA8C9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133350</xdr:colOff>
      <xdr:row>1</xdr:row>
      <xdr:rowOff>28575</xdr:rowOff>
    </xdr:from>
    <xdr:to>
      <xdr:col>18</xdr:col>
      <xdr:colOff>514350</xdr:colOff>
      <xdr:row>3</xdr:row>
      <xdr:rowOff>38100</xdr:rowOff>
    </xdr:to>
    <xdr:pic>
      <xdr:nvPicPr>
        <xdr:cNvPr id="22" name="Graphic 21" descr="Man with solid fill">
          <a:extLst>
            <a:ext uri="{FF2B5EF4-FFF2-40B4-BE49-F238E27FC236}">
              <a16:creationId xmlns:a16="http://schemas.microsoft.com/office/drawing/2014/main" id="{DA935C02-9D5D-57DD-1693-AFB4AEBC314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391900" y="314325"/>
          <a:ext cx="381000" cy="447675"/>
        </a:xfrm>
        <a:prstGeom prst="rect">
          <a:avLst/>
        </a:prstGeom>
      </xdr:spPr>
    </xdr:pic>
    <xdr:clientData/>
  </xdr:twoCellAnchor>
  <xdr:twoCellAnchor editAs="oneCell">
    <xdr:from>
      <xdr:col>17</xdr:col>
      <xdr:colOff>83325</xdr:colOff>
      <xdr:row>0</xdr:row>
      <xdr:rowOff>266699</xdr:rowOff>
    </xdr:from>
    <xdr:to>
      <xdr:col>17</xdr:col>
      <xdr:colOff>571500</xdr:colOff>
      <xdr:row>3</xdr:row>
      <xdr:rowOff>28574</xdr:rowOff>
    </xdr:to>
    <xdr:pic>
      <xdr:nvPicPr>
        <xdr:cNvPr id="23" name="Graphic 22" descr="Users with solid fill">
          <a:extLst>
            <a:ext uri="{FF2B5EF4-FFF2-40B4-BE49-F238E27FC236}">
              <a16:creationId xmlns:a16="http://schemas.microsoft.com/office/drawing/2014/main" id="{685C7DE6-48B1-A7D9-8451-F56220E3C15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732275" y="266699"/>
          <a:ext cx="488175" cy="485775"/>
        </a:xfrm>
        <a:prstGeom prst="rect">
          <a:avLst/>
        </a:prstGeom>
      </xdr:spPr>
    </xdr:pic>
    <xdr:clientData/>
  </xdr:twoCellAnchor>
  <xdr:twoCellAnchor editAs="oneCell">
    <xdr:from>
      <xdr:col>19</xdr:col>
      <xdr:colOff>147600</xdr:colOff>
      <xdr:row>1</xdr:row>
      <xdr:rowOff>9525</xdr:rowOff>
    </xdr:from>
    <xdr:to>
      <xdr:col>19</xdr:col>
      <xdr:colOff>552450</xdr:colOff>
      <xdr:row>3</xdr:row>
      <xdr:rowOff>38100</xdr:rowOff>
    </xdr:to>
    <xdr:pic>
      <xdr:nvPicPr>
        <xdr:cNvPr id="24" name="Graphic 23" descr="Woman with solid fill">
          <a:extLst>
            <a:ext uri="{FF2B5EF4-FFF2-40B4-BE49-F238E27FC236}">
              <a16:creationId xmlns:a16="http://schemas.microsoft.com/office/drawing/2014/main" id="{2F1A6FD3-65A3-9BDA-3012-67EA8C2ABAB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015750" y="295275"/>
          <a:ext cx="404850" cy="466725"/>
        </a:xfrm>
        <a:prstGeom prst="rect">
          <a:avLst/>
        </a:prstGeom>
      </xdr:spPr>
    </xdr:pic>
    <xdr:clientData/>
  </xdr:twoCellAnchor>
  <xdr:twoCellAnchor>
    <xdr:from>
      <xdr:col>2</xdr:col>
      <xdr:colOff>476248</xdr:colOff>
      <xdr:row>5</xdr:row>
      <xdr:rowOff>35719</xdr:rowOff>
    </xdr:from>
    <xdr:to>
      <xdr:col>13</xdr:col>
      <xdr:colOff>604838</xdr:colOff>
      <xdr:row>21</xdr:row>
      <xdr:rowOff>71438</xdr:rowOff>
    </xdr:to>
    <xdr:graphicFrame macro="">
      <xdr:nvGraphicFramePr>
        <xdr:cNvPr id="29" name="Active">
          <a:extLst>
            <a:ext uri="{FF2B5EF4-FFF2-40B4-BE49-F238E27FC236}">
              <a16:creationId xmlns:a16="http://schemas.microsoft.com/office/drawing/2014/main" id="{C72CB293-41CB-40DC-B309-545A0D37F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107156</xdr:colOff>
      <xdr:row>5</xdr:row>
      <xdr:rowOff>52387</xdr:rowOff>
    </xdr:from>
    <xdr:to>
      <xdr:col>24</xdr:col>
      <xdr:colOff>23812</xdr:colOff>
      <xdr:row>21</xdr:row>
      <xdr:rowOff>95250</xdr:rowOff>
    </xdr:to>
    <xdr:graphicFrame macro="">
      <xdr:nvGraphicFramePr>
        <xdr:cNvPr id="30" name="Ethnic">
          <a:extLst>
            <a:ext uri="{FF2B5EF4-FFF2-40B4-BE49-F238E27FC236}">
              <a16:creationId xmlns:a16="http://schemas.microsoft.com/office/drawing/2014/main" id="{D2215C91-5D79-450A-8FA2-CCC4641C4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285749</xdr:colOff>
      <xdr:row>21</xdr:row>
      <xdr:rowOff>161924</xdr:rowOff>
    </xdr:from>
    <xdr:to>
      <xdr:col>24</xdr:col>
      <xdr:colOff>33338</xdr:colOff>
      <xdr:row>43</xdr:row>
      <xdr:rowOff>83343</xdr:rowOff>
    </xdr:to>
    <xdr:graphicFrame macro="">
      <xdr:nvGraphicFramePr>
        <xdr:cNvPr id="31" name="Tenure">
          <a:extLst>
            <a:ext uri="{FF2B5EF4-FFF2-40B4-BE49-F238E27FC236}">
              <a16:creationId xmlns:a16="http://schemas.microsoft.com/office/drawing/2014/main" id="{DB09CDF5-EAAE-4629-B326-4FA411CF0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476249</xdr:colOff>
      <xdr:row>21</xdr:row>
      <xdr:rowOff>185735</xdr:rowOff>
    </xdr:from>
    <xdr:to>
      <xdr:col>10</xdr:col>
      <xdr:colOff>26195</xdr:colOff>
      <xdr:row>32</xdr:row>
      <xdr:rowOff>147636</xdr:rowOff>
    </xdr:to>
    <xdr:graphicFrame macro="">
      <xdr:nvGraphicFramePr>
        <xdr:cNvPr id="33" name="Separations">
          <a:extLst>
            <a:ext uri="{FF2B5EF4-FFF2-40B4-BE49-F238E27FC236}">
              <a16:creationId xmlns:a16="http://schemas.microsoft.com/office/drawing/2014/main" id="{0AF86564-BF65-4579-AA5B-2045DDF96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119063</xdr:colOff>
      <xdr:row>21</xdr:row>
      <xdr:rowOff>142874</xdr:rowOff>
    </xdr:from>
    <xdr:to>
      <xdr:col>16</xdr:col>
      <xdr:colOff>238123</xdr:colOff>
      <xdr:row>43</xdr:row>
      <xdr:rowOff>95249</xdr:rowOff>
    </xdr:to>
    <xdr:graphicFrame macro="">
      <xdr:nvGraphicFramePr>
        <xdr:cNvPr id="34" name="Region">
          <a:extLst>
            <a:ext uri="{FF2B5EF4-FFF2-40B4-BE49-F238E27FC236}">
              <a16:creationId xmlns:a16="http://schemas.microsoft.com/office/drawing/2014/main" id="{C3CDF5E4-6E07-428C-BE7D-6EDFE6B83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476249</xdr:colOff>
      <xdr:row>33</xdr:row>
      <xdr:rowOff>47625</xdr:rowOff>
    </xdr:from>
    <xdr:to>
      <xdr:col>10</xdr:col>
      <xdr:colOff>11905</xdr:colOff>
      <xdr:row>43</xdr:row>
      <xdr:rowOff>142875</xdr:rowOff>
    </xdr:to>
    <xdr:graphicFrame macro="">
      <xdr:nvGraphicFramePr>
        <xdr:cNvPr id="35" name="TermReason">
          <a:extLst>
            <a:ext uri="{FF2B5EF4-FFF2-40B4-BE49-F238E27FC236}">
              <a16:creationId xmlns:a16="http://schemas.microsoft.com/office/drawing/2014/main" id="{AA9FD3AC-7857-4CD5-A498-E2BE893B5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1078706</xdr:colOff>
      <xdr:row>0</xdr:row>
      <xdr:rowOff>14287</xdr:rowOff>
    </xdr:from>
    <xdr:to>
      <xdr:col>3</xdr:col>
      <xdr:colOff>1078706</xdr:colOff>
      <xdr:row>4</xdr:row>
      <xdr:rowOff>100012</xdr:rowOff>
    </xdr:to>
    <xdr:cxnSp macro="">
      <xdr:nvCxnSpPr>
        <xdr:cNvPr id="37" name="Straight Connector 36">
          <a:extLst>
            <a:ext uri="{FF2B5EF4-FFF2-40B4-BE49-F238E27FC236}">
              <a16:creationId xmlns:a16="http://schemas.microsoft.com/office/drawing/2014/main" id="{019FF8DC-21C0-7188-4F34-7AC05BF1377F}"/>
            </a:ext>
          </a:extLst>
        </xdr:cNvPr>
        <xdr:cNvCxnSpPr/>
      </xdr:nvCxnSpPr>
      <xdr:spPr>
        <a:xfrm>
          <a:off x="2900362" y="14287"/>
          <a:ext cx="0" cy="1145381"/>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0</xdr:row>
      <xdr:rowOff>47625</xdr:rowOff>
    </xdr:from>
    <xdr:to>
      <xdr:col>6</xdr:col>
      <xdr:colOff>600075</xdr:colOff>
      <xdr:row>4</xdr:row>
      <xdr:rowOff>133350</xdr:rowOff>
    </xdr:to>
    <xdr:cxnSp macro="">
      <xdr:nvCxnSpPr>
        <xdr:cNvPr id="38" name="Straight Connector 37">
          <a:extLst>
            <a:ext uri="{FF2B5EF4-FFF2-40B4-BE49-F238E27FC236}">
              <a16:creationId xmlns:a16="http://schemas.microsoft.com/office/drawing/2014/main" id="{08FA3806-23A2-37FD-91F7-DCE6A5B5AB19}"/>
            </a:ext>
          </a:extLst>
        </xdr:cNvPr>
        <xdr:cNvCxnSpPr/>
      </xdr:nvCxnSpPr>
      <xdr:spPr>
        <a:xfrm>
          <a:off x="4391025" y="47625"/>
          <a:ext cx="0" cy="1143000"/>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0</xdr:row>
      <xdr:rowOff>28575</xdr:rowOff>
    </xdr:from>
    <xdr:to>
      <xdr:col>10</xdr:col>
      <xdr:colOff>9525</xdr:colOff>
      <xdr:row>4</xdr:row>
      <xdr:rowOff>133350</xdr:rowOff>
    </xdr:to>
    <xdr:cxnSp macro="">
      <xdr:nvCxnSpPr>
        <xdr:cNvPr id="39" name="Straight Connector 38">
          <a:extLst>
            <a:ext uri="{FF2B5EF4-FFF2-40B4-BE49-F238E27FC236}">
              <a16:creationId xmlns:a16="http://schemas.microsoft.com/office/drawing/2014/main" id="{3A011E93-4FEB-7422-38EC-086BFE0925E2}"/>
            </a:ext>
          </a:extLst>
        </xdr:cNvPr>
        <xdr:cNvCxnSpPr/>
      </xdr:nvCxnSpPr>
      <xdr:spPr>
        <a:xfrm>
          <a:off x="6143625" y="28575"/>
          <a:ext cx="0" cy="1162050"/>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xdr:colOff>
      <xdr:row>0</xdr:row>
      <xdr:rowOff>9525</xdr:rowOff>
    </xdr:from>
    <xdr:to>
      <xdr:col>13</xdr:col>
      <xdr:colOff>38100</xdr:colOff>
      <xdr:row>4</xdr:row>
      <xdr:rowOff>152400</xdr:rowOff>
    </xdr:to>
    <xdr:cxnSp macro="">
      <xdr:nvCxnSpPr>
        <xdr:cNvPr id="44" name="Straight Connector 43">
          <a:extLst>
            <a:ext uri="{FF2B5EF4-FFF2-40B4-BE49-F238E27FC236}">
              <a16:creationId xmlns:a16="http://schemas.microsoft.com/office/drawing/2014/main" id="{A62DFD56-0F92-41FF-D352-085C692F0FA2}"/>
            </a:ext>
          </a:extLst>
        </xdr:cNvPr>
        <xdr:cNvCxnSpPr/>
      </xdr:nvCxnSpPr>
      <xdr:spPr>
        <a:xfrm>
          <a:off x="8181975" y="9525"/>
          <a:ext cx="0" cy="1200150"/>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361950</xdr:colOff>
      <xdr:row>0</xdr:row>
      <xdr:rowOff>0</xdr:rowOff>
    </xdr:from>
    <xdr:to>
      <xdr:col>16</xdr:col>
      <xdr:colOff>361950</xdr:colOff>
      <xdr:row>4</xdr:row>
      <xdr:rowOff>161925</xdr:rowOff>
    </xdr:to>
    <xdr:cxnSp macro="">
      <xdr:nvCxnSpPr>
        <xdr:cNvPr id="46" name="Straight Connector 45">
          <a:extLst>
            <a:ext uri="{FF2B5EF4-FFF2-40B4-BE49-F238E27FC236}">
              <a16:creationId xmlns:a16="http://schemas.microsoft.com/office/drawing/2014/main" id="{17784274-FC47-44FF-E750-62E176B35677}"/>
            </a:ext>
          </a:extLst>
        </xdr:cNvPr>
        <xdr:cNvCxnSpPr/>
      </xdr:nvCxnSpPr>
      <xdr:spPr>
        <a:xfrm>
          <a:off x="10334625" y="0"/>
          <a:ext cx="0" cy="1219200"/>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142875</xdr:colOff>
      <xdr:row>0</xdr:row>
      <xdr:rowOff>0</xdr:rowOff>
    </xdr:from>
    <xdr:to>
      <xdr:col>20</xdr:col>
      <xdr:colOff>142875</xdr:colOff>
      <xdr:row>4</xdr:row>
      <xdr:rowOff>180975</xdr:rowOff>
    </xdr:to>
    <xdr:cxnSp macro="">
      <xdr:nvCxnSpPr>
        <xdr:cNvPr id="48" name="Straight Connector 47">
          <a:extLst>
            <a:ext uri="{FF2B5EF4-FFF2-40B4-BE49-F238E27FC236}">
              <a16:creationId xmlns:a16="http://schemas.microsoft.com/office/drawing/2014/main" id="{032829E7-CB5C-5D95-2477-1A1C8E472B3F}"/>
            </a:ext>
          </a:extLst>
        </xdr:cNvPr>
        <xdr:cNvCxnSpPr/>
      </xdr:nvCxnSpPr>
      <xdr:spPr>
        <a:xfrm>
          <a:off x="12553950" y="0"/>
          <a:ext cx="0" cy="1238250"/>
        </a:xfrm>
        <a:prstGeom prst="line">
          <a:avLst/>
        </a:prstGeom>
        <a:ln w="19050">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178593</xdr:colOff>
      <xdr:row>0</xdr:row>
      <xdr:rowOff>130969</xdr:rowOff>
    </xdr:from>
    <xdr:to>
      <xdr:col>24</xdr:col>
      <xdr:colOff>11906</xdr:colOff>
      <xdr:row>4</xdr:row>
      <xdr:rowOff>166687</xdr:rowOff>
    </xdr:to>
    <mc:AlternateContent xmlns:mc="http://schemas.openxmlformats.org/markup-compatibility/2006">
      <mc:Choice xmlns:a14="http://schemas.microsoft.com/office/drawing/2010/main" Requires="a14">
        <xdr:graphicFrame macro="">
          <xdr:nvGraphicFramePr>
            <xdr:cNvPr id="50" name="Year">
              <a:extLst>
                <a:ext uri="{FF2B5EF4-FFF2-40B4-BE49-F238E27FC236}">
                  <a16:creationId xmlns:a16="http://schemas.microsoft.com/office/drawing/2014/main" id="{98635F19-1F27-D512-9C3F-67DE61C22A6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965906" y="130969"/>
              <a:ext cx="2262188"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104776</xdr:rowOff>
    </xdr:from>
    <xdr:to>
      <xdr:col>2</xdr:col>
      <xdr:colOff>428624</xdr:colOff>
      <xdr:row>9</xdr:row>
      <xdr:rowOff>47625</xdr:rowOff>
    </xdr:to>
    <mc:AlternateContent xmlns:mc="http://schemas.openxmlformats.org/markup-compatibility/2006">
      <mc:Choice xmlns:a14="http://schemas.microsoft.com/office/drawing/2010/main" Requires="a14">
        <xdr:graphicFrame macro="">
          <xdr:nvGraphicFramePr>
            <xdr:cNvPr id="51" name="FP">
              <a:extLst>
                <a:ext uri="{FF2B5EF4-FFF2-40B4-BE49-F238E27FC236}">
                  <a16:creationId xmlns:a16="http://schemas.microsoft.com/office/drawing/2014/main" id="{2773F967-DE4B-7BA6-E266-1ABAE95CC43A}"/>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1" y="1354932"/>
              <a:ext cx="1643061"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26</xdr:row>
      <xdr:rowOff>80964</xdr:rowOff>
    </xdr:from>
    <xdr:to>
      <xdr:col>2</xdr:col>
      <xdr:colOff>416718</xdr:colOff>
      <xdr:row>38</xdr:row>
      <xdr:rowOff>11906</xdr:rowOff>
    </xdr:to>
    <mc:AlternateContent xmlns:mc="http://schemas.openxmlformats.org/markup-compatibility/2006">
      <mc:Choice xmlns:a14="http://schemas.microsoft.com/office/drawing/2010/main" Requires="a14">
        <xdr:graphicFrame macro="">
          <xdr:nvGraphicFramePr>
            <xdr:cNvPr id="52" name="EthnicGroup">
              <a:extLst>
                <a:ext uri="{FF2B5EF4-FFF2-40B4-BE49-F238E27FC236}">
                  <a16:creationId xmlns:a16="http://schemas.microsoft.com/office/drawing/2014/main" id="{B247914B-8706-28E2-0A64-66DC73373E4F}"/>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35719" y="5331620"/>
              <a:ext cx="1595437" cy="221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13494</xdr:rowOff>
    </xdr:from>
    <xdr:to>
      <xdr:col>2</xdr:col>
      <xdr:colOff>416718</xdr:colOff>
      <xdr:row>25</xdr:row>
      <xdr:rowOff>146844</xdr:rowOff>
    </xdr:to>
    <mc:AlternateContent xmlns:mc="http://schemas.openxmlformats.org/markup-compatibility/2006">
      <mc:Choice xmlns:a14="http://schemas.microsoft.com/office/drawing/2010/main" Requires="a14">
        <xdr:graphicFrame macro="">
          <xdr:nvGraphicFramePr>
            <xdr:cNvPr id="53" name="BU Region">
              <a:extLst>
                <a:ext uri="{FF2B5EF4-FFF2-40B4-BE49-F238E27FC236}">
                  <a16:creationId xmlns:a16="http://schemas.microsoft.com/office/drawing/2014/main" id="{87EA2412-A182-EB7A-64A3-9C69EA1E4576}"/>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978150"/>
              <a:ext cx="1631156"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172244</xdr:rowOff>
    </xdr:from>
    <xdr:to>
      <xdr:col>2</xdr:col>
      <xdr:colOff>404813</xdr:colOff>
      <xdr:row>13</xdr:row>
      <xdr:rowOff>79375</xdr:rowOff>
    </xdr:to>
    <mc:AlternateContent xmlns:mc="http://schemas.openxmlformats.org/markup-compatibility/2006">
      <mc:Choice xmlns:a14="http://schemas.microsoft.com/office/drawing/2010/main" Requires="a14">
        <xdr:graphicFrame macro="">
          <xdr:nvGraphicFramePr>
            <xdr:cNvPr id="54" name="Gender">
              <a:extLst>
                <a:ext uri="{FF2B5EF4-FFF2-40B4-BE49-F238E27FC236}">
                  <a16:creationId xmlns:a16="http://schemas.microsoft.com/office/drawing/2014/main" id="{DA8BBA95-4B2A-DC49-0291-2E921B86D9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2184400"/>
              <a:ext cx="1619250" cy="669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224819</xdr:colOff>
      <xdr:row>1</xdr:row>
      <xdr:rowOff>47625</xdr:rowOff>
    </xdr:from>
    <xdr:to>
      <xdr:col>3</xdr:col>
      <xdr:colOff>631032</xdr:colOff>
      <xdr:row>4</xdr:row>
      <xdr:rowOff>113784</xdr:rowOff>
    </xdr:to>
    <xdr:pic>
      <xdr:nvPicPr>
        <xdr:cNvPr id="62" name="Picture 61">
          <a:extLst>
            <a:ext uri="{FF2B5EF4-FFF2-40B4-BE49-F238E27FC236}">
              <a16:creationId xmlns:a16="http://schemas.microsoft.com/office/drawing/2014/main" id="{18C7FB16-9A1E-37B0-4F0B-F94F9F4CB08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224819" y="333375"/>
          <a:ext cx="2227869" cy="840065"/>
        </a:xfrm>
        <a:prstGeom prst="rect">
          <a:avLst/>
        </a:prstGeom>
      </xdr:spPr>
    </xdr:pic>
    <xdr:clientData/>
  </xdr:twoCellAnchor>
  <xdr:twoCellAnchor editAs="oneCell">
    <xdr:from>
      <xdr:col>2</xdr:col>
      <xdr:colOff>488156</xdr:colOff>
      <xdr:row>33</xdr:row>
      <xdr:rowOff>119063</xdr:rowOff>
    </xdr:from>
    <xdr:to>
      <xdr:col>3</xdr:col>
      <xdr:colOff>273843</xdr:colOff>
      <xdr:row>35</xdr:row>
      <xdr:rowOff>130968</xdr:rowOff>
    </xdr:to>
    <xdr:pic>
      <xdr:nvPicPr>
        <xdr:cNvPr id="64" name="Graphic 63" descr="Unfollow with solid fill">
          <a:extLst>
            <a:ext uri="{FF2B5EF4-FFF2-40B4-BE49-F238E27FC236}">
              <a16:creationId xmlns:a16="http://schemas.microsoft.com/office/drawing/2014/main" id="{55E00AE8-766E-CE4D-7B0E-FE4C25C6365C}"/>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702594" y="6703219"/>
          <a:ext cx="392905" cy="392905"/>
        </a:xfrm>
        <a:prstGeom prst="rect">
          <a:avLst/>
        </a:prstGeom>
      </xdr:spPr>
    </xdr:pic>
    <xdr:clientData/>
  </xdr:twoCellAnchor>
  <xdr:twoCellAnchor editAs="oneCell">
    <xdr:from>
      <xdr:col>2</xdr:col>
      <xdr:colOff>511968</xdr:colOff>
      <xdr:row>22</xdr:row>
      <xdr:rowOff>23814</xdr:rowOff>
    </xdr:from>
    <xdr:to>
      <xdr:col>3</xdr:col>
      <xdr:colOff>273842</xdr:colOff>
      <xdr:row>24</xdr:row>
      <xdr:rowOff>11906</xdr:rowOff>
    </xdr:to>
    <xdr:pic>
      <xdr:nvPicPr>
        <xdr:cNvPr id="66" name="Graphic 65" descr="Warning with solid fill">
          <a:extLst>
            <a:ext uri="{FF2B5EF4-FFF2-40B4-BE49-F238E27FC236}">
              <a16:creationId xmlns:a16="http://schemas.microsoft.com/office/drawing/2014/main" id="{1C6B0C00-F4BD-2760-456B-787F35502EF4}"/>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726406" y="4512470"/>
          <a:ext cx="369092" cy="369092"/>
        </a:xfrm>
        <a:prstGeom prst="rect">
          <a:avLst/>
        </a:prstGeom>
      </xdr:spPr>
    </xdr:pic>
    <xdr:clientData/>
  </xdr:twoCellAnchor>
  <xdr:twoCellAnchor editAs="oneCell">
    <xdr:from>
      <xdr:col>10</xdr:col>
      <xdr:colOff>169031</xdr:colOff>
      <xdr:row>22</xdr:row>
      <xdr:rowOff>26156</xdr:rowOff>
    </xdr:from>
    <xdr:to>
      <xdr:col>10</xdr:col>
      <xdr:colOff>631030</xdr:colOff>
      <xdr:row>24</xdr:row>
      <xdr:rowOff>107155</xdr:rowOff>
    </xdr:to>
    <xdr:pic>
      <xdr:nvPicPr>
        <xdr:cNvPr id="68" name="Graphic 67" descr="Marker with solid fill">
          <a:extLst>
            <a:ext uri="{FF2B5EF4-FFF2-40B4-BE49-F238E27FC236}">
              <a16:creationId xmlns:a16="http://schemas.microsoft.com/office/drawing/2014/main" id="{D94A389A-2622-C635-8155-5D05635C551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705562" y="4514812"/>
          <a:ext cx="461999" cy="461999"/>
        </a:xfrm>
        <a:prstGeom prst="rect">
          <a:avLst/>
        </a:prstGeom>
      </xdr:spPr>
    </xdr:pic>
    <xdr:clientData/>
  </xdr:twoCellAnchor>
  <xdr:twoCellAnchor editAs="oneCell">
    <xdr:from>
      <xdr:col>14</xdr:col>
      <xdr:colOff>214312</xdr:colOff>
      <xdr:row>5</xdr:row>
      <xdr:rowOff>57095</xdr:rowOff>
    </xdr:from>
    <xdr:to>
      <xdr:col>15</xdr:col>
      <xdr:colOff>168564</xdr:colOff>
      <xdr:row>7</xdr:row>
      <xdr:rowOff>142875</xdr:rowOff>
    </xdr:to>
    <xdr:pic>
      <xdr:nvPicPr>
        <xdr:cNvPr id="70" name="Graphic 69" descr="Earth globe: Africa and Europe with solid fill">
          <a:extLst>
            <a:ext uri="{FF2B5EF4-FFF2-40B4-BE49-F238E27FC236}">
              <a16:creationId xmlns:a16="http://schemas.microsoft.com/office/drawing/2014/main" id="{FC95E919-3C57-348C-6242-0F11AE28C674}"/>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358312" y="1307251"/>
          <a:ext cx="561471" cy="466780"/>
        </a:xfrm>
        <a:prstGeom prst="rect">
          <a:avLst/>
        </a:prstGeom>
      </xdr:spPr>
    </xdr:pic>
    <xdr:clientData/>
  </xdr:twoCellAnchor>
  <xdr:twoCellAnchor editAs="oneCell">
    <xdr:from>
      <xdr:col>16</xdr:col>
      <xdr:colOff>392906</xdr:colOff>
      <xdr:row>22</xdr:row>
      <xdr:rowOff>28558</xdr:rowOff>
    </xdr:from>
    <xdr:to>
      <xdr:col>17</xdr:col>
      <xdr:colOff>308637</xdr:colOff>
      <xdr:row>24</xdr:row>
      <xdr:rowOff>59531</xdr:rowOff>
    </xdr:to>
    <xdr:pic>
      <xdr:nvPicPr>
        <xdr:cNvPr id="72" name="Graphic 71" descr="Clock with solid fill">
          <a:extLst>
            <a:ext uri="{FF2B5EF4-FFF2-40B4-BE49-F238E27FC236}">
              <a16:creationId xmlns:a16="http://schemas.microsoft.com/office/drawing/2014/main" id="{98311ADC-8769-2FAB-0711-1816BBDF215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751344" y="4517214"/>
          <a:ext cx="522949" cy="411973"/>
        </a:xfrm>
        <a:prstGeom prst="rect">
          <a:avLst/>
        </a:prstGeom>
      </xdr:spPr>
    </xdr:pic>
    <xdr:clientData/>
  </xdr:twoCellAnchor>
  <xdr:twoCellAnchor editAs="oneCell">
    <xdr:from>
      <xdr:col>2</xdr:col>
      <xdr:colOff>535689</xdr:colOff>
      <xdr:row>5</xdr:row>
      <xdr:rowOff>59531</xdr:rowOff>
    </xdr:from>
    <xdr:to>
      <xdr:col>3</xdr:col>
      <xdr:colOff>404813</xdr:colOff>
      <xdr:row>7</xdr:row>
      <xdr:rowOff>0</xdr:rowOff>
    </xdr:to>
    <xdr:pic>
      <xdr:nvPicPr>
        <xdr:cNvPr id="74" name="Graphic 73" descr="Employee badge with solid fill">
          <a:extLst>
            <a:ext uri="{FF2B5EF4-FFF2-40B4-BE49-F238E27FC236}">
              <a16:creationId xmlns:a16="http://schemas.microsoft.com/office/drawing/2014/main" id="{26C885FD-8BD8-4E21-519C-5F9529AE7A3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1750127" y="1309687"/>
          <a:ext cx="476342" cy="32146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382291667" backgroundQuery="1" createdVersion="7" refreshedVersion="7" minRefreshableVersion="3" recordCount="0" supportSubquery="1" supportAdvancedDrill="1" xr:uid="{E9E8B44A-7CA5-4F67-880E-6ABBD0D615E5}">
  <cacheSource type="external" connectionId="2"/>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 caption="Active Employee" numFmtId="0" hierarchy="27" level="32767"/>
    <cacheField name="[HR Data].[Gender].[Gender]" caption="Gender" numFmtId="0" hierarchy="2"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10532409" backgroundQuery="1" createdVersion="7" refreshedVersion="7" minRefreshableVersion="3" recordCount="0" supportSubquery="1" supportAdvancedDrill="1" xr:uid="{73F1A347-4744-4F26-801D-DD88AA4F71B5}">
  <cacheSource type="external" connectionId="2"/>
  <cacheFields count="4">
    <cacheField name="[Measures].[Separations]" caption="Separations" numFmtId="0" hierarchy="30" level="32767"/>
    <cacheField name="[HR Data].[Date (Year)].[Date (Year)]" caption="Date (Year)" numFmtId="0" hierarchy="16" level="1">
      <sharedItems count="4">
        <s v="2015"/>
        <s v="2016"/>
        <s v="2017"/>
        <s v="2018"/>
      </sharedItems>
    </cacheField>
    <cacheField name="[Measures].[Sum of BadHires]" caption="Sum of BadHires" numFmtId="0" hierarchy="25"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10995371" backgroundQuery="1" createdVersion="7" refreshedVersion="7" minRefreshableVersion="3" recordCount="0" supportSubquery="1" supportAdvancedDrill="1" xr:uid="{1A55C8F5-FF12-4EF4-92C9-B920DB550F53}">
  <cacheSource type="external" connectionId="2"/>
  <cacheFields count="4">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Measures].[Separations]" caption="Separations" numFmtId="0" hierarchy="30"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2"/>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38729791667" backgroundQuery="1" createdVersion="3" refreshedVersion="7" minRefreshableVersion="3" recordCount="0" supportSubquery="1" supportAdvancedDrill="1" xr:uid="{58EFA7A8-8D80-4903-A362-D388F93D22BF}">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57444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395486114" backgroundQuery="1" createdVersion="7" refreshedVersion="7" minRefreshableVersion="3" recordCount="0" supportSubquery="1" supportAdvancedDrill="1" xr:uid="{27E84B5D-6CF9-470A-B77E-772BDDEB94A6}">
  <cacheSource type="external" connectionId="2"/>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 caption="Active Employee"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396527777" backgroundQuery="1" createdVersion="7" refreshedVersion="7" minRefreshableVersion="3" recordCount="0" supportSubquery="1" supportAdvancedDrill="1" xr:uid="{5076C853-AB36-43DA-A841-68BA5266AD2D}">
  <cacheSource type="external" connectionId="2"/>
  <cacheFields count="4">
    <cacheField name="[HR Data].[Gender].[Gender]" caption="Gender" numFmtId="0" hierarchy="2" level="1">
      <sharedItems count="2">
        <s v="F"/>
        <s v="M"/>
      </sharedItems>
    </cacheField>
    <cacheField name="[Measures].[Active Employee]" caption="Active Employee"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397685185" backgroundQuery="1" createdVersion="7" refreshedVersion="7" minRefreshableVersion="3" recordCount="0" supportSubquery="1" supportAdvancedDrill="1" xr:uid="{40A4434D-32E6-433F-B8F3-67056150FF9C}">
  <cacheSource type="external" connectionId="2"/>
  <cacheFields count="4">
    <cacheField name="[Measures].[TO%]" caption="TO%" numFmtId="0" hierarchy="31"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398379632" backgroundQuery="1" createdVersion="7" refreshedVersion="7" minRefreshableVersion="3" recordCount="0" supportSubquery="1" supportAdvancedDrill="1" xr:uid="{4F77F655-D9D1-4AA4-8C1A-7D76F5D251DB}">
  <cacheSource type="external" connectionId="2"/>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08796293" backgroundQuery="1" createdVersion="7" refreshedVersion="7" minRefreshableVersion="3" recordCount="0" supportSubquery="1" supportAdvancedDrill="1" xr:uid="{CB16A369-C1F8-41A2-8E70-5F4C566A1F10}">
  <cacheSource type="external" connectionId="2"/>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 caption="Active Employee" numFmtId="0" hierarchy="27" level="32767"/>
    <cacheField name="[Measures].[New Hires]" caption="New Hires" numFmtId="0" hierarchy="28"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5"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09490739" backgroundQuery="1" createdVersion="7" refreshedVersion="7" minRefreshableVersion="3" recordCount="0" supportSubquery="1" supportAdvancedDrill="1" xr:uid="{F2849DBF-9285-43F4-BC71-9AEFED9BF606}">
  <cacheSource type="external" connectionId="2"/>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 caption="Active Employee" numFmtId="0" hierarchy="27"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09837963" backgroundQuery="1" createdVersion="7" refreshedVersion="7" minRefreshableVersion="3" recordCount="0" supportSubquery="1" supportAdvancedDrill="1" xr:uid="{3485505E-C59C-4B12-B40A-3FAC13F5753D}">
  <cacheSource type="external" connectionId="2"/>
  <cacheFields count="3">
    <cacheField name="[HR Data].[Gender].[Gender]" caption="Gender" numFmtId="0" hierarchy="2" level="1">
      <sharedItems count="2">
        <s v="F"/>
        <s v="M"/>
      </sharedItems>
    </cacheField>
    <cacheField name="[Measures].[Active Employee]" caption="Active Employee" numFmtId="0" hierarchy="27"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 refreshedDate="44652.435410185186" backgroundQuery="1" createdVersion="7" refreshedVersion="7" minRefreshableVersion="3" recordCount="0" supportSubquery="1" supportAdvancedDrill="1" xr:uid="{1D27B01B-31E0-4197-97A5-35B3BAF61FC6}">
  <cacheSource type="external" connectionId="2"/>
  <cacheFields count="4">
    <cacheField name="[HR Data].[PayType].[PayType]" caption="PayType" numFmtId="0" hierarchy="10" level="1">
      <sharedItems count="2">
        <s v="Hourly"/>
        <s v="Salary"/>
      </sharedItems>
    </cacheField>
    <cacheField name="[HR Data].[Gender].[Gender]" caption="Gender" numFmtId="0" hierarchy="2" level="1">
      <sharedItems count="2">
        <s v="F"/>
        <s v="M"/>
      </sharedItems>
    </cacheField>
    <cacheField name="[Measures].[Active Employee]" caption="Active Employee" numFmtId="0" hierarchy="27"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5"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Count of TenureDays]" caption="Count of TenureDays" measure="1" displayFolder="" measureGroup="HR Data" count="0">
      <extLst>
        <ext xmlns:x15="http://schemas.microsoft.com/office/spreadsheetml/2010/11/main" uri="{B97F6D7D-B522-45F9-BDA1-12C45D357490}">
          <x15:cacheHierarchy aggregatedColumn="13"/>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BadHires]" caption="Count of BadHires" measure="1" displayFolder="" measureGroup="HR Data" count="0">
      <extLst>
        <ext xmlns:x15="http://schemas.microsoft.com/office/spreadsheetml/2010/11/main" uri="{B97F6D7D-B522-45F9-BDA1-12C45D357490}">
          <x15:cacheHierarchy aggregatedColumn="15"/>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278C7-CDF6-4CAA-B1FB-F2EF7DB64294}" name="Ethnicity" cacheId="714" applyNumberFormats="0" applyBorderFormats="0" applyFontFormats="0" applyPatternFormats="0" applyAlignmentFormats="0" applyWidthHeightFormats="1" dataCaption="Values" tag="63e451d3-6ef6-41ec-9b66-83ce66f948c3" updatedVersion="7" minRefreshableVersion="3" useAutoFormatting="1" itemPrintTitles="1" createdVersion="7"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B35FBB-14CC-47A8-82C2-95EB8726F5E3}" name="Tenure" cacheId="735" applyNumberFormats="0" applyBorderFormats="0" applyFontFormats="0" applyPatternFormats="0" applyAlignmentFormats="0" applyWidthHeightFormats="1" dataCaption="Values" tag="88a519a5-8355-43e0-9cca-892894709453" updatedVersion="7" minRefreshableVersion="3" useAutoFormatting="1" itemPrintTitles="1" createdVersion="7"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15F76D-1AC2-42A7-B8CB-EF1F4A619279}" name="Actives" cacheId="741" applyNumberFormats="0" applyBorderFormats="0" applyFontFormats="0" applyPatternFormats="0" applyAlignmentFormats="0" applyWidthHeightFormats="1" dataCaption="Values" tag="bb9488c7-3b88-4100-86ef-f328c4db66b0" updatedVersion="7" minRefreshableVersion="3" useAutoFormatting="1" itemPrintTitles="1" createdVersion="7" indent="0" outline="1" outlineData="1" multipleFieldFilters="0" chartFormat="5">
  <location ref="A4:C93"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AF98F-8F2B-49D1-8049-1DE684F0CA44}" name="Separations" cacheId="753" applyNumberFormats="0" applyBorderFormats="0" applyFontFormats="0" applyPatternFormats="0" applyAlignmentFormats="0" applyWidthHeightFormats="1" dataCaption="Values" tag="0a9fc3a3-589a-49a4-9eba-0e5ea8becc4b" updatedVersion="7" minRefreshableVersion="3" useAutoFormatting="1" itemPrintTitles="1" createdVersion="7" indent="0" outline="1" outlineData="1" multipleFieldFilters="0" chartFormat="4">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1"/>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3463DD-4739-423F-8BF5-FAB7E4392F06}" name="Turnover" cacheId="729" applyNumberFormats="0" applyBorderFormats="0" applyFontFormats="0" applyPatternFormats="0" applyAlignmentFormats="0" applyWidthHeightFormats="1" dataCaption="Values" tag="88d705fd-a641-46f8-9dd5-77a29a0da786" updatedVersion="7" minRefreshableVersion="3" useAutoFormatting="1" itemPrintTitles="1" createdVersion="7" indent="0" outline="1" outlineData="1" multipleFieldFilters="0">
  <location ref="A52:D5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82305-C695-4391-AC40-15E5500630CB}" name="AgeGroup" cacheId="744" applyNumberFormats="0" applyBorderFormats="0" applyFontFormats="0" applyPatternFormats="0" applyAlignmentFormats="0" applyWidthHeightFormats="1" dataCaption="Values" tag="a443d241-9533-4077-a3b8-723c28dae59e" updatedVersion="7" minRefreshableVersion="3" useAutoFormatting="1" itemPrintTitles="1" createdVersion="7" indent="0" outline="1" outlineData="1" multipleFieldFilters="0" chartFormat="7">
  <location ref="A39:D4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6" format="5" series="1">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A3F74D-B7CF-48DC-A3F3-E7C052A4F344}" name="FP" cacheId="720" applyNumberFormats="0" applyBorderFormats="0" applyFontFormats="0" applyPatternFormats="0" applyAlignmentFormats="0" applyWidthHeightFormats="1" dataCaption="Values" tag="307e0989-564f-456b-b1c2-f4bef45ddca6" updatedVersion="7" minRefreshableVersion="3" useAutoFormatting="1" itemPrintTitles="1" createdVersion="7" indent="0" outline="1" outlineData="1" multipleFieldFilters="0">
  <location ref="A28:D3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C5ECA9-9964-4D70-87A6-01423EE3ACB4}" name="HourlySalary" cacheId="750" applyNumberFormats="0" applyBorderFormats="0" applyFontFormats="0" applyPatternFormats="0" applyAlignmentFormats="0" applyWidthHeightFormats="1" dataCaption="Values" tag="32c5d20f-1c1a-4d0e-8264-76394e55f4d4" updatedVersion="7" minRefreshableVersion="3" useAutoFormatting="1" itemPrintTitles="1" createdVersion="7" indent="0" outline="1" outlineData="1" multipleFieldFilters="0">
  <location ref="A16:D20"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DB1B2A-DA4A-4224-B684-9143DA62E432}" name="Gender" cacheId="747" applyNumberFormats="0" applyBorderFormats="0" applyFontFormats="0" applyPatternFormats="0" applyAlignmentFormats="0" applyWidthHeightFormats="1" dataCaption="Values" tag="af95538b-2713-4136-b35b-a74c20975051" updatedVersion="7" minRefreshableVersion="3" useAutoFormatting="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5A66AF-4471-4C8D-995D-68DE394300C7}" name="TermReason" cacheId="756" applyNumberFormats="0" applyBorderFormats="0" applyFontFormats="0" applyPatternFormats="0" applyAlignmentFormats="0" applyWidthHeightFormats="1" dataCaption="Values" tag="0eaad2f0-bbf3-4a15-977c-34fef1f661ba" updatedVersion="7" minRefreshableVersion="3" useAutoFormatting="1" itemPrintTitles="1" createdVersion="7" indent="0" outline="1" outlineData="1" multipleFieldFilters="0" chartFormat="5">
  <location ref="A3:D9"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6">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56BDE7-E825-491E-93DF-6D129819B478}" name="Region" cacheId="702" applyNumberFormats="0" applyBorderFormats="0" applyFontFormats="0" applyPatternFormats="0" applyAlignmentFormats="0" applyWidthHeightFormats="1" dataCaption="Values" tag="f6d46c75-ea5b-4ed2-9c8a-6b7ed174c721" updatedVersion="7" minRefreshableVersion="3" useAutoFormatting="1" itemPrintTitles="1" createdVersion="7" indent="0" outline="1" outlineData="1" multipleFieldFilters="0" chartFormat="4">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ED905A5-1BC6-4B6A-82CC-FB929DB3FB2A}" sourceName="[HR Data].[Date (Year)]">
  <pivotTables>
    <pivotTable tabId="3" name="Ethnicity"/>
    <pivotTable tabId="8" name="AgeGroup"/>
    <pivotTable tabId="8" name="FP"/>
    <pivotTable tabId="8" name="Gender"/>
    <pivotTable tabId="8" name="HourlySalary"/>
    <pivotTable tabId="8" name="Turnover"/>
    <pivotTable tabId="5" name="Region"/>
    <pivotTable tabId="6" name="Separations"/>
    <pivotTable tabId="4" name="Tenure"/>
    <pivotTable tabId="7" name="TermReason"/>
  </pivotTables>
  <data>
    <olap pivotCacheId="23574449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B92FB4C6-28BC-4ABF-836B-6740D115A1F3}" sourceName="[HR Data].[FP]">
  <pivotTables>
    <pivotTable tabId="1" name="Actives"/>
    <pivotTable tabId="8" name="AgeGroup"/>
    <pivotTable tabId="8" name="Gender"/>
    <pivotTable tabId="8" name="HourlySalary"/>
    <pivotTable tabId="6" name="Separations"/>
    <pivotTable tabId="7" name="TermReason"/>
  </pivotTables>
  <data>
    <olap pivotCacheId="23574449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C538B7C-C603-4A97-8726-1762107AF07B}" sourceName="[HR Data].[EthnicGroup]">
  <pivotTables>
    <pivotTable tabId="1" name="Actives"/>
    <pivotTable tabId="8" name="AgeGroup"/>
    <pivotTable tabId="8" name="FP"/>
    <pivotTable tabId="8" name="Gender"/>
    <pivotTable tabId="8" name="HourlySalary"/>
    <pivotTable tabId="8" name="Turnover"/>
    <pivotTable tabId="5" name="Region"/>
    <pivotTable tabId="6" name="Separations"/>
    <pivotTable tabId="7" name="TermReason"/>
  </pivotTables>
  <data>
    <olap pivotCacheId="23574449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9E6FBEA-0D2E-418C-85DC-185183BA0FCB}" sourceName="[HR Data].[BU Region]">
  <pivotTables>
    <pivotTable tabId="1" name="Actives"/>
    <pivotTable tabId="3" name="Ethnicity"/>
    <pivotTable tabId="8" name="AgeGroup"/>
    <pivotTable tabId="8" name="FP"/>
    <pivotTable tabId="8" name="Gender"/>
    <pivotTable tabId="8" name="HourlySalary"/>
    <pivotTable tabId="8" name="Turnover"/>
    <pivotTable tabId="6" name="Separations"/>
    <pivotTable tabId="4" name="Tenure"/>
    <pivotTable tabId="7" name="TermReason"/>
  </pivotTables>
  <data>
    <olap pivotCacheId="23574449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679F76B-7333-499A-AB06-2EB4DA4A5336}" sourceName="[HR Data].[Gender]">
  <pivotTables>
    <pivotTable tabId="1" name="Actives"/>
    <pivotTable tabId="5" name="Region"/>
    <pivotTable tabId="6" name="Separations"/>
    <pivotTable tabId="7" name="TermReason"/>
  </pivotTables>
  <data>
    <olap pivotCacheId="23574449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3FAAA9C-AAEC-4C6B-962C-E312D2238E49}" cache="Slicer_Date__Year" caption="Year" columnCount="2" level="1" rowHeight="288000"/>
  <slicer name="FP" xr10:uid="{42DEC8F5-A52C-40C7-A854-2B03980CB98E}" cache="Slicer_FP" caption="Full/Part" columnCount="2" level="1" rowHeight="241300"/>
  <slicer name="EthnicGroup" xr10:uid="{0A9092A7-EBD3-4C06-80F5-F171D10CF16D}" cache="Slicer_EthnicGroup" caption="Ethnicity" level="1" rowHeight="241300"/>
  <slicer name="BU Region" xr10:uid="{11559DCE-78BB-4E14-805D-9C3C58C885D7}" cache="Slicer_BU_Region" caption="Region" level="1" rowHeight="241300"/>
  <slicer name="Gender" xr10:uid="{CD0C0471-66A8-4D6D-BFFF-BCDE4BDE289E}" cache="Slicer_Gender" caption="Gende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AB18-B1FE-4723-BFF1-F0F04B583A0F}">
  <dimension ref="A3:D26"/>
  <sheetViews>
    <sheetView topLeftCell="A4" workbookViewId="0">
      <selection activeCell="C11" sqref="C11"/>
    </sheetView>
  </sheetViews>
  <sheetFormatPr defaultRowHeight="15" x14ac:dyDescent="0.25"/>
  <cols>
    <col min="1" max="1" width="16" bestFit="1" customWidth="1"/>
    <col min="2" max="2" width="16.28515625" bestFit="1" customWidth="1"/>
    <col min="3" max="3" width="4" bestFit="1" customWidth="1"/>
    <col min="4" max="4" width="11.28515625" bestFit="1" customWidth="1"/>
  </cols>
  <sheetData>
    <row r="3" spans="1:4" x14ac:dyDescent="0.25">
      <c r="A3" s="1" t="s">
        <v>30</v>
      </c>
      <c r="B3" s="1" t="s">
        <v>47</v>
      </c>
    </row>
    <row r="4" spans="1:4" x14ac:dyDescent="0.25">
      <c r="A4" s="1" t="s">
        <v>0</v>
      </c>
      <c r="B4" t="s">
        <v>48</v>
      </c>
      <c r="C4" t="s">
        <v>49</v>
      </c>
      <c r="D4" t="s">
        <v>1</v>
      </c>
    </row>
    <row r="5" spans="1:4" x14ac:dyDescent="0.25">
      <c r="A5" s="2" t="s">
        <v>38</v>
      </c>
      <c r="B5" s="5"/>
      <c r="C5" s="5"/>
      <c r="D5" s="5"/>
    </row>
    <row r="6" spans="1:4" x14ac:dyDescent="0.25">
      <c r="A6" s="3" t="s">
        <v>45</v>
      </c>
      <c r="B6" s="6">
        <v>20</v>
      </c>
      <c r="C6" s="6">
        <v>25</v>
      </c>
      <c r="D6" s="6">
        <v>45</v>
      </c>
    </row>
    <row r="7" spans="1:4" x14ac:dyDescent="0.25">
      <c r="A7" s="3" t="s">
        <v>46</v>
      </c>
      <c r="B7" s="6">
        <v>14</v>
      </c>
      <c r="C7" s="6">
        <v>35</v>
      </c>
      <c r="D7" s="6">
        <v>49</v>
      </c>
    </row>
    <row r="8" spans="1:4" x14ac:dyDescent="0.25">
      <c r="A8" s="2" t="s">
        <v>39</v>
      </c>
      <c r="B8" s="5"/>
      <c r="C8" s="5"/>
      <c r="D8" s="5"/>
    </row>
    <row r="9" spans="1:4" x14ac:dyDescent="0.25">
      <c r="A9" s="3" t="s">
        <v>45</v>
      </c>
      <c r="B9" s="6">
        <v>25</v>
      </c>
      <c r="C9" s="6">
        <v>17</v>
      </c>
      <c r="D9" s="6">
        <v>42</v>
      </c>
    </row>
    <row r="10" spans="1:4" x14ac:dyDescent="0.25">
      <c r="A10" s="3" t="s">
        <v>46</v>
      </c>
      <c r="B10" s="6">
        <v>15</v>
      </c>
      <c r="C10" s="6">
        <v>35</v>
      </c>
      <c r="D10" s="6">
        <v>50</v>
      </c>
    </row>
    <row r="11" spans="1:4" x14ac:dyDescent="0.25">
      <c r="A11" s="2" t="s">
        <v>40</v>
      </c>
      <c r="B11" s="5"/>
      <c r="C11" s="5"/>
      <c r="D11" s="5"/>
    </row>
    <row r="12" spans="1:4" x14ac:dyDescent="0.25">
      <c r="A12" s="3" t="s">
        <v>45</v>
      </c>
      <c r="B12" s="6">
        <v>14</v>
      </c>
      <c r="C12" s="6">
        <v>16</v>
      </c>
      <c r="D12" s="6">
        <v>30</v>
      </c>
    </row>
    <row r="13" spans="1:4" x14ac:dyDescent="0.25">
      <c r="A13" s="3" t="s">
        <v>46</v>
      </c>
      <c r="B13" s="6">
        <v>11</v>
      </c>
      <c r="C13" s="6">
        <v>50</v>
      </c>
      <c r="D13" s="6">
        <v>61</v>
      </c>
    </row>
    <row r="14" spans="1:4" x14ac:dyDescent="0.25">
      <c r="A14" s="2" t="s">
        <v>41</v>
      </c>
      <c r="B14" s="5"/>
      <c r="C14" s="5"/>
      <c r="D14" s="5"/>
    </row>
    <row r="15" spans="1:4" x14ac:dyDescent="0.25">
      <c r="A15" s="3" t="s">
        <v>45</v>
      </c>
      <c r="B15" s="6">
        <v>19</v>
      </c>
      <c r="C15" s="6">
        <v>24</v>
      </c>
      <c r="D15" s="6">
        <v>43</v>
      </c>
    </row>
    <row r="16" spans="1:4" x14ac:dyDescent="0.25">
      <c r="A16" s="3" t="s">
        <v>46</v>
      </c>
      <c r="B16" s="6">
        <v>13</v>
      </c>
      <c r="C16" s="6">
        <v>35</v>
      </c>
      <c r="D16" s="6">
        <v>48</v>
      </c>
    </row>
    <row r="17" spans="1:4" x14ac:dyDescent="0.25">
      <c r="A17" s="2" t="s">
        <v>42</v>
      </c>
      <c r="B17" s="5"/>
      <c r="C17" s="5"/>
      <c r="D17" s="5"/>
    </row>
    <row r="18" spans="1:4" x14ac:dyDescent="0.25">
      <c r="A18" s="3" t="s">
        <v>45</v>
      </c>
      <c r="B18" s="6">
        <v>27</v>
      </c>
      <c r="C18" s="6">
        <v>22</v>
      </c>
      <c r="D18" s="6">
        <v>49</v>
      </c>
    </row>
    <row r="19" spans="1:4" x14ac:dyDescent="0.25">
      <c r="A19" s="3" t="s">
        <v>46</v>
      </c>
      <c r="B19" s="6">
        <v>13</v>
      </c>
      <c r="C19" s="6">
        <v>30</v>
      </c>
      <c r="D19" s="6">
        <v>43</v>
      </c>
    </row>
    <row r="20" spans="1:4" x14ac:dyDescent="0.25">
      <c r="A20" s="2" t="s">
        <v>43</v>
      </c>
      <c r="B20" s="5"/>
      <c r="C20" s="5"/>
      <c r="D20" s="5"/>
    </row>
    <row r="21" spans="1:4" x14ac:dyDescent="0.25">
      <c r="A21" s="3" t="s">
        <v>45</v>
      </c>
      <c r="B21" s="6">
        <v>23</v>
      </c>
      <c r="C21" s="6">
        <v>25</v>
      </c>
      <c r="D21" s="6">
        <v>48</v>
      </c>
    </row>
    <row r="22" spans="1:4" x14ac:dyDescent="0.25">
      <c r="A22" s="3" t="s">
        <v>46</v>
      </c>
      <c r="B22" s="6">
        <v>14</v>
      </c>
      <c r="C22" s="6">
        <v>40</v>
      </c>
      <c r="D22" s="6">
        <v>54</v>
      </c>
    </row>
    <row r="23" spans="1:4" x14ac:dyDescent="0.25">
      <c r="A23" s="2" t="s">
        <v>44</v>
      </c>
      <c r="B23" s="5"/>
      <c r="C23" s="5"/>
      <c r="D23" s="5"/>
    </row>
    <row r="24" spans="1:4" x14ac:dyDescent="0.25">
      <c r="A24" s="3" t="s">
        <v>45</v>
      </c>
      <c r="B24" s="6">
        <v>21</v>
      </c>
      <c r="C24" s="6">
        <v>19</v>
      </c>
      <c r="D24" s="6">
        <v>40</v>
      </c>
    </row>
    <row r="25" spans="1:4" x14ac:dyDescent="0.25">
      <c r="A25" s="3" t="s">
        <v>46</v>
      </c>
      <c r="B25" s="6">
        <v>18</v>
      </c>
      <c r="C25" s="6">
        <v>30</v>
      </c>
      <c r="D25" s="6">
        <v>48</v>
      </c>
    </row>
    <row r="26" spans="1:4" x14ac:dyDescent="0.25">
      <c r="A26" s="2" t="s">
        <v>1</v>
      </c>
      <c r="B26" s="6">
        <v>247</v>
      </c>
      <c r="C26" s="6">
        <v>403</v>
      </c>
      <c r="D26" s="6">
        <v>650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34E4-905B-4897-B011-896C3C6E9F34}">
  <dimension ref="C4:E9"/>
  <sheetViews>
    <sheetView workbookViewId="0">
      <selection activeCell="H14" sqref="H14"/>
    </sheetView>
  </sheetViews>
  <sheetFormatPr defaultRowHeight="15" x14ac:dyDescent="0.25"/>
  <sheetData>
    <row r="4" spans="3:5" x14ac:dyDescent="0.25">
      <c r="E4" t="s">
        <v>33</v>
      </c>
    </row>
    <row r="5" spans="3:5" x14ac:dyDescent="0.25">
      <c r="C5" t="s">
        <v>37</v>
      </c>
      <c r="E5" s="7" t="s">
        <v>32</v>
      </c>
    </row>
    <row r="7" spans="3:5" x14ac:dyDescent="0.25">
      <c r="C7" t="s">
        <v>36</v>
      </c>
      <c r="E7" s="7" t="s">
        <v>34</v>
      </c>
    </row>
    <row r="9" spans="3:5" x14ac:dyDescent="0.25">
      <c r="C9" t="s">
        <v>31</v>
      </c>
      <c r="E9" s="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31E14-7363-448B-B3BC-4C5DD2D96994}">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95B35-6ADF-4F62-857D-4D979388D8E8}">
  <dimension ref="A3:C8"/>
  <sheetViews>
    <sheetView workbookViewId="0">
      <selection activeCell="C6" sqref="C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1" t="s">
        <v>0</v>
      </c>
      <c r="B3" t="s">
        <v>58</v>
      </c>
      <c r="C3" t="s">
        <v>59</v>
      </c>
    </row>
    <row r="4" spans="1:3" x14ac:dyDescent="0.25">
      <c r="A4" s="2" t="s">
        <v>2</v>
      </c>
      <c r="B4" s="8">
        <v>11</v>
      </c>
      <c r="C4" s="5">
        <v>11</v>
      </c>
    </row>
    <row r="5" spans="1:3" x14ac:dyDescent="0.25">
      <c r="A5" s="2" t="s">
        <v>19</v>
      </c>
      <c r="B5" s="8">
        <v>96</v>
      </c>
      <c r="C5" s="5">
        <v>92</v>
      </c>
    </row>
    <row r="6" spans="1:3" x14ac:dyDescent="0.25">
      <c r="A6" s="2" t="s">
        <v>20</v>
      </c>
      <c r="B6" s="8">
        <v>599</v>
      </c>
      <c r="C6" s="5">
        <v>400</v>
      </c>
    </row>
    <row r="7" spans="1:3" x14ac:dyDescent="0.25">
      <c r="A7" s="2" t="s">
        <v>21</v>
      </c>
      <c r="B7" s="8">
        <v>950</v>
      </c>
      <c r="C7" s="5">
        <v>676</v>
      </c>
    </row>
    <row r="8" spans="1:3" x14ac:dyDescent="0.25">
      <c r="A8" s="2" t="s">
        <v>1</v>
      </c>
      <c r="B8" s="8">
        <v>1656</v>
      </c>
      <c r="C8" s="5">
        <v>1179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72FDE-41F1-4376-B5F9-F18061464252}">
  <dimension ref="A3:D58"/>
  <sheetViews>
    <sheetView topLeftCell="A52" workbookViewId="0">
      <selection activeCell="B54" sqref="B54"/>
    </sheetView>
  </sheetViews>
  <sheetFormatPr defaultRowHeight="15" x14ac:dyDescent="0.25"/>
  <cols>
    <col min="1" max="1" width="16" bestFit="1" customWidth="1"/>
    <col min="2" max="2" width="16.28515625" bestFit="1" customWidth="1"/>
    <col min="3" max="3" width="8.140625" bestFit="1" customWidth="1"/>
    <col min="4" max="4" width="11.28515625" bestFit="1" customWidth="1"/>
  </cols>
  <sheetData>
    <row r="3" spans="1:2" x14ac:dyDescent="0.25">
      <c r="A3" s="1" t="s">
        <v>0</v>
      </c>
      <c r="B3" t="s">
        <v>30</v>
      </c>
    </row>
    <row r="4" spans="1:2" x14ac:dyDescent="0.25">
      <c r="A4" s="2" t="s">
        <v>45</v>
      </c>
      <c r="B4" s="6">
        <v>297</v>
      </c>
    </row>
    <row r="5" spans="1:2" x14ac:dyDescent="0.25">
      <c r="A5" s="2" t="s">
        <v>46</v>
      </c>
      <c r="B5" s="6">
        <v>353</v>
      </c>
    </row>
    <row r="6" spans="1:2" x14ac:dyDescent="0.25">
      <c r="A6" s="2" t="s">
        <v>1</v>
      </c>
      <c r="B6" s="6">
        <v>650</v>
      </c>
    </row>
    <row r="16" spans="1:2" x14ac:dyDescent="0.25">
      <c r="A16" s="1" t="s">
        <v>30</v>
      </c>
      <c r="B16" s="1" t="s">
        <v>47</v>
      </c>
    </row>
    <row r="17" spans="1:4" x14ac:dyDescent="0.25">
      <c r="A17" s="1" t="s">
        <v>0</v>
      </c>
      <c r="B17" t="s">
        <v>45</v>
      </c>
      <c r="C17" t="s">
        <v>46</v>
      </c>
      <c r="D17" t="s">
        <v>1</v>
      </c>
    </row>
    <row r="18" spans="1:4" x14ac:dyDescent="0.25">
      <c r="A18" s="2" t="s">
        <v>64</v>
      </c>
      <c r="B18" s="13">
        <v>0.81818181818181823</v>
      </c>
      <c r="C18" s="13">
        <v>0.91501416430594906</v>
      </c>
      <c r="D18" s="13">
        <v>0.87076923076923074</v>
      </c>
    </row>
    <row r="19" spans="1:4" x14ac:dyDescent="0.25">
      <c r="A19" s="2" t="s">
        <v>65</v>
      </c>
      <c r="B19" s="13">
        <v>0.18181818181818182</v>
      </c>
      <c r="C19" s="13">
        <v>8.4985835694050993E-2</v>
      </c>
      <c r="D19" s="13">
        <v>0.12923076923076923</v>
      </c>
    </row>
    <row r="20" spans="1:4" x14ac:dyDescent="0.25">
      <c r="A20" s="2" t="s">
        <v>1</v>
      </c>
      <c r="B20" s="13">
        <v>1</v>
      </c>
      <c r="C20" s="13">
        <v>1</v>
      </c>
      <c r="D20" s="13">
        <v>1</v>
      </c>
    </row>
    <row r="28" spans="1:4" x14ac:dyDescent="0.25">
      <c r="A28" s="1" t="s">
        <v>30</v>
      </c>
      <c r="B28" s="1" t="s">
        <v>47</v>
      </c>
    </row>
    <row r="29" spans="1:4" x14ac:dyDescent="0.25">
      <c r="A29" s="1" t="s">
        <v>0</v>
      </c>
      <c r="B29" t="s">
        <v>45</v>
      </c>
      <c r="C29" t="s">
        <v>46</v>
      </c>
      <c r="D29" t="s">
        <v>1</v>
      </c>
    </row>
    <row r="30" spans="1:4" x14ac:dyDescent="0.25">
      <c r="A30" s="2" t="s">
        <v>48</v>
      </c>
      <c r="B30" s="13">
        <v>0.50168350168350173</v>
      </c>
      <c r="C30" s="13">
        <v>0.27762039660056659</v>
      </c>
      <c r="D30" s="13">
        <v>0.38</v>
      </c>
    </row>
    <row r="31" spans="1:4" x14ac:dyDescent="0.25">
      <c r="A31" s="2" t="s">
        <v>49</v>
      </c>
      <c r="B31" s="13">
        <v>0.49831649831649832</v>
      </c>
      <c r="C31" s="13">
        <v>0.72237960339943341</v>
      </c>
      <c r="D31" s="13">
        <v>0.62</v>
      </c>
    </row>
    <row r="32" spans="1:4" x14ac:dyDescent="0.25">
      <c r="A32" s="2" t="s">
        <v>1</v>
      </c>
      <c r="B32" s="13">
        <v>1</v>
      </c>
      <c r="C32" s="13">
        <v>1</v>
      </c>
      <c r="D32" s="13">
        <v>1</v>
      </c>
    </row>
    <row r="39" spans="1:4" x14ac:dyDescent="0.25">
      <c r="A39" s="1" t="s">
        <v>30</v>
      </c>
      <c r="B39" s="1" t="s">
        <v>47</v>
      </c>
    </row>
    <row r="40" spans="1:4" x14ac:dyDescent="0.25">
      <c r="A40" s="1" t="s">
        <v>0</v>
      </c>
      <c r="B40" t="s">
        <v>45</v>
      </c>
      <c r="C40" t="s">
        <v>46</v>
      </c>
      <c r="D40" t="s">
        <v>1</v>
      </c>
    </row>
    <row r="41" spans="1:4" x14ac:dyDescent="0.25">
      <c r="A41" s="2" t="s">
        <v>68</v>
      </c>
      <c r="B41" s="6">
        <v>172</v>
      </c>
      <c r="C41" s="6">
        <v>165</v>
      </c>
      <c r="D41" s="6">
        <v>337</v>
      </c>
    </row>
    <row r="42" spans="1:4" x14ac:dyDescent="0.25">
      <c r="A42" s="2" t="s">
        <v>69</v>
      </c>
      <c r="B42" s="6">
        <v>81</v>
      </c>
      <c r="C42" s="6">
        <v>105</v>
      </c>
      <c r="D42" s="6">
        <v>186</v>
      </c>
    </row>
    <row r="43" spans="1:4" x14ac:dyDescent="0.25">
      <c r="A43" s="2" t="s">
        <v>70</v>
      </c>
      <c r="B43" s="6">
        <v>44</v>
      </c>
      <c r="C43" s="6">
        <v>83</v>
      </c>
      <c r="D43" s="6">
        <v>127</v>
      </c>
    </row>
    <row r="44" spans="1:4" x14ac:dyDescent="0.25">
      <c r="A44" s="2" t="s">
        <v>1</v>
      </c>
      <c r="B44" s="6">
        <v>297</v>
      </c>
      <c r="C44" s="6">
        <v>353</v>
      </c>
      <c r="D44" s="6">
        <v>650</v>
      </c>
    </row>
    <row r="52" spans="1:4" x14ac:dyDescent="0.25">
      <c r="A52" s="1" t="s">
        <v>71</v>
      </c>
      <c r="B52" s="1" t="s">
        <v>47</v>
      </c>
    </row>
    <row r="53" spans="1:4" x14ac:dyDescent="0.25">
      <c r="A53" s="1" t="s">
        <v>0</v>
      </c>
      <c r="B53" t="s">
        <v>45</v>
      </c>
      <c r="C53" t="s">
        <v>46</v>
      </c>
      <c r="D53" t="s">
        <v>1</v>
      </c>
    </row>
    <row r="54" spans="1:4" x14ac:dyDescent="0.25">
      <c r="A54" s="2" t="s">
        <v>2</v>
      </c>
      <c r="B54" s="17">
        <v>3.2258064516129031E-2</v>
      </c>
      <c r="C54" s="17">
        <v>4.1379310344827586E-2</v>
      </c>
      <c r="D54" s="17">
        <v>3.6666666666666667E-2</v>
      </c>
    </row>
    <row r="55" spans="1:4" x14ac:dyDescent="0.25">
      <c r="A55" s="2" t="s">
        <v>19</v>
      </c>
      <c r="B55" s="17">
        <v>0.19742489270386265</v>
      </c>
      <c r="C55" s="17">
        <v>0.21367521367521367</v>
      </c>
      <c r="D55" s="17">
        <v>0.20556745182012848</v>
      </c>
    </row>
    <row r="56" spans="1:4" x14ac:dyDescent="0.25">
      <c r="A56" s="2" t="s">
        <v>20</v>
      </c>
      <c r="B56" s="17">
        <v>1.1836734693877551</v>
      </c>
      <c r="C56" s="17">
        <v>1.1884615384615385</v>
      </c>
      <c r="D56" s="17">
        <v>1.1861386138613861</v>
      </c>
    </row>
    <row r="57" spans="1:4" x14ac:dyDescent="0.25">
      <c r="A57" s="2" t="s">
        <v>21</v>
      </c>
      <c r="B57" s="17">
        <v>1.3905723905723906</v>
      </c>
      <c r="C57" s="17">
        <v>1.5212464589235128</v>
      </c>
      <c r="D57" s="17">
        <v>1.4615384615384615</v>
      </c>
    </row>
    <row r="58" spans="1:4" x14ac:dyDescent="0.25">
      <c r="A58" s="2" t="s">
        <v>1</v>
      </c>
      <c r="B58" s="17">
        <v>2.5387205387205389</v>
      </c>
      <c r="C58" s="17">
        <v>2.5552407932011332</v>
      </c>
      <c r="D58" s="17">
        <v>2.5476923076923077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B731-3B74-4BA2-8257-31B63CA62251}">
  <dimension ref="A1:T4"/>
  <sheetViews>
    <sheetView showGridLines="0" showRowColHeaders="0" tabSelected="1" zoomScale="80" zoomScaleNormal="80" workbookViewId="0">
      <selection activeCell="I48" sqref="I48"/>
    </sheetView>
  </sheetViews>
  <sheetFormatPr defaultRowHeight="15" x14ac:dyDescent="0.25"/>
  <cols>
    <col min="4" max="4" width="13.42578125" customWidth="1"/>
    <col min="5" max="5" width="11.140625" customWidth="1"/>
    <col min="6" max="6" width="8.5703125" customWidth="1"/>
    <col min="10" max="10" width="10.28515625" customWidth="1"/>
    <col min="11" max="11" width="11.85546875" customWidth="1"/>
  </cols>
  <sheetData>
    <row r="1" spans="1:20" ht="22.5" customHeight="1" x14ac:dyDescent="0.35">
      <c r="A1" s="20" t="s">
        <v>62</v>
      </c>
      <c r="E1" s="9" t="s">
        <v>63</v>
      </c>
      <c r="F1" s="14">
        <f>F4/$E4</f>
        <v>0.54307692307692312</v>
      </c>
      <c r="G1" s="15">
        <f>G4/$E4</f>
        <v>0.45692307692307693</v>
      </c>
      <c r="S1" s="18" t="s">
        <v>72</v>
      </c>
    </row>
    <row r="3" spans="1:20" ht="19.5" customHeight="1" x14ac:dyDescent="0.3">
      <c r="H3" s="19" t="s">
        <v>64</v>
      </c>
      <c r="I3" s="16">
        <f>+GETPIVOTDATA("[Measures].[Active Employee]",Headline!$A$16,"[HR Data].[PayType]","[HR Data].[PayType].&amp;[Hourly]","[HR Data].[Gender]","[HR Data].[Gender].&amp;[M]")</f>
        <v>0.91501416430594906</v>
      </c>
      <c r="J3" s="15">
        <f>+GETPIVOTDATA("[Measures].[Active Employee]",Headline!$A$16,"[HR Data].[PayType]","[HR Data].[PayType].&amp;[Hourly]","[HR Data].[Gender]","[HR Data].[Gender].&amp;[F]")</f>
        <v>0.81818181818181823</v>
      </c>
      <c r="K3" s="19" t="s">
        <v>66</v>
      </c>
      <c r="L3" s="16">
        <f>+GETPIVOTDATA("[Measures].[Active Employee]",Headline!$A$28,"[HR Data].[Gender]","[HR Data].[Gender].&amp;[M]","[HR Data].[FP]","[HR Data].[FP].&amp;[FT]")</f>
        <v>0.27762039660056659</v>
      </c>
      <c r="M3" s="15">
        <f>+GETPIVOTDATA("[Measures].[Active Employee]",Headline!$A$28,"[HR Data].[Gender]","[HR Data].[Gender].&amp;[F]","[HR Data].[FP]","[HR Data].[FP].&amp;[FT]")</f>
        <v>0.50168350168350173</v>
      </c>
    </row>
    <row r="4" spans="1:20" ht="26.25" customHeight="1" x14ac:dyDescent="0.3">
      <c r="E4" s="10">
        <f>+GETPIVOTDATA("[Measures].[Active Employee]",Headline!$A$3)</f>
        <v>650</v>
      </c>
      <c r="F4" s="11">
        <f>+GETPIVOTDATA("[Measures].[Active Employee]",Headline!$A$3,"[HR Data].[Gender]","[HR Data].[Gender].&amp;[M]")</f>
        <v>353</v>
      </c>
      <c r="G4" s="10">
        <f>+GETPIVOTDATA("[Measures].[Active Employee]",Headline!$A$3,"[HR Data].[Gender]","[HR Data].[Gender].&amp;[F]")</f>
        <v>297</v>
      </c>
      <c r="H4" s="19" t="s">
        <v>65</v>
      </c>
      <c r="I4" s="16">
        <f>+GETPIVOTDATA("[Measures].[Active Employee]",Headline!$A$16,"[HR Data].[PayType]","[HR Data].[PayType].&amp;[Salary]","[HR Data].[Gender]","[HR Data].[Gender].&amp;[M]")</f>
        <v>8.4985835694050993E-2</v>
      </c>
      <c r="J4" s="15">
        <f>+GETPIVOTDATA("[Measures].[Active Employee]",Headline!$A$16,"[HR Data].[PayType]","[HR Data].[PayType].&amp;[Salary]","[HR Data].[Gender]","[HR Data].[Gender].&amp;[F]")</f>
        <v>0.18181818181818182</v>
      </c>
      <c r="K4" s="19" t="s">
        <v>67</v>
      </c>
      <c r="L4" s="16">
        <f>+GETPIVOTDATA("[Measures].[Active Employee]",Headline!$A$28,"[HR Data].[Gender]","[HR Data].[Gender].&amp;[M]","[HR Data].[FP]","[HR Data].[FP].&amp;[PT]")</f>
        <v>0.72237960339943341</v>
      </c>
      <c r="M4" s="15">
        <f>+GETPIVOTDATA("[Measures].[Active Employee]",Headline!$A$28,"[HR Data].[Gender]","[HR Data].[Gender].&amp;[F]","[HR Data].[FP]","[HR Data].[FP].&amp;[PT]")</f>
        <v>0.49831649831649832</v>
      </c>
      <c r="R4" s="12">
        <f>GETPIVOTDATA("[Measures].[TO%]",Headline!$A$52)</f>
        <v>2.5476923076923077</v>
      </c>
      <c r="S4" s="12">
        <f>+GETPIVOTDATA("[Measures].[TO%]",Headline!$A$52,"[HR Data].[Gender]","[HR Data].[Gender].&amp;[M]")</f>
        <v>2.5552407932011332</v>
      </c>
      <c r="T4" s="12">
        <f>+GETPIVOTDATA("[Measures].[TO%]",Headline!$A$52,"[HR Data].[Gender]","[HR Data].[Gender].&amp;[F]")</f>
        <v>2.5387205387205389</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647E-F0E8-4C5A-8D0A-C592E5CCC484}">
  <dimension ref="A3:D9"/>
  <sheetViews>
    <sheetView topLeftCell="A40" workbookViewId="0">
      <selection activeCell="C7" sqref="C7"/>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 min="6" max="6" width="9.7109375" bestFit="1" customWidth="1"/>
    <col min="7" max="7" width="16.42578125" bestFit="1" customWidth="1"/>
    <col min="8" max="8" width="14.28515625" bestFit="1" customWidth="1"/>
  </cols>
  <sheetData>
    <row r="3" spans="1:4" x14ac:dyDescent="0.25">
      <c r="A3" s="1" t="s">
        <v>58</v>
      </c>
      <c r="B3" s="1" t="s">
        <v>47</v>
      </c>
    </row>
    <row r="4" spans="1:4" x14ac:dyDescent="0.25">
      <c r="A4" s="1" t="s">
        <v>0</v>
      </c>
      <c r="B4" t="s">
        <v>60</v>
      </c>
      <c r="C4" t="s">
        <v>61</v>
      </c>
      <c r="D4" t="s">
        <v>1</v>
      </c>
    </row>
    <row r="5" spans="1:4" x14ac:dyDescent="0.25">
      <c r="A5" s="2" t="s">
        <v>2</v>
      </c>
      <c r="B5" s="8">
        <v>11</v>
      </c>
      <c r="C5" s="8"/>
      <c r="D5" s="8">
        <v>11</v>
      </c>
    </row>
    <row r="6" spans="1:4" x14ac:dyDescent="0.25">
      <c r="A6" s="2" t="s">
        <v>19</v>
      </c>
      <c r="B6" s="8">
        <v>73</v>
      </c>
      <c r="C6" s="8">
        <v>23</v>
      </c>
      <c r="D6" s="8">
        <v>96</v>
      </c>
    </row>
    <row r="7" spans="1:4" x14ac:dyDescent="0.25">
      <c r="A7" s="2" t="s">
        <v>20</v>
      </c>
      <c r="B7" s="8">
        <v>127</v>
      </c>
      <c r="C7" s="8">
        <v>472</v>
      </c>
      <c r="D7" s="8">
        <v>599</v>
      </c>
    </row>
    <row r="8" spans="1:4" x14ac:dyDescent="0.25">
      <c r="A8" s="2" t="s">
        <v>21</v>
      </c>
      <c r="B8" s="8">
        <v>228</v>
      </c>
      <c r="C8" s="8">
        <v>722</v>
      </c>
      <c r="D8" s="8">
        <v>950</v>
      </c>
    </row>
    <row r="9" spans="1:4" x14ac:dyDescent="0.25">
      <c r="A9" s="2" t="s">
        <v>1</v>
      </c>
      <c r="B9" s="8">
        <v>439</v>
      </c>
      <c r="C9" s="8">
        <v>1217</v>
      </c>
      <c r="D9" s="8">
        <v>1656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B461C-45E3-4708-BC3F-1158612D620A}">
  <dimension ref="A3:D12"/>
  <sheetViews>
    <sheetView workbookViewId="0">
      <selection activeCell="B8" sqref="B8"/>
    </sheetView>
  </sheetViews>
  <sheetFormatPr defaultRowHeight="15" x14ac:dyDescent="0.25"/>
  <cols>
    <col min="1" max="1" width="16" bestFit="1" customWidth="1"/>
    <col min="2" max="2" width="16.28515625" bestFit="1" customWidth="1"/>
    <col min="3" max="3" width="4" bestFit="1" customWidth="1"/>
    <col min="4" max="4" width="11.28515625" bestFit="1" customWidth="1"/>
  </cols>
  <sheetData>
    <row r="3" spans="1:4" x14ac:dyDescent="0.25">
      <c r="A3" s="1" t="s">
        <v>30</v>
      </c>
      <c r="B3" s="1" t="s">
        <v>47</v>
      </c>
    </row>
    <row r="4" spans="1:4" x14ac:dyDescent="0.25">
      <c r="A4" s="1" t="s">
        <v>0</v>
      </c>
      <c r="B4" t="s">
        <v>48</v>
      </c>
      <c r="C4" t="s">
        <v>49</v>
      </c>
      <c r="D4" t="s">
        <v>1</v>
      </c>
    </row>
    <row r="5" spans="1:4" x14ac:dyDescent="0.25">
      <c r="A5" s="2" t="s">
        <v>51</v>
      </c>
      <c r="B5" s="6">
        <v>25</v>
      </c>
      <c r="C5" s="6">
        <v>50</v>
      </c>
      <c r="D5" s="6">
        <v>75</v>
      </c>
    </row>
    <row r="6" spans="1:4" x14ac:dyDescent="0.25">
      <c r="A6" s="2" t="s">
        <v>52</v>
      </c>
      <c r="B6" s="6">
        <v>86</v>
      </c>
      <c r="C6" s="6">
        <v>27</v>
      </c>
      <c r="D6" s="6">
        <v>113</v>
      </c>
    </row>
    <row r="7" spans="1:4" x14ac:dyDescent="0.25">
      <c r="A7" s="2" t="s">
        <v>53</v>
      </c>
      <c r="B7" s="6">
        <v>21</v>
      </c>
      <c r="C7" s="6">
        <v>41</v>
      </c>
      <c r="D7" s="6">
        <v>62</v>
      </c>
    </row>
    <row r="8" spans="1:4" x14ac:dyDescent="0.25">
      <c r="A8" s="2" t="s">
        <v>54</v>
      </c>
      <c r="B8" s="6">
        <v>34</v>
      </c>
      <c r="C8" s="6">
        <v>90</v>
      </c>
      <c r="D8" s="6">
        <v>124</v>
      </c>
    </row>
    <row r="9" spans="1:4" x14ac:dyDescent="0.25">
      <c r="A9" s="2" t="s">
        <v>55</v>
      </c>
      <c r="B9" s="6">
        <v>21</v>
      </c>
      <c r="C9" s="6">
        <v>73</v>
      </c>
      <c r="D9" s="6">
        <v>94</v>
      </c>
    </row>
    <row r="10" spans="1:4" x14ac:dyDescent="0.25">
      <c r="A10" s="2" t="s">
        <v>56</v>
      </c>
      <c r="B10" s="6">
        <v>33</v>
      </c>
      <c r="C10" s="6">
        <v>81</v>
      </c>
      <c r="D10" s="6">
        <v>114</v>
      </c>
    </row>
    <row r="11" spans="1:4" x14ac:dyDescent="0.25">
      <c r="A11" s="2" t="s">
        <v>57</v>
      </c>
      <c r="B11" s="6">
        <v>27</v>
      </c>
      <c r="C11" s="6">
        <v>41</v>
      </c>
      <c r="D11" s="6">
        <v>68</v>
      </c>
    </row>
    <row r="12" spans="1:4" x14ac:dyDescent="0.25">
      <c r="A12" s="2" t="s">
        <v>1</v>
      </c>
      <c r="B12" s="6">
        <v>247</v>
      </c>
      <c r="C12" s="6">
        <v>403</v>
      </c>
      <c r="D12" s="6">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89A5-8E47-4CC0-9BEF-BD94A7AA6229}">
  <dimension ref="A3:D26"/>
  <sheetViews>
    <sheetView workbookViewId="0">
      <selection activeCell="B10" sqref="B10"/>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50</v>
      </c>
      <c r="B3" s="1" t="s">
        <v>47</v>
      </c>
    </row>
    <row r="4" spans="1:4" x14ac:dyDescent="0.25">
      <c r="A4" s="1" t="s">
        <v>0</v>
      </c>
      <c r="B4" t="s">
        <v>48</v>
      </c>
      <c r="C4" t="s">
        <v>49</v>
      </c>
      <c r="D4" t="s">
        <v>1</v>
      </c>
    </row>
    <row r="5" spans="1:4" x14ac:dyDescent="0.25">
      <c r="A5" s="2" t="s">
        <v>38</v>
      </c>
      <c r="B5" s="5"/>
      <c r="C5" s="5"/>
      <c r="D5" s="5"/>
    </row>
    <row r="6" spans="1:4" x14ac:dyDescent="0.25">
      <c r="A6" s="3" t="s">
        <v>45</v>
      </c>
      <c r="B6" s="8">
        <v>76.815238095238087</v>
      </c>
      <c r="C6" s="8">
        <v>28.947199999999999</v>
      </c>
      <c r="D6" s="8">
        <v>50.800000000000004</v>
      </c>
    </row>
    <row r="7" spans="1:4" x14ac:dyDescent="0.25">
      <c r="A7" s="3" t="s">
        <v>46</v>
      </c>
      <c r="B7" s="8">
        <v>112.63642857142858</v>
      </c>
      <c r="C7" s="8">
        <v>20.302857142857142</v>
      </c>
      <c r="D7" s="8">
        <v>46.683877551020416</v>
      </c>
    </row>
    <row r="8" spans="1:4" x14ac:dyDescent="0.25">
      <c r="A8" s="2" t="s">
        <v>39</v>
      </c>
      <c r="B8" s="5"/>
      <c r="C8" s="5"/>
      <c r="D8" s="5"/>
    </row>
    <row r="9" spans="1:4" x14ac:dyDescent="0.25">
      <c r="A9" s="3" t="s">
        <v>45</v>
      </c>
      <c r="B9" s="8">
        <v>86.816800000000001</v>
      </c>
      <c r="C9" s="8">
        <v>15.668823529411766</v>
      </c>
      <c r="D9" s="8">
        <v>58.018809523809523</v>
      </c>
    </row>
    <row r="10" spans="1:4" x14ac:dyDescent="0.25">
      <c r="A10" s="3" t="s">
        <v>46</v>
      </c>
      <c r="B10" s="8">
        <v>63.764000000000003</v>
      </c>
      <c r="C10" s="8">
        <v>16.629428571428569</v>
      </c>
      <c r="D10" s="8">
        <v>30.7698</v>
      </c>
    </row>
    <row r="11" spans="1:4" x14ac:dyDescent="0.25">
      <c r="A11" s="2" t="s">
        <v>40</v>
      </c>
      <c r="B11" s="5"/>
      <c r="C11" s="5"/>
      <c r="D11" s="5"/>
    </row>
    <row r="12" spans="1:4" x14ac:dyDescent="0.25">
      <c r="A12" s="3" t="s">
        <v>45</v>
      </c>
      <c r="B12" s="8">
        <v>55.166428571428575</v>
      </c>
      <c r="C12" s="8">
        <v>10.90764705882353</v>
      </c>
      <c r="D12" s="8">
        <v>30.895483870967741</v>
      </c>
    </row>
    <row r="13" spans="1:4" x14ac:dyDescent="0.25">
      <c r="A13" s="3" t="s">
        <v>46</v>
      </c>
      <c r="B13" s="8">
        <v>130.64363636363635</v>
      </c>
      <c r="C13" s="8">
        <v>18.820399999999999</v>
      </c>
      <c r="D13" s="8">
        <v>38.985245901639345</v>
      </c>
    </row>
    <row r="14" spans="1:4" x14ac:dyDescent="0.25">
      <c r="A14" s="2" t="s">
        <v>41</v>
      </c>
      <c r="B14" s="5"/>
      <c r="C14" s="5"/>
      <c r="D14" s="5"/>
    </row>
    <row r="15" spans="1:4" x14ac:dyDescent="0.25">
      <c r="A15" s="3" t="s">
        <v>45</v>
      </c>
      <c r="B15" s="8">
        <v>88.446315789473687</v>
      </c>
      <c r="C15" s="8">
        <v>18.317083333333333</v>
      </c>
      <c r="D15" s="8">
        <v>49.304418604651168</v>
      </c>
    </row>
    <row r="16" spans="1:4" x14ac:dyDescent="0.25">
      <c r="A16" s="3" t="s">
        <v>46</v>
      </c>
      <c r="B16" s="8">
        <v>83.696923076923071</v>
      </c>
      <c r="C16" s="8">
        <v>18.36611111111111</v>
      </c>
      <c r="D16" s="8">
        <v>35.698775510204079</v>
      </c>
    </row>
    <row r="17" spans="1:4" x14ac:dyDescent="0.25">
      <c r="A17" s="2" t="s">
        <v>42</v>
      </c>
      <c r="B17" s="5"/>
      <c r="C17" s="5"/>
      <c r="D17" s="5"/>
    </row>
    <row r="18" spans="1:4" x14ac:dyDescent="0.25">
      <c r="A18" s="3" t="s">
        <v>45</v>
      </c>
      <c r="B18" s="8">
        <v>86.20703703703704</v>
      </c>
      <c r="C18" s="8">
        <v>12.388260869565217</v>
      </c>
      <c r="D18" s="8">
        <v>52.250399999999999</v>
      </c>
    </row>
    <row r="19" spans="1:4" x14ac:dyDescent="0.25">
      <c r="A19" s="3" t="s">
        <v>46</v>
      </c>
      <c r="B19" s="8">
        <v>66.261538461538464</v>
      </c>
      <c r="C19" s="8">
        <v>33.782258064516128</v>
      </c>
      <c r="D19" s="8">
        <v>43.378409090909095</v>
      </c>
    </row>
    <row r="20" spans="1:4" x14ac:dyDescent="0.25">
      <c r="A20" s="2" t="s">
        <v>43</v>
      </c>
      <c r="B20" s="5"/>
      <c r="C20" s="5"/>
      <c r="D20" s="5"/>
    </row>
    <row r="21" spans="1:4" x14ac:dyDescent="0.25">
      <c r="A21" s="3" t="s">
        <v>45</v>
      </c>
      <c r="B21" s="8">
        <v>68.317826086956515</v>
      </c>
      <c r="C21" s="8">
        <v>12.6516</v>
      </c>
      <c r="D21" s="8">
        <v>39.324999999999996</v>
      </c>
    </row>
    <row r="22" spans="1:4" x14ac:dyDescent="0.25">
      <c r="A22" s="3" t="s">
        <v>46</v>
      </c>
      <c r="B22" s="8">
        <v>74.398571428571429</v>
      </c>
      <c r="C22" s="8">
        <v>19.814146341463413</v>
      </c>
      <c r="D22" s="8">
        <v>33.708363636363636</v>
      </c>
    </row>
    <row r="23" spans="1:4" x14ac:dyDescent="0.25">
      <c r="A23" s="2" t="s">
        <v>44</v>
      </c>
      <c r="B23" s="5"/>
      <c r="C23" s="5"/>
      <c r="D23" s="5"/>
    </row>
    <row r="24" spans="1:4" x14ac:dyDescent="0.25">
      <c r="A24" s="3" t="s">
        <v>45</v>
      </c>
      <c r="B24" s="8">
        <v>73.84571428571428</v>
      </c>
      <c r="C24" s="8">
        <v>7.696315789473684</v>
      </c>
      <c r="D24" s="8">
        <v>42.424750000000003</v>
      </c>
    </row>
    <row r="25" spans="1:4" x14ac:dyDescent="0.25">
      <c r="A25" s="3" t="s">
        <v>46</v>
      </c>
      <c r="B25" s="8">
        <v>93.846666666666664</v>
      </c>
      <c r="C25" s="8">
        <v>17.697741935483872</v>
      </c>
      <c r="D25" s="8">
        <v>45.670816326530613</v>
      </c>
    </row>
    <row r="26" spans="1:4" x14ac:dyDescent="0.25">
      <c r="A26" s="2" t="s">
        <v>1</v>
      </c>
      <c r="B26" s="8">
        <v>82.002983870967753</v>
      </c>
      <c r="C26" s="8">
        <v>18.742371638141808</v>
      </c>
      <c r="D26" s="8">
        <v>42.621567732115679</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39A3-DB17-4E5B-933F-3783E76AF758}">
  <dimension ref="A4:C93"/>
  <sheetViews>
    <sheetView workbookViewId="0">
      <selection activeCell="B13" sqref="B13"/>
    </sheetView>
  </sheetViews>
  <sheetFormatPr defaultRowHeight="15" x14ac:dyDescent="0.25"/>
  <cols>
    <col min="1" max="1" width="13.140625" bestFit="1" customWidth="1"/>
    <col min="2" max="2" width="16" bestFit="1" customWidth="1"/>
    <col min="3" max="4" width="10.140625" bestFit="1" customWidth="1"/>
  </cols>
  <sheetData>
    <row r="4" spans="1:3" x14ac:dyDescent="0.25">
      <c r="A4" s="1" t="s">
        <v>0</v>
      </c>
      <c r="B4" t="s">
        <v>30</v>
      </c>
      <c r="C4" t="s">
        <v>31</v>
      </c>
    </row>
    <row r="5" spans="1:3" x14ac:dyDescent="0.25">
      <c r="A5" s="2" t="s">
        <v>2</v>
      </c>
      <c r="B5" s="5"/>
      <c r="C5" s="5"/>
    </row>
    <row r="6" spans="1:3" x14ac:dyDescent="0.25">
      <c r="A6" s="3" t="s">
        <v>3</v>
      </c>
      <c r="B6" s="5"/>
      <c r="C6" s="5"/>
    </row>
    <row r="7" spans="1:3" x14ac:dyDescent="0.25">
      <c r="A7" s="4" t="s">
        <v>4</v>
      </c>
      <c r="B7" s="6">
        <v>228</v>
      </c>
      <c r="C7" s="6">
        <v>1</v>
      </c>
    </row>
    <row r="8" spans="1:3" x14ac:dyDescent="0.25">
      <c r="A8" s="4" t="s">
        <v>5</v>
      </c>
      <c r="B8" s="6">
        <v>229</v>
      </c>
      <c r="C8" s="6">
        <v>1</v>
      </c>
    </row>
    <row r="9" spans="1:3" x14ac:dyDescent="0.25">
      <c r="A9" s="4" t="s">
        <v>6</v>
      </c>
      <c r="B9" s="6">
        <v>229</v>
      </c>
      <c r="C9" s="6">
        <v>1</v>
      </c>
    </row>
    <row r="10" spans="1:3" x14ac:dyDescent="0.25">
      <c r="A10" s="3" t="s">
        <v>22</v>
      </c>
      <c r="B10" s="6">
        <v>229</v>
      </c>
      <c r="C10" s="6">
        <v>3</v>
      </c>
    </row>
    <row r="11" spans="1:3" x14ac:dyDescent="0.25">
      <c r="A11" s="3" t="s">
        <v>7</v>
      </c>
      <c r="B11" s="5"/>
      <c r="C11" s="5"/>
    </row>
    <row r="12" spans="1:3" x14ac:dyDescent="0.25">
      <c r="A12" s="4" t="s">
        <v>8</v>
      </c>
      <c r="B12" s="6">
        <v>233</v>
      </c>
      <c r="C12" s="6">
        <v>4</v>
      </c>
    </row>
    <row r="13" spans="1:3" x14ac:dyDescent="0.25">
      <c r="A13" s="4" t="s">
        <v>9</v>
      </c>
      <c r="B13" s="6">
        <v>242</v>
      </c>
      <c r="C13" s="6">
        <v>8</v>
      </c>
    </row>
    <row r="14" spans="1:3" x14ac:dyDescent="0.25">
      <c r="A14" s="4" t="s">
        <v>10</v>
      </c>
      <c r="B14" s="6">
        <v>251</v>
      </c>
      <c r="C14" s="6">
        <v>9</v>
      </c>
    </row>
    <row r="15" spans="1:3" x14ac:dyDescent="0.25">
      <c r="A15" s="3" t="s">
        <v>23</v>
      </c>
      <c r="B15" s="6">
        <v>251</v>
      </c>
      <c r="C15" s="6">
        <v>21</v>
      </c>
    </row>
    <row r="16" spans="1:3" x14ac:dyDescent="0.25">
      <c r="A16" s="3" t="s">
        <v>11</v>
      </c>
      <c r="B16" s="5"/>
      <c r="C16" s="5"/>
    </row>
    <row r="17" spans="1:3" x14ac:dyDescent="0.25">
      <c r="A17" s="4" t="s">
        <v>12</v>
      </c>
      <c r="B17" s="6">
        <v>258</v>
      </c>
      <c r="C17" s="6">
        <v>7</v>
      </c>
    </row>
    <row r="18" spans="1:3" x14ac:dyDescent="0.25">
      <c r="A18" s="4" t="s">
        <v>13</v>
      </c>
      <c r="B18" s="6">
        <v>269</v>
      </c>
      <c r="C18" s="6">
        <v>11</v>
      </c>
    </row>
    <row r="19" spans="1:3" x14ac:dyDescent="0.25">
      <c r="A19" s="4" t="s">
        <v>14</v>
      </c>
      <c r="B19" s="6">
        <v>275</v>
      </c>
      <c r="C19" s="6">
        <v>6</v>
      </c>
    </row>
    <row r="20" spans="1:3" x14ac:dyDescent="0.25">
      <c r="A20" s="3" t="s">
        <v>24</v>
      </c>
      <c r="B20" s="6">
        <v>275</v>
      </c>
      <c r="C20" s="6">
        <v>24</v>
      </c>
    </row>
    <row r="21" spans="1:3" x14ac:dyDescent="0.25">
      <c r="A21" s="3" t="s">
        <v>15</v>
      </c>
      <c r="B21" s="5"/>
      <c r="C21" s="5"/>
    </row>
    <row r="22" spans="1:3" x14ac:dyDescent="0.25">
      <c r="A22" s="4" t="s">
        <v>16</v>
      </c>
      <c r="B22" s="6">
        <v>289</v>
      </c>
      <c r="C22" s="6">
        <v>14</v>
      </c>
    </row>
    <row r="23" spans="1:3" x14ac:dyDescent="0.25">
      <c r="A23" s="4" t="s">
        <v>17</v>
      </c>
      <c r="B23" s="6">
        <v>291</v>
      </c>
      <c r="C23" s="6">
        <v>9</v>
      </c>
    </row>
    <row r="24" spans="1:3" x14ac:dyDescent="0.25">
      <c r="A24" s="4" t="s">
        <v>18</v>
      </c>
      <c r="B24" s="6">
        <v>300</v>
      </c>
      <c r="C24" s="6">
        <v>7</v>
      </c>
    </row>
    <row r="25" spans="1:3" x14ac:dyDescent="0.25">
      <c r="A25" s="3" t="s">
        <v>25</v>
      </c>
      <c r="B25" s="6">
        <v>300</v>
      </c>
      <c r="C25" s="6">
        <v>30</v>
      </c>
    </row>
    <row r="26" spans="1:3" x14ac:dyDescent="0.25">
      <c r="A26" s="2" t="s">
        <v>26</v>
      </c>
      <c r="B26" s="6">
        <v>300</v>
      </c>
      <c r="C26" s="6">
        <v>78</v>
      </c>
    </row>
    <row r="27" spans="1:3" x14ac:dyDescent="0.25">
      <c r="A27" s="2" t="s">
        <v>19</v>
      </c>
      <c r="B27" s="5"/>
      <c r="C27" s="5"/>
    </row>
    <row r="28" spans="1:3" x14ac:dyDescent="0.25">
      <c r="A28" s="3" t="s">
        <v>3</v>
      </c>
      <c r="B28" s="5"/>
      <c r="C28" s="5"/>
    </row>
    <row r="29" spans="1:3" x14ac:dyDescent="0.25">
      <c r="A29" s="4" t="s">
        <v>4</v>
      </c>
      <c r="B29" s="6">
        <v>312</v>
      </c>
      <c r="C29" s="6">
        <v>10</v>
      </c>
    </row>
    <row r="30" spans="1:3" x14ac:dyDescent="0.25">
      <c r="A30" s="4" t="s">
        <v>5</v>
      </c>
      <c r="B30" s="6">
        <v>322</v>
      </c>
      <c r="C30" s="6">
        <v>9</v>
      </c>
    </row>
    <row r="31" spans="1:3" x14ac:dyDescent="0.25">
      <c r="A31" s="4" t="s">
        <v>6</v>
      </c>
      <c r="B31" s="6">
        <v>338</v>
      </c>
      <c r="C31" s="6">
        <v>18</v>
      </c>
    </row>
    <row r="32" spans="1:3" x14ac:dyDescent="0.25">
      <c r="A32" s="3" t="s">
        <v>22</v>
      </c>
      <c r="B32" s="6">
        <v>338</v>
      </c>
      <c r="C32" s="6">
        <v>37</v>
      </c>
    </row>
    <row r="33" spans="1:3" x14ac:dyDescent="0.25">
      <c r="A33" s="3" t="s">
        <v>7</v>
      </c>
      <c r="B33" s="5"/>
      <c r="C33" s="5"/>
    </row>
    <row r="34" spans="1:3" x14ac:dyDescent="0.25">
      <c r="A34" s="4" t="s">
        <v>8</v>
      </c>
      <c r="B34" s="6">
        <v>343</v>
      </c>
      <c r="C34" s="6">
        <v>8</v>
      </c>
    </row>
    <row r="35" spans="1:3" x14ac:dyDescent="0.25">
      <c r="A35" s="4" t="s">
        <v>9</v>
      </c>
      <c r="B35" s="6">
        <v>351</v>
      </c>
      <c r="C35" s="6">
        <v>7</v>
      </c>
    </row>
    <row r="36" spans="1:3" x14ac:dyDescent="0.25">
      <c r="A36" s="4" t="s">
        <v>10</v>
      </c>
      <c r="B36" s="6">
        <v>361</v>
      </c>
      <c r="C36" s="6">
        <v>7</v>
      </c>
    </row>
    <row r="37" spans="1:3" x14ac:dyDescent="0.25">
      <c r="A37" s="3" t="s">
        <v>23</v>
      </c>
      <c r="B37" s="6">
        <v>361</v>
      </c>
      <c r="C37" s="6">
        <v>22</v>
      </c>
    </row>
    <row r="38" spans="1:3" x14ac:dyDescent="0.25">
      <c r="A38" s="3" t="s">
        <v>11</v>
      </c>
      <c r="B38" s="5"/>
      <c r="C38" s="5"/>
    </row>
    <row r="39" spans="1:3" x14ac:dyDescent="0.25">
      <c r="A39" s="4" t="s">
        <v>12</v>
      </c>
      <c r="B39" s="6">
        <v>370</v>
      </c>
      <c r="C39" s="6">
        <v>8</v>
      </c>
    </row>
    <row r="40" spans="1:3" x14ac:dyDescent="0.25">
      <c r="A40" s="4" t="s">
        <v>13</v>
      </c>
      <c r="B40" s="6">
        <v>386</v>
      </c>
      <c r="C40" s="6">
        <v>18</v>
      </c>
    </row>
    <row r="41" spans="1:3" x14ac:dyDescent="0.25">
      <c r="A41" s="4" t="s">
        <v>14</v>
      </c>
      <c r="B41" s="6">
        <v>403</v>
      </c>
      <c r="C41" s="6">
        <v>21</v>
      </c>
    </row>
    <row r="42" spans="1:3" x14ac:dyDescent="0.25">
      <c r="A42" s="3" t="s">
        <v>24</v>
      </c>
      <c r="B42" s="6">
        <v>403</v>
      </c>
      <c r="C42" s="6">
        <v>47</v>
      </c>
    </row>
    <row r="43" spans="1:3" x14ac:dyDescent="0.25">
      <c r="A43" s="3" t="s">
        <v>15</v>
      </c>
      <c r="B43" s="5"/>
      <c r="C43" s="5"/>
    </row>
    <row r="44" spans="1:3" x14ac:dyDescent="0.25">
      <c r="A44" s="4" t="s">
        <v>16</v>
      </c>
      <c r="B44" s="6">
        <v>426</v>
      </c>
      <c r="C44" s="6">
        <v>24</v>
      </c>
    </row>
    <row r="45" spans="1:3" x14ac:dyDescent="0.25">
      <c r="A45" s="4" t="s">
        <v>17</v>
      </c>
      <c r="B45" s="6">
        <v>453</v>
      </c>
      <c r="C45" s="6">
        <v>33</v>
      </c>
    </row>
    <row r="46" spans="1:3" x14ac:dyDescent="0.25">
      <c r="A46" s="4" t="s">
        <v>18</v>
      </c>
      <c r="B46" s="6">
        <v>467</v>
      </c>
      <c r="C46" s="6">
        <v>17</v>
      </c>
    </row>
    <row r="47" spans="1:3" x14ac:dyDescent="0.25">
      <c r="A47" s="3" t="s">
        <v>25</v>
      </c>
      <c r="B47" s="6">
        <v>467</v>
      </c>
      <c r="C47" s="6">
        <v>74</v>
      </c>
    </row>
    <row r="48" spans="1:3" x14ac:dyDescent="0.25">
      <c r="A48" s="2" t="s">
        <v>27</v>
      </c>
      <c r="B48" s="6">
        <v>467</v>
      </c>
      <c r="C48" s="6">
        <v>180</v>
      </c>
    </row>
    <row r="49" spans="1:3" x14ac:dyDescent="0.25">
      <c r="A49" s="2" t="s">
        <v>20</v>
      </c>
      <c r="B49" s="5"/>
      <c r="C49" s="5"/>
    </row>
    <row r="50" spans="1:3" x14ac:dyDescent="0.25">
      <c r="A50" s="3" t="s">
        <v>3</v>
      </c>
      <c r="B50" s="5"/>
      <c r="C50" s="5"/>
    </row>
    <row r="51" spans="1:3" x14ac:dyDescent="0.25">
      <c r="A51" s="4" t="s">
        <v>4</v>
      </c>
      <c r="B51" s="6">
        <v>455</v>
      </c>
      <c r="C51" s="6">
        <v>18</v>
      </c>
    </row>
    <row r="52" spans="1:3" x14ac:dyDescent="0.25">
      <c r="A52" s="4" t="s">
        <v>5</v>
      </c>
      <c r="B52" s="6">
        <v>454</v>
      </c>
      <c r="C52" s="6">
        <v>27</v>
      </c>
    </row>
    <row r="53" spans="1:3" x14ac:dyDescent="0.25">
      <c r="A53" s="4" t="s">
        <v>6</v>
      </c>
      <c r="B53" s="6">
        <v>449</v>
      </c>
      <c r="C53" s="6">
        <v>21</v>
      </c>
    </row>
    <row r="54" spans="1:3" x14ac:dyDescent="0.25">
      <c r="A54" s="3" t="s">
        <v>22</v>
      </c>
      <c r="B54" s="6">
        <v>449</v>
      </c>
      <c r="C54" s="6">
        <v>66</v>
      </c>
    </row>
    <row r="55" spans="1:3" x14ac:dyDescent="0.25">
      <c r="A55" s="3" t="s">
        <v>7</v>
      </c>
      <c r="B55" s="5"/>
      <c r="C55" s="5"/>
    </row>
    <row r="56" spans="1:3" x14ac:dyDescent="0.25">
      <c r="A56" s="4" t="s">
        <v>8</v>
      </c>
      <c r="B56" s="6">
        <v>448</v>
      </c>
      <c r="C56" s="6">
        <v>31</v>
      </c>
    </row>
    <row r="57" spans="1:3" x14ac:dyDescent="0.25">
      <c r="A57" s="4" t="s">
        <v>9</v>
      </c>
      <c r="B57" s="6">
        <v>454</v>
      </c>
      <c r="C57" s="6">
        <v>47</v>
      </c>
    </row>
    <row r="58" spans="1:3" x14ac:dyDescent="0.25">
      <c r="A58" s="4" t="s">
        <v>10</v>
      </c>
      <c r="B58" s="6">
        <v>458</v>
      </c>
      <c r="C58" s="6">
        <v>36</v>
      </c>
    </row>
    <row r="59" spans="1:3" x14ac:dyDescent="0.25">
      <c r="A59" s="3" t="s">
        <v>23</v>
      </c>
      <c r="B59" s="6">
        <v>458</v>
      </c>
      <c r="C59" s="6">
        <v>114</v>
      </c>
    </row>
    <row r="60" spans="1:3" x14ac:dyDescent="0.25">
      <c r="A60" s="3" t="s">
        <v>11</v>
      </c>
      <c r="B60" s="5"/>
      <c r="C60" s="5"/>
    </row>
    <row r="61" spans="1:3" x14ac:dyDescent="0.25">
      <c r="A61" s="4" t="s">
        <v>12</v>
      </c>
      <c r="B61" s="6">
        <v>462</v>
      </c>
      <c r="C61" s="6">
        <v>53</v>
      </c>
    </row>
    <row r="62" spans="1:3" x14ac:dyDescent="0.25">
      <c r="A62" s="4" t="s">
        <v>13</v>
      </c>
      <c r="B62" s="6">
        <v>488</v>
      </c>
      <c r="C62" s="6">
        <v>76</v>
      </c>
    </row>
    <row r="63" spans="1:3" x14ac:dyDescent="0.25">
      <c r="A63" s="4" t="s">
        <v>14</v>
      </c>
      <c r="B63" s="6">
        <v>494</v>
      </c>
      <c r="C63" s="6">
        <v>47</v>
      </c>
    </row>
    <row r="64" spans="1:3" x14ac:dyDescent="0.25">
      <c r="A64" s="3" t="s">
        <v>24</v>
      </c>
      <c r="B64" s="6">
        <v>494</v>
      </c>
      <c r="C64" s="6">
        <v>176</v>
      </c>
    </row>
    <row r="65" spans="1:3" x14ac:dyDescent="0.25">
      <c r="A65" s="3" t="s">
        <v>15</v>
      </c>
      <c r="B65" s="5"/>
      <c r="C65" s="5"/>
    </row>
    <row r="66" spans="1:3" x14ac:dyDescent="0.25">
      <c r="A66" s="4" t="s">
        <v>16</v>
      </c>
      <c r="B66" s="6">
        <v>504</v>
      </c>
      <c r="C66" s="6">
        <v>65</v>
      </c>
    </row>
    <row r="67" spans="1:3" x14ac:dyDescent="0.25">
      <c r="A67" s="4" t="s">
        <v>17</v>
      </c>
      <c r="B67" s="6">
        <v>517</v>
      </c>
      <c r="C67" s="6">
        <v>55</v>
      </c>
    </row>
    <row r="68" spans="1:3" x14ac:dyDescent="0.25">
      <c r="A68" s="4" t="s">
        <v>18</v>
      </c>
      <c r="B68" s="6">
        <v>505</v>
      </c>
      <c r="C68" s="6">
        <v>10</v>
      </c>
    </row>
    <row r="69" spans="1:3" x14ac:dyDescent="0.25">
      <c r="A69" s="3" t="s">
        <v>25</v>
      </c>
      <c r="B69" s="6">
        <v>505</v>
      </c>
      <c r="C69" s="6">
        <v>130</v>
      </c>
    </row>
    <row r="70" spans="1:3" x14ac:dyDescent="0.25">
      <c r="A70" s="2" t="s">
        <v>28</v>
      </c>
      <c r="B70" s="6">
        <v>505</v>
      </c>
      <c r="C70" s="6">
        <v>486</v>
      </c>
    </row>
    <row r="71" spans="1:3" x14ac:dyDescent="0.25">
      <c r="A71" s="2" t="s">
        <v>21</v>
      </c>
      <c r="B71" s="5"/>
      <c r="C71" s="5"/>
    </row>
    <row r="72" spans="1:3" x14ac:dyDescent="0.25">
      <c r="A72" s="3" t="s">
        <v>3</v>
      </c>
      <c r="B72" s="5"/>
      <c r="C72" s="5"/>
    </row>
    <row r="73" spans="1:3" x14ac:dyDescent="0.25">
      <c r="A73" s="4" t="s">
        <v>4</v>
      </c>
      <c r="B73" s="6">
        <v>506</v>
      </c>
      <c r="C73" s="6">
        <v>39</v>
      </c>
    </row>
    <row r="74" spans="1:3" x14ac:dyDescent="0.25">
      <c r="A74" s="4" t="s">
        <v>5</v>
      </c>
      <c r="B74" s="6">
        <v>505</v>
      </c>
      <c r="C74" s="6">
        <v>34</v>
      </c>
    </row>
    <row r="75" spans="1:3" x14ac:dyDescent="0.25">
      <c r="A75" s="4" t="s">
        <v>6</v>
      </c>
      <c r="B75" s="6">
        <v>525</v>
      </c>
      <c r="C75" s="6">
        <v>54</v>
      </c>
    </row>
    <row r="76" spans="1:3" x14ac:dyDescent="0.25">
      <c r="A76" s="3" t="s">
        <v>22</v>
      </c>
      <c r="B76" s="6">
        <v>525</v>
      </c>
      <c r="C76" s="6">
        <v>127</v>
      </c>
    </row>
    <row r="77" spans="1:3" x14ac:dyDescent="0.25">
      <c r="A77" s="3" t="s">
        <v>7</v>
      </c>
      <c r="B77" s="5"/>
      <c r="C77" s="5"/>
    </row>
    <row r="78" spans="1:3" x14ac:dyDescent="0.25">
      <c r="A78" s="4" t="s">
        <v>8</v>
      </c>
      <c r="B78" s="6">
        <v>537</v>
      </c>
      <c r="C78" s="6">
        <v>72</v>
      </c>
    </row>
    <row r="79" spans="1:3" x14ac:dyDescent="0.25">
      <c r="A79" s="4" t="s">
        <v>9</v>
      </c>
      <c r="B79" s="6">
        <v>571</v>
      </c>
      <c r="C79" s="6">
        <v>108</v>
      </c>
    </row>
    <row r="80" spans="1:3" x14ac:dyDescent="0.25">
      <c r="A80" s="4" t="s">
        <v>10</v>
      </c>
      <c r="B80" s="6">
        <v>633</v>
      </c>
      <c r="C80" s="6">
        <v>118</v>
      </c>
    </row>
    <row r="81" spans="1:3" x14ac:dyDescent="0.25">
      <c r="A81" s="3" t="s">
        <v>23</v>
      </c>
      <c r="B81" s="6">
        <v>633</v>
      </c>
      <c r="C81" s="6">
        <v>298</v>
      </c>
    </row>
    <row r="82" spans="1:3" x14ac:dyDescent="0.25">
      <c r="A82" s="3" t="s">
        <v>11</v>
      </c>
      <c r="B82" s="5"/>
      <c r="C82" s="5"/>
    </row>
    <row r="83" spans="1:3" x14ac:dyDescent="0.25">
      <c r="A83" s="4" t="s">
        <v>12</v>
      </c>
      <c r="B83" s="6">
        <v>635</v>
      </c>
      <c r="C83" s="6">
        <v>102</v>
      </c>
    </row>
    <row r="84" spans="1:3" x14ac:dyDescent="0.25">
      <c r="A84" s="4" t="s">
        <v>13</v>
      </c>
      <c r="B84" s="6">
        <v>634</v>
      </c>
      <c r="C84" s="6">
        <v>96</v>
      </c>
    </row>
    <row r="85" spans="1:3" x14ac:dyDescent="0.25">
      <c r="A85" s="4" t="s">
        <v>14</v>
      </c>
      <c r="B85" s="6">
        <v>648</v>
      </c>
      <c r="C85" s="6">
        <v>80</v>
      </c>
    </row>
    <row r="86" spans="1:3" x14ac:dyDescent="0.25">
      <c r="A86" s="3" t="s">
        <v>24</v>
      </c>
      <c r="B86" s="6">
        <v>648</v>
      </c>
      <c r="C86" s="6">
        <v>278</v>
      </c>
    </row>
    <row r="87" spans="1:3" x14ac:dyDescent="0.25">
      <c r="A87" s="3" t="s">
        <v>15</v>
      </c>
      <c r="B87" s="5"/>
      <c r="C87" s="5"/>
    </row>
    <row r="88" spans="1:3" x14ac:dyDescent="0.25">
      <c r="A88" s="4" t="s">
        <v>16</v>
      </c>
      <c r="B88" s="6">
        <v>658</v>
      </c>
      <c r="C88" s="6">
        <v>102</v>
      </c>
    </row>
    <row r="89" spans="1:3" x14ac:dyDescent="0.25">
      <c r="A89" s="4" t="s">
        <v>17</v>
      </c>
      <c r="B89" s="6">
        <v>657</v>
      </c>
      <c r="C89" s="6">
        <v>45</v>
      </c>
    </row>
    <row r="90" spans="1:3" x14ac:dyDescent="0.25">
      <c r="A90" s="4" t="s">
        <v>18</v>
      </c>
      <c r="B90" s="6">
        <v>650</v>
      </c>
      <c r="C90" s="6">
        <v>2</v>
      </c>
    </row>
    <row r="91" spans="1:3" x14ac:dyDescent="0.25">
      <c r="A91" s="3" t="s">
        <v>25</v>
      </c>
      <c r="B91" s="6">
        <v>650</v>
      </c>
      <c r="C91" s="6">
        <v>149</v>
      </c>
    </row>
    <row r="92" spans="1:3" x14ac:dyDescent="0.25">
      <c r="A92" s="2" t="s">
        <v>29</v>
      </c>
      <c r="B92" s="6">
        <v>650</v>
      </c>
      <c r="C92" s="6">
        <v>852</v>
      </c>
    </row>
    <row r="93" spans="1:3" x14ac:dyDescent="0.25">
      <c r="A93" s="2" t="s">
        <v>1</v>
      </c>
      <c r="B93" s="6">
        <v>650</v>
      </c>
      <c r="C93" s="6">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 D a t a _ 0 5 5 a 5 2 f 9 - a 4 8 d - 4 4 f 6 - b 0 3 6 - 1 e a 4 7 d d 8 4 3 5 2 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H R   D a t a _ 0 5 5 a 5 2 f 9 - a 4 8 d - 4 4 f 6 - b 0 3 6 - 1 e a 4 7 d d 8 4 3 5 2 ] ] > < / 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 M e a s u r e s \ E m p C o u n t < / K e y > < / D i a g r a m O b j e c t K e y > < D i a g r a m O b j e c t K e y > < K e y > M e a s u r e s \ E m p C o u n t \ T a g I n f o \ F o r m u l a < / K e y > < / D i a g r a m O b j e c t K e y > < D i a g r a m O b j e c t K e y > < K e y > M e a s u r e s \ E m p C o u n t \ T a g I n f o \ V a l u e < / K e y > < / D i a g r a m O b j e c t K e y > < D i a g r a m O b j e c t K e y > < K e y > M e a s u r e s \ A c t i v e   E m p l o y e e < / K e y > < / D i a g r a m O b j e c t K e y > < D i a g r a m O b j e c t K e y > < K e y > M e a s u r e s \ A c t i v e   E m p l o y e e \ T a g I n f o \ F o r m u l a < / K e y > < / D i a g r a m O b j e c t K e y > < D i a g r a m O b j e c t K e y > < K e y > M e a s u r e s \ A c t i v e   E m p l o y e e \ T a g I n f o \ V a l u e 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 M e a s u r e s \ C o u n t   o f   E m p I D < / K e y > < / D i a g r a m O b j e c t K e y > < D i a g r a m O b j e c t K e y > < K e y > M e a s u r e s \ C o u n t   o f   E m p I D \ T a g I n f o \ F o r m u l a < / K e y > < / D i a g r a m O b j e c t K e y > < D i a g r a m O b j e c t K e y > < K e y > M e a s u r e s \ C o u n t   o f   E m p I D \ T a g I n f o \ V a l u e < / K e y > < / D i a g r a m O b j e c t K e y > < D i a g r a m O b j e c t K e y > < K e y > M e a s u r e s \ C o u n t   o f   T e n u r e D a y s < / K e y > < / D i a g r a m O b j e c t K e y > < D i a g r a m O b j e c t K e y > < K e y > M e a s u r e s \ C o u n t   o f   T e n u r e D a y s \ T a g I n f o \ F o r m u l a < / K e y > < / D i a g r a m O b j e c t K e y > < D i a g r a m O b j e c t K e y > < K e y > M e a s u r e s \ C o u n t   o f   T e n u r e D a y s \ T a g I n f o \ V a l u e < / K e y > < / D i a g r a m O b j e c t K e y > < D i a g r a m O b j e c t K e y > < K e y > M e a s u r e s \ C o u n t   o f   T e n u r e M o n t h s < / K e y > < / D i a g r a m O b j e c t K e y > < D i a g r a m O b j e c t K e y > < K e y > M e a s u r e s \ C o u n t   o f   T e n u r e M o n t h s \ T a g I n f o \ F o r m u l a < / K e y > < / D i a g r a m O b j e c t K e y > < D i a g r a m O b j e c t K e y > < K e y > M e a s u r e s \ C o u n t 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 M e a s u r e s \ C o u n t   o f   B a d H i r e s < / K e y > < / D i a g r a m O b j e c t K e y > < D i a g r a m O b j e c t K e y > < K e y > M e a s u r e s \ C o u n t   o f   B a d H i r e s \ T a g I n f o \ F o r m u l a < / K e y > < / D i a g r a m O b j e c t K e y > < D i a g r a m O b j e c t K e y > < K e y > M e a s u r e s \ C o u n t   o f   B a d H i r e s \ T a g I n f o \ V a l u e 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 T e n u r e D a y s & g t ; - & l t ; M e a s u r e s \ T e n u r e D a y s & g t ; < / K e y > < / D i a g r a m O b j e c t K e y > < D i a g r a m O b j e c t K e y > < K e y > L i n k s \ & l t ; C o l u m n s \ C o u n t   o f   T e n u r e D a y s & g t ; - & l t ; M e a s u r e s \ T e n u r e D a y s & g t ; \ C O L U M N < / K e y > < / D i a g r a m O b j e c t K e y > < D i a g r a m O b j e c t K e y > < K e y > L i n k s \ & l t ; C o l u m n s \ C o u n t   o f   T e n u r e D a y s & g t ; - & l t ; M e a s u r e s \ T e n u r e D a y s & g t ; \ M E A S U R E < / K e y > < / D i a g r a m O b j e c t K e y > < D i a g r a m O b j e c t K e y > < K e y > L i n k s \ & l t ; C o l u m n s \ C o u n t   o f   T e n u r e M o n t h s & g t ; - & l t ; M e a s u r e s \ T e n u r e M o n t h s & g t ; < / K e y > < / D i a g r a m O b j e c t K e y > < D i a g r a m O b j e c t K e y > < K e y > L i n k s \ & l t ; C o l u m n s \ C o u n t   o f   T e n u r e M o n t h s & g t ; - & l t ; M e a s u r e s \ T e n u r e M o n t h s & g t ; \ C O L U M N < / K e y > < / D i a g r a m O b j e c t K e y > < D i a g r a m O b j e c t K e y > < K e y > L i n k s \ & l t ; C o l u m n s \ C o u n t 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 L i n k s \ & l t ; C o l u m n s \ C o u n t   o f   B a d H i r e s & g t ; - & l t ; M e a s u r e s \ B a d H i r e s & g t ; < / K e y > < / D i a g r a m O b j e c t K e y > < D i a g r a m O b j e c t K e y > < K e y > L i n k s \ & l t ; C o l u m n s \ C o u n t   o f   B a d H i r e s & g t ; - & l t ; M e a s u r e s \ B a d H i r e s & g t ; \ C O L U M N < / K e y > < / D i a g r a m O b j e c t K e y > < D i a g r a m O b j e c t K e y > < K e y > L i n k s \ & l t ; C o l u m n s \ C o u n t 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K e y > < / a : K e y > < a : V a l u e   i : t y p e = " M e a s u r e G r i d N o d e V i e w S t a t e " > < L a y e d O u t > t r u e < / L a y e d O u t > < R o w > 1 < / R o w > < / a : V a l u e > < / a : K e y V a l u e O f D i a g r a m O b j e c t K e y a n y T y p e z b w N T n L X > < a : K e y V a l u e O f D i a g r a m O b j e c t K e y a n y T y p e z b w N T n L X > < a : K e y > < K e y > M e a s u r e s \ A c t i v e   E m p l o y e e \ T a g I n f o \ F o r m u l a < / K e y > < / a : K e y > < a : V a l u e   i : t y p e = " M e a s u r e G r i d V i e w S t a t e I D i a g r a m T a g A d d i t i o n a l I n f o " / > < / a : K e y V a l u e O f D i a g r a m O b j e c t K e y a n y T y p e z b w N T n L X > < a : K e y V a l u e O f D i a g r a m O b j e c t K e y a n y T y p e z b w N T n L X > < a : K e y > < K e y > M e a s u r e s \ A c t i v e   E m p l o y e e \ T a g I n f o \ V a l u e 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 M e a s u r e s \ C o u n t   o f   E m p I D < / K e y > < / a : K e y > < a : V a l u e   i : t y p e = " M e a s u r e G r i d N o d e V i e w S t a t e " > < C o l u m n > 1 < / C o l u m n > < 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 T e n u r e D a y s < / K e y > < / a : K e y > < a : V a l u e   i : t y p e = " M e a s u r e G r i d N o d e V i e w S t a t e " > < C o l u m n > 1 3 < / C o l u m n > < L a y e d O u t > t r u e < / L a y e d O u t > < W a s U I I n v i s i b l e > t r u e < / W a s U I I n v i s i b l e > < / a : V a l u e > < / a : K e y V a l u e O f D i a g r a m O b j e c t K e y a n y T y p e z b w N T n L X > < a : K e y V a l u e O f D i a g r a m O b j e c t K e y a n y T y p e z b w N T n L X > < a : K e y > < K e y > M e a s u r e s \ C o u n t   o f   T e n u r e D a y s \ T a g I n f o \ F o r m u l a < / K e y > < / a : K e y > < a : V a l u e   i : t y p e = " M e a s u r e G r i d V i e w S t a t e I D i a g r a m T a g A d d i t i o n a l I n f o " / > < / a : K e y V a l u e O f D i a g r a m O b j e c t K e y a n y T y p e z b w N T n L X > < a : K e y V a l u e O f D i a g r a m O b j e c t K e y a n y T y p e z b w N T n L X > < a : K e y > < K e y > M e a s u r e s \ C o u n t   o f   T e n u r e D a y s \ T a g I n f o \ V a l u e < / K e y > < / a : K e y > < a : V a l u e   i : t y p e = " M e a s u r e G r i d V i e w S t a t e I D i a g r a m T a g A d d i t i o n a l I n f o " / > < / a : K e y V a l u e O f D i a g r a m O b j e c t K e y a n y T y p e z b w N T n L X > < a : K e y V a l u e O f D i a g r a m O b j e c t K e y a n y T y p e z b w N T n L X > < a : K e y > < K e y > M e a s u r e s \ C o u n t   o f   T e n u r e M o n t h s < / K e y > < / a : K e y > < a : V a l u e   i : t y p e = " M e a s u r e G r i d N o d e V i e w S t a t e " > < C o l u m n > 1 4 < / C o l u m n > < L a y e d O u t > t r u e < / L a y e d O u t > < W a s U I I n v i s i b l e > t r u e < / W a s U I I n v i s i b l e > < / a : V a l u e > < / a : K e y V a l u e O f D i a g r a m O b j e c t K e y a n y T y p e z b w N T n L X > < a : K e y V a l u e O f D i a g r a m O b j e c t K e y a n y T y p e z b w N T n L X > < a : K e y > < K e y > M e a s u r e s \ C o u n t   o f   T e n u r e M o n t h s \ T a g I n f o \ F o r m u l a < / K e y > < / a : K e y > < a : V a l u e   i : t y p e = " M e a s u r e G r i d V i e w S t a t e I D i a g r a m T a g A d d i t i o n a l I n f o " / > < / a : K e y V a l u e O f D i a g r a m O b j e c t K e y a n y T y p e z b w N T n L X > < a : K e y V a l u e O f D i a g r a m O b j e c t K e y a n y T y p e z b w N T n L X > < a : K e y > < K e y > M e a s u r e s \ C o u n t 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 M e a s u r e s \ C o u n t   o f   B a d H i r e s < / K e y > < / a : K e y > < a : V a l u e   i : t y p e = " M e a s u r e G r i d N o d e V i e w S t a t e " > < C o l u m n > 1 5 < / C o l u m n > < L a y e d O u t > t r u e < / L a y e d O u t > < W a s U I I n v i s i b l e > t r u e < / W a s U I I n v i s i b l e > < / a : V a l u e > < / a : K e y V a l u e O f D i a g r a m O b j e c t K e y a n y T y p e z b w N T n L X > < a : K e y V a l u e O f D i a g r a m O b j e c t K e y a n y T y p e z b w N T n L X > < a : K e y > < K e y > M e a s u r e s \ C o u n t   o f   B a d H i r e s \ T a g I n f o \ F o r m u l a < / K e y > < / a : K e y > < a : V a l u e   i : t y p e = " M e a s u r e G r i d V i e w S t a t e I D i a g r a m T a g A d d i t i o n a l I n f o " / > < / a : K e y V a l u e O f D i a g r a m O b j e c t K e y a n y T y p e z b w N T n L X > < a : K e y V a l u e O f D i a g r a m O b j e c t K e y a n y T y p e z b w N T n L X > < a : K e y > < K e y > M e a s u r e s \ C o u n t   o f   B a d H i r e s \ T a g I n f o \ V a l u e 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 T e n u r e D a y s & g t ; - & l t ; M e a s u r e s \ T e n u r e D a y s & g t ; < / K e y > < / a : K e y > < a : V a l u e   i : t y p e = " M e a s u r e G r i d V i e w S t a t e I D i a g r a m L i n k " / > < / a : K e y V a l u e O f D i a g r a m O b j e c t K e y a n y T y p e z b w N T n L X > < a : K e y V a l u e O f D i a g r a m O b j e c t K e y a n y T y p e z b w N T n L X > < a : K e y > < K e y > L i n k s \ & l t ; C o l u m n s \ C o u n t   o f   T e n u r e D a y s & g t ; - & l t ; M e a s u r e s \ T e n u r e D a y s & g t ; \ C O L U M N < / K e y > < / a : K e y > < a : V a l u e   i : t y p e = " M e a s u r e G r i d V i e w S t a t e I D i a g r a m L i n k E n d p o i n t " / > < / a : K e y V a l u e O f D i a g r a m O b j e c t K e y a n y T y p e z b w N T n L X > < a : K e y V a l u e O f D i a g r a m O b j e c t K e y a n y T y p e z b w N T n L X > < a : K e y > < K e y > L i n k s \ & l t ; C o l u m n s \ C o u n t   o f   T e n u r e D a y s & g t ; - & l t ; M e a s u r e s \ T e n u r e D a y s & g t ; \ M E A S U R E < / K e y > < / a : K e y > < a : V a l u e   i : t y p e = " M e a s u r e G r i d V i e w S t a t e I D i a g r a m L i n k E n d p o i n t " / > < / a : K e y V a l u e O f D i a g r a m O b j e c t K e y a n y T y p e z b w N T n L X > < a : K e y V a l u e O f D i a g r a m O b j e c t K e y a n y T y p e z b w N T n L X > < a : K e y > < K e y > L i n k s \ & l t ; C o l u m n s \ C o u n t   o f   T e n u r e M o n t h s & g t ; - & l t ; M e a s u r e s \ T e n u r e M o n t h s & g t ; < / K e y > < / a : K e y > < a : V a l u e   i : t y p e = " M e a s u r e G r i d V i e w S t a t e I D i a g r a m L i n k " / > < / a : K e y V a l u e O f D i a g r a m O b j e c t K e y a n y T y p e z b w N T n L X > < a : K e y V a l u e O f D i a g r a m O b j e c t K e y a n y T y p e z b w N T n L X > < a : K e y > < K e y > L i n k s \ & l t ; C o l u m n s \ C o u n t   o f   T e n u r e M o n t h s & g t ; - & l t ; M e a s u r e s \ T e n u r e M o n t h s & g t ; \ C O L U M N < / K e y > < / a : K e y > < a : V a l u e   i : t y p e = " M e a s u r e G r i d V i e w S t a t e I D i a g r a m L i n k E n d p o i n t " / > < / a : K e y V a l u e O f D i a g r a m O b j e c t K e y a n y T y p e z b w N T n L X > < a : K e y V a l u e O f D i a g r a m O b j e c t K e y a n y T y p e z b w N T n L X > < a : K e y > < K e y > L i n k s \ & l t ; C o l u m n s \ C o u n t 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 L i n k s \ & l t ; C o l u m n s \ C o u n t   o f   B a d H i r e s & g t ; - & l t ; M e a s u r e s \ B a d H i r e s & g t ; < / K e y > < / a : K e y > < a : V a l u e   i : t y p e = " M e a s u r e G r i d V i e w S t a t e I D i a g r a m L i n k " / > < / a : K e y V a l u e O f D i a g r a m O b j e c t K e y a n y T y p e z b w N T n L X > < a : K e y V a l u e O f D i a g r a m O b j e c t K e y a n y T y p e z b w N T n L X > < a : K e y > < K e y > L i n k s \ & l t ; C o l u m n s \ C o u n t   o f   B a d H i r e s & g t ; - & l t ; M e a s u r e s \ B a d H i r e s & g t ; \ C O L U M N < / K e y > < / a : K e y > < a : V a l u e   i : t y p e = " M e a s u r e G r i d V i e w S t a t e I D i a g r a m L i n k E n d p o i n t " / > < / a : K e y V a l u e O f D i a g r a m O b j e c t K e y a n y T y p e z b w N T n L X > < a : K e y V a l u e O f D i a g r a m O b j e c t K e y a n y T y p e z b w N T n L X > < a : K e y > < K e y > L i n k s \ & l t ; C o l u m n s \ C o u n t   o f   B a d H i r e s & g t ; - & l t ; M e a s u r e s \ B a d H i r e s & g t ; \ M E A S U R E < / K e y > < / a : K e y > < a : V a l u e   i : t y p e = " M e a s u r e G r i d V i e w S t a t e I D i a g r a m L i n k E n d p o i n t " / > < / a : K e y V a l u e O f D i a g r a m O b j e c t K e y a n y T y p e z b w N T n L X > < / V i e w S t a t e s > < / D i a g r a m M a n a g e r . S e r i a l i z a b l e D i a g r a m > < / A r r a y O f D i a g r a m M a n a g e r . S e r i a l i z a b l e D i a g r a m > ] ] > < / C u s t o m C o n t e n t > < / G e m i n i > 
</file>

<file path=customXml/item12.xml>��< ? x m l   v e r s i o n = " 1 . 0 "   e n c o d i n g = " u t f - 1 6 " ? > < D a t a M a s h u p   s q m i d = " b 2 0 f 5 5 2 1 - e 6 4 2 - 4 e 7 3 - b e 2 d - 2 d b 7 9 4 e 9 1 3 d c "   x m l n s = " h t t p : / / s c h e m a s . m i c r o s o f t . c o m / D a t a M a s h u p " > A A A A A P U E A A B Q S w M E F A A C A A g A 8 E y B V M R i i j a p A A A A + g A A A B I A H A B D b 2 5 m a W c v U G F j a 2 F n Z S 5 4 b W w g o h g A K K A U A A A A A A A A A A A A A A A A A A A A A A A A A A A A h Y 8 x D o I w G I W v Q r r T l i L G k J 8 y O J m I M T E x r k 2 t 0 A j F 0 G K 5 m 4 N H 8 g q S K O r m + N 7 7 h u 8 9 b n f I h 6 Y O r q q z u j U Z i j B F g T K y P W p T Z q h 3 p 3 C B c g 5 b I c + i V M E I G 5 s O 9 p i h y r l L S o j 3 H v s Y t 1 1 J G K U R O R T r n a x U I 9 A H 1 v / h U B v r h J E K c d i / Z D j D E U 3 w P J n F m F L K g E w D F N p 8 I T Y 6 Y w r k p 4 R l X 7 u + U 1 y Z c L U B M k U g 7 x / 8 C V B L A w Q U A A I A C A D w T I F 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8 E y B V I A A R p n z A Q A A P w Y A A B M A H A B G b 3 J t d W x h c y 9 T Z W N 0 a W 9 u M S 5 t I K I Y A C i g F A A A A A A A A A A A A A A A A A A A A A A A A A A A A N W T w W 7 i M B C G 7 0 i 8 g + V e Q E o j p V r t Y a s e a C i l 0 n Y X Q T g 1 F T L J F E e K b W Q 7 Z R H K u 9 e O C W F h K R W 3 5 Q A e e + b / P 3 s G B Y n O B E c T 9 x v c t l v t l q J E Q o q u 8 H C M + k Q T j O 5 Q D r r d Q u Y z E Y V M w O w M R J 6 C 9 A d Z D q q D w x / x V I F U 8 b O g h M V 9 s e K 5 I K m K q Z y l R N G 5 I D K d v d n k 2 V r H t X L X c 6 p X e A x M v B v X 3 5 q C R K H I C 8 a V d Y 7 I P A d / A r l B 3 G 5 3 H I S 3 w a H g G r j G Z S P U S 1 M j E x Z K C 9 b U m 1 1 X 3 D l l 5 S G 8 L f I Q k I S i U L 3 7 f Z E U z B h 0 X r Z O r 9 1 j 5 C N Y d 1 D D H i C d p w 4 + x z 4 C 9 o M a 2 R W N p G B C w x C I a Z A y 6 F X W J + T B 1 9 C D i t 3 d Y g / 9 4 c + S 8 C b L 3 1 N z R 9 X 6 1 D W C g 3 t s s B k M s J s P b P n U t 4 t H M P L S r n o L d 6 I p z 5 J H K Y q l D Q c j + x 2 B Z H V p p n 7 B a p j J K r i f o j E s z H T b w G 7 W W S O y j t Z L q I v H Q J R L M j Y 7 8 Q h 4 Y U v W q o m e T f 9 o F d + T 1 C o q X P 6 / 5 E 0 n Q 0 r 4 w r T G a q N V p i n 6 K R K S Q 9 P Q S B K u 3 o R k r n s 2 0 U 7 J 8 Q i Y 5 9 i 9 h 7 Z y q V m X 5 p U w 8 O v e F J 8 3 D c 6 6 n s S t z P d e 9 T K A m 4 s B t t f f 6 9 j X C S 4 2 v T H / z s 1 h m y t f X r A 5 y G p C / 5 q J w 8 P d S H j o i e v v 3 3 x r U Z b d d i v j / 0 S 9 / Q B Q S w E C L Q A U A A I A C A D w T I F U x G K K N q k A A A D 6 A A A A E g A A A A A A A A A A A A A A A A A A A A A A Q 2 9 u Z m l n L 1 B h Y 2 t h Z 2 U u e G 1 s U E s B A i 0 A F A A C A A g A 8 E y B V F N y O C y b A A A A 4 Q A A A B M A A A A A A A A A A A A A A A A A 9 Q A A A F t D b 2 5 0 Z W 5 0 X 1 R 5 c G V z X S 5 4 b W x Q S w E C L Q A U A A I A C A D w T I F U g A B G m f M B A A A / B g A A E w A A A A A A A A A A A A A A A A D d 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F Q A A A A A A A M Q 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U i U y M E R h d G E 8 L 0 l 0 Z W 1 Q Y X R o P j w v S X R l b U x v Y 2 F 0 a W 9 u P j x T d G F i b G V F b n R y a W V z P j x F b n R y e S B U e X B l P S J G a W x s U 3 R h d H V z I i B W Y W x 1 Z T 0 i c 0 N v b X B s Z X R l I i A v P j x F b n R y e S B U e X B l P S J C d W Z m Z X J O Z X h 0 U m V m c m V z a C I g V m F s d W U 9 I m w x 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F b m F i b G V k I i B W Y W x 1 Z T 0 i b D A i I C 8 + P E V u d H J 5 I F R 5 c G U 9 I k Z p b G x D b 2 x 1 b W 5 U e X B l c y I g V m F s d W U 9 I n N D U U F B Q U F B Q U N R Q U F D U U F B Q U F V R k F 3 P T 0 i I C 8 + P E V u d H J 5 I F R 5 c G U 9 I k Z p b G x M Y X N 0 V X B k Y X R l Z C I g V m F s d W U 9 I m Q y M D I y L T A 0 L T A x V D A y O j Q y O j I w L j A 4 N D I 2 N T J a I i A v P j x F b n R y e S B U e X B l P S J G a W x s R X J y b 3 J D b 3 V u d C I g V m F s d W U 9 I m w w I i A v P j x F b n R y e S B U e X B l P S J G a W x s Z W R D b 2 1 w b G V 0 Z V J l c 3 V s d F R v V 2 9 y a 3 N o Z W V 0 I i B W Y W x 1 Z T 0 i b D A i I C 8 + P E V u d H J 5 I F R 5 c G U 9 I k Z p b G x F c n J v c k N v Z G U i I F Z h b H V l P S J z V W 5 r b m 9 3 b i I g L z 4 8 R W 5 0 c n k g V H l w Z T 0 i R m l s b F R v R G F 0 Y U 1 v Z G V s R W 5 h Y m x l Z C I g V m F s d W U 9 I m w x I i A v P j x F b n R y e S B U e X B l P S J J c 1 B y a X Z h d G U i I F Z h b H V l P S J s M C I g L z 4 8 R W 5 0 c n k g V H l w Z T 0 i R m l s b E N v d W 5 0 I i B W Y W x 1 Z T 0 i b D I y M T I 5 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R l b n V y Z S F U Z W 5 1 c m U i I C 8 + P E V u d H J 5 I F R 5 c G U 9 I l F 1 Z X J 5 S U Q i I F Z h b H V l P S J z Z m I w M 2 N j N W I t M T M 3 Y i 0 0 O G Q x L W E 0 M D E t M 2 N m Y m M 4 M z E 0 N G J m I i A v P j x F b n R y e S B U e X B l P S J S Z W x h d G l v b n N o a X B J b m Z v Q 2 9 u d G F p b m V y I i B W Y W x 1 Z T 0 i c 3 s m c X V v d D t j b 2 x 1 b W 5 D b 3 V u d C Z x d W 9 0 O z o x N i w m c X V v d D t r Z X l D b 2 x 1 b W 5 O Y W 1 l c y Z x d W 9 0 O z p b X S w m c X V v d D t x d W V y e V J l b G F 0 a W 9 u c 2 h p c H M m c X V v d D s 6 W 1 0 s J n F 1 b 3 Q 7 Y 2 9 s d W 1 u S W R l b n R p d G l l c y Z x d W 9 0 O z p b J n F 1 b 3 Q 7 U 2 V j d G l v b j E v S F I g R G F 0 Y S 9 D a G F u Z 2 V k I F R 5 c G U g d 2 l 0 a C B M b 2 N h b G U u e 0 R h d G U s M H 0 m c X V v d D s s J n F 1 b 3 Q 7 U 2 V j d G l v b j E v S F I g R G F 0 Y S 9 F e H B h b m R l Z C B D d X N 0 b 2 0 u M S 5 7 R W 1 w S U Q s M X 0 m c X V v d D s s J n F 1 b 3 Q 7 U 2 V j d G l v b j E v S F I g R G F 0 Y S 9 F e H B h b m R l Z C B D d X N 0 b 2 0 u M S 5 7 R 2 V u Z G V y L D J 9 J n F 1 b 3 Q 7 L C Z x d W 9 0 O 1 N l Y 3 R p b 2 4 x L 0 h S I E R h d G E v R X h w Y W 5 k Z W Q g Q 3 V z d G 9 t L j E u e 0 F n Z S w z f S Z x d W 9 0 O y w m c X V v d D t T Z W N 0 a W 9 u M S 9 I U i B E Y X R h L 0 V 4 c G F u Z G V k I E N 1 c 3 R v b S 4 x L n t F d G h u a W N H c m 9 1 c C w 0 f S Z x d W 9 0 O y w m c X V v d D t T Z W N 0 a W 9 u M S 9 I U i B E Y X R h L 0 V 4 c G F u Z G V k I E N 1 c 3 R v b S 4 x L n t G U C w 1 f S Z x d W 9 0 O y w m c X V v d D t T Z W N 0 a W 9 u M S 9 I U i B E Y X R h L 0 N o Y W 5 n Z W Q g V H l w Z S B 3 a X R o I E x v Y 2 F s Z T E u e 1 R l c m 1 E Y X R l L D Z 9 J n F 1 b 3 Q 7 L C Z x d W 9 0 O 1 N l Y 3 R p b 2 4 x L 0 h S I E R h d G E v R X h w Y W 5 k Z W Q g Q 3 V z d G 9 t L j E u e 2 l z T m V 3 S G l y Z S w 3 f S Z x d W 9 0 O y w m c X V v d D t T Z W N 0 a W 9 u M S 9 I U i B E Y X R h L 0 V 4 c G F u Z G V k I E N 1 c 3 R v b S 4 x L n t C V S B S Z W d p b 2 4 s O H 0 m c X V v d D s s J n F 1 b 3 Q 7 U 2 V j d G l v b j E v S F I g R G F 0 Y S 9 D a G F u Z 2 V k I F R 5 c G U g d 2 l 0 a C B M b 2 N h b G U y L n t I a X J l R G F 0 Z S w 5 f S Z x d W 9 0 O y w m c X V v d D t T Z W N 0 a W 9 u M S 9 I U i B E Y X R h L 0 V 4 c G F u Z G V k I E N 1 c 3 R v b S 4 x L n t Q Y X l U e X B l L D E w f S Z x d W 9 0 O y w m c X V v d D t T Z W N 0 a W 9 u M S 9 I U i B E Y X R h L 0 V 4 c G F u Z G V k I E N 1 c 3 R v b S 4 x L n t U Z X J t U m V h c 2 9 u L D E x f S Z x d W 9 0 O y w m c X V v d D t T Z W N 0 a W 9 u M S 9 I U i B E Y X R h L 0 V 4 c G F u Z G V k I E N 1 c 3 R v b S 4 x L n t B Z 2 V H c m 9 1 c C w x M n 0 m c X V v d D s s J n F 1 b 3 Q 7 U 2 V j d G l v b j E v S F I g R G F 0 Y S 9 D a G F u Z 2 V k I F R 5 c G U u e 1 R l b n V y Z U R h e X M s M T N 9 J n F 1 b 3 Q 7 L C Z x d W 9 0 O 1 N l Y 3 R p b 2 4 x L 0 h S I E R h d G E v Q 2 h h b m d l Z C B U e X B l L n t U Z W 5 1 c m V N b 2 5 0 a H M s M T R 9 J n F 1 b 3 Q 7 L C Z x d W 9 0 O 1 N l Y 3 R p b 2 4 x L 0 h S I E R h d G E v Q 2 h h b m d l Z C B U e X B l L n t C Y W R I a X J l c y w x N X 0 m c X V v d D t d L C Z x d W 9 0 O 0 N v b H V t b k N v d W 5 0 J n F 1 b 3 Q 7 O j E 2 L C Z x d W 9 0 O 0 t l e U N v b H V t b k 5 h b W V z J n F 1 b 3 Q 7 O l t d L C Z x d W 9 0 O 0 N v b H V t b k l k Z W 5 0 a X R p Z X M m c X V v d D s 6 W y Z x d W 9 0 O 1 N l Y 3 R p b 2 4 x L 0 h S I E R h d G E v Q 2 h h b m d l Z C B U e X B l I H d p d G g g T G 9 j Y W x l L n t E Y X R l L D B 9 J n F 1 b 3 Q 7 L C Z x d W 9 0 O 1 N l Y 3 R p b 2 4 x L 0 h S I E R h d G E v R X h w Y W 5 k Z W Q g Q 3 V z d G 9 t L j E u e 0 V t c E l E L D F 9 J n F 1 b 3 Q 7 L C Z x d W 9 0 O 1 N l Y 3 R p b 2 4 x L 0 h S I E R h d G E v R X h w Y W 5 k Z W Q g Q 3 V z d G 9 t L j E u e 0 d l b m R l c i w y f S Z x d W 9 0 O y w m c X V v d D t T Z W N 0 a W 9 u M S 9 I U i B E Y X R h L 0 V 4 c G F u Z G V k I E N 1 c 3 R v b S 4 x L n t B Z 2 U s M 3 0 m c X V v d D s s J n F 1 b 3 Q 7 U 2 V j d G l v b j E v S F I g R G F 0 Y S 9 F e H B h b m R l Z C B D d X N 0 b 2 0 u M S 5 7 R X R o b m l j R 3 J v d X A s N H 0 m c X V v d D s s J n F 1 b 3 Q 7 U 2 V j d G l v b j E v S F I g R G F 0 Y S 9 F e H B h b m R l Z C B D d X N 0 b 2 0 u M S 5 7 R l A s N X 0 m c X V v d D s s J n F 1 b 3 Q 7 U 2 V j d G l v b j E v S F I g R G F 0 Y S 9 D a G F u Z 2 V k I F R 5 c G U g d 2 l 0 a C B M b 2 N h b G U x L n t U Z X J t R G F 0 Z S w 2 f S Z x d W 9 0 O y w m c X V v d D t T Z W N 0 a W 9 u M S 9 I U i B E Y X R h L 0 V 4 c G F u Z G V k I E N 1 c 3 R v b S 4 x L n t p c 0 5 l d 0 h p c m U s N 3 0 m c X V v d D s s J n F 1 b 3 Q 7 U 2 V j d G l v b j E v S F I g R G F 0 Y S 9 F e H B h b m R l Z C B D d X N 0 b 2 0 u M S 5 7 Q l U g U m V n a W 9 u L D h 9 J n F 1 b 3 Q 7 L C Z x d W 9 0 O 1 N l Y 3 R p b 2 4 x L 0 h S I E R h d G E v Q 2 h h b m d l Z C B U e X B l I H d p d G g g T G 9 j Y W x l M i 5 7 S G l y Z U R h d G U s O X 0 m c X V v d D s s J n F 1 b 3 Q 7 U 2 V j d G l v b j E v S F I g R G F 0 Y S 9 F e H B h b m R l Z C B D d X N 0 b 2 0 u M S 5 7 U G F 5 V H l w Z S w x M H 0 m c X V v d D s s J n F 1 b 3 Q 7 U 2 V j d G l v b j E v S F I g R G F 0 Y S 9 F e H B h b m R l Z C B D d X N 0 b 2 0 u M S 5 7 V G V y b V J l Y X N v b i w x M X 0 m c X V v d D s s J n F 1 b 3 Q 7 U 2 V j d G l v b j E v S F I g R G F 0 Y S 9 F e H B h b m R l Z C B D d X N 0 b 2 0 u M S 5 7 Q W d l R 3 J v d X A s M T J 9 J n F 1 b 3 Q 7 L C Z x d W 9 0 O 1 N l Y 3 R p b 2 4 x L 0 h S I E R h d G E v Q 2 h h b m d l Z C B U e X B l L n t U Z W 5 1 c m V E Y X l z L D E z f S Z x d W 9 0 O y w m c X V v d D t T Z W N 0 a W 9 u M S 9 I U i B E Y X R h L 0 N o Y W 5 n Z W Q g V H l w Z S 5 7 V G V u d X J l T W 9 u d G h z L D E 0 f S Z x d W 9 0 O y w m c X V v d D t T Z W N 0 a W 9 u M S 9 I U i B E Y X R h L 0 N o Y W 5 n Z W Q g V H l w Z S 5 7 Q m F k S G l y Z X M s M T V 9 J n F 1 b 3 Q 7 X S w m c X V v d D t S Z W x h d G l v b n N o a X B J b m Z v J n F 1 b 3 Q 7 O l t d f S I g L z 4 8 R W 5 0 c n k g V H l w Z T 0 i Q W R k Z W R U b 0 R h d G F N b 2 R l b C I g V m F s d W U 9 I m w x 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I U i U y M E R h d G E v U m V t b 3 Z l Z C U y M E 9 0 a G V y J T I w Q 2 9 s d W 1 u c z w v S X R l b V B h d G g + P C 9 J d G V t T G 9 j Y X R p b 2 4 + P F N 0 Y W J s Z U V u d H J p Z X M g L z 4 8 L 0 l 0 Z W 0 + P E l 0 Z W 0 + P E l 0 Z W 1 M b 2 N h d G l v b j 4 8 S X R l b V R 5 c G U + R m 9 y b X V s Y T w v S X R l b V R 5 c G U + P E l 0 Z W 1 Q Y X R o P l N l Y 3 R p b 2 4 x L 0 h S J T I w R G F 0 Y S 9 B Z G R l Z C U y M E N 1 c 3 R v b 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B Z G R l Z C U y M E N 1 c 3 R v b T E 8 L 0 l 0 Z W 1 Q Y X R o P j w v S X R l b U x v Y 2 F 0 a W 9 u P j x T d G F i b G V F b n R y a W V z I C 8 + P C 9 J d G V t P j x J d G V t P j x J d G V t T G 9 j Y X R p b 2 4 + P E l 0 Z W 1 U e X B l P k Z v c m 1 1 b G E 8 L 0 l 0 Z W 1 U e X B l P j x J d G V t U G F 0 a D 5 T Z W N 0 a W 9 u M S 9 I U i U y M E R h d G E v U m V t b 3 Z l Z C U y M E N v b H V t b n M x P C 9 J d G V t U G F 0 a D 4 8 L 0 l 0 Z W 1 M b 2 N h d G l v b j 4 8 U 3 R h Y m x l R W 5 0 c m l l c y A v P j w v S X R l b T 4 8 S X R l b T 4 8 S X R l b U x v Y 2 F 0 a W 9 u P j x J d G V t V H l w Z T 5 G b 3 J t d W x h P C 9 J d G V t V H l w Z T 4 8 S X R l b V B h d G g + U 2 V j d G l v b j E v S F I l M j B E Y X R h L 0 V 4 c G F u Z G V k J T I w Q 3 V z d G 9 t L j E 8 L 0 l 0 Z W 1 Q Y X R o P j w v S X R l b U x v Y 2 F 0 a W 9 u P j x T d G F i b G V F b n R y a W V z I C 8 + P C 9 J d G V t P j x J d G V t P j x J d G V t T G 9 j Y X R p b 2 4 + P E l 0 Z W 1 U e X B l P k Z v c m 1 1 b G E 8 L 0 l 0 Z W 1 U e X B l P j x J d G V t U G F 0 a D 5 T Z W N 0 a W 9 u M S 9 I U i U y M E R h d G E v Q 2 h h b m d l Z C U y M F R 5 c G U l M j B 3 a X R o J T I w T G 9 j Y W x l P C 9 J d G V t U G F 0 a D 4 8 L 0 l 0 Z W 1 M b 2 N h d G l v b j 4 8 U 3 R h Y m x l R W 5 0 c m l l c y A v P j w v S X R l b T 4 8 S X R l b T 4 8 S X R l b U x v Y 2 F 0 a W 9 u P j x J d G V t V H l w Z T 5 G b 3 J t d W x h P C 9 J d G V t V H l w Z T 4 8 S X R l b V B h d G g + U 2 V j d G l v b j E v S F I l M j B E Y X R h L 0 N o Y W 5 n Z W Q l M j B U e X B l J T I w d 2 l 0 a C U y M E x v Y 2 F s Z T E 8 L 0 l 0 Z W 1 Q Y X R o P j w v S X R l b U x v Y 2 F 0 a W 9 u P j x T d G F i b G V F b n R y a W V z I C 8 + P C 9 J d G V t P j x J d G V t P j x J d G V t T G 9 j Y X R p b 2 4 + P E l 0 Z W 1 U e X B l P k Z v c m 1 1 b G E 8 L 0 l 0 Z W 1 U e X B l P j x J d G V t U G F 0 a D 5 T Z W N 0 a W 9 u M S 9 I U i U y M E R h d G E v Q 2 h h b m d l Z C U y M F R 5 c G U l M j B 3 a X R o J T I w T G 9 j Y W x l M j 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I U i U y M E R h d G E v Q 2 h h b m d l Z C U y M F R 5 c G U 8 L 0 l 0 Z W 1 Q Y X R o P j w v S X R l b U x v Y 2 F 0 a W 9 u P j x T d G F i b G V F b n R y a W V z I C 8 + P C 9 J d G V t P j w v S X R l b X M + P C 9 M b 2 N h b F B h Y 2 t h Z 2 V N Z X R h Z G F 0 Y U Z p b G U + F g A A A F B L B Q Y A A A A A A A A A A A A A A A A A A A A A A A A m A Q A A A Q A A A N C M n d 8 B F d E R j H o A w E / C l + s B A A A A B M W v f g d r B k y 6 L s d J x P 8 0 n w A A A A A C A A A A A A A Q Z g A A A A E A A C A A A A D n s k C s 5 p D h X F k 4 v / 5 l m k O S t l K 4 F o R Q b f w V e D U Q q U e a I g A A A A A O g A A A A A I A A C A A A A A G v e j p J 1 W a 3 7 N t n M H 6 d X G Z u q Z C Q t C b J f X 8 o N R T D L O / i V A A A A A t x 4 D 6 w G i U 6 z D S v w J 6 z m s K C 5 L f f l v g s G f k u L d c 0 a T 0 O H k E I 5 A E X 3 K j r q Q m q F p T K 8 + P h B 6 q M f q y 7 n R E J s m e R b S l n O s 5 J o u p b P N a / o A S + i G g 4 k A A A A D y M J V 6 g Z t l f J F G 0 y 9 w L 8 7 Q + l 5 m c L H i t I f v b 3 x 6 b j P J J s A I H u L Q w h d N L m i e w n 0 g l I L S 3 F 8 1 6 P h 1 D j U x r N k T F s v O < / D a t a M a s h u p > 
</file>

<file path=customXml/item13.xml>��< ? x m l   v e r s i o n = " 1 . 0 "   e n c o d i n g = " U T F - 1 6 " ? > < G e m i n i   x m l n s = " h t t p : / / g e m i n i / p i v o t c u s t o m i z a t i o n / 0 a 9 f c 3 a 3 - 5 8 9 a - 4 9 a 4 - 9 e b a - 0 e 5 e a 8 b e c c 4 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4.xml>��< ? x m l   v e r s i o n = " 1 . 0 "   e n c o d i n g = " U T F - 1 6 " ? > < G e m i n i   x m l n s = " h t t p : / / g e m i n i / p i v o t c u s t o m i z a t i o n / 8 8 a 5 1 9 a 5 - 8 3 5 5 - 4 3 e 0 - 9 c c a - 8 9 2 8 9 4 7 0 9 4 5 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5.xml>��< ? x m l   v e r s i o n = " 1 . 0 "   e n c o d i n g = " U T F - 1 6 " ? > < G e m i n i   x m l n s = " h t t p : / / g e m i n i / p i v o t c u s t o m i z a t i o n / f 6 d 4 6 c 7 5 - e a 5 b - 4 e d 2 - 9 c 8 a - 6 b 7 e d 1 7 4 c 7 2 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6.xml>��< ? x m l   v e r s i o n = " 1 . 0 "   e n c o d i n g = " U T F - 1 6 " ? > < G e m i n i   x m l n s = " h t t p : / / g e m i n i / p i v o t c u s t o m i z a t i o n / 0 e a a d 2 f 0 - b b f 3 - 4 a 1 5 - 9 7 7 c - 3 4 f e f 1 f 6 6 1 b a " > < 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7.xml>��< ? x m l   v e r s i o n = " 1 . 0 "   e n c o d i n g = " U T F - 1 6 " ? > < G e m i n i   x m l n s = " h t t p : / / g e m i n i / p i v o t c u s t o m i z a t i o n / a f 9 5 5 3 8 b - 2 7 1 3 - 4 1 3 6 - b 3 5 b - a 7 4 c 2 0 9 7 5 0 5 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8.xml>��< ? x m l   v e r s i o n = " 1 . 0 "   e n c o d i n g = " U T F - 1 6 " ? > < G e m i n i   x m l n s = " h t t p : / / g e m i n i / p i v o t c u s t o m i z a t i o n / 3 2 c 5 d 2 0 f - 1 c 1 a - 4 d 0 e - 8 2 6 4 - 7 6 3 9 4 e 5 5 f 4 d 4 " > < 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19.xml>��< ? x m l   v e r s i o n = " 1 . 0 "   e n c o d i n g = " U T F - 1 6 " ? > < G e m i n i   x m l n s = " h t t p : / / g e m i n i / p i v o t c u s t o m i z a t i o n / 3 0 7 e 0 9 8 9 - 5 6 4 f - 4 5 6 b - b 1 c 2 - f 4 b e f 4 5 d d c a 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a 4 4 3 d 2 4 1 - 9 5 3 3 - 4 0 7 7 - a 3 b 8 - 7 2 3 c 2 8 d a e 5 9 e " > < 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C a l c u l a t e d F i e l d s > < S A H o s t H a s h > 0 < / S A H o s t H a s h > < G e m i n i F i e l d L i s t V i s i b l e > T r u e < / G e m i n i F i e l d L i s t V i s i b l e > < / S e t t i n g s > ] ] > < / C u s t o m C o n t e n t > < / G e m i n i > 
</file>

<file path=customXml/item21.xml>��< ? x m l   v e r s i o n = " 1 . 0 "   e n c o d i n g = " U T F - 1 6 " ? > < G e m i n i   x m l n s = " h t t p : / / g e m i n i / p i v o t c u s t o m i z a t i o n / 8 8 d 7 0 5 f d - a 6 4 1 - 4 6 f 8 - 9 d d 5 - 7 7 a 2 9 a 0 d a 7 8 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22.xml>��< ? x m l   v e r s i o n = " 1 . 0 "   e n c o d i n g = " U T F - 1 6 " ? > < G e m i n i   x m l n s = " h t t p : / / g e m i n i / p i v o t c u s t o m i z a t i o n / b b 9 4 8 8 c 7 - 3 b 8 8 - 4 1 0 0 - 8 6 e f - f 3 2 8 c 4 d b 6 6 b 0 " > < C u s t o m C o n t e n t > < ! [ C D A T A [ < ? x m l   v e r s i o n = " 1 . 0 "   e n c o d i n g = " u t f - 1 6 " ? > < S e t t i n g s > < C a l c u l a t e d F i e l d s > < i t e m > < M e a s u r e N a m e > E m p C o u n t < / M e a s u r e N a m e > < D i s p l a y N a m e > E m p C o u n t < / D i s p l a y N a m e > < V i s i b l e > F a l s e < / V i s i b l e > < / i t e m > < i t e m > < M e a s u r e N a m e > A c t i v e   E m p l o y e e < / M e a s u r e N a m e > < D i s p l a y N a m e > A c t i v e   E m p l o y e e < / 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3.xml>��< ? x m l   v e r s i o n = " 1 . 0 "   e n c o d i n g = " U T F - 1 6 " ? > < G e m i n i   x m l n s = " h t t p : / / g e m i n i / p i v o t c u s t o m i z a t i o n / 6 3 e 4 5 1 d 3 - 6 e f 6 - 4 1 e c - 9 b 6 6 - 8 3 c e 6 6 f 9 4 8 c 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7 4 2 ] ] > < / 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 2 0 2 2 - 0 4 - 0 1 T 1 0 : 2 7 : 3 4 . 7 8 2 2 4 9 3 + 0 5 : 3 0 < / L a s t P r o c e s s e d T i m e > < / D a t a M o d e l i n g S a n d b o x . S e r i a l i z e d S a n d b o x E r r o r C a c h e > ] ] > < / C u s t o m C o n t e n t > < / G e m i n i > 
</file>

<file path=customXml/item3.xml>��< ? x m l   v e r s i o n = " 1 . 0 "   e n c o d i n g = " U T F - 1 6 " ? > < G e m i n i   x m l n s = " h t t p : / / g e m i n i / p i v o t c u s t o m i z a t i o n / T a b l e X M L _ H R   D a t a _ 0 5 5 a 5 2 f 9 - a 4 8 d - 4 4 f 6 - b 0 3 6 - 1 e a 4 7 d d 8 4 3 5 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H R   D a t a _ 0 5 5 a 5 2 f 9 - a 4 8 d - 4 4 f 6 - b 0 3 6 - 1 e a 4 7 d d 8 4 3 5 2 ] ] > < / C u s t o m C o n t e n t > < / G e m i n i > 
</file>

<file path=customXml/itemProps1.xml><?xml version="1.0" encoding="utf-8"?>
<ds:datastoreItem xmlns:ds="http://schemas.openxmlformats.org/officeDocument/2006/customXml" ds:itemID="{CF70A642-C810-4600-81B4-90AA1C898D29}">
  <ds:schemaRefs/>
</ds:datastoreItem>
</file>

<file path=customXml/itemProps10.xml><?xml version="1.0" encoding="utf-8"?>
<ds:datastoreItem xmlns:ds="http://schemas.openxmlformats.org/officeDocument/2006/customXml" ds:itemID="{6EF3711F-4CAB-4D7A-8FA9-B46F818D2121}">
  <ds:schemaRefs/>
</ds:datastoreItem>
</file>

<file path=customXml/itemProps11.xml><?xml version="1.0" encoding="utf-8"?>
<ds:datastoreItem xmlns:ds="http://schemas.openxmlformats.org/officeDocument/2006/customXml" ds:itemID="{C1E4D1F2-DBA9-4191-B278-46F9E45EB5EB}">
  <ds:schemaRefs/>
</ds:datastoreItem>
</file>

<file path=customXml/itemProps12.xml><?xml version="1.0" encoding="utf-8"?>
<ds:datastoreItem xmlns:ds="http://schemas.openxmlformats.org/officeDocument/2006/customXml" ds:itemID="{D1A23EB8-36D2-47A9-9799-182BDB68870A}">
  <ds:schemaRefs>
    <ds:schemaRef ds:uri="http://schemas.microsoft.com/DataMashup"/>
  </ds:schemaRefs>
</ds:datastoreItem>
</file>

<file path=customXml/itemProps13.xml><?xml version="1.0" encoding="utf-8"?>
<ds:datastoreItem xmlns:ds="http://schemas.openxmlformats.org/officeDocument/2006/customXml" ds:itemID="{4CA2B0E0-1FC6-4BBE-B0D6-A3465F4D8BC6}">
  <ds:schemaRefs/>
</ds:datastoreItem>
</file>

<file path=customXml/itemProps14.xml><?xml version="1.0" encoding="utf-8"?>
<ds:datastoreItem xmlns:ds="http://schemas.openxmlformats.org/officeDocument/2006/customXml" ds:itemID="{C85F3BBC-358D-4402-9502-4D3A98FE1142}">
  <ds:schemaRefs/>
</ds:datastoreItem>
</file>

<file path=customXml/itemProps15.xml><?xml version="1.0" encoding="utf-8"?>
<ds:datastoreItem xmlns:ds="http://schemas.openxmlformats.org/officeDocument/2006/customXml" ds:itemID="{26FA8132-9AC9-4037-9C68-E122C5AC9A41}">
  <ds:schemaRefs/>
</ds:datastoreItem>
</file>

<file path=customXml/itemProps16.xml><?xml version="1.0" encoding="utf-8"?>
<ds:datastoreItem xmlns:ds="http://schemas.openxmlformats.org/officeDocument/2006/customXml" ds:itemID="{D708CE36-5DA6-4F5B-BE4D-A3BF81352C85}">
  <ds:schemaRefs/>
</ds:datastoreItem>
</file>

<file path=customXml/itemProps17.xml><?xml version="1.0" encoding="utf-8"?>
<ds:datastoreItem xmlns:ds="http://schemas.openxmlformats.org/officeDocument/2006/customXml" ds:itemID="{59C2B743-72AD-4C18-ABD8-C7115C3B5DC4}">
  <ds:schemaRefs/>
</ds:datastoreItem>
</file>

<file path=customXml/itemProps18.xml><?xml version="1.0" encoding="utf-8"?>
<ds:datastoreItem xmlns:ds="http://schemas.openxmlformats.org/officeDocument/2006/customXml" ds:itemID="{0B8D4D10-27A0-49A9-AA55-5FD96181E9C0}">
  <ds:schemaRefs/>
</ds:datastoreItem>
</file>

<file path=customXml/itemProps19.xml><?xml version="1.0" encoding="utf-8"?>
<ds:datastoreItem xmlns:ds="http://schemas.openxmlformats.org/officeDocument/2006/customXml" ds:itemID="{01EE8D56-D190-4C08-B18F-206A60981E14}">
  <ds:schemaRefs/>
</ds:datastoreItem>
</file>

<file path=customXml/itemProps2.xml><?xml version="1.0" encoding="utf-8"?>
<ds:datastoreItem xmlns:ds="http://schemas.openxmlformats.org/officeDocument/2006/customXml" ds:itemID="{EDD875F8-380A-4C90-A4E0-05C844F85AD4}">
  <ds:schemaRefs/>
</ds:datastoreItem>
</file>

<file path=customXml/itemProps20.xml><?xml version="1.0" encoding="utf-8"?>
<ds:datastoreItem xmlns:ds="http://schemas.openxmlformats.org/officeDocument/2006/customXml" ds:itemID="{1688E62D-846A-4104-8BEF-C7DE7993CC7E}">
  <ds:schemaRefs/>
</ds:datastoreItem>
</file>

<file path=customXml/itemProps21.xml><?xml version="1.0" encoding="utf-8"?>
<ds:datastoreItem xmlns:ds="http://schemas.openxmlformats.org/officeDocument/2006/customXml" ds:itemID="{9F2AC2FA-4908-42DF-9D96-AC4FD8667D0C}">
  <ds:schemaRefs/>
</ds:datastoreItem>
</file>

<file path=customXml/itemProps22.xml><?xml version="1.0" encoding="utf-8"?>
<ds:datastoreItem xmlns:ds="http://schemas.openxmlformats.org/officeDocument/2006/customXml" ds:itemID="{80FBC3A3-4C56-47D8-9180-3E191438578F}">
  <ds:schemaRefs/>
</ds:datastoreItem>
</file>

<file path=customXml/itemProps23.xml><?xml version="1.0" encoding="utf-8"?>
<ds:datastoreItem xmlns:ds="http://schemas.openxmlformats.org/officeDocument/2006/customXml" ds:itemID="{6CC0469C-EA22-4B29-97F9-32D67AC432F2}">
  <ds:schemaRefs/>
</ds:datastoreItem>
</file>

<file path=customXml/itemProps24.xml><?xml version="1.0" encoding="utf-8"?>
<ds:datastoreItem xmlns:ds="http://schemas.openxmlformats.org/officeDocument/2006/customXml" ds:itemID="{6832BC9D-33F0-49DF-BF2E-417D1834D419}">
  <ds:schemaRefs/>
</ds:datastoreItem>
</file>

<file path=customXml/itemProps25.xml><?xml version="1.0" encoding="utf-8"?>
<ds:datastoreItem xmlns:ds="http://schemas.openxmlformats.org/officeDocument/2006/customXml" ds:itemID="{CC2E93FB-39B5-4C59-B853-ECD7CFD262F6}">
  <ds:schemaRefs/>
</ds:datastoreItem>
</file>

<file path=customXml/itemProps26.xml><?xml version="1.0" encoding="utf-8"?>
<ds:datastoreItem xmlns:ds="http://schemas.openxmlformats.org/officeDocument/2006/customXml" ds:itemID="{136F577B-C438-4731-81F8-A24C927AC1EB}">
  <ds:schemaRefs/>
</ds:datastoreItem>
</file>

<file path=customXml/itemProps27.xml><?xml version="1.0" encoding="utf-8"?>
<ds:datastoreItem xmlns:ds="http://schemas.openxmlformats.org/officeDocument/2006/customXml" ds:itemID="{FACC2F22-09F2-4955-AC03-290D53A750CE}">
  <ds:schemaRefs/>
</ds:datastoreItem>
</file>

<file path=customXml/itemProps28.xml><?xml version="1.0" encoding="utf-8"?>
<ds:datastoreItem xmlns:ds="http://schemas.openxmlformats.org/officeDocument/2006/customXml" ds:itemID="{1CD23A51-4218-4477-AC4C-0401F7AE81FC}">
  <ds:schemaRefs/>
</ds:datastoreItem>
</file>

<file path=customXml/itemProps3.xml><?xml version="1.0" encoding="utf-8"?>
<ds:datastoreItem xmlns:ds="http://schemas.openxmlformats.org/officeDocument/2006/customXml" ds:itemID="{C4593F44-F52D-4875-A4D2-4AAD8410CCF7}">
  <ds:schemaRefs/>
</ds:datastoreItem>
</file>

<file path=customXml/itemProps4.xml><?xml version="1.0" encoding="utf-8"?>
<ds:datastoreItem xmlns:ds="http://schemas.openxmlformats.org/officeDocument/2006/customXml" ds:itemID="{B2861A7A-DE12-440C-A126-3BE9FDF04316}">
  <ds:schemaRefs/>
</ds:datastoreItem>
</file>

<file path=customXml/itemProps5.xml><?xml version="1.0" encoding="utf-8"?>
<ds:datastoreItem xmlns:ds="http://schemas.openxmlformats.org/officeDocument/2006/customXml" ds:itemID="{739C5D87-5FAC-4EAA-8B8C-DD61D15563D1}">
  <ds:schemaRefs/>
</ds:datastoreItem>
</file>

<file path=customXml/itemProps6.xml><?xml version="1.0" encoding="utf-8"?>
<ds:datastoreItem xmlns:ds="http://schemas.openxmlformats.org/officeDocument/2006/customXml" ds:itemID="{AB2EF360-9FF0-4EE7-B370-DA8CEA31112B}">
  <ds:schemaRefs/>
</ds:datastoreItem>
</file>

<file path=customXml/itemProps7.xml><?xml version="1.0" encoding="utf-8"?>
<ds:datastoreItem xmlns:ds="http://schemas.openxmlformats.org/officeDocument/2006/customXml" ds:itemID="{70BE6AF7-6EBA-44B2-8047-E297A6363BD3}">
  <ds:schemaRefs/>
</ds:datastoreItem>
</file>

<file path=customXml/itemProps8.xml><?xml version="1.0" encoding="utf-8"?>
<ds:datastoreItem xmlns:ds="http://schemas.openxmlformats.org/officeDocument/2006/customXml" ds:itemID="{677DA407-1F46-4FD1-90E3-41BAEEE243FD}">
  <ds:schemaRefs/>
</ds:datastoreItem>
</file>

<file path=customXml/itemProps9.xml><?xml version="1.0" encoding="utf-8"?>
<ds:datastoreItem xmlns:ds="http://schemas.openxmlformats.org/officeDocument/2006/customXml" ds:itemID="{611DD231-4878-41D4-86A6-93C725CE56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Ethnicity</vt:lpstr>
      <vt:lpstr>SeprationDashboard</vt:lpstr>
      <vt:lpstr>Separation</vt:lpstr>
      <vt:lpstr>Headline</vt:lpstr>
      <vt:lpstr>ActiveDashboard</vt:lpstr>
      <vt:lpstr>Term Reason</vt:lpstr>
      <vt:lpstr>Region</vt:lpstr>
      <vt:lpstr>Tenure</vt:lpstr>
      <vt:lpstr>Active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dc:creator>
  <cp:lastModifiedBy>Moham</cp:lastModifiedBy>
  <dcterms:created xsi:type="dcterms:W3CDTF">2022-03-31T04:53:20Z</dcterms:created>
  <dcterms:modified xsi:type="dcterms:W3CDTF">2022-04-01T04:57:35Z</dcterms:modified>
</cp:coreProperties>
</file>