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Promień wewnętrzny
	-Amadeusz Kryze</t>
      </text>
    </comment>
    <comment authorId="0" ref="C1">
      <text>
        <t xml:space="preserve">Promień zewnętrzny
	-Amadeusz Kryze</t>
      </text>
    </comment>
    <comment authorId="0" ref="D1">
      <text>
        <t xml:space="preserve">długość sprężyny nieobciążonej
	-Amadeusz Kryze</t>
      </text>
    </comment>
    <comment authorId="0" ref="E1">
      <text>
        <t xml:space="preserve">długość sprężyny obciążonej
	-Amadeusz Kryze</t>
      </text>
    </comment>
    <comment authorId="0" ref="F1">
      <text>
        <t xml:space="preserve">zmiana długości sprężyny
	-Amadeusz Kryze</t>
      </text>
    </comment>
    <comment authorId="0" ref="G1">
      <text>
        <t xml:space="preserve">masa ciężarka
	-Amadeusz Kryze</t>
      </text>
    </comment>
    <comment authorId="0" ref="H1">
      <text>
        <t xml:space="preserve">współczynnik sprężystości
	-Amadeusz Kryze</t>
      </text>
    </comment>
    <comment authorId="0" ref="I1">
      <text>
        <t xml:space="preserve">położenie wskazówki w chwili oderwania pierścienia
	-Amadeusz Kryze</t>
      </text>
    </comment>
  </commentList>
</comments>
</file>

<file path=xl/sharedStrings.xml><?xml version="1.0" encoding="utf-8"?>
<sst xmlns="http://schemas.openxmlformats.org/spreadsheetml/2006/main" count="24" uniqueCount="21">
  <si>
    <t>Opis</t>
  </si>
  <si>
    <t>r [m]</t>
  </si>
  <si>
    <t>R [m]</t>
  </si>
  <si>
    <t>l_0 [m]</t>
  </si>
  <si>
    <t>l_k [m]</t>
  </si>
  <si>
    <t>Delta l_k [m]</t>
  </si>
  <si>
    <t>m [kg]</t>
  </si>
  <si>
    <t>k [N/m]</t>
  </si>
  <si>
    <t>l [m]</t>
  </si>
  <si>
    <t>l_sr [m]</t>
  </si>
  <si>
    <t>Delta l_sr [m]</t>
  </si>
  <si>
    <t>Alfa [N/m]</t>
  </si>
  <si>
    <t>Wypełniamy</t>
  </si>
  <si>
    <t>Liczy się samo</t>
  </si>
  <si>
    <t>Wynik</t>
  </si>
  <si>
    <t>p [m]</t>
  </si>
  <si>
    <t>n</t>
  </si>
  <si>
    <t>n_sr</t>
  </si>
  <si>
    <t>h [m]</t>
  </si>
  <si>
    <t>y [N/m^3]</t>
  </si>
  <si>
    <t>T_wody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</si>
</sst>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.d"/>
    <numFmt numFmtId="165" formatCode="#,##0.000"/>
    <numFmt numFmtId="166" formatCode="0.0"/>
  </numFmts>
  <fonts count="14">
    <font>
      <sz val="10.0"/>
      <color rgb="FF000000"/>
      <name val="Arial"/>
      <scheme val="minor"/>
    </font>
    <font>
      <b/>
      <color theme="1"/>
      <name val="Consolas"/>
    </font>
    <font>
      <b/>
      <color rgb="FF4285F4"/>
      <name val="Consolas"/>
    </font>
    <font>
      <b/>
      <color rgb="FFEA4335"/>
      <name val="Consolas"/>
    </font>
    <font>
      <b/>
      <color rgb="FF34A853"/>
      <name val="Consolas"/>
    </font>
    <font>
      <color theme="1"/>
      <name val="Consolas"/>
    </font>
    <font>
      <color rgb="FF4285F4"/>
      <name val="Consolas"/>
    </font>
    <font>
      <color rgb="FFEA4335"/>
      <name val="Consolas"/>
    </font>
    <font/>
    <font>
      <color rgb="FF34A853"/>
      <name val="Consolas"/>
    </font>
    <font>
      <color theme="4"/>
      <name val="Consolas"/>
    </font>
    <font>
      <b/>
      <color theme="4"/>
      <name val="Consolas"/>
    </font>
    <font>
      <b/>
      <color rgb="FFFF00FF"/>
      <name val="Consolas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dotted">
        <color rgb="FF000000"/>
      </left>
      <right style="dotted">
        <color rgb="FF000000"/>
      </right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Border="1" applyFont="1"/>
    <xf borderId="2" fillId="0" fontId="3" numFmtId="0" xfId="0" applyBorder="1" applyFont="1"/>
    <xf borderId="3" fillId="0" fontId="4" numFmtId="0" xfId="0" applyBorder="1" applyFont="1"/>
    <xf borderId="0" fillId="0" fontId="5" numFmtId="0" xfId="0" applyFont="1"/>
    <xf borderId="4" fillId="0" fontId="1" numFmtId="164" xfId="0" applyAlignment="1" applyBorder="1" applyFont="1" applyNumberFormat="1">
      <alignment horizontal="center" vertical="center"/>
    </xf>
    <xf borderId="4" fillId="0" fontId="6" numFmtId="11" xfId="0" applyAlignment="1" applyBorder="1" applyFont="1" applyNumberFormat="1">
      <alignment horizontal="center" vertical="center"/>
    </xf>
    <xf borderId="4" fillId="0" fontId="7" numFmtId="11" xfId="0" applyAlignment="1" applyBorder="1" applyFont="1" applyNumberFormat="1">
      <alignment horizontal="center" vertical="center"/>
    </xf>
    <xf borderId="5" fillId="0" fontId="6" numFmtId="11" xfId="0" applyAlignment="1" applyBorder="1" applyFont="1" applyNumberFormat="1">
      <alignment horizontal="center" vertical="center"/>
    </xf>
    <xf borderId="4" fillId="0" fontId="7" numFmtId="165" xfId="0" applyAlignment="1" applyBorder="1" applyFont="1" applyNumberFormat="1">
      <alignment horizontal="center" vertical="center"/>
    </xf>
    <xf borderId="4" fillId="0" fontId="4" numFmtId="11" xfId="0" applyAlignment="1" applyBorder="1" applyFont="1" applyNumberFormat="1">
      <alignment horizontal="center" vertical="center"/>
    </xf>
    <xf borderId="6" fillId="0" fontId="2" numFmtId="0" xfId="0" applyAlignment="1" applyBorder="1" applyFont="1">
      <alignment vertical="bottom"/>
    </xf>
    <xf borderId="4" fillId="0" fontId="8" numFmtId="0" xfId="0" applyBorder="1" applyFont="1"/>
    <xf borderId="7" fillId="0" fontId="6" numFmtId="11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5" fillId="0" fontId="8" numFmtId="0" xfId="0" applyBorder="1" applyFont="1"/>
    <xf borderId="0" fillId="0" fontId="9" numFmtId="0" xfId="0" applyFont="1"/>
    <xf borderId="0" fillId="0" fontId="6" numFmtId="0" xfId="0" applyFont="1"/>
    <xf borderId="0" fillId="0" fontId="7" numFmtId="0" xfId="0" applyFont="1"/>
    <xf borderId="0" fillId="0" fontId="10" numFmtId="0" xfId="0" applyFont="1"/>
    <xf borderId="2" fillId="0" fontId="11" numFmtId="0" xfId="0" applyBorder="1" applyFont="1"/>
    <xf borderId="5" fillId="0" fontId="6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 vertical="center"/>
    </xf>
    <xf borderId="9" fillId="0" fontId="12" numFmtId="0" xfId="0" applyBorder="1" applyFont="1"/>
    <xf borderId="7" fillId="0" fontId="6" numFmtId="0" xfId="0" applyAlignment="1" applyBorder="1" applyFont="1">
      <alignment horizontal="center" vertical="center"/>
    </xf>
    <xf borderId="9" fillId="0" fontId="12" numFmtId="166" xfId="0" applyBorder="1" applyFont="1" applyNumberFormat="1"/>
    <xf borderId="0" fillId="0" fontId="13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6</xdr:row>
      <xdr:rowOff>190500</xdr:rowOff>
    </xdr:from>
    <xdr:ext cx="1695450" cy="847725"/>
    <xdr:pic>
      <xdr:nvPicPr>
        <xdr:cNvPr id="0" name="image3.png" title="Obraz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257175</xdr:colOff>
      <xdr:row>6</xdr:row>
      <xdr:rowOff>190500</xdr:rowOff>
    </xdr:from>
    <xdr:ext cx="1666875" cy="1323975"/>
    <xdr:pic>
      <xdr:nvPicPr>
        <xdr:cNvPr id="0" name="image1.png" title="Obraz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790575</xdr:colOff>
      <xdr:row>6</xdr:row>
      <xdr:rowOff>190500</xdr:rowOff>
    </xdr:from>
    <xdr:ext cx="2838450" cy="1504950"/>
    <xdr:pic>
      <xdr:nvPicPr>
        <xdr:cNvPr id="0" name="image2.png" title="Obraz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21</xdr:row>
      <xdr:rowOff>180975</xdr:rowOff>
    </xdr:from>
    <xdr:ext cx="3228975" cy="1371600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9.88"/>
    <col customWidth="1" min="3" max="3" width="10.75"/>
    <col customWidth="1" min="4" max="4" width="9.63"/>
    <col customWidth="1" min="5" max="5" width="10.38"/>
    <col customWidth="1" min="6" max="6" width="14.88"/>
    <col customWidth="1" min="7" max="7" width="10.5"/>
    <col customWidth="1" min="8" max="8" width="11.5"/>
    <col customWidth="1" min="9" max="9" width="12.25"/>
    <col customWidth="1" min="10" max="10" width="10.13"/>
    <col customWidth="1" min="11" max="11" width="15.5"/>
    <col customWidth="1" min="12" max="12" width="10.63"/>
    <col customWidth="1" hidden="1" min="14" max="14" width="15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>
        <v>45231.0</v>
      </c>
      <c r="B2" s="7">
        <v>0.02135</v>
      </c>
      <c r="C2" s="7">
        <v>0.02175</v>
      </c>
      <c r="D2" s="7">
        <v>0.45</v>
      </c>
      <c r="E2" s="7">
        <v>0.5</v>
      </c>
      <c r="F2" s="8">
        <f>E2-D2</f>
        <v>0.05</v>
      </c>
      <c r="G2" s="7">
        <v>0.001</v>
      </c>
      <c r="H2" s="8">
        <f>(G2*9.81)/F2</f>
        <v>0.1962</v>
      </c>
      <c r="I2" s="9">
        <v>0.525</v>
      </c>
      <c r="J2" s="8">
        <f>AVERAGE(I2:I6)</f>
        <v>0.523</v>
      </c>
      <c r="K2" s="10">
        <f>J2-D2</f>
        <v>0.073</v>
      </c>
      <c r="L2" s="11">
        <f>(H2*K2)/(2*PI()*(B2+C2))</f>
        <v>0.05288892315</v>
      </c>
      <c r="M2" s="5"/>
      <c r="N2" s="12" t="s">
        <v>12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3"/>
      <c r="B3" s="13"/>
      <c r="C3" s="13"/>
      <c r="D3" s="13"/>
      <c r="E3" s="13"/>
      <c r="F3" s="13"/>
      <c r="G3" s="13"/>
      <c r="H3" s="13"/>
      <c r="I3" s="14">
        <v>0.522</v>
      </c>
      <c r="J3" s="13"/>
      <c r="K3" s="13"/>
      <c r="L3" s="13"/>
      <c r="M3" s="5"/>
      <c r="N3" s="15" t="s">
        <v>13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3"/>
      <c r="B4" s="13"/>
      <c r="C4" s="13"/>
      <c r="D4" s="13"/>
      <c r="E4" s="13"/>
      <c r="F4" s="13"/>
      <c r="G4" s="13"/>
      <c r="H4" s="13"/>
      <c r="I4" s="14">
        <v>0.523</v>
      </c>
      <c r="J4" s="13"/>
      <c r="K4" s="13"/>
      <c r="L4" s="13"/>
      <c r="M4" s="5"/>
      <c r="N4" s="16" t="s">
        <v>14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3"/>
      <c r="B5" s="13"/>
      <c r="C5" s="13"/>
      <c r="D5" s="13"/>
      <c r="E5" s="13"/>
      <c r="F5" s="13"/>
      <c r="G5" s="13"/>
      <c r="H5" s="13"/>
      <c r="I5" s="14">
        <f>0.522</f>
        <v>0.522</v>
      </c>
      <c r="J5" s="13"/>
      <c r="K5" s="13"/>
      <c r="L5" s="13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7"/>
      <c r="C6" s="17"/>
      <c r="D6" s="17"/>
      <c r="E6" s="17"/>
      <c r="F6" s="17"/>
      <c r="G6" s="17"/>
      <c r="H6" s="17"/>
      <c r="I6" s="14">
        <v>0.523</v>
      </c>
      <c r="J6" s="17"/>
      <c r="K6" s="17"/>
      <c r="L6" s="17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18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5"/>
      <c r="B13" s="19"/>
      <c r="C13" s="19"/>
      <c r="D13" s="20"/>
      <c r="E13" s="5"/>
      <c r="F13" s="20"/>
      <c r="G13" s="21"/>
      <c r="H13" s="18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/>
      <c r="B14" s="19"/>
      <c r="C14" s="19"/>
      <c r="D14" s="5"/>
      <c r="E14" s="5"/>
      <c r="F14" s="5"/>
      <c r="G14" s="21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" t="s">
        <v>0</v>
      </c>
      <c r="B18" s="2" t="s">
        <v>15</v>
      </c>
      <c r="C18" s="2" t="s">
        <v>16</v>
      </c>
      <c r="D18" s="3" t="s">
        <v>17</v>
      </c>
      <c r="E18" s="3" t="s">
        <v>18</v>
      </c>
      <c r="F18" s="3" t="s">
        <v>1</v>
      </c>
      <c r="G18" s="22" t="s">
        <v>19</v>
      </c>
      <c r="H18" s="4" t="s">
        <v>11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6">
        <v>45232.0</v>
      </c>
      <c r="B19" s="7">
        <f>0.1434/90</f>
        <v>0.001593333333</v>
      </c>
      <c r="C19" s="23">
        <v>19.0</v>
      </c>
      <c r="D19" s="24">
        <f>AVERAGE(C19:C21)</f>
        <v>19</v>
      </c>
      <c r="E19" s="8">
        <f>D19*B19</f>
        <v>0.03027333333</v>
      </c>
      <c r="F19" s="8">
        <f>SQRT(1*POW(10,-9)/(PI()*B19))</f>
        <v>0.0004469631743</v>
      </c>
      <c r="G19" s="25">
        <f>997.8*9.81</f>
        <v>9788.418</v>
      </c>
      <c r="H19" s="11">
        <f>G19*F19*E19/2</f>
        <v>0.0662238609</v>
      </c>
      <c r="I19" s="5"/>
      <c r="J19" s="26" t="s">
        <v>20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3"/>
      <c r="B20" s="13"/>
      <c r="C20" s="27">
        <v>19.0</v>
      </c>
      <c r="D20" s="13"/>
      <c r="E20" s="13"/>
      <c r="F20" s="13"/>
      <c r="G20" s="13"/>
      <c r="H20" s="13"/>
      <c r="I20" s="5"/>
      <c r="J20" s="28">
        <v>22.0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7"/>
      <c r="B21" s="17"/>
      <c r="C21" s="27">
        <v>19.0</v>
      </c>
      <c r="D21" s="17"/>
      <c r="E21" s="17"/>
      <c r="F21" s="17"/>
      <c r="G21" s="17"/>
      <c r="H21" s="17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29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mergeCells count="18">
    <mergeCell ref="H2:H6"/>
    <mergeCell ref="J2:J6"/>
    <mergeCell ref="K2:K6"/>
    <mergeCell ref="L2:L6"/>
    <mergeCell ref="A19:A21"/>
    <mergeCell ref="B19:B21"/>
    <mergeCell ref="D19:D21"/>
    <mergeCell ref="E19:E21"/>
    <mergeCell ref="F19:F21"/>
    <mergeCell ref="G19:G21"/>
    <mergeCell ref="H19:H21"/>
    <mergeCell ref="A2:A6"/>
    <mergeCell ref="B2:B6"/>
    <mergeCell ref="C2:C6"/>
    <mergeCell ref="D2:D6"/>
    <mergeCell ref="E2:E6"/>
    <mergeCell ref="F2:F6"/>
    <mergeCell ref="G2:G6"/>
  </mergeCells>
  <drawing r:id="rId2"/>
  <legacyDrawing r:id="rId3"/>
</worksheet>
</file>