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avani\Box\MS-Data-Science\Week5\"/>
    </mc:Choice>
  </mc:AlternateContent>
  <bookViews>
    <workbookView xWindow="0" yWindow="0" windowWidth="28770" windowHeight="1236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D3" i="5"/>
  <c r="D2" i="5"/>
  <c r="C2" i="5"/>
  <c r="B4" i="5"/>
  <c r="F22" i="4" l="1"/>
  <c r="F19" i="4"/>
  <c r="G15" i="4"/>
  <c r="F5" i="4" l="1"/>
  <c r="H3" i="4"/>
  <c r="G13" i="4"/>
  <c r="G4" i="4"/>
  <c r="G11" i="4"/>
  <c r="F3" i="4"/>
  <c r="D11" i="4"/>
  <c r="E5" i="4"/>
  <c r="F34" i="3"/>
  <c r="I31" i="3"/>
  <c r="E30" i="3"/>
  <c r="D30" i="3"/>
  <c r="D31" i="3"/>
  <c r="D32" i="3"/>
  <c r="E32" i="3" s="1"/>
  <c r="D11" i="3"/>
  <c r="C9" i="3"/>
  <c r="D9" i="3" s="1"/>
  <c r="F3" i="3"/>
  <c r="D20" i="3"/>
  <c r="D17" i="3"/>
  <c r="C13" i="3"/>
  <c r="C8" i="3"/>
  <c r="B18" i="2"/>
  <c r="B19" i="2"/>
  <c r="B15" i="2"/>
  <c r="C14" i="2"/>
  <c r="B14" i="2"/>
  <c r="D6" i="1" l="1"/>
  <c r="D4" i="1"/>
  <c r="C1" i="1"/>
  <c r="B1" i="1"/>
</calcChain>
</file>

<file path=xl/sharedStrings.xml><?xml version="1.0" encoding="utf-8"?>
<sst xmlns="http://schemas.openxmlformats.org/spreadsheetml/2006/main" count="31" uniqueCount="22">
  <si>
    <t>Test Conclusion</t>
  </si>
  <si>
    <t>Truth</t>
  </si>
  <si>
    <t>OK</t>
  </si>
  <si>
    <r>
      <t>Difference in the average scores of students in the reading and writing exam is equal to zero.  
H</t>
    </r>
    <r>
      <rPr>
        <b/>
        <sz val="8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: µread - µwrite = 0 </t>
    </r>
  </si>
  <si>
    <r>
      <t>Difference in the average scores of students in the reading and writing exam is not equal to zero
H</t>
    </r>
    <r>
      <rPr>
        <b/>
        <sz val="8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 µread - µwrite != 0</t>
    </r>
  </si>
  <si>
    <r>
      <t>Do not reject H</t>
    </r>
    <r>
      <rPr>
        <b/>
        <sz val="8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 xml:space="preserve"> in favor of H</t>
    </r>
    <r>
      <rPr>
        <b/>
        <sz val="8"/>
        <color rgb="FF000000"/>
        <rFont val="Calibri"/>
        <family val="2"/>
        <scheme val="minor"/>
      </rPr>
      <t>A</t>
    </r>
  </si>
  <si>
    <r>
      <t>Reject H</t>
    </r>
    <r>
      <rPr>
        <b/>
        <sz val="8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 xml:space="preserve"> in favor of H</t>
    </r>
    <r>
      <rPr>
        <b/>
        <sz val="8"/>
        <color rgb="FF000000"/>
        <rFont val="Calibri"/>
        <family val="2"/>
        <scheme val="minor"/>
      </rPr>
      <t>A</t>
    </r>
  </si>
  <si>
    <r>
      <t>Type 1 Error</t>
    </r>
    <r>
      <rPr>
        <sz val="11"/>
        <color rgb="FF000000"/>
        <rFont val="Calibri"/>
        <family val="2"/>
        <scheme val="minor"/>
      </rPr>
      <t>: Rejecting NULL hypothesis even though it is true</t>
    </r>
  </si>
  <si>
    <r>
      <rPr>
        <b/>
        <sz val="11"/>
        <color rgb="FF000000"/>
        <rFont val="Calibri"/>
        <family val="2"/>
        <scheme val="minor"/>
      </rPr>
      <t>Type 2 Error</t>
    </r>
    <r>
      <rPr>
        <sz val="11"/>
        <color rgb="FF000000"/>
        <rFont val="Calibri"/>
        <family val="2"/>
        <scheme val="minor"/>
      </rPr>
      <t>:  Rejecting Alternative hypothesis even though is is true</t>
    </r>
  </si>
  <si>
    <t>Mean</t>
  </si>
  <si>
    <t>SD</t>
  </si>
  <si>
    <t>Treatment Group</t>
  </si>
  <si>
    <t>Control Group</t>
  </si>
  <si>
    <t>n</t>
  </si>
  <si>
    <t>Df</t>
  </si>
  <si>
    <t>Sum Sq</t>
  </si>
  <si>
    <t>Mean Sq</t>
  </si>
  <si>
    <t>F Value</t>
  </si>
  <si>
    <t>Pr(&gt;F)</t>
  </si>
  <si>
    <t>degree</t>
  </si>
  <si>
    <t>residual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</si>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</sst>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5B9BD5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9" xfId="0" applyBorder="1"/>
    <xf numFmtId="0" fontId="0" fillId="5" borderId="9" xfId="0" applyFill="1" applyBorder="1"/>
    <xf numFmtId="0" fontId="1" fillId="0" borderId="9" xfId="0" applyFont="1" applyBorder="1"/>
    <xf numFmtId="0" fontId="8" fillId="0" borderId="9" xfId="0" applyFont="1" applyBorder="1"/>
    <xf numFmtId="0" fontId="8" fillId="5" borderId="9" xfId="0" applyFont="1" applyFill="1" applyBorder="1"/>
    <xf numFmtId="0" fontId="9" fillId="6" borderId="9" xfId="0" applyFont="1" applyFill="1" applyBorder="1"/>
    <xf numFmtId="2" fontId="9" fillId="6" borderId="9" xfId="0" applyNumberFormat="1" applyFont="1" applyFill="1" applyBorder="1"/>
    <xf numFmtId="1" fontId="0" fillId="0" borderId="0" xfId="0" applyNumberFormat="1"/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3" fontId="8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sheetData>
    <row r="1" spans="1:4" x14ac:dyDescent="0.25">
      <c r="A1">
        <v>8.8870000000000005</v>
      </c>
      <c r="B1">
        <f>SQRT(200)</f>
        <v>14.142135623730951</v>
      </c>
      <c r="C1">
        <f>A1/B1</f>
        <v>0.62840579644048478</v>
      </c>
    </row>
    <row r="4" spans="1:4" x14ac:dyDescent="0.25">
      <c r="D4">
        <f>0.545/0.628</f>
        <v>0.86783439490445868</v>
      </c>
    </row>
    <row r="6" spans="1:4" x14ac:dyDescent="0.25">
      <c r="D6">
        <f>2 * 0.1932199</f>
        <v>0.3864398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8" sqref="B18"/>
    </sheetView>
  </sheetViews>
  <sheetFormatPr defaultRowHeight="15" x14ac:dyDescent="0.25"/>
  <cols>
    <col min="2" max="2" width="40.7109375" customWidth="1"/>
    <col min="3" max="3" width="33.42578125" customWidth="1"/>
    <col min="4" max="4" width="30.5703125" customWidth="1"/>
  </cols>
  <sheetData>
    <row r="1" spans="1:4" ht="15.75" thickBot="1" x14ac:dyDescent="0.3">
      <c r="A1" s="1"/>
      <c r="B1" s="2"/>
      <c r="C1" s="18" t="s">
        <v>0</v>
      </c>
      <c r="D1" s="19"/>
    </row>
    <row r="2" spans="1:4" ht="15.75" thickBot="1" x14ac:dyDescent="0.3">
      <c r="A2" s="3"/>
      <c r="B2" s="4"/>
      <c r="C2" s="5" t="s">
        <v>5</v>
      </c>
      <c r="D2" s="5" t="s">
        <v>6</v>
      </c>
    </row>
    <row r="3" spans="1:4" ht="60.75" thickBot="1" x14ac:dyDescent="0.3">
      <c r="A3" s="20" t="s">
        <v>1</v>
      </c>
      <c r="B3" s="6" t="s">
        <v>3</v>
      </c>
      <c r="C3" s="7" t="s">
        <v>2</v>
      </c>
      <c r="D3" s="8" t="s">
        <v>7</v>
      </c>
    </row>
    <row r="4" spans="1:4" ht="60.75" thickBot="1" x14ac:dyDescent="0.3">
      <c r="A4" s="21"/>
      <c r="B4" s="6" t="s">
        <v>4</v>
      </c>
      <c r="C4" s="4" t="s">
        <v>8</v>
      </c>
      <c r="D4" s="7" t="s">
        <v>2</v>
      </c>
    </row>
    <row r="14" spans="1:4" x14ac:dyDescent="0.25">
      <c r="B14">
        <f>((13.32*13.32)/23)+(16.13*16.13)/23</f>
        <v>19.026056521739129</v>
      </c>
      <c r="C14">
        <f>SQRT(B14)</f>
        <v>4.3618868075339972</v>
      </c>
    </row>
    <row r="15" spans="1:4" x14ac:dyDescent="0.25">
      <c r="B15">
        <f>56.81 - 44.51</f>
        <v>12.300000000000004</v>
      </c>
    </row>
    <row r="18" spans="2:2" x14ac:dyDescent="0.25">
      <c r="B18" s="9">
        <f>12.3 + (2.07 * 4.362)</f>
        <v>21.329340000000002</v>
      </c>
    </row>
    <row r="19" spans="2:2" x14ac:dyDescent="0.25">
      <c r="B19">
        <f>12.3 -(2.07 * 4.362)</f>
        <v>3.2706600000000012</v>
      </c>
    </row>
  </sheetData>
  <mergeCells count="2">
    <mergeCell ref="C1:D1"/>
    <mergeCell ref="A3:A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opLeftCell="A4" workbookViewId="0">
      <selection activeCell="F34" sqref="F34"/>
    </sheetView>
  </sheetViews>
  <sheetFormatPr defaultRowHeight="15" x14ac:dyDescent="0.25"/>
  <cols>
    <col min="2" max="2" width="6" bestFit="1" customWidth="1"/>
    <col min="3" max="3" width="30.28515625" customWidth="1"/>
    <col min="4" max="4" width="13.5703125" bestFit="1" customWidth="1"/>
  </cols>
  <sheetData>
    <row r="1" spans="2:6" x14ac:dyDescent="0.25">
      <c r="B1" s="10"/>
      <c r="C1" s="11" t="s">
        <v>11</v>
      </c>
      <c r="D1" s="11" t="s">
        <v>12</v>
      </c>
    </row>
    <row r="2" spans="2:6" x14ac:dyDescent="0.25">
      <c r="B2" s="12" t="s">
        <v>9</v>
      </c>
      <c r="C2" s="10">
        <v>4.9000000000000004</v>
      </c>
      <c r="D2" s="10">
        <v>6.1</v>
      </c>
    </row>
    <row r="3" spans="2:6" x14ac:dyDescent="0.25">
      <c r="B3" s="12" t="s">
        <v>10</v>
      </c>
      <c r="C3" s="10">
        <v>1.8</v>
      </c>
      <c r="D3" s="10">
        <v>1.8</v>
      </c>
      <c r="F3">
        <f>D2-C2</f>
        <v>1.1999999999999993</v>
      </c>
    </row>
    <row r="4" spans="2:6" x14ac:dyDescent="0.25">
      <c r="B4" s="12" t="s">
        <v>13</v>
      </c>
      <c r="C4" s="10">
        <v>22</v>
      </c>
      <c r="D4" s="10">
        <v>22</v>
      </c>
    </row>
    <row r="5" spans="2:6" x14ac:dyDescent="0.25">
      <c r="B5" s="10"/>
      <c r="C5" s="10"/>
      <c r="D5" s="10"/>
    </row>
    <row r="8" spans="2:6" x14ac:dyDescent="0.25">
      <c r="C8">
        <f>6.1 -4.9</f>
        <v>1.1999999999999993</v>
      </c>
    </row>
    <row r="9" spans="2:6" x14ac:dyDescent="0.25">
      <c r="C9">
        <f>((1.8*1.8)/22)+(1.8*1.8)/22</f>
        <v>0.29454545454545455</v>
      </c>
      <c r="D9">
        <f>SQRT(C9)</f>
        <v>0.54272042023997458</v>
      </c>
    </row>
    <row r="11" spans="2:6" x14ac:dyDescent="0.25">
      <c r="D11">
        <f xml:space="preserve"> (1.2 - 0)/ D9</f>
        <v>2.2110831935702664</v>
      </c>
    </row>
    <row r="13" spans="2:6" x14ac:dyDescent="0.25">
      <c r="C13">
        <f>1.8/(SQRT(22))</f>
        <v>0.3837612894400988</v>
      </c>
    </row>
    <row r="17" spans="4:9" x14ac:dyDescent="0.25">
      <c r="D17">
        <f>1.2/C13</f>
        <v>3.1269438398822862</v>
      </c>
    </row>
    <row r="20" spans="4:9" x14ac:dyDescent="0.25">
      <c r="D20">
        <f>1.2/0.3838</f>
        <v>3.1266284523189163</v>
      </c>
    </row>
    <row r="30" spans="4:9" x14ac:dyDescent="0.25">
      <c r="D30">
        <f>(1.8*1.8)/22</f>
        <v>0.14727272727272728</v>
      </c>
      <c r="E30">
        <f>1.8*1.8</f>
        <v>3.24</v>
      </c>
    </row>
    <row r="31" spans="4:9" x14ac:dyDescent="0.25">
      <c r="D31">
        <f>(1.8*1.8)/22</f>
        <v>0.14727272727272728</v>
      </c>
      <c r="I31">
        <f>((4.9*4.9)/22) + ((6.1*6.1)/22)</f>
        <v>2.7827272727272727</v>
      </c>
    </row>
    <row r="32" spans="4:9" x14ac:dyDescent="0.25">
      <c r="D32">
        <f>SUM(D30:D31)</f>
        <v>0.29454545454545455</v>
      </c>
      <c r="E32">
        <f>SQRT(D32)</f>
        <v>0.54272042023997458</v>
      </c>
    </row>
    <row r="34" spans="5:6" x14ac:dyDescent="0.25">
      <c r="E34">
        <v>1.2</v>
      </c>
      <c r="F34">
        <f>E34/E32</f>
        <v>2.2110831935702664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H3" sqref="H3"/>
    </sheetView>
  </sheetViews>
  <sheetFormatPr defaultRowHeight="15" x14ac:dyDescent="0.25"/>
  <cols>
    <col min="6" max="6" width="15.42578125" bestFit="1" customWidth="1"/>
  </cols>
  <sheetData>
    <row r="2" spans="4:9" ht="15.75" x14ac:dyDescent="0.25">
      <c r="D2" s="13"/>
      <c r="E2" s="14" t="s">
        <v>14</v>
      </c>
      <c r="F2" s="14" t="s">
        <v>15</v>
      </c>
      <c r="G2" s="14" t="s">
        <v>16</v>
      </c>
      <c r="H2" s="14" t="s">
        <v>17</v>
      </c>
      <c r="I2" s="14" t="s">
        <v>18</v>
      </c>
    </row>
    <row r="3" spans="4:9" ht="15.75" x14ac:dyDescent="0.25">
      <c r="D3" s="14" t="s">
        <v>19</v>
      </c>
      <c r="E3" s="15">
        <v>4</v>
      </c>
      <c r="F3" s="15">
        <f>4 * 501.54</f>
        <v>2006.16</v>
      </c>
      <c r="G3" s="13">
        <v>501.54</v>
      </c>
      <c r="H3" s="15">
        <f>501.54/229.1191088</f>
        <v>2.188992452994388</v>
      </c>
      <c r="I3" s="13">
        <v>6.8199999999999997E-2</v>
      </c>
    </row>
    <row r="4" spans="4:9" ht="15.75" x14ac:dyDescent="0.25">
      <c r="D4" s="14" t="s">
        <v>20</v>
      </c>
      <c r="E4" s="15">
        <v>1167</v>
      </c>
      <c r="F4" s="13">
        <v>267382</v>
      </c>
      <c r="G4" s="15">
        <f>267382/1167</f>
        <v>229.11910882604971</v>
      </c>
      <c r="H4" s="13"/>
      <c r="I4" s="13"/>
    </row>
    <row r="5" spans="4:9" ht="15.75" x14ac:dyDescent="0.25">
      <c r="D5" s="14" t="s">
        <v>21</v>
      </c>
      <c r="E5" s="15">
        <f>SUM(E3:E4)</f>
        <v>1171</v>
      </c>
      <c r="F5" s="16">
        <f>SUM(F3:F4)</f>
        <v>269388.15999999997</v>
      </c>
      <c r="G5" s="13"/>
      <c r="H5" s="13"/>
      <c r="I5" s="13"/>
    </row>
    <row r="11" spans="4:9" x14ac:dyDescent="0.25">
      <c r="D11">
        <f>1-0.0682</f>
        <v>0.93179999999999996</v>
      </c>
      <c r="G11">
        <f>267382/1167</f>
        <v>229.11910882604971</v>
      </c>
    </row>
    <row r="13" spans="4:9" x14ac:dyDescent="0.25">
      <c r="G13">
        <f>501.54/229.1191088</f>
        <v>2.188992452994388</v>
      </c>
    </row>
    <row r="15" spans="4:9" x14ac:dyDescent="0.25">
      <c r="G15">
        <f>0.05/6</f>
        <v>8.3333333333333332E-3</v>
      </c>
    </row>
    <row r="19" spans="6:6" x14ac:dyDescent="0.25">
      <c r="F19">
        <f>((2.8*2.8)/(0.5*0.5))*((2.2*2.2)+ (2.2*2.2))</f>
        <v>303.56479999999999</v>
      </c>
    </row>
    <row r="22" spans="6:6" x14ac:dyDescent="0.25">
      <c r="F22" s="17">
        <f>((2.8*2.8)/ (0.5*0.5))*((2.2*2.2) + (2.2*2.2))</f>
        <v>303.56479999999999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5" x14ac:dyDescent="0.25"/>
  <cols>
    <col min="3" max="3" width="25.140625" customWidth="1"/>
  </cols>
  <sheetData>
    <row r="1" spans="1:6" ht="15.75" x14ac:dyDescent="0.25">
      <c r="A1" s="13"/>
      <c r="B1" s="14" t="s">
        <v>14</v>
      </c>
      <c r="C1" s="14" t="s">
        <v>15</v>
      </c>
      <c r="D1" s="14" t="s">
        <v>16</v>
      </c>
      <c r="E1" s="14" t="s">
        <v>17</v>
      </c>
      <c r="F1" s="14" t="s">
        <v>18</v>
      </c>
    </row>
    <row r="2" spans="1:6" ht="15.75" x14ac:dyDescent="0.25">
      <c r="A2" s="14" t="s">
        <v>19</v>
      </c>
      <c r="B2" s="15">
        <v>4</v>
      </c>
      <c r="C2" s="16">
        <f>C4-C3</f>
        <v>10508</v>
      </c>
      <c r="D2" s="13">
        <f>C2/4</f>
        <v>2627</v>
      </c>
      <c r="E2" s="15">
        <f>D2/D3</f>
        <v>5.2133448705426</v>
      </c>
      <c r="F2" s="13">
        <v>2.9999999999999997E-4</v>
      </c>
    </row>
    <row r="3" spans="1:6" ht="15.75" x14ac:dyDescent="0.25">
      <c r="A3" s="14" t="s">
        <v>20</v>
      </c>
      <c r="B3" s="15">
        <v>50734</v>
      </c>
      <c r="C3" s="22">
        <v>25564819</v>
      </c>
      <c r="D3" s="15">
        <f>C3/B3</f>
        <v>503.89914061576064</v>
      </c>
      <c r="E3" s="13"/>
      <c r="F3" s="13"/>
    </row>
    <row r="4" spans="1:6" ht="15.75" x14ac:dyDescent="0.25">
      <c r="A4" s="14" t="s">
        <v>21</v>
      </c>
      <c r="B4" s="15">
        <f>SUM(B2:B3)</f>
        <v>50738</v>
      </c>
      <c r="C4" s="16">
        <v>25575327</v>
      </c>
      <c r="D4" s="13"/>
      <c r="E4" s="13"/>
      <c r="F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2019-09-30T01:55:21Z</dcterms:created>
  <dcterms:modified xsi:type="dcterms:W3CDTF">2019-10-20T18:47:54Z</dcterms:modified>
</cp:coreProperties>
</file>