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 analytics\"/>
    </mc:Choice>
  </mc:AlternateContent>
  <xr:revisionPtr revIDLastSave="0" documentId="13_ncr:1_{B5E5F56B-1C7C-4953-A053-DF1322F1D08D}" xr6:coauthVersionLast="47" xr6:coauthVersionMax="47" xr10:uidLastSave="{00000000-0000-0000-0000-000000000000}"/>
  <bookViews>
    <workbookView xWindow="-120" yWindow="-120" windowWidth="20730" windowHeight="11040" xr2:uid="{0045100C-1A7C-4135-9A76-9677D5D9BEBB}"/>
  </bookViews>
  <sheets>
    <sheet name="2025" sheetId="1" r:id="rId1"/>
    <sheet name="Sheet2" sheetId="2" r:id="rId2"/>
    <sheet name="2025 (2)" sheetId="3" r:id="rId3"/>
  </sheets>
  <definedNames>
    <definedName name="Z_22029FA1_FA0A_47EF_ABEA_2311BFE0ADBB_.wvu.Cols" localSheetId="2" hidden="1">'2025 (2)'!$A:$C,'2025 (2)'!$F:$K,'2025 (2)'!$N:$O</definedName>
    <definedName name="Z_22029FA1_FA0A_47EF_ABEA_2311BFE0ADBB_.wvu.Rows" localSheetId="2" hidden="1">'2025 (2)'!$13:$16</definedName>
    <definedName name="Z_5BC5FE10_F2B9_4DF8_AFAB_22F160135D02_.wvu.Cols" localSheetId="2" hidden="1">'2025 (2)'!$A:$C,'2025 (2)'!$F:$J,'2025 (2)'!$N:$O</definedName>
    <definedName name="Z_5BC5FE10_F2B9_4DF8_AFAB_22F160135D02_.wvu.Rows" localSheetId="2" hidden="1">'2025 (2)'!$13:$16</definedName>
  </definedNames>
  <calcPr calcId="191029"/>
  <customWorkbookViews>
    <customWorkbookView name="CEO view 2" guid="{22029FA1-FA0A-47EF-ABEA-2311BFE0ADBB}" maximized="1" xWindow="-8" yWindow="-8" windowWidth="1382" windowHeight="736" activeSheetId="3"/>
    <customWorkbookView name="Original View" guid="{E835CAC4-0845-4AA8-9EB7-7623BC2D4C1B}" maximized="1" xWindow="-8" yWindow="-8" windowWidth="1382" windowHeight="736" activeSheetId="3"/>
    <customWorkbookView name="CEO View" guid="{5BC5FE10-F2B9-4DF8-AFAB-22F160135D02}" maximized="1" xWindow="-8" yWindow="-8" windowWidth="1382" windowHeight="736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J9" i="3"/>
  <c r="K9" i="3" s="1"/>
  <c r="L9" i="3" s="1"/>
  <c r="J8" i="3"/>
  <c r="K8" i="3" s="1"/>
  <c r="L8" i="3" s="1"/>
  <c r="J7" i="3"/>
  <c r="K7" i="3" s="1"/>
  <c r="L7" i="3" s="1"/>
  <c r="J6" i="3"/>
  <c r="K6" i="3" s="1"/>
  <c r="L6" i="3" s="1"/>
  <c r="J5" i="3"/>
  <c r="K5" i="3" s="1"/>
  <c r="L5" i="3" s="1"/>
  <c r="J4" i="3"/>
  <c r="K4" i="3" s="1"/>
  <c r="J4" i="1"/>
  <c r="K4" i="1"/>
  <c r="L4" i="1"/>
  <c r="J5" i="1"/>
  <c r="K5" i="1" s="1"/>
  <c r="L5" i="1" s="1"/>
  <c r="J6" i="1"/>
  <c r="K6" i="1" s="1"/>
  <c r="L6" i="1" s="1"/>
  <c r="J7" i="1"/>
  <c r="K7" i="1"/>
  <c r="L7" i="1"/>
  <c r="J8" i="1"/>
  <c r="K8" i="1" s="1"/>
  <c r="L8" i="1" s="1"/>
  <c r="J9" i="1"/>
  <c r="K9" i="1"/>
  <c r="L9" i="1"/>
  <c r="G16" i="1"/>
  <c r="H16" i="1"/>
  <c r="I16" i="1"/>
  <c r="F16" i="1"/>
  <c r="G15" i="1"/>
  <c r="H15" i="1"/>
  <c r="I15" i="1"/>
  <c r="F15" i="1"/>
  <c r="G14" i="1"/>
  <c r="H14" i="1"/>
  <c r="I14" i="1"/>
  <c r="F14" i="1"/>
  <c r="G13" i="1"/>
  <c r="H13" i="1"/>
  <c r="I13" i="1"/>
  <c r="F13" i="1"/>
  <c r="L4" i="3" l="1"/>
  <c r="N4" i="3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4" authorId="0" shapeId="0" xr:uid="{5C7772D0-2E7A-4C8D-AC30-DD34F659E4B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hii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4" authorId="0" shapeId="0" xr:uid="{D8A77E42-BB34-400B-A39B-5EAF12F6F6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hii
</t>
        </r>
      </text>
    </comment>
  </commentList>
</comments>
</file>

<file path=xl/sharedStrings.xml><?xml version="1.0" encoding="utf-8"?>
<sst xmlns="http://schemas.openxmlformats.org/spreadsheetml/2006/main" count="83" uniqueCount="54">
  <si>
    <t>cup of Joe's Yearly Report</t>
  </si>
  <si>
    <t>Items</t>
  </si>
  <si>
    <t>Original Coffe</t>
  </si>
  <si>
    <t>Express</t>
  </si>
  <si>
    <t>Latte</t>
  </si>
  <si>
    <t>Blueberry Muffins</t>
  </si>
  <si>
    <t>Breakfast Sandwich</t>
  </si>
  <si>
    <t>Croissant</t>
  </si>
  <si>
    <t>Price</t>
  </si>
  <si>
    <t>Qtr. 1</t>
  </si>
  <si>
    <t>Qtr. 2</t>
  </si>
  <si>
    <t>Qtr.3</t>
  </si>
  <si>
    <t>Qtr.4</t>
  </si>
  <si>
    <t>Total items Sold</t>
  </si>
  <si>
    <t>Total sale</t>
  </si>
  <si>
    <t>Average items Sold</t>
  </si>
  <si>
    <t>Min items Sold</t>
  </si>
  <si>
    <t>Max Items Sold</t>
  </si>
  <si>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</si>
  <si>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</si>
  <si>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</si>
  <si>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</si>
  <si>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</si>
  <si>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</si>
  <si>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</si>
  <si>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</si>
  <si>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</si>
  <si>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</si>
  <si>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</si>
  <si>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</si>
  <si>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</si>
  <si>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</si>
  <si>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</si>
  <si>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</si>
  <si>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</si>
  <si>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</si>
  <si>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</si>
  <si>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24\2\2025</t>
  </si>
  <si>
    <t>24\2\2026</t>
  </si>
  <si>
    <t>24\2\2027</t>
  </si>
  <si>
    <t>24\2\2028</t>
  </si>
  <si>
    <t>24\2\2029</t>
  </si>
  <si>
    <t>24\2\2030</t>
  </si>
  <si>
    <t>24\2\2031</t>
  </si>
  <si>
    <t>24\2\2032</t>
  </si>
  <si>
    <t>24\2\2033</t>
  </si>
  <si>
    <t>24\2\2034</t>
  </si>
  <si>
    <t>24\2\2035</t>
  </si>
  <si>
    <t>Price after Taxes</t>
  </si>
  <si>
    <t>Tax rate</t>
  </si>
  <si>
    <t>F4</t>
  </si>
  <si>
    <t>Date</t>
  </si>
  <si>
    <t>Notes</t>
  </si>
  <si>
    <t>Order Extra for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</si>
</sst>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3" borderId="2" applyNumberFormat="0" applyAlignment="0" applyProtection="0"/>
    <xf numFmtId="0" fontId="1" fillId="4" borderId="4" applyNumberFormat="0" applyFont="0" applyAlignment="0" applyProtection="0"/>
  </cellStyleXfs>
  <cellXfs count="14">
    <xf numFmtId="0" fontId="0" fillId="0" borderId="0" xfId="0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2" fillId="0" borderId="0" xfId="1"/>
    <xf numFmtId="0" fontId="3" fillId="0" borderId="1" xfId="2"/>
    <xf numFmtId="0" fontId="0" fillId="5" borderId="0" xfId="0" applyFill="1"/>
    <xf numFmtId="164" fontId="0" fillId="5" borderId="0" xfId="0" applyNumberFormat="1" applyFill="1"/>
    <xf numFmtId="0" fontId="0" fillId="4" borderId="4" xfId="6" applyFont="1"/>
    <xf numFmtId="14" fontId="0" fillId="4" borderId="4" xfId="6" applyNumberFormat="1" applyFont="1"/>
    <xf numFmtId="0" fontId="4" fillId="2" borderId="2" xfId="3"/>
    <xf numFmtId="0" fontId="5" fillId="3" borderId="3" xfId="4"/>
    <xf numFmtId="164" fontId="5" fillId="3" borderId="3" xfId="4" applyNumberFormat="1"/>
    <xf numFmtId="0" fontId="6" fillId="3" borderId="2" xfId="5"/>
  </cellXfs>
  <cellStyles count="7">
    <cellStyle name="Calculation" xfId="5" builtinId="22"/>
    <cellStyle name="Heading 3" xfId="2" builtinId="18"/>
    <cellStyle name="Input" xfId="3" builtinId="20"/>
    <cellStyle name="Normal" xfId="0" builtinId="0"/>
    <cellStyle name="Note" xfId="6" builtinId="10"/>
    <cellStyle name="Output" xfId="4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6152-C00B-47BF-BB50-7472463C3A34}">
  <dimension ref="A1:O16"/>
  <sheetViews>
    <sheetView tabSelected="1"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22.7109375" customWidth="1"/>
    <col min="4" max="4" width="17.5703125" customWidth="1"/>
    <col min="10" max="10" width="14.5703125" customWidth="1"/>
    <col min="11" max="11" width="10.140625" bestFit="1" customWidth="1"/>
    <col min="12" max="12" width="15.28515625" customWidth="1"/>
  </cols>
  <sheetData>
    <row r="1" spans="1:15" ht="23.25" x14ac:dyDescent="0.35">
      <c r="A1" s="4" t="s">
        <v>0</v>
      </c>
      <c r="K1" s="2" t="s">
        <v>49</v>
      </c>
      <c r="L1" s="3">
        <v>7.4999999999999997E-2</v>
      </c>
    </row>
    <row r="3" spans="1:15" ht="15.75" thickBot="1" x14ac:dyDescent="0.3">
      <c r="A3" s="8" t="s">
        <v>51</v>
      </c>
      <c r="B3" s="8" t="s">
        <v>52</v>
      </c>
      <c r="D3" s="5" t="s">
        <v>1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48</v>
      </c>
    </row>
    <row r="4" spans="1:15" x14ac:dyDescent="0.25">
      <c r="A4" s="9">
        <v>45712</v>
      </c>
      <c r="B4" s="8" t="s">
        <v>53</v>
      </c>
      <c r="D4" s="6" t="s">
        <v>2</v>
      </c>
      <c r="E4" s="7">
        <v>1.75</v>
      </c>
      <c r="F4" s="10">
        <v>163</v>
      </c>
      <c r="G4" s="10">
        <v>563</v>
      </c>
      <c r="H4" s="10">
        <v>1515</v>
      </c>
      <c r="I4" s="10">
        <v>4564</v>
      </c>
      <c r="J4" s="11">
        <f>SUM(F4:I4)</f>
        <v>6805</v>
      </c>
      <c r="K4" s="12">
        <f>E4*J4</f>
        <v>11908.75</v>
      </c>
      <c r="L4" s="12">
        <f>K4*$L$1</f>
        <v>893.15625</v>
      </c>
      <c r="N4" s="1">
        <f>K4*$L$1</f>
        <v>893.15625</v>
      </c>
      <c r="O4" t="s">
        <v>50</v>
      </c>
    </row>
    <row r="5" spans="1:15" x14ac:dyDescent="0.25">
      <c r="A5" s="9">
        <v>45713</v>
      </c>
      <c r="B5" s="8"/>
      <c r="D5" s="6" t="s">
        <v>3</v>
      </c>
      <c r="E5" s="7">
        <v>2.75</v>
      </c>
      <c r="F5" s="10">
        <v>288</v>
      </c>
      <c r="G5" s="10">
        <v>468</v>
      </c>
      <c r="H5" s="10">
        <v>4564</v>
      </c>
      <c r="I5" s="10">
        <v>852</v>
      </c>
      <c r="J5" s="11">
        <f t="shared" ref="J5:J9" si="0">SUM(F5:I5)</f>
        <v>6172</v>
      </c>
      <c r="K5" s="12">
        <f t="shared" ref="K5:K9" si="1">E5*J5</f>
        <v>16973</v>
      </c>
      <c r="L5" s="12">
        <f t="shared" ref="L5:L9" si="2">K5*$L$1</f>
        <v>1272.9749999999999</v>
      </c>
      <c r="N5" s="1"/>
    </row>
    <row r="6" spans="1:15" x14ac:dyDescent="0.25">
      <c r="A6" s="9">
        <v>45714</v>
      </c>
      <c r="B6" s="8"/>
      <c r="D6" s="6" t="s">
        <v>4</v>
      </c>
      <c r="E6" s="7">
        <v>3.75</v>
      </c>
      <c r="F6" s="10">
        <v>511</v>
      </c>
      <c r="G6" s="10">
        <v>5214</v>
      </c>
      <c r="H6" s="10">
        <v>456</v>
      </c>
      <c r="I6" s="10">
        <v>4628</v>
      </c>
      <c r="J6" s="11">
        <f t="shared" si="0"/>
        <v>10809</v>
      </c>
      <c r="K6" s="12">
        <f t="shared" si="1"/>
        <v>40533.75</v>
      </c>
      <c r="L6" s="12">
        <f t="shared" si="2"/>
        <v>3040.03125</v>
      </c>
      <c r="N6" s="1"/>
    </row>
    <row r="7" spans="1:15" x14ac:dyDescent="0.25">
      <c r="A7" s="9">
        <v>45715</v>
      </c>
      <c r="B7" s="8"/>
      <c r="D7" s="6" t="s">
        <v>5</v>
      </c>
      <c r="E7" s="7">
        <v>4.75</v>
      </c>
      <c r="F7" s="10">
        <v>658</v>
      </c>
      <c r="G7" s="10">
        <v>824</v>
      </c>
      <c r="H7" s="10">
        <v>4568</v>
      </c>
      <c r="I7" s="10">
        <v>2103</v>
      </c>
      <c r="J7" s="11">
        <f t="shared" si="0"/>
        <v>8153</v>
      </c>
      <c r="K7" s="12">
        <f t="shared" si="1"/>
        <v>38726.75</v>
      </c>
      <c r="L7" s="12">
        <f t="shared" si="2"/>
        <v>2904.5062499999999</v>
      </c>
      <c r="N7" s="1"/>
    </row>
    <row r="8" spans="1:15" x14ac:dyDescent="0.25">
      <c r="A8" s="9">
        <v>45716</v>
      </c>
      <c r="B8" s="8"/>
      <c r="D8" s="6" t="s">
        <v>6</v>
      </c>
      <c r="E8" s="7">
        <v>5.75</v>
      </c>
      <c r="F8" s="10">
        <v>346</v>
      </c>
      <c r="G8" s="10">
        <v>5698</v>
      </c>
      <c r="H8" s="10">
        <v>2585</v>
      </c>
      <c r="I8" s="10">
        <v>4586</v>
      </c>
      <c r="J8" s="11">
        <f t="shared" si="0"/>
        <v>13215</v>
      </c>
      <c r="K8" s="12">
        <f t="shared" si="1"/>
        <v>75986.25</v>
      </c>
      <c r="L8" s="12">
        <f t="shared" si="2"/>
        <v>5698.96875</v>
      </c>
      <c r="N8" s="1"/>
    </row>
    <row r="9" spans="1:15" x14ac:dyDescent="0.25">
      <c r="A9" s="9">
        <v>45717</v>
      </c>
      <c r="B9" s="8"/>
      <c r="D9" s="6" t="s">
        <v>7</v>
      </c>
      <c r="E9" s="7">
        <v>6.75</v>
      </c>
      <c r="F9" s="10">
        <v>118</v>
      </c>
      <c r="G9" s="10">
        <v>255</v>
      </c>
      <c r="H9" s="10">
        <v>1236</v>
      </c>
      <c r="I9" s="10">
        <v>155</v>
      </c>
      <c r="J9" s="11">
        <f t="shared" si="0"/>
        <v>1764</v>
      </c>
      <c r="K9" s="12">
        <f t="shared" si="1"/>
        <v>11907</v>
      </c>
      <c r="L9" s="12">
        <f t="shared" si="2"/>
        <v>893.02499999999998</v>
      </c>
      <c r="N9" s="1"/>
    </row>
    <row r="10" spans="1:15" x14ac:dyDescent="0.25">
      <c r="A10" s="9">
        <v>45718</v>
      </c>
      <c r="B10" s="8"/>
    </row>
    <row r="11" spans="1:15" x14ac:dyDescent="0.25">
      <c r="A11" s="9">
        <v>45712</v>
      </c>
      <c r="B11" s="8"/>
    </row>
    <row r="12" spans="1:15" x14ac:dyDescent="0.25">
      <c r="A12" s="9">
        <v>45713</v>
      </c>
      <c r="B12" s="8"/>
    </row>
    <row r="13" spans="1:15" x14ac:dyDescent="0.25">
      <c r="A13" s="9">
        <v>45714</v>
      </c>
      <c r="B13" s="8"/>
      <c r="D13" s="13" t="s">
        <v>13</v>
      </c>
      <c r="E13" s="13"/>
      <c r="F13" s="13">
        <f>SUM(F4:F9)</f>
        <v>2084</v>
      </c>
      <c r="G13" s="13">
        <f t="shared" ref="G13:I13" si="3">SUM(G4:G9)</f>
        <v>13022</v>
      </c>
      <c r="H13" s="13">
        <f t="shared" si="3"/>
        <v>14924</v>
      </c>
      <c r="I13" s="13">
        <f t="shared" si="3"/>
        <v>16888</v>
      </c>
    </row>
    <row r="14" spans="1:15" x14ac:dyDescent="0.25">
      <c r="A14" s="9">
        <v>45715</v>
      </c>
      <c r="B14" s="8"/>
      <c r="D14" s="13" t="s">
        <v>15</v>
      </c>
      <c r="E14" s="13"/>
      <c r="F14" s="13">
        <f>AVERAGE(F4:F9)</f>
        <v>347.33333333333331</v>
      </c>
      <c r="G14" s="13">
        <f t="shared" ref="G14:I14" si="4">AVERAGE(G4:G9)</f>
        <v>2170.3333333333335</v>
      </c>
      <c r="H14" s="13">
        <f t="shared" si="4"/>
        <v>2487.3333333333335</v>
      </c>
      <c r="I14" s="13">
        <f t="shared" si="4"/>
        <v>2814.6666666666665</v>
      </c>
    </row>
    <row r="15" spans="1:15" x14ac:dyDescent="0.25">
      <c r="A15" s="9">
        <v>45716</v>
      </c>
      <c r="B15" s="8"/>
      <c r="D15" s="13" t="s">
        <v>16</v>
      </c>
      <c r="E15" s="13"/>
      <c r="F15" s="13">
        <f>MIN(F4:F9)</f>
        <v>118</v>
      </c>
      <c r="G15" s="13">
        <f t="shared" ref="G15:I15" si="5">MIN(G4:G9)</f>
        <v>255</v>
      </c>
      <c r="H15" s="13">
        <f t="shared" si="5"/>
        <v>456</v>
      </c>
      <c r="I15" s="13">
        <f t="shared" si="5"/>
        <v>155</v>
      </c>
    </row>
    <row r="16" spans="1:15" x14ac:dyDescent="0.25">
      <c r="A16" s="9">
        <v>45717</v>
      </c>
      <c r="B16" s="8"/>
      <c r="D16" s="13" t="s">
        <v>17</v>
      </c>
      <c r="E16" s="13"/>
      <c r="F16" s="13">
        <f>MAX(F4:F9)</f>
        <v>658</v>
      </c>
      <c r="G16" s="13">
        <f t="shared" ref="G16:I16" si="6">MAX(G4:G9)</f>
        <v>5698</v>
      </c>
      <c r="H16" s="13">
        <f t="shared" si="6"/>
        <v>4568</v>
      </c>
      <c r="I16" s="13">
        <f t="shared" si="6"/>
        <v>4628</v>
      </c>
    </row>
  </sheetData>
  <customSheetViews>
    <customSheetView guid="{22029FA1-FA0A-47EF-ABEA-2311BFE0ADBB}">
      <selection activeCell="B18" sqref="B18"/>
      <pageMargins left="0.7" right="0.7" top="0.75" bottom="0.75" header="0.3" footer="0.3"/>
      <pageSetup orientation="portrait" r:id="rId1"/>
    </customSheetView>
    <customSheetView guid="{E835CAC4-0845-4AA8-9EB7-7623BC2D4C1B}">
      <selection activeCell="B18" sqref="B18"/>
      <pageMargins left="0.7" right="0.7" top="0.75" bottom="0.75" header="0.3" footer="0.3"/>
      <pageSetup orientation="portrait" r:id="rId2"/>
    </customSheetView>
    <customSheetView guid="{5BC5FE10-F2B9-4DF8-AFAB-22F160135D02}">
      <selection activeCell="B18" sqref="B18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64A3-2E3C-4B62-96CB-B3F6EFE4D9C8}">
  <dimension ref="A1:L16"/>
  <sheetViews>
    <sheetView workbookViewId="0">
      <selection activeCell="M4" sqref="M4"/>
    </sheetView>
  </sheetViews>
  <sheetFormatPr defaultRowHeight="15" x14ac:dyDescent="0.25"/>
  <sheetData>
    <row r="1" spans="1:12" x14ac:dyDescent="0.25">
      <c r="A1">
        <v>1</v>
      </c>
    </row>
    <row r="2" spans="1:12" x14ac:dyDescent="0.25">
      <c r="A2">
        <v>1</v>
      </c>
      <c r="C2">
        <v>1</v>
      </c>
      <c r="D2">
        <v>1</v>
      </c>
    </row>
    <row r="3" spans="1:12" x14ac:dyDescent="0.25">
      <c r="A3">
        <v>1</v>
      </c>
      <c r="C3">
        <v>2</v>
      </c>
      <c r="D3">
        <v>1</v>
      </c>
      <c r="E3">
        <v>1</v>
      </c>
      <c r="F3">
        <v>2</v>
      </c>
      <c r="G3">
        <v>1</v>
      </c>
      <c r="H3">
        <v>3</v>
      </c>
      <c r="J3" t="s">
        <v>18</v>
      </c>
      <c r="K3" t="s">
        <v>25</v>
      </c>
      <c r="L3" t="s">
        <v>37</v>
      </c>
    </row>
    <row r="4" spans="1:12" x14ac:dyDescent="0.25">
      <c r="A4">
        <v>1</v>
      </c>
      <c r="C4">
        <v>1</v>
      </c>
      <c r="D4">
        <v>1</v>
      </c>
      <c r="E4">
        <v>1</v>
      </c>
      <c r="F4">
        <v>3</v>
      </c>
      <c r="G4">
        <v>2</v>
      </c>
      <c r="H4">
        <v>4</v>
      </c>
      <c r="J4" t="s">
        <v>19</v>
      </c>
      <c r="K4" t="s">
        <v>26</v>
      </c>
      <c r="L4" t="s">
        <v>38</v>
      </c>
    </row>
    <row r="5" spans="1:12" x14ac:dyDescent="0.25">
      <c r="A5">
        <v>1</v>
      </c>
      <c r="C5">
        <v>2</v>
      </c>
      <c r="D5">
        <v>1</v>
      </c>
      <c r="E5">
        <v>1</v>
      </c>
      <c r="F5">
        <v>4</v>
      </c>
      <c r="G5">
        <v>3</v>
      </c>
      <c r="H5">
        <v>5</v>
      </c>
      <c r="J5" t="s">
        <v>20</v>
      </c>
      <c r="K5" t="s">
        <v>27</v>
      </c>
      <c r="L5" t="s">
        <v>39</v>
      </c>
    </row>
    <row r="6" spans="1:12" x14ac:dyDescent="0.25">
      <c r="A6">
        <v>1</v>
      </c>
      <c r="C6">
        <v>1</v>
      </c>
      <c r="D6">
        <v>1</v>
      </c>
      <c r="E6">
        <v>1</v>
      </c>
      <c r="F6">
        <v>5</v>
      </c>
      <c r="G6">
        <v>4</v>
      </c>
      <c r="H6">
        <v>6</v>
      </c>
      <c r="J6" t="s">
        <v>21</v>
      </c>
      <c r="K6" t="s">
        <v>28</v>
      </c>
      <c r="L6" t="s">
        <v>40</v>
      </c>
    </row>
    <row r="7" spans="1:12" x14ac:dyDescent="0.25">
      <c r="A7">
        <v>1</v>
      </c>
      <c r="C7">
        <v>2</v>
      </c>
      <c r="D7">
        <v>1</v>
      </c>
      <c r="E7">
        <v>1</v>
      </c>
      <c r="F7">
        <v>6</v>
      </c>
      <c r="G7">
        <v>5</v>
      </c>
      <c r="H7">
        <v>7</v>
      </c>
      <c r="J7" t="s">
        <v>22</v>
      </c>
      <c r="K7" t="s">
        <v>29</v>
      </c>
      <c r="L7" t="s">
        <v>41</v>
      </c>
    </row>
    <row r="8" spans="1:12" x14ac:dyDescent="0.25">
      <c r="A8">
        <v>1</v>
      </c>
      <c r="C8">
        <v>1</v>
      </c>
      <c r="D8">
        <v>1</v>
      </c>
      <c r="E8">
        <v>1</v>
      </c>
      <c r="F8">
        <v>7</v>
      </c>
      <c r="G8">
        <v>6</v>
      </c>
      <c r="H8">
        <v>8</v>
      </c>
      <c r="J8" t="s">
        <v>23</v>
      </c>
      <c r="K8" t="s">
        <v>30</v>
      </c>
      <c r="L8" t="s">
        <v>42</v>
      </c>
    </row>
    <row r="9" spans="1:12" x14ac:dyDescent="0.25">
      <c r="A9">
        <v>1</v>
      </c>
      <c r="C9">
        <v>2</v>
      </c>
      <c r="D9">
        <v>1</v>
      </c>
      <c r="E9">
        <v>1</v>
      </c>
      <c r="F9">
        <v>8</v>
      </c>
      <c r="G9">
        <v>7</v>
      </c>
      <c r="H9">
        <v>9</v>
      </c>
      <c r="J9" t="s">
        <v>24</v>
      </c>
      <c r="K9" t="s">
        <v>31</v>
      </c>
      <c r="L9" t="s">
        <v>43</v>
      </c>
    </row>
    <row r="10" spans="1:12" x14ac:dyDescent="0.25">
      <c r="A10">
        <v>1</v>
      </c>
      <c r="C10">
        <v>1</v>
      </c>
      <c r="D10">
        <v>1</v>
      </c>
      <c r="E10">
        <v>1</v>
      </c>
      <c r="F10">
        <v>9</v>
      </c>
      <c r="G10">
        <v>8</v>
      </c>
      <c r="H10">
        <v>10</v>
      </c>
      <c r="J10" t="s">
        <v>18</v>
      </c>
      <c r="K10" t="s">
        <v>32</v>
      </c>
      <c r="L10" t="s">
        <v>44</v>
      </c>
    </row>
    <row r="11" spans="1:12" x14ac:dyDescent="0.25">
      <c r="A11">
        <v>1</v>
      </c>
      <c r="C11">
        <v>2</v>
      </c>
      <c r="D11">
        <v>1</v>
      </c>
      <c r="E11">
        <v>1</v>
      </c>
      <c r="F11">
        <v>10</v>
      </c>
      <c r="G11">
        <v>9</v>
      </c>
      <c r="H11">
        <v>11</v>
      </c>
      <c r="K11" t="s">
        <v>33</v>
      </c>
      <c r="L11" t="s">
        <v>45</v>
      </c>
    </row>
    <row r="12" spans="1:12" x14ac:dyDescent="0.25">
      <c r="E12">
        <v>1</v>
      </c>
      <c r="K12" t="s">
        <v>34</v>
      </c>
      <c r="L12" t="s">
        <v>46</v>
      </c>
    </row>
    <row r="13" spans="1:12" x14ac:dyDescent="0.25">
      <c r="K13" t="s">
        <v>35</v>
      </c>
      <c r="L13" t="s">
        <v>47</v>
      </c>
    </row>
    <row r="14" spans="1:12" x14ac:dyDescent="0.25">
      <c r="K14" t="s">
        <v>36</v>
      </c>
    </row>
    <row r="15" spans="1:12" x14ac:dyDescent="0.25">
      <c r="K15" t="s">
        <v>25</v>
      </c>
    </row>
    <row r="16" spans="1:12" x14ac:dyDescent="0.25">
      <c r="K16" t="s">
        <v>26</v>
      </c>
    </row>
  </sheetData>
  <customSheetViews>
    <customSheetView guid="{22029FA1-FA0A-47EF-ABEA-2311BFE0ADBB}">
      <selection activeCell="M4" sqref="M4"/>
      <pageMargins left="0.7" right="0.7" top="0.75" bottom="0.75" header="0.3" footer="0.3"/>
    </customSheetView>
    <customSheetView guid="{E835CAC4-0845-4AA8-9EB7-7623BC2D4C1B}">
      <selection activeCell="M4" sqref="M4"/>
      <pageMargins left="0.7" right="0.7" top="0.75" bottom="0.75" header="0.3" footer="0.3"/>
    </customSheetView>
    <customSheetView guid="{5BC5FE10-F2B9-4DF8-AFAB-22F160135D02}">
      <selection activeCell="M4" sqref="M4"/>
      <pageMargins left="0.7" right="0.7" top="0.75" bottom="0.75" header="0.3" footer="0.3"/>
    </customSheetView>
  </customSheetView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195A-C430-4BAB-8566-FEE11E4D6204}">
  <dimension ref="A1:O16"/>
  <sheetViews>
    <sheetView topLeftCell="D1" workbookViewId="0">
      <selection activeCell="T10" sqref="T10"/>
    </sheetView>
  </sheetViews>
  <sheetFormatPr defaultRowHeight="15" x14ac:dyDescent="0.25"/>
  <cols>
    <col min="1" max="1" width="9.7109375" hidden="1" customWidth="1"/>
    <col min="2" max="2" width="22.7109375" hidden="1" customWidth="1"/>
    <col min="3" max="3" width="9.140625" hidden="1" customWidth="1"/>
    <col min="4" max="4" width="17.5703125" customWidth="1"/>
    <col min="6" max="9" width="9.140625" hidden="1" customWidth="1"/>
    <col min="10" max="10" width="14.5703125" hidden="1" customWidth="1"/>
    <col min="11" max="11" width="10.140625" hidden="1" customWidth="1"/>
    <col min="12" max="12" width="15.28515625" customWidth="1"/>
    <col min="14" max="15" width="9.140625" hidden="1" customWidth="1"/>
  </cols>
  <sheetData>
    <row r="1" spans="1:15" ht="23.25" x14ac:dyDescent="0.35">
      <c r="A1" s="4" t="s">
        <v>0</v>
      </c>
      <c r="K1" s="2" t="s">
        <v>49</v>
      </c>
      <c r="L1" s="3">
        <v>7.4999999999999997E-2</v>
      </c>
    </row>
    <row r="3" spans="1:15" ht="15.75" thickBot="1" x14ac:dyDescent="0.3">
      <c r="A3" s="8" t="s">
        <v>51</v>
      </c>
      <c r="B3" s="8" t="s">
        <v>52</v>
      </c>
      <c r="D3" s="5" t="s">
        <v>1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48</v>
      </c>
    </row>
    <row r="4" spans="1:15" x14ac:dyDescent="0.25">
      <c r="A4" s="9">
        <v>45712</v>
      </c>
      <c r="B4" s="8" t="s">
        <v>53</v>
      </c>
      <c r="D4" s="6" t="s">
        <v>2</v>
      </c>
      <c r="E4" s="7">
        <v>1.75</v>
      </c>
      <c r="F4" s="10">
        <v>163</v>
      </c>
      <c r="G4" s="10">
        <v>563</v>
      </c>
      <c r="H4" s="10">
        <v>1515</v>
      </c>
      <c r="I4" s="10">
        <v>4564</v>
      </c>
      <c r="J4" s="11">
        <f>SUM(F4:I4)</f>
        <v>6805</v>
      </c>
      <c r="K4" s="12">
        <f>E4*J4</f>
        <v>11908.75</v>
      </c>
      <c r="L4" s="12">
        <f>K4*$L$1</f>
        <v>893.15625</v>
      </c>
      <c r="N4" s="1">
        <f>K4*$L$1</f>
        <v>893.15625</v>
      </c>
      <c r="O4" t="s">
        <v>50</v>
      </c>
    </row>
    <row r="5" spans="1:15" x14ac:dyDescent="0.25">
      <c r="A5" s="9">
        <v>45713</v>
      </c>
      <c r="B5" s="8"/>
      <c r="D5" s="6" t="s">
        <v>3</v>
      </c>
      <c r="E5" s="7">
        <v>2.75</v>
      </c>
      <c r="F5" s="10">
        <v>288</v>
      </c>
      <c r="G5" s="10">
        <v>468</v>
      </c>
      <c r="H5" s="10">
        <v>4564</v>
      </c>
      <c r="I5" s="10">
        <v>852</v>
      </c>
      <c r="J5" s="11">
        <f t="shared" ref="J5:J9" si="0">SUM(F5:I5)</f>
        <v>6172</v>
      </c>
      <c r="K5" s="12">
        <f t="shared" ref="K5:K9" si="1">E5*J5</f>
        <v>16973</v>
      </c>
      <c r="L5" s="12">
        <f t="shared" ref="L5:L9" si="2">K5*$L$1</f>
        <v>1272.9749999999999</v>
      </c>
      <c r="N5" s="1"/>
    </row>
    <row r="6" spans="1:15" x14ac:dyDescent="0.25">
      <c r="A6" s="9">
        <v>45714</v>
      </c>
      <c r="B6" s="8"/>
      <c r="D6" s="6" t="s">
        <v>4</v>
      </c>
      <c r="E6" s="7">
        <v>3.75</v>
      </c>
      <c r="F6" s="10">
        <v>511</v>
      </c>
      <c r="G6" s="10">
        <v>5214</v>
      </c>
      <c r="H6" s="10">
        <v>456</v>
      </c>
      <c r="I6" s="10">
        <v>4628</v>
      </c>
      <c r="J6" s="11">
        <f t="shared" si="0"/>
        <v>10809</v>
      </c>
      <c r="K6" s="12">
        <f t="shared" si="1"/>
        <v>40533.75</v>
      </c>
      <c r="L6" s="12">
        <f t="shared" si="2"/>
        <v>3040.03125</v>
      </c>
      <c r="N6" s="1"/>
    </row>
    <row r="7" spans="1:15" x14ac:dyDescent="0.25">
      <c r="A7" s="9">
        <v>45715</v>
      </c>
      <c r="B7" s="8"/>
      <c r="D7" s="6" t="s">
        <v>5</v>
      </c>
      <c r="E7" s="7">
        <v>4.75</v>
      </c>
      <c r="F7" s="10">
        <v>658</v>
      </c>
      <c r="G7" s="10">
        <v>824</v>
      </c>
      <c r="H7" s="10">
        <v>4568</v>
      </c>
      <c r="I7" s="10">
        <v>2103</v>
      </c>
      <c r="J7" s="11">
        <f t="shared" si="0"/>
        <v>8153</v>
      </c>
      <c r="K7" s="12">
        <f t="shared" si="1"/>
        <v>38726.75</v>
      </c>
      <c r="L7" s="12">
        <f t="shared" si="2"/>
        <v>2904.5062499999999</v>
      </c>
      <c r="N7" s="1"/>
    </row>
    <row r="8" spans="1:15" x14ac:dyDescent="0.25">
      <c r="A8" s="9">
        <v>45716</v>
      </c>
      <c r="B8" s="8"/>
      <c r="D8" s="6" t="s">
        <v>6</v>
      </c>
      <c r="E8" s="7">
        <v>5.75</v>
      </c>
      <c r="F8" s="10">
        <v>346</v>
      </c>
      <c r="G8" s="10">
        <v>5698</v>
      </c>
      <c r="H8" s="10">
        <v>2585</v>
      </c>
      <c r="I8" s="10">
        <v>4586</v>
      </c>
      <c r="J8" s="11">
        <f t="shared" si="0"/>
        <v>13215</v>
      </c>
      <c r="K8" s="12">
        <f t="shared" si="1"/>
        <v>75986.25</v>
      </c>
      <c r="L8" s="12">
        <f t="shared" si="2"/>
        <v>5698.96875</v>
      </c>
      <c r="N8" s="1"/>
    </row>
    <row r="9" spans="1:15" x14ac:dyDescent="0.25">
      <c r="A9" s="9">
        <v>45717</v>
      </c>
      <c r="B9" s="8"/>
      <c r="D9" s="6" t="s">
        <v>7</v>
      </c>
      <c r="E9" s="7">
        <v>6.75</v>
      </c>
      <c r="F9" s="10">
        <v>118</v>
      </c>
      <c r="G9" s="10">
        <v>255</v>
      </c>
      <c r="H9" s="10">
        <v>1236</v>
      </c>
      <c r="I9" s="10">
        <v>155</v>
      </c>
      <c r="J9" s="11">
        <f t="shared" si="0"/>
        <v>1764</v>
      </c>
      <c r="K9" s="12">
        <f t="shared" si="1"/>
        <v>11907</v>
      </c>
      <c r="L9" s="12">
        <f t="shared" si="2"/>
        <v>893.02499999999998</v>
      </c>
      <c r="N9" s="1"/>
    </row>
    <row r="10" spans="1:15" x14ac:dyDescent="0.25">
      <c r="A10" s="9">
        <v>45718</v>
      </c>
      <c r="B10" s="8"/>
    </row>
    <row r="11" spans="1:15" x14ac:dyDescent="0.25">
      <c r="A11" s="9">
        <v>45712</v>
      </c>
      <c r="B11" s="8"/>
    </row>
    <row r="12" spans="1:15" x14ac:dyDescent="0.25">
      <c r="A12" s="9">
        <v>45713</v>
      </c>
      <c r="B12" s="8"/>
    </row>
    <row r="13" spans="1:15" hidden="1" x14ac:dyDescent="0.25">
      <c r="A13" s="9">
        <v>45714</v>
      </c>
      <c r="B13" s="8"/>
      <c r="D13" s="13" t="s">
        <v>13</v>
      </c>
      <c r="E13" s="13"/>
      <c r="F13" s="13">
        <f>SUM(F4:F9)</f>
        <v>2084</v>
      </c>
      <c r="G13" s="13">
        <f t="shared" ref="G13:I13" si="3">SUM(G4:G9)</f>
        <v>13022</v>
      </c>
      <c r="H13" s="13">
        <f t="shared" si="3"/>
        <v>14924</v>
      </c>
      <c r="I13" s="13">
        <f t="shared" si="3"/>
        <v>16888</v>
      </c>
    </row>
    <row r="14" spans="1:15" hidden="1" x14ac:dyDescent="0.25">
      <c r="A14" s="9">
        <v>45715</v>
      </c>
      <c r="B14" s="8"/>
      <c r="D14" s="13" t="s">
        <v>15</v>
      </c>
      <c r="E14" s="13"/>
      <c r="F14" s="13">
        <f>AVERAGE(F4:F9)</f>
        <v>347.33333333333331</v>
      </c>
      <c r="G14" s="13">
        <f t="shared" ref="G14:I14" si="4">AVERAGE(G4:G9)</f>
        <v>2170.3333333333335</v>
      </c>
      <c r="H14" s="13">
        <f t="shared" si="4"/>
        <v>2487.3333333333335</v>
      </c>
      <c r="I14" s="13">
        <f t="shared" si="4"/>
        <v>2814.6666666666665</v>
      </c>
    </row>
    <row r="15" spans="1:15" hidden="1" x14ac:dyDescent="0.25">
      <c r="A15" s="9">
        <v>45716</v>
      </c>
      <c r="B15" s="8"/>
      <c r="D15" s="13" t="s">
        <v>16</v>
      </c>
      <c r="E15" s="13"/>
      <c r="F15" s="13">
        <f>MIN(F4:F9)</f>
        <v>118</v>
      </c>
      <c r="G15" s="13">
        <f t="shared" ref="G15:I15" si="5">MIN(G4:G9)</f>
        <v>255</v>
      </c>
      <c r="H15" s="13">
        <f t="shared" si="5"/>
        <v>456</v>
      </c>
      <c r="I15" s="13">
        <f t="shared" si="5"/>
        <v>155</v>
      </c>
    </row>
    <row r="16" spans="1:15" hidden="1" x14ac:dyDescent="0.25">
      <c r="A16" s="9">
        <v>45717</v>
      </c>
      <c r="B16" s="8"/>
      <c r="D16" s="13" t="s">
        <v>17</v>
      </c>
      <c r="E16" s="13"/>
      <c r="F16" s="13">
        <f>MAX(F4:F9)</f>
        <v>658</v>
      </c>
      <c r="G16" s="13">
        <f t="shared" ref="G16:I16" si="6">MAX(G4:G9)</f>
        <v>5698</v>
      </c>
      <c r="H16" s="13">
        <f t="shared" si="6"/>
        <v>4568</v>
      </c>
      <c r="I16" s="13">
        <f t="shared" si="6"/>
        <v>4628</v>
      </c>
    </row>
  </sheetData>
  <customSheetViews>
    <customSheetView guid="{22029FA1-FA0A-47EF-ABEA-2311BFE0ADBB}" hiddenRows="1" hiddenColumns="1" topLeftCell="D1">
      <selection activeCell="K1" sqref="K1:K1048576"/>
      <pageMargins left="0.7" right="0.7" top="0.75" bottom="0.75" header="0.3" footer="0.3"/>
      <pageSetup orientation="portrait" r:id="rId1"/>
    </customSheetView>
    <customSheetView guid="{E835CAC4-0845-4AA8-9EB7-7623BC2D4C1B}">
      <selection activeCell="B18" sqref="B18"/>
      <pageMargins left="0.7" right="0.7" top="0.75" bottom="0.75" header="0.3" footer="0.3"/>
      <pageSetup orientation="portrait" r:id="rId2"/>
    </customSheetView>
    <customSheetView guid="{5BC5FE10-F2B9-4DF8-AFAB-22F160135D02}" hiddenRows="1" hiddenColumns="1" topLeftCell="D1">
      <selection activeCell="O1" activeCellId="6" sqref="G1:G1048576 F1:F1048576 H1:H1048576 I1:I1048576 J1:J1048576 N1:N1048576 O1:O1048576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Sheet2</vt:lpstr>
      <vt:lpstr>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2025-02-24T14:19:50Z</dcterms:created>
  <dcterms:modified xsi:type="dcterms:W3CDTF">2025-02-25T06:23:46Z</dcterms:modified>
</cp:coreProperties>
</file>