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15015" windowHeight="7365"/>
  </bookViews>
  <sheets>
    <sheet name="Sheet1" sheetId="1" r:id="rId1"/>
    <sheet name="Sales_Channel" sheetId="2" r:id="rId2"/>
  </sheets>
  <definedNames>
    <definedName name="_xlnm._FilterDatabase" localSheetId="0" hidden="1">Sheet1!$A$1:$M$102</definedName>
  </definedNames>
  <calcPr calcId="124519"/>
</workbook>
</file>

<file path=xl/calcChain.xml><?xml version="1.0" encoding="utf-8"?>
<calcChain xmlns="http://schemas.openxmlformats.org/spreadsheetml/2006/main">
  <c r="R6" i="1"/>
  <c r="R7"/>
  <c r="R8"/>
  <c r="R9"/>
  <c r="R10"/>
  <c r="R1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N2" s="1"/>
  <c r="N10"/>
  <c r="N3"/>
  <c r="N4"/>
  <c r="N5"/>
  <c r="N6"/>
  <c r="N7"/>
  <c r="N8"/>
  <c r="N9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R15" l="1"/>
  <c r="R19"/>
  <c r="R23"/>
  <c r="R27"/>
  <c r="R31"/>
  <c r="R35"/>
  <c r="R39"/>
  <c r="R43"/>
  <c r="R47"/>
  <c r="R51"/>
  <c r="R55"/>
  <c r="R59"/>
  <c r="R18"/>
  <c r="R22"/>
  <c r="R26"/>
  <c r="R30"/>
  <c r="R34"/>
  <c r="R38"/>
  <c r="R42"/>
  <c r="R46"/>
  <c r="R50"/>
  <c r="R54"/>
  <c r="R58"/>
  <c r="R62"/>
  <c r="R17"/>
  <c r="R21"/>
  <c r="R25"/>
  <c r="R29"/>
  <c r="R33"/>
  <c r="R37"/>
  <c r="R41"/>
  <c r="R45"/>
  <c r="R49"/>
  <c r="R53"/>
  <c r="R57"/>
  <c r="R61"/>
  <c r="R20"/>
  <c r="R24"/>
  <c r="R28"/>
  <c r="R32"/>
  <c r="R36"/>
  <c r="R40"/>
  <c r="R44"/>
  <c r="R48"/>
  <c r="R56"/>
  <c r="R14"/>
  <c r="R16"/>
  <c r="R52"/>
  <c r="R60"/>
</calcChain>
</file>

<file path=xl/sharedStrings.xml><?xml version="1.0" encoding="utf-8"?>
<sst xmlns="http://schemas.openxmlformats.org/spreadsheetml/2006/main" count="490" uniqueCount="170">
  <si>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</si>
  <si>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</si>
  <si>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</si>
  <si>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</si>
  <si>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</si>
  <si>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</si>
  <si>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</si>
  <si>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</si>
  <si>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</si>
  <si>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</si>
  <si>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</si>
  <si>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</si>
  <si>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</si>
  <si>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</si>
  <si>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</si>
  <si>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</si>
  <si>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H</t>
  </si>
  <si>
    <t>Central America and the Caribbean</t>
  </si>
  <si>
    <t>Grenada</t>
  </si>
  <si>
    <t>Cereal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</si>
  <si>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</si>
  <si>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</si>
  <si>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</si>
  <si>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</si>
  <si>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</si>
  <si>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</si>
  <si>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</si>
  <si>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</si>
  <si>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</si>
  <si>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</si>
  <si>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</si>
  <si>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</si>
  <si>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</si>
  <si>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</si>
  <si>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</si>
  <si>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</si>
  <si>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</si>
  <si>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</si>
  <si>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</si>
  <si>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</si>
  <si>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</si>
  <si>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</si>
  <si>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</si>
  <si>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</si>
  <si>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</si>
  <si>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</si>
  <si>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</si>
  <si>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</si>
  <si>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</si>
  <si>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</si>
  <si>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</si>
  <si>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</si>
  <si>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</si>
  <si>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</si>
  <si>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</si>
  <si>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</si>
  <si>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</si>
  <si>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>Moldova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</si>
  <si>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</si>
  <si>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</si>
  <si>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</si>
  <si>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</si>
  <si>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</si>
  <si>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</si>
  <si>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</si>
  <si>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</si>
  <si>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</si>
  <si>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</si>
  <si>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</si>
  <si>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</si>
  <si>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</si>
  <si>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</si>
  <si>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</si>
  <si>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</si>
  <si>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</si>
  <si>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</si>
  <si>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</si>
  <si>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</si>
  <si>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</si>
  <si>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</si>
  <si>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</si>
  <si>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</si>
  <si>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</si>
  <si>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</si>
  <si>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</si>
  <si>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</si>
  <si>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</si>
  <si>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</si>
  <si>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</si>
  <si>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</si>
  <si>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</si>
  <si>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</si>
  <si>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</si>
  <si>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</si>
  <si>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</si>
  <si>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</si>
  <si>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</si>
  <si>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</si>
  <si>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</si>
  <si>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</si>
  <si>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>Samoa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</si>
  <si>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</si>
  <si>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</si>
  <si>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</si>
  <si>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</si>
  <si>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</si>
  <si>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</si>
  <si>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</si>
  <si>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</si>
  <si>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</si>
  <si>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</si>
  <si>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</si>
  <si>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Sales channel</t>
  </si>
  <si>
    <t>Online</t>
  </si>
  <si>
    <t>Offline</t>
  </si>
  <si>
    <t>segment</t>
  </si>
  <si>
    <t>average profit</t>
  </si>
  <si>
    <t>Australia and ocenia</t>
  </si>
  <si>
    <t>Middle east and north africa</t>
  </si>
  <si>
    <t>North america</t>
  </si>
  <si>
    <t>Australia and Oceania-Baby Food</t>
  </si>
  <si>
    <t>Central America and the Caribbean-Cereal</t>
  </si>
  <si>
    <t>Europe-Office Supplies</t>
  </si>
  <si>
    <t>Sub-Saharan Africa-Fruits</t>
  </si>
  <si>
    <t>Sub-Saharan Africa-Office Supplies</t>
  </si>
  <si>
    <t>Sub-Saharan Africa-Household</t>
  </si>
  <si>
    <t>Sub-Saharan Africa-Vegetables</t>
  </si>
  <si>
    <t>Sub-Saharan Africa-Personal Care</t>
  </si>
  <si>
    <t>Sub-Saharan Africa-Cereal</t>
  </si>
  <si>
    <t>Asia-Vegetables</t>
  </si>
  <si>
    <t>Sub-Saharan Africa-Clothes</t>
  </si>
  <si>
    <t>Asia-Clothes</t>
  </si>
  <si>
    <t>Central America and the Caribbean-Household</t>
  </si>
  <si>
    <t>Asia-Personal Care</t>
  </si>
  <si>
    <t>Europe-Clothes</t>
  </si>
  <si>
    <t>Asia-Cosmetics</t>
  </si>
  <si>
    <t>Sub-Saharan Africa-Beverages</t>
  </si>
  <si>
    <t>Asia-Household</t>
  </si>
  <si>
    <t>Australia and Oceania-Meat</t>
  </si>
  <si>
    <t>Europe-Baby Food</t>
  </si>
  <si>
    <t>Central America and the Caribbean-Snacks</t>
  </si>
  <si>
    <t>Australia and Oceania-Fruits</t>
  </si>
  <si>
    <t>Europe-Personal Care</t>
  </si>
  <si>
    <t>Europe-Cosmetics</t>
  </si>
  <si>
    <t>Europe-Beverages</t>
  </si>
  <si>
    <t>Australia and Oceania-Office Supplies</t>
  </si>
  <si>
    <t>Sub-Saharan Africa-Snacks</t>
  </si>
  <si>
    <t>Central America and the Caribbean-Personal Care</t>
  </si>
  <si>
    <t>Middle East and North Africa-Fruits</t>
  </si>
  <si>
    <t>Sub-Saharan Africa-Meat</t>
  </si>
  <si>
    <t>Asia-Office Supplies</t>
  </si>
  <si>
    <t>Middle East and North Africa-Cosmetics</t>
  </si>
  <si>
    <t>Europe-Vegetables</t>
  </si>
  <si>
    <t>Middle East and North Africa-Cereal</t>
  </si>
  <si>
    <t>Australia and Oceania-Clothes</t>
  </si>
  <si>
    <t>Europe-Household</t>
  </si>
  <si>
    <t>Sub-Saharan Africa-Cosmetics</t>
  </si>
  <si>
    <t>Australia and Oceania-Cereal</t>
  </si>
  <si>
    <t>Middle East and North Africa-Clothes</t>
  </si>
  <si>
    <t>Central America and the Caribbean-Cosmetics</t>
  </si>
  <si>
    <t>Central America and the Caribbean-Clothes</t>
  </si>
  <si>
    <t>North America-Household</t>
  </si>
  <si>
    <t>Australia and Oceania-Beverages</t>
  </si>
  <si>
    <t>Australia and Oceania-Cosmetics</t>
  </si>
  <si>
    <t>North America-Personal Care</t>
  </si>
  <si>
    <t>Sub-Saharan Africa-Baby Food</t>
  </si>
  <si>
    <t>Middle East and North Africa-Office Supplies</t>
  </si>
  <si>
    <t>Central America and the Caribbean-Beverages</t>
  </si>
  <si>
    <t>Asia-Fruits</t>
  </si>
  <si>
    <t>status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</si>
</sst>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d\-m\-yyyy"/>
  </numFmts>
  <fonts count="7">
    <font>
      <sz val="10"/>
      <color rgb="FF000000"/>
      <name val="Arial"/>
      <scheme val="minor"/>
    </font>
    <font>
      <sz val="11"/>
      <color rgb="FF000000"/>
      <name val="Calibri"/>
    </font>
    <font>
      <b/>
      <sz val="12"/>
      <color theme="0" tint="-4.9989318521683403E-2"/>
      <name val="Calibri"/>
      <family val="2"/>
    </font>
    <font>
      <sz val="10"/>
      <color rgb="FF000000"/>
      <name val="Arial"/>
      <family val="2"/>
      <scheme val="minor"/>
    </font>
    <font>
      <b/>
      <sz val="12"/>
      <color theme="0" tint="-4.9989318521683403E-2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164" fontId="1" fillId="0" borderId="5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5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/>
    <xf numFmtId="164" fontId="1" fillId="0" borderId="8" xfId="0" applyNumberFormat="1" applyFont="1" applyBorder="1" applyAlignment="1">
      <alignment horizontal="center"/>
    </xf>
    <xf numFmtId="11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0" fillId="0" borderId="0" xfId="0" applyNumberFormat="1" applyFont="1" applyAlignment="1"/>
    <xf numFmtId="0" fontId="3" fillId="0" borderId="0" xfId="0" applyFont="1" applyAlignment="1"/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/>
    <xf numFmtId="0" fontId="6" fillId="2" borderId="0" xfId="0" applyFont="1" applyFill="1" applyAlignment="1">
      <alignment horizontal="center" vertical="center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2"/>
  <sheetViews>
    <sheetView tabSelected="1" topLeftCell="N1" workbookViewId="0">
      <pane ySplit="1" topLeftCell="A2" activePane="bottomLeft" state="frozen"/>
      <selection pane="bottomLeft" activeCell="V7" sqref="V7"/>
    </sheetView>
  </sheetViews>
  <sheetFormatPr defaultColWidth="12.5703125" defaultRowHeight="15.75" customHeight="1"/>
  <cols>
    <col min="1" max="1" width="32.42578125" bestFit="1" customWidth="1"/>
    <col min="2" max="2" width="31.5703125" bestFit="1" customWidth="1"/>
    <col min="3" max="3" width="14.5703125" bestFit="1" customWidth="1"/>
    <col min="4" max="4" width="16.42578125" customWidth="1"/>
    <col min="5" max="5" width="11.28515625" customWidth="1"/>
    <col min="6" max="6" width="9" customWidth="1"/>
    <col min="7" max="7" width="11.140625" customWidth="1"/>
    <col min="8" max="8" width="9.85546875" bestFit="1" customWidth="1"/>
    <col min="9" max="9" width="9.5703125" bestFit="1" customWidth="1"/>
    <col min="10" max="10" width="9.7109375" customWidth="1"/>
    <col min="11" max="11" width="15.7109375" customWidth="1"/>
    <col min="12" max="12" width="13.140625" customWidth="1"/>
    <col min="13" max="13" width="12.85546875" customWidth="1"/>
    <col min="14" max="14" width="40" customWidth="1"/>
    <col min="16" max="16" width="19" customWidth="1"/>
    <col min="17" max="17" width="44.42578125" customWidth="1"/>
    <col min="18" max="18" width="19.42578125" customWidth="1"/>
  </cols>
  <sheetData>
    <row r="1" spans="1:18" ht="17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2" t="s">
        <v>115</v>
      </c>
      <c r="O1" s="28" t="s">
        <v>169</v>
      </c>
      <c r="P1" s="29" t="s">
        <v>112</v>
      </c>
    </row>
    <row r="2" spans="1:18" ht="16.5" thickTop="1" thickBot="1">
      <c r="A2" s="5" t="s">
        <v>13</v>
      </c>
      <c r="B2" s="6" t="s">
        <v>14</v>
      </c>
      <c r="C2" s="6" t="s">
        <v>15</v>
      </c>
      <c r="D2" s="6" t="s">
        <v>16</v>
      </c>
      <c r="E2" s="7">
        <v>42748</v>
      </c>
      <c r="F2" s="8">
        <v>669165933</v>
      </c>
      <c r="G2" s="7">
        <v>42748</v>
      </c>
      <c r="H2" s="9">
        <v>9925</v>
      </c>
      <c r="I2" s="16">
        <v>255.28</v>
      </c>
      <c r="J2" s="16">
        <v>159.41999999999999</v>
      </c>
      <c r="K2" s="16">
        <v>2533654</v>
      </c>
      <c r="L2" s="16">
        <v>1582243.5</v>
      </c>
      <c r="M2" s="17">
        <v>951410.5</v>
      </c>
      <c r="N2" s="25" t="str">
        <f>O2</f>
        <v>good</v>
      </c>
      <c r="O2" s="30" t="str">
        <f>IF(M2&gt;530000,"good",IF(M2&gt;140000,"average","poor"))</f>
        <v>good</v>
      </c>
      <c r="P2" s="31" t="str">
        <f>VLOOKUP(A2,Sales_Channel!$A$1:$B$8,2,FALSE)</f>
        <v>Online</v>
      </c>
    </row>
    <row r="3" spans="1:18" thickBot="1">
      <c r="A3" s="23" t="s">
        <v>17</v>
      </c>
      <c r="B3" s="6" t="s">
        <v>18</v>
      </c>
      <c r="C3" s="6" t="s">
        <v>19</v>
      </c>
      <c r="D3" s="6" t="s">
        <v>20</v>
      </c>
      <c r="E3" s="7">
        <v>41143</v>
      </c>
      <c r="F3" s="8">
        <v>963881480</v>
      </c>
      <c r="G3" s="7">
        <v>41143</v>
      </c>
      <c r="H3" s="9">
        <v>2804</v>
      </c>
      <c r="I3" s="16">
        <v>205.7</v>
      </c>
      <c r="J3" s="16">
        <v>117.11</v>
      </c>
      <c r="K3" s="16">
        <v>576782.80000000005</v>
      </c>
      <c r="L3" s="16">
        <v>328376.44</v>
      </c>
      <c r="M3" s="17">
        <v>248406.36</v>
      </c>
      <c r="N3" s="26" t="str">
        <f t="shared" ref="N3:N66" si="0">CONCATENATE(A3,"-",C3)</f>
        <v>Central America and the Caribbean-Cereal</v>
      </c>
      <c r="O3" s="30" t="str">
        <f t="shared" ref="O3:O66" si="1">IF(M3&gt;530000,"good",IF(M3&gt;140000,"average","poor"))</f>
        <v>average</v>
      </c>
      <c r="P3" s="31" t="str">
        <f>VLOOKUP(A3,Sales_Channel!$A$1:$B$8,2,FALSE)</f>
        <v>Online</v>
      </c>
    </row>
    <row r="4" spans="1:18" thickBot="1">
      <c r="A4" s="23" t="s">
        <v>21</v>
      </c>
      <c r="B4" s="6" t="s">
        <v>22</v>
      </c>
      <c r="C4" s="6" t="s">
        <v>23</v>
      </c>
      <c r="D4" s="6" t="s">
        <v>24</v>
      </c>
      <c r="E4" s="7">
        <v>42748</v>
      </c>
      <c r="F4" s="8">
        <v>341417157</v>
      </c>
      <c r="G4" s="7">
        <v>42748</v>
      </c>
      <c r="H4" s="9">
        <v>1779</v>
      </c>
      <c r="I4" s="16">
        <v>651.21</v>
      </c>
      <c r="J4" s="16">
        <v>524.96</v>
      </c>
      <c r="K4" s="16">
        <v>1158502.5900000001</v>
      </c>
      <c r="L4" s="16">
        <v>933903.84</v>
      </c>
      <c r="M4" s="17">
        <v>224598.75</v>
      </c>
      <c r="N4" s="26" t="str">
        <f t="shared" si="0"/>
        <v>Europe-Office Supplies</v>
      </c>
      <c r="O4" s="30" t="str">
        <f t="shared" si="1"/>
        <v>average</v>
      </c>
      <c r="P4" s="31" t="str">
        <f>VLOOKUP(A4,Sales_Channel!$A$1:$B$8,2,FALSE)</f>
        <v>Online</v>
      </c>
      <c r="Q4" s="24" t="s">
        <v>0</v>
      </c>
      <c r="R4" s="24" t="s">
        <v>116</v>
      </c>
    </row>
    <row r="5" spans="1:18" thickBot="1">
      <c r="A5" s="23" t="s">
        <v>25</v>
      </c>
      <c r="B5" s="6" t="s">
        <v>26</v>
      </c>
      <c r="C5" s="6" t="s">
        <v>27</v>
      </c>
      <c r="D5" s="6" t="s">
        <v>20</v>
      </c>
      <c r="E5" s="7">
        <v>41810</v>
      </c>
      <c r="F5" s="8">
        <v>514321792</v>
      </c>
      <c r="G5" s="7">
        <v>41810</v>
      </c>
      <c r="H5" s="9">
        <v>8102</v>
      </c>
      <c r="I5" s="16">
        <v>9.33</v>
      </c>
      <c r="J5" s="16">
        <v>6.92</v>
      </c>
      <c r="K5" s="16">
        <v>75591.66</v>
      </c>
      <c r="L5" s="16">
        <v>56065.84</v>
      </c>
      <c r="M5" s="17">
        <v>19525.82</v>
      </c>
      <c r="N5" s="26" t="str">
        <f t="shared" si="0"/>
        <v>Sub-Saharan Africa-Fruits</v>
      </c>
      <c r="O5" s="30" t="str">
        <f t="shared" si="1"/>
        <v>poor</v>
      </c>
      <c r="P5" s="31" t="str">
        <f>VLOOKUP(A5,Sales_Channel!$A$1:$B$8,2,FALSE)</f>
        <v>Offline</v>
      </c>
      <c r="Q5" s="21" t="s">
        <v>117</v>
      </c>
    </row>
    <row r="6" spans="1:18" thickBot="1">
      <c r="A6" s="5" t="s">
        <v>25</v>
      </c>
      <c r="B6" s="6" t="s">
        <v>28</v>
      </c>
      <c r="C6" s="6" t="s">
        <v>23</v>
      </c>
      <c r="D6" s="6" t="s">
        <v>24</v>
      </c>
      <c r="E6" s="7">
        <v>42748</v>
      </c>
      <c r="F6" s="8">
        <v>115456712</v>
      </c>
      <c r="G6" s="7">
        <v>42748</v>
      </c>
      <c r="H6" s="9">
        <v>5062</v>
      </c>
      <c r="I6" s="16">
        <v>651.21</v>
      </c>
      <c r="J6" s="16">
        <v>524.96</v>
      </c>
      <c r="K6" s="16">
        <v>3296425.02</v>
      </c>
      <c r="L6" s="16">
        <v>2657347.52</v>
      </c>
      <c r="M6" s="17">
        <v>639077.5</v>
      </c>
      <c r="N6" s="26" t="str">
        <f t="shared" si="0"/>
        <v>Sub-Saharan Africa-Office Supplies</v>
      </c>
      <c r="O6" s="30" t="str">
        <f t="shared" si="1"/>
        <v>good</v>
      </c>
      <c r="P6" s="31" t="str">
        <f>VLOOKUP(A6,Sales_Channel!$A$1:$B$8,2,FALSE)</f>
        <v>Offline</v>
      </c>
      <c r="Q6" t="s">
        <v>17</v>
      </c>
      <c r="R6">
        <f t="shared" ref="R6:R11" si="2">AVERAGEIF($A$2:$A$101,Q6,$M$2:$M$101)</f>
        <v>406701.12142857147</v>
      </c>
    </row>
    <row r="7" spans="1:18" thickBot="1">
      <c r="A7" s="5" t="s">
        <v>13</v>
      </c>
      <c r="B7" s="6" t="s">
        <v>29</v>
      </c>
      <c r="C7" s="6" t="s">
        <v>15</v>
      </c>
      <c r="D7" s="6" t="s">
        <v>20</v>
      </c>
      <c r="E7" s="7">
        <v>42748</v>
      </c>
      <c r="F7" s="8">
        <v>547995746</v>
      </c>
      <c r="G7" s="7">
        <v>42748</v>
      </c>
      <c r="H7" s="9">
        <v>2974</v>
      </c>
      <c r="I7" s="16">
        <v>255.28</v>
      </c>
      <c r="J7" s="16">
        <v>159.41999999999999</v>
      </c>
      <c r="K7" s="16">
        <v>759202.72</v>
      </c>
      <c r="L7" s="16">
        <v>474115.08</v>
      </c>
      <c r="M7" s="17">
        <v>285087.64</v>
      </c>
      <c r="N7" s="26" t="str">
        <f t="shared" si="0"/>
        <v>Australia and Oceania-Baby Food</v>
      </c>
      <c r="O7" s="30" t="str">
        <f t="shared" si="1"/>
        <v>average</v>
      </c>
      <c r="P7" s="31" t="str">
        <f>VLOOKUP(A7,Sales_Channel!$A$1:$B$8,2,FALSE)</f>
        <v>Online</v>
      </c>
      <c r="Q7" t="s">
        <v>21</v>
      </c>
      <c r="R7">
        <f t="shared" si="2"/>
        <v>503769.93772727269</v>
      </c>
    </row>
    <row r="8" spans="1:18" thickBot="1">
      <c r="A8" s="5" t="s">
        <v>25</v>
      </c>
      <c r="B8" s="6" t="s">
        <v>30</v>
      </c>
      <c r="C8" s="6" t="s">
        <v>31</v>
      </c>
      <c r="D8" s="6" t="s">
        <v>32</v>
      </c>
      <c r="E8" s="7">
        <v>40656</v>
      </c>
      <c r="F8" s="8">
        <v>135425221</v>
      </c>
      <c r="G8" s="7">
        <v>40656</v>
      </c>
      <c r="H8" s="9">
        <v>4187</v>
      </c>
      <c r="I8" s="16">
        <v>668.27</v>
      </c>
      <c r="J8" s="16">
        <v>502.54</v>
      </c>
      <c r="K8" s="16">
        <v>2798046.49</v>
      </c>
      <c r="L8" s="16">
        <v>2104134.98</v>
      </c>
      <c r="M8" s="17">
        <v>693911.51</v>
      </c>
      <c r="N8" s="26" t="str">
        <f t="shared" si="0"/>
        <v>Sub-Saharan Africa-Household</v>
      </c>
      <c r="O8" s="30" t="str">
        <f t="shared" si="1"/>
        <v>good</v>
      </c>
      <c r="P8" s="31" t="str">
        <f>VLOOKUP(A8,Sales_Channel!$A$1:$B$8,2,FALSE)</f>
        <v>Offline</v>
      </c>
      <c r="Q8" t="s">
        <v>25</v>
      </c>
      <c r="R8">
        <f t="shared" si="2"/>
        <v>338422.53888888902</v>
      </c>
    </row>
    <row r="9" spans="1:18" thickBot="1">
      <c r="A9" s="5" t="s">
        <v>25</v>
      </c>
      <c r="B9" s="6" t="s">
        <v>33</v>
      </c>
      <c r="C9" s="6" t="s">
        <v>34</v>
      </c>
      <c r="D9" s="6" t="s">
        <v>16</v>
      </c>
      <c r="E9" s="7">
        <v>41107</v>
      </c>
      <c r="F9" s="8">
        <v>871543967</v>
      </c>
      <c r="G9" s="7">
        <v>41107</v>
      </c>
      <c r="H9" s="9">
        <v>8082</v>
      </c>
      <c r="I9" s="16">
        <v>154.06</v>
      </c>
      <c r="J9" s="16">
        <v>90.93</v>
      </c>
      <c r="K9" s="16">
        <v>1245112.92</v>
      </c>
      <c r="L9" s="16">
        <v>734896.26</v>
      </c>
      <c r="M9" s="17">
        <v>510216.66</v>
      </c>
      <c r="N9" s="26" t="str">
        <f t="shared" si="0"/>
        <v>Sub-Saharan Africa-Vegetables</v>
      </c>
      <c r="O9" s="30" t="str">
        <f t="shared" si="1"/>
        <v>average</v>
      </c>
      <c r="P9" s="31" t="str">
        <f>VLOOKUP(A9,Sales_Channel!$A$1:$B$8,2,FALSE)</f>
        <v>Offline</v>
      </c>
      <c r="Q9" t="s">
        <v>38</v>
      </c>
      <c r="R9">
        <f t="shared" si="2"/>
        <v>555804.17000000004</v>
      </c>
    </row>
    <row r="10" spans="1:18" thickBot="1">
      <c r="A10" s="5" t="s">
        <v>25</v>
      </c>
      <c r="B10" s="6" t="s">
        <v>35</v>
      </c>
      <c r="C10" s="6" t="s">
        <v>36</v>
      </c>
      <c r="D10" s="6" t="s">
        <v>32</v>
      </c>
      <c r="E10" s="7">
        <v>42199</v>
      </c>
      <c r="F10" s="8">
        <v>770463311</v>
      </c>
      <c r="G10" s="7">
        <v>42199</v>
      </c>
      <c r="H10" s="9">
        <v>6070</v>
      </c>
      <c r="I10" s="16">
        <v>81.73</v>
      </c>
      <c r="J10" s="16">
        <v>56.67</v>
      </c>
      <c r="K10" s="16">
        <v>496101.1</v>
      </c>
      <c r="L10" s="16">
        <v>343986.9</v>
      </c>
      <c r="M10" s="17">
        <v>152114.20000000001</v>
      </c>
      <c r="N10" s="26" t="str">
        <f>CONCATENATE(A10,"-",C10)</f>
        <v>Sub-Saharan Africa-Personal Care</v>
      </c>
      <c r="O10" s="30" t="str">
        <f t="shared" si="1"/>
        <v>average</v>
      </c>
      <c r="P10" s="31" t="str">
        <f>VLOOKUP(A10,Sales_Channel!$A$1:$B$8,2,FALSE)</f>
        <v>Offline</v>
      </c>
      <c r="Q10" s="21" t="s">
        <v>118</v>
      </c>
      <c r="R10">
        <f t="shared" si="2"/>
        <v>576119.18599999999</v>
      </c>
    </row>
    <row r="11" spans="1:18" thickBot="1">
      <c r="A11" s="5" t="s">
        <v>25</v>
      </c>
      <c r="B11" s="6" t="s">
        <v>37</v>
      </c>
      <c r="C11" s="6" t="s">
        <v>19</v>
      </c>
      <c r="D11" s="6" t="s">
        <v>16</v>
      </c>
      <c r="E11" s="7">
        <v>41747</v>
      </c>
      <c r="F11" s="8">
        <v>616607081</v>
      </c>
      <c r="G11" s="7">
        <v>41747</v>
      </c>
      <c r="H11" s="9">
        <v>6593</v>
      </c>
      <c r="I11" s="16">
        <v>205.7</v>
      </c>
      <c r="J11" s="16">
        <v>117.11</v>
      </c>
      <c r="K11" s="16">
        <v>1356180.1</v>
      </c>
      <c r="L11" s="16">
        <v>772106.23</v>
      </c>
      <c r="M11" s="17">
        <v>584073.87</v>
      </c>
      <c r="N11" s="26" t="str">
        <f t="shared" si="0"/>
        <v>Sub-Saharan Africa-Cereal</v>
      </c>
      <c r="O11" s="30" t="str">
        <f t="shared" si="1"/>
        <v>good</v>
      </c>
      <c r="P11" s="31" t="str">
        <f>VLOOKUP(A11,Sales_Channel!$A$1:$B$8,2,FALSE)</f>
        <v>Offline</v>
      </c>
      <c r="Q11" s="21" t="s">
        <v>119</v>
      </c>
      <c r="R11">
        <f t="shared" si="2"/>
        <v>485980.92</v>
      </c>
    </row>
    <row r="12" spans="1:18" thickBot="1">
      <c r="A12" s="23" t="s">
        <v>38</v>
      </c>
      <c r="B12" s="6" t="s">
        <v>39</v>
      </c>
      <c r="C12" s="6" t="s">
        <v>34</v>
      </c>
      <c r="D12" s="6" t="s">
        <v>16</v>
      </c>
      <c r="E12" s="7">
        <v>40718</v>
      </c>
      <c r="F12" s="8">
        <v>814711606</v>
      </c>
      <c r="G12" s="7">
        <v>40718</v>
      </c>
      <c r="H12" s="9">
        <v>124</v>
      </c>
      <c r="I12" s="16">
        <v>154.06</v>
      </c>
      <c r="J12" s="16">
        <v>90.93</v>
      </c>
      <c r="K12" s="16">
        <v>19103.439999999999</v>
      </c>
      <c r="L12" s="16">
        <v>11275.32</v>
      </c>
      <c r="M12" s="17">
        <v>7828.12</v>
      </c>
      <c r="N12" s="26" t="str">
        <f t="shared" si="0"/>
        <v>Asia-Vegetables</v>
      </c>
      <c r="O12" s="30" t="str">
        <f t="shared" si="1"/>
        <v>poor</v>
      </c>
      <c r="P12" s="31" t="str">
        <f>VLOOKUP(A12,Sales_Channel!$A$1:$B$8,2,FALSE)</f>
        <v>Online</v>
      </c>
    </row>
    <row r="13" spans="1:18" thickBot="1">
      <c r="A13" s="5" t="s">
        <v>25</v>
      </c>
      <c r="B13" s="6" t="s">
        <v>40</v>
      </c>
      <c r="C13" s="6" t="s">
        <v>41</v>
      </c>
      <c r="D13" s="6" t="s">
        <v>16</v>
      </c>
      <c r="E13" s="7">
        <v>42748</v>
      </c>
      <c r="F13" s="8">
        <v>939825713</v>
      </c>
      <c r="G13" s="7">
        <v>42748</v>
      </c>
      <c r="H13" s="9">
        <v>4168</v>
      </c>
      <c r="I13" s="16">
        <v>109.28</v>
      </c>
      <c r="J13" s="16">
        <v>35.840000000000003</v>
      </c>
      <c r="K13" s="16">
        <v>455479.03999999998</v>
      </c>
      <c r="L13" s="16">
        <v>149381.12</v>
      </c>
      <c r="M13" s="17">
        <v>306097.91999999998</v>
      </c>
      <c r="N13" s="26" t="str">
        <f t="shared" si="0"/>
        <v>Sub-Saharan Africa-Clothes</v>
      </c>
      <c r="O13" s="30" t="str">
        <f t="shared" si="1"/>
        <v>average</v>
      </c>
      <c r="P13" s="31" t="str">
        <f>VLOOKUP(A13,Sales_Channel!$A$1:$B$8,2,FALSE)</f>
        <v>Offline</v>
      </c>
    </row>
    <row r="14" spans="1:18" thickBot="1">
      <c r="A14" s="5" t="s">
        <v>38</v>
      </c>
      <c r="B14" s="6" t="s">
        <v>42</v>
      </c>
      <c r="C14" s="6" t="s">
        <v>41</v>
      </c>
      <c r="D14" s="6" t="s">
        <v>24</v>
      </c>
      <c r="E14" s="7">
        <v>42748</v>
      </c>
      <c r="F14" s="8">
        <v>187310731</v>
      </c>
      <c r="G14" s="7">
        <v>42748</v>
      </c>
      <c r="H14" s="9">
        <v>8263</v>
      </c>
      <c r="I14" s="16">
        <v>109.28</v>
      </c>
      <c r="J14" s="16">
        <v>35.840000000000003</v>
      </c>
      <c r="K14" s="16">
        <v>902980.64</v>
      </c>
      <c r="L14" s="16">
        <v>296145.91999999998</v>
      </c>
      <c r="M14" s="17">
        <v>606834.72</v>
      </c>
      <c r="N14" s="26" t="str">
        <f t="shared" si="0"/>
        <v>Asia-Clothes</v>
      </c>
      <c r="O14" s="30" t="str">
        <f t="shared" si="1"/>
        <v>good</v>
      </c>
      <c r="P14" s="31" t="str">
        <f>VLOOKUP(A14,Sales_Channel!$A$1:$B$8,2,FALSE)</f>
        <v>Online</v>
      </c>
      <c r="Q14" t="s">
        <v>120</v>
      </c>
      <c r="R14">
        <f>AVERAGEIF($N$2:$N$101,Q14,$M$2:$M$101)</f>
        <v>285087.64</v>
      </c>
    </row>
    <row r="15" spans="1:18" ht="15.75" customHeight="1" thickBot="1">
      <c r="A15" s="5" t="s">
        <v>17</v>
      </c>
      <c r="B15" s="6" t="s">
        <v>43</v>
      </c>
      <c r="C15" s="6" t="s">
        <v>31</v>
      </c>
      <c r="D15" s="6" t="s">
        <v>16</v>
      </c>
      <c r="E15" s="7">
        <v>42748</v>
      </c>
      <c r="F15" s="8">
        <v>522840487</v>
      </c>
      <c r="G15" s="7">
        <v>42748</v>
      </c>
      <c r="H15" s="9">
        <v>8974</v>
      </c>
      <c r="I15" s="16">
        <v>668.27</v>
      </c>
      <c r="J15" s="16">
        <v>502.54</v>
      </c>
      <c r="K15" s="16">
        <v>5997054.9800000004</v>
      </c>
      <c r="L15" s="16">
        <v>4509793.96</v>
      </c>
      <c r="M15" s="17">
        <v>1487261.02</v>
      </c>
      <c r="N15" s="26" t="str">
        <f t="shared" si="0"/>
        <v>Central America and the Caribbean-Household</v>
      </c>
      <c r="O15" s="30" t="str">
        <f t="shared" si="1"/>
        <v>good</v>
      </c>
      <c r="P15" s="31" t="str">
        <f>VLOOKUP(A15,Sales_Channel!$A$1:$B$8,2,FALSE)</f>
        <v>Online</v>
      </c>
      <c r="Q15" t="s">
        <v>121</v>
      </c>
      <c r="R15">
        <f t="shared" ref="R15:R62" si="3">AVERAGEIF($N$2:$N$101,Q15,$M$2:$M$101)</f>
        <v>248406.36</v>
      </c>
    </row>
    <row r="16" spans="1:18" thickBot="1">
      <c r="A16" s="5" t="s">
        <v>38</v>
      </c>
      <c r="B16" s="6" t="s">
        <v>44</v>
      </c>
      <c r="C16" s="6" t="s">
        <v>36</v>
      </c>
      <c r="D16" s="6" t="s">
        <v>20</v>
      </c>
      <c r="E16" s="7">
        <v>41689</v>
      </c>
      <c r="F16" s="8">
        <v>832401311</v>
      </c>
      <c r="G16" s="7">
        <v>41689</v>
      </c>
      <c r="H16" s="9">
        <v>4901</v>
      </c>
      <c r="I16" s="16">
        <v>81.73</v>
      </c>
      <c r="J16" s="16">
        <v>56.67</v>
      </c>
      <c r="K16" s="16">
        <v>400558.73</v>
      </c>
      <c r="L16" s="16">
        <v>277739.67</v>
      </c>
      <c r="M16" s="17">
        <v>122819.06</v>
      </c>
      <c r="N16" s="26" t="str">
        <f t="shared" si="0"/>
        <v>Asia-Personal Care</v>
      </c>
      <c r="O16" s="30" t="str">
        <f t="shared" si="1"/>
        <v>poor</v>
      </c>
      <c r="P16" s="31" t="str">
        <f>VLOOKUP(A16,Sales_Channel!$A$1:$B$8,2,FALSE)</f>
        <v>Online</v>
      </c>
      <c r="Q16" t="s">
        <v>122</v>
      </c>
      <c r="R16">
        <f t="shared" si="3"/>
        <v>591397.08333333337</v>
      </c>
    </row>
    <row r="17" spans="1:18" thickBot="1">
      <c r="A17" s="5" t="s">
        <v>21</v>
      </c>
      <c r="B17" s="6" t="s">
        <v>45</v>
      </c>
      <c r="C17" s="6" t="s">
        <v>41</v>
      </c>
      <c r="D17" s="6" t="s">
        <v>32</v>
      </c>
      <c r="E17" s="7">
        <v>41022</v>
      </c>
      <c r="F17" s="8">
        <v>972292029</v>
      </c>
      <c r="G17" s="7">
        <v>41022</v>
      </c>
      <c r="H17" s="9">
        <v>1673</v>
      </c>
      <c r="I17" s="16">
        <v>109.28</v>
      </c>
      <c r="J17" s="16">
        <v>35.840000000000003</v>
      </c>
      <c r="K17" s="16">
        <v>182825.44</v>
      </c>
      <c r="L17" s="16">
        <v>59960.32</v>
      </c>
      <c r="M17" s="17">
        <v>122865.12</v>
      </c>
      <c r="N17" s="26" t="str">
        <f t="shared" si="0"/>
        <v>Europe-Clothes</v>
      </c>
      <c r="O17" s="30" t="str">
        <f t="shared" si="1"/>
        <v>poor</v>
      </c>
      <c r="P17" s="31" t="str">
        <f>VLOOKUP(A17,Sales_Channel!$A$1:$B$8,2,FALSE)</f>
        <v>Online</v>
      </c>
      <c r="Q17" t="s">
        <v>123</v>
      </c>
      <c r="R17">
        <f t="shared" si="3"/>
        <v>18778.1175</v>
      </c>
    </row>
    <row r="18" spans="1:18" thickBot="1">
      <c r="A18" s="5" t="s">
        <v>38</v>
      </c>
      <c r="B18" s="6" t="s">
        <v>46</v>
      </c>
      <c r="C18" s="6" t="s">
        <v>47</v>
      </c>
      <c r="D18" s="6" t="s">
        <v>32</v>
      </c>
      <c r="E18" s="10">
        <v>42693</v>
      </c>
      <c r="F18" s="8">
        <v>419123971</v>
      </c>
      <c r="G18" s="10">
        <v>42693</v>
      </c>
      <c r="H18" s="9">
        <v>6952</v>
      </c>
      <c r="I18" s="16">
        <v>437.2</v>
      </c>
      <c r="J18" s="16">
        <v>263.33</v>
      </c>
      <c r="K18" s="16">
        <v>3039414.4</v>
      </c>
      <c r="L18" s="16">
        <v>1830670.16</v>
      </c>
      <c r="M18" s="17">
        <v>1208744.24</v>
      </c>
      <c r="N18" s="26" t="str">
        <f t="shared" si="0"/>
        <v>Asia-Cosmetics</v>
      </c>
      <c r="O18" s="30" t="str">
        <f t="shared" si="1"/>
        <v>good</v>
      </c>
      <c r="P18" s="31" t="str">
        <f>VLOOKUP(A18,Sales_Channel!$A$1:$B$8,2,FALSE)</f>
        <v>Online</v>
      </c>
      <c r="Q18" t="s">
        <v>124</v>
      </c>
      <c r="R18">
        <f t="shared" si="3"/>
        <v>410337.75</v>
      </c>
    </row>
    <row r="19" spans="1:18" thickBot="1">
      <c r="A19" s="5" t="s">
        <v>25</v>
      </c>
      <c r="B19" s="6" t="s">
        <v>48</v>
      </c>
      <c r="C19" s="6" t="s">
        <v>49</v>
      </c>
      <c r="D19" s="6" t="s">
        <v>20</v>
      </c>
      <c r="E19" s="7">
        <v>42748</v>
      </c>
      <c r="F19" s="8">
        <v>519820964</v>
      </c>
      <c r="G19" s="7">
        <v>42748</v>
      </c>
      <c r="H19" s="9">
        <v>5430</v>
      </c>
      <c r="I19" s="16">
        <v>47.45</v>
      </c>
      <c r="J19" s="16">
        <v>31.79</v>
      </c>
      <c r="K19" s="16">
        <v>257653.5</v>
      </c>
      <c r="L19" s="16">
        <v>172619.7</v>
      </c>
      <c r="M19" s="17">
        <v>85033.8</v>
      </c>
      <c r="N19" s="26" t="str">
        <f t="shared" si="0"/>
        <v>Sub-Saharan Africa-Beverages</v>
      </c>
      <c r="O19" s="30" t="str">
        <f t="shared" si="1"/>
        <v>poor</v>
      </c>
      <c r="P19" s="31" t="str">
        <f>VLOOKUP(A19,Sales_Channel!$A$1:$B$8,2,FALSE)</f>
        <v>Offline</v>
      </c>
      <c r="Q19" t="s">
        <v>125</v>
      </c>
      <c r="R19">
        <f t="shared" si="3"/>
        <v>658721.50666666671</v>
      </c>
    </row>
    <row r="20" spans="1:18" thickBot="1">
      <c r="A20" s="5" t="s">
        <v>38</v>
      </c>
      <c r="B20" s="6" t="s">
        <v>50</v>
      </c>
      <c r="C20" s="6" t="s">
        <v>31</v>
      </c>
      <c r="D20" s="6" t="s">
        <v>24</v>
      </c>
      <c r="E20" s="7">
        <v>40542</v>
      </c>
      <c r="F20" s="8">
        <v>441619336</v>
      </c>
      <c r="G20" s="7">
        <v>40542</v>
      </c>
      <c r="H20" s="9">
        <v>3830</v>
      </c>
      <c r="I20" s="16">
        <v>668.27</v>
      </c>
      <c r="J20" s="16">
        <v>502.54</v>
      </c>
      <c r="K20" s="16">
        <v>2559474.1</v>
      </c>
      <c r="L20" s="16">
        <v>1924728.2</v>
      </c>
      <c r="M20" s="17">
        <v>634745.9</v>
      </c>
      <c r="N20" s="26" t="str">
        <f t="shared" si="0"/>
        <v>Asia-Household</v>
      </c>
      <c r="O20" s="30" t="str">
        <f t="shared" si="1"/>
        <v>good</v>
      </c>
      <c r="P20" s="31" t="str">
        <f>VLOOKUP(A20,Sales_Channel!$A$1:$B$8,2,FALSE)</f>
        <v>Online</v>
      </c>
      <c r="Q20" t="s">
        <v>126</v>
      </c>
      <c r="R20">
        <f t="shared" si="3"/>
        <v>337198.37333333335</v>
      </c>
    </row>
    <row r="21" spans="1:18" thickBot="1">
      <c r="A21" s="5" t="s">
        <v>13</v>
      </c>
      <c r="B21" s="6" t="s">
        <v>51</v>
      </c>
      <c r="C21" s="6" t="s">
        <v>52</v>
      </c>
      <c r="D21" s="6" t="s">
        <v>24</v>
      </c>
      <c r="E21" s="7">
        <v>41121</v>
      </c>
      <c r="F21" s="8">
        <v>322067916</v>
      </c>
      <c r="G21" s="7">
        <v>41121</v>
      </c>
      <c r="H21" s="9">
        <v>5908</v>
      </c>
      <c r="I21" s="16">
        <v>421.89</v>
      </c>
      <c r="J21" s="16">
        <v>364.69</v>
      </c>
      <c r="K21" s="16">
        <v>2492526.12</v>
      </c>
      <c r="L21" s="16">
        <v>2154588.52</v>
      </c>
      <c r="M21" s="17">
        <v>337937.6</v>
      </c>
      <c r="N21" s="26" t="str">
        <f t="shared" si="0"/>
        <v>Australia and Oceania-Meat</v>
      </c>
      <c r="O21" s="30" t="str">
        <f t="shared" si="1"/>
        <v>average</v>
      </c>
      <c r="P21" s="31" t="str">
        <f>VLOOKUP(A21,Sales_Channel!$A$1:$B$8,2,FALSE)</f>
        <v>Online</v>
      </c>
      <c r="Q21" t="s">
        <v>127</v>
      </c>
      <c r="R21">
        <f t="shared" si="3"/>
        <v>124460.48999999999</v>
      </c>
    </row>
    <row r="22" spans="1:18" thickBot="1">
      <c r="A22" s="5" t="s">
        <v>21</v>
      </c>
      <c r="B22" s="6" t="s">
        <v>53</v>
      </c>
      <c r="C22" s="6" t="s">
        <v>15</v>
      </c>
      <c r="D22" s="6" t="s">
        <v>24</v>
      </c>
      <c r="E22" s="7">
        <v>41773</v>
      </c>
      <c r="F22" s="8">
        <v>819028031</v>
      </c>
      <c r="G22" s="7">
        <v>41773</v>
      </c>
      <c r="H22" s="9">
        <v>7450</v>
      </c>
      <c r="I22" s="16">
        <v>255.28</v>
      </c>
      <c r="J22" s="16">
        <v>159.41999999999999</v>
      </c>
      <c r="K22" s="16">
        <v>1901836</v>
      </c>
      <c r="L22" s="16">
        <v>1187679</v>
      </c>
      <c r="M22" s="17">
        <v>714157</v>
      </c>
      <c r="N22" s="26" t="str">
        <f t="shared" si="0"/>
        <v>Europe-Baby Food</v>
      </c>
      <c r="O22" s="30" t="str">
        <f t="shared" si="1"/>
        <v>good</v>
      </c>
      <c r="P22" s="31" t="str">
        <f>VLOOKUP(A22,Sales_Channel!$A$1:$B$8,2,FALSE)</f>
        <v>Online</v>
      </c>
      <c r="Q22" t="s">
        <v>128</v>
      </c>
      <c r="R22">
        <f t="shared" si="3"/>
        <v>405919.38</v>
      </c>
    </row>
    <row r="23" spans="1:18" thickBot="1">
      <c r="A23" s="5" t="s">
        <v>21</v>
      </c>
      <c r="B23" s="6" t="s">
        <v>54</v>
      </c>
      <c r="C23" s="6" t="s">
        <v>15</v>
      </c>
      <c r="D23" s="6" t="s">
        <v>16</v>
      </c>
      <c r="E23" s="7">
        <v>42216</v>
      </c>
      <c r="F23" s="8">
        <v>860673511</v>
      </c>
      <c r="G23" s="7">
        <v>42216</v>
      </c>
      <c r="H23" s="9">
        <v>1273</v>
      </c>
      <c r="I23" s="16">
        <v>255.28</v>
      </c>
      <c r="J23" s="16">
        <v>159.41999999999999</v>
      </c>
      <c r="K23" s="16">
        <v>324971.44</v>
      </c>
      <c r="L23" s="16">
        <v>202941.66</v>
      </c>
      <c r="M23" s="17">
        <v>122029.78</v>
      </c>
      <c r="N23" s="26" t="str">
        <f t="shared" si="0"/>
        <v>Europe-Baby Food</v>
      </c>
      <c r="O23" s="30" t="str">
        <f t="shared" si="1"/>
        <v>poor</v>
      </c>
      <c r="P23" s="31" t="str">
        <f>VLOOKUP(A23,Sales_Channel!$A$1:$B$8,2,FALSE)</f>
        <v>Online</v>
      </c>
      <c r="Q23" t="s">
        <v>129</v>
      </c>
      <c r="R23">
        <f t="shared" si="3"/>
        <v>121714.64</v>
      </c>
    </row>
    <row r="24" spans="1:18" thickBot="1">
      <c r="A24" s="5" t="s">
        <v>17</v>
      </c>
      <c r="B24" s="6" t="s">
        <v>43</v>
      </c>
      <c r="C24" s="6" t="s">
        <v>55</v>
      </c>
      <c r="D24" s="6" t="s">
        <v>24</v>
      </c>
      <c r="E24" s="7">
        <v>42551</v>
      </c>
      <c r="F24" s="8">
        <v>795490682</v>
      </c>
      <c r="G24" s="7">
        <v>42551</v>
      </c>
      <c r="H24" s="9">
        <v>2225</v>
      </c>
      <c r="I24" s="16">
        <v>152.58000000000001</v>
      </c>
      <c r="J24" s="16">
        <v>97.44</v>
      </c>
      <c r="K24" s="16">
        <v>339490.5</v>
      </c>
      <c r="L24" s="16">
        <v>216804</v>
      </c>
      <c r="M24" s="17">
        <v>122686.5</v>
      </c>
      <c r="N24" s="26" t="str">
        <f t="shared" si="0"/>
        <v>Central America and the Caribbean-Snacks</v>
      </c>
      <c r="O24" s="30" t="str">
        <f t="shared" si="1"/>
        <v>poor</v>
      </c>
      <c r="P24" s="31" t="str">
        <f>VLOOKUP(A24,Sales_Channel!$A$1:$B$8,2,FALSE)</f>
        <v>Online</v>
      </c>
      <c r="Q24" t="s">
        <v>130</v>
      </c>
      <c r="R24">
        <f t="shared" si="3"/>
        <v>291556.8</v>
      </c>
    </row>
    <row r="25" spans="1:18" thickBot="1">
      <c r="A25" s="5" t="s">
        <v>13</v>
      </c>
      <c r="B25" s="6" t="s">
        <v>56</v>
      </c>
      <c r="C25" s="6" t="s">
        <v>27</v>
      </c>
      <c r="D25" s="6" t="s">
        <v>16</v>
      </c>
      <c r="E25" s="7">
        <v>42748</v>
      </c>
      <c r="F25" s="8">
        <v>142278373</v>
      </c>
      <c r="G25" s="7">
        <v>42748</v>
      </c>
      <c r="H25" s="9">
        <v>2187</v>
      </c>
      <c r="I25" s="16">
        <v>9.33</v>
      </c>
      <c r="J25" s="16">
        <v>6.92</v>
      </c>
      <c r="K25" s="16">
        <v>20404.71</v>
      </c>
      <c r="L25" s="16">
        <v>15134.04</v>
      </c>
      <c r="M25" s="17">
        <v>5270.67</v>
      </c>
      <c r="N25" s="26" t="str">
        <f t="shared" si="0"/>
        <v>Australia and Oceania-Fruits</v>
      </c>
      <c r="O25" s="30" t="str">
        <f t="shared" si="1"/>
        <v>poor</v>
      </c>
      <c r="P25" s="31" t="str">
        <f>VLOOKUP(A25,Sales_Channel!$A$1:$B$8,2,FALSE)</f>
        <v>Online</v>
      </c>
      <c r="Q25" t="s">
        <v>131</v>
      </c>
      <c r="R25">
        <f t="shared" si="3"/>
        <v>521166.95999999996</v>
      </c>
    </row>
    <row r="26" spans="1:18" thickBot="1">
      <c r="A26" s="5" t="s">
        <v>21</v>
      </c>
      <c r="B26" s="6" t="s">
        <v>57</v>
      </c>
      <c r="C26" s="6" t="s">
        <v>36</v>
      </c>
      <c r="D26" s="6" t="s">
        <v>24</v>
      </c>
      <c r="E26" s="7">
        <v>42748</v>
      </c>
      <c r="F26" s="8">
        <v>740147912</v>
      </c>
      <c r="G26" s="7">
        <v>42748</v>
      </c>
      <c r="H26" s="9">
        <v>5070</v>
      </c>
      <c r="I26" s="16">
        <v>81.73</v>
      </c>
      <c r="J26" s="16">
        <v>56.67</v>
      </c>
      <c r="K26" s="16">
        <v>414371.1</v>
      </c>
      <c r="L26" s="16">
        <v>287316.90000000002</v>
      </c>
      <c r="M26" s="17">
        <v>127054.2</v>
      </c>
      <c r="N26" s="26" t="str">
        <f t="shared" si="0"/>
        <v>Europe-Personal Care</v>
      </c>
      <c r="O26" s="30" t="str">
        <f t="shared" si="1"/>
        <v>poor</v>
      </c>
      <c r="P26" s="31" t="str">
        <f>VLOOKUP(A26,Sales_Channel!$A$1:$B$8,2,FALSE)</f>
        <v>Online</v>
      </c>
      <c r="Q26" t="s">
        <v>132</v>
      </c>
      <c r="R26">
        <f t="shared" si="3"/>
        <v>1487261.02</v>
      </c>
    </row>
    <row r="27" spans="1:18" thickBot="1">
      <c r="A27" s="5" t="s">
        <v>21</v>
      </c>
      <c r="B27" s="6" t="s">
        <v>58</v>
      </c>
      <c r="C27" s="6" t="s">
        <v>47</v>
      </c>
      <c r="D27" s="6" t="s">
        <v>16</v>
      </c>
      <c r="E27" s="7">
        <v>42877</v>
      </c>
      <c r="F27" s="8">
        <v>898523128</v>
      </c>
      <c r="G27" s="7">
        <v>42877</v>
      </c>
      <c r="H27" s="9">
        <v>1815</v>
      </c>
      <c r="I27" s="16">
        <v>437.2</v>
      </c>
      <c r="J27" s="16">
        <v>263.33</v>
      </c>
      <c r="K27" s="16">
        <v>793518</v>
      </c>
      <c r="L27" s="16">
        <v>477943.95</v>
      </c>
      <c r="M27" s="17">
        <v>315574.05</v>
      </c>
      <c r="N27" s="26" t="str">
        <f t="shared" si="0"/>
        <v>Europe-Cosmetics</v>
      </c>
      <c r="O27" s="30" t="str">
        <f t="shared" si="1"/>
        <v>average</v>
      </c>
      <c r="P27" s="31" t="str">
        <f>VLOOKUP(A27,Sales_Channel!$A$1:$B$8,2,FALSE)</f>
        <v>Online</v>
      </c>
      <c r="Q27" t="s">
        <v>133</v>
      </c>
      <c r="R27">
        <f t="shared" si="3"/>
        <v>122819.06</v>
      </c>
    </row>
    <row r="28" spans="1:18" thickBot="1">
      <c r="A28" s="5" t="s">
        <v>13</v>
      </c>
      <c r="B28" s="6" t="s">
        <v>59</v>
      </c>
      <c r="C28" s="6" t="s">
        <v>27</v>
      </c>
      <c r="D28" s="6" t="s">
        <v>32</v>
      </c>
      <c r="E28" s="10">
        <v>41925</v>
      </c>
      <c r="F28" s="8">
        <v>347140347</v>
      </c>
      <c r="G28" s="10">
        <v>41925</v>
      </c>
      <c r="H28" s="9">
        <v>5398</v>
      </c>
      <c r="I28" s="16">
        <v>9.33</v>
      </c>
      <c r="J28" s="16">
        <v>6.92</v>
      </c>
      <c r="K28" s="16">
        <v>50363.34</v>
      </c>
      <c r="L28" s="16">
        <v>37354.160000000003</v>
      </c>
      <c r="M28" s="17">
        <v>13009.18</v>
      </c>
      <c r="N28" s="26" t="str">
        <f t="shared" si="0"/>
        <v>Australia and Oceania-Fruits</v>
      </c>
      <c r="O28" s="30" t="str">
        <f t="shared" si="1"/>
        <v>poor</v>
      </c>
      <c r="P28" s="31" t="str">
        <f>VLOOKUP(A28,Sales_Channel!$A$1:$B$8,2,FALSE)</f>
        <v>Online</v>
      </c>
      <c r="Q28" t="s">
        <v>134</v>
      </c>
      <c r="R28">
        <f t="shared" si="3"/>
        <v>288472.32000000001</v>
      </c>
    </row>
    <row r="29" spans="1:18" thickBot="1">
      <c r="A29" s="5" t="s">
        <v>25</v>
      </c>
      <c r="B29" s="6" t="s">
        <v>60</v>
      </c>
      <c r="C29" s="6" t="s">
        <v>27</v>
      </c>
      <c r="D29" s="6" t="s">
        <v>24</v>
      </c>
      <c r="E29" s="7">
        <v>42748</v>
      </c>
      <c r="F29" s="8">
        <v>686048400</v>
      </c>
      <c r="G29" s="7">
        <v>42748</v>
      </c>
      <c r="H29" s="9">
        <v>5822</v>
      </c>
      <c r="I29" s="16">
        <v>9.33</v>
      </c>
      <c r="J29" s="16">
        <v>6.92</v>
      </c>
      <c r="K29" s="16">
        <v>54319.26</v>
      </c>
      <c r="L29" s="16">
        <v>40288.239999999998</v>
      </c>
      <c r="M29" s="17">
        <v>14031.02</v>
      </c>
      <c r="N29" s="26" t="str">
        <f t="shared" si="0"/>
        <v>Sub-Saharan Africa-Fruits</v>
      </c>
      <c r="O29" s="30" t="str">
        <f t="shared" si="1"/>
        <v>poor</v>
      </c>
      <c r="P29" s="31" t="str">
        <f>VLOOKUP(A29,Sales_Channel!$A$1:$B$8,2,FALSE)</f>
        <v>Offline</v>
      </c>
      <c r="Q29" t="s">
        <v>135</v>
      </c>
      <c r="R29">
        <f t="shared" si="3"/>
        <v>1208744.24</v>
      </c>
    </row>
    <row r="30" spans="1:18" thickBot="1">
      <c r="A30" s="5" t="s">
        <v>21</v>
      </c>
      <c r="B30" s="6" t="s">
        <v>53</v>
      </c>
      <c r="C30" s="6" t="s">
        <v>49</v>
      </c>
      <c r="D30" s="6" t="s">
        <v>20</v>
      </c>
      <c r="E30" s="7">
        <v>41838</v>
      </c>
      <c r="F30" s="8">
        <v>435608613</v>
      </c>
      <c r="G30" s="7">
        <v>41838</v>
      </c>
      <c r="H30" s="9">
        <v>5124</v>
      </c>
      <c r="I30" s="16">
        <v>47.45</v>
      </c>
      <c r="J30" s="16">
        <v>31.79</v>
      </c>
      <c r="K30" s="16">
        <v>243133.8</v>
      </c>
      <c r="L30" s="16">
        <v>162891.96</v>
      </c>
      <c r="M30" s="17">
        <v>80241.84</v>
      </c>
      <c r="N30" s="26" t="str">
        <f t="shared" si="0"/>
        <v>Europe-Beverages</v>
      </c>
      <c r="O30" s="30" t="str">
        <f t="shared" si="1"/>
        <v>poor</v>
      </c>
      <c r="P30" s="31" t="str">
        <f>VLOOKUP(A30,Sales_Channel!$A$1:$B$8,2,FALSE)</f>
        <v>Online</v>
      </c>
      <c r="Q30" t="s">
        <v>136</v>
      </c>
      <c r="R30">
        <f t="shared" si="3"/>
        <v>104400</v>
      </c>
    </row>
    <row r="31" spans="1:18" thickBot="1">
      <c r="A31" s="5" t="s">
        <v>25</v>
      </c>
      <c r="B31" s="6" t="s">
        <v>61</v>
      </c>
      <c r="C31" s="6" t="s">
        <v>31</v>
      </c>
      <c r="D31" s="6" t="s">
        <v>24</v>
      </c>
      <c r="E31" s="7">
        <v>41055</v>
      </c>
      <c r="F31" s="8">
        <v>886494815</v>
      </c>
      <c r="G31" s="7">
        <v>41055</v>
      </c>
      <c r="H31" s="9">
        <v>2370</v>
      </c>
      <c r="I31" s="16">
        <v>668.27</v>
      </c>
      <c r="J31" s="16">
        <v>502.54</v>
      </c>
      <c r="K31" s="16">
        <v>1583799.9</v>
      </c>
      <c r="L31" s="16">
        <v>1191019.8</v>
      </c>
      <c r="M31" s="17">
        <v>392780.1</v>
      </c>
      <c r="N31" s="26" t="str">
        <f t="shared" si="0"/>
        <v>Sub-Saharan Africa-Household</v>
      </c>
      <c r="O31" s="30" t="str">
        <f t="shared" si="1"/>
        <v>average</v>
      </c>
      <c r="P31" s="31" t="str">
        <f>VLOOKUP(A31,Sales_Channel!$A$1:$B$8,2,FALSE)</f>
        <v>Offline</v>
      </c>
      <c r="Q31" t="s">
        <v>137</v>
      </c>
      <c r="R31">
        <f t="shared" si="3"/>
        <v>1001009.2</v>
      </c>
    </row>
    <row r="32" spans="1:18" thickBot="1">
      <c r="A32" s="5" t="s">
        <v>21</v>
      </c>
      <c r="B32" s="6" t="s">
        <v>62</v>
      </c>
      <c r="C32" s="6" t="s">
        <v>47</v>
      </c>
      <c r="D32" s="6" t="s">
        <v>32</v>
      </c>
      <c r="E32" s="10">
        <v>41169</v>
      </c>
      <c r="F32" s="8">
        <v>249693334</v>
      </c>
      <c r="G32" s="10">
        <v>41169</v>
      </c>
      <c r="H32" s="9">
        <v>8661</v>
      </c>
      <c r="I32" s="16">
        <v>437.2</v>
      </c>
      <c r="J32" s="16">
        <v>263.33</v>
      </c>
      <c r="K32" s="16">
        <v>3786589.2</v>
      </c>
      <c r="L32" s="16">
        <v>2280701.13</v>
      </c>
      <c r="M32" s="17">
        <v>1505888.07</v>
      </c>
      <c r="N32" s="26" t="str">
        <f t="shared" si="0"/>
        <v>Europe-Cosmetics</v>
      </c>
      <c r="O32" s="30" t="str">
        <f t="shared" si="1"/>
        <v>good</v>
      </c>
      <c r="P32" s="31" t="str">
        <f>VLOOKUP(A32,Sales_Channel!$A$1:$B$8,2,FALSE)</f>
        <v>Online</v>
      </c>
      <c r="Q32" t="s">
        <v>138</v>
      </c>
      <c r="R32">
        <f t="shared" si="3"/>
        <v>337937.6</v>
      </c>
    </row>
    <row r="33" spans="1:18" thickBot="1">
      <c r="A33" s="5" t="s">
        <v>25</v>
      </c>
      <c r="B33" s="6" t="s">
        <v>63</v>
      </c>
      <c r="C33" s="6" t="s">
        <v>36</v>
      </c>
      <c r="D33" s="6" t="s">
        <v>20</v>
      </c>
      <c r="E33" s="7">
        <v>41637</v>
      </c>
      <c r="F33" s="8">
        <v>406502997</v>
      </c>
      <c r="G33" s="7">
        <v>41637</v>
      </c>
      <c r="H33" s="9">
        <v>2125</v>
      </c>
      <c r="I33" s="16">
        <v>81.73</v>
      </c>
      <c r="J33" s="16">
        <v>56.67</v>
      </c>
      <c r="K33" s="16">
        <v>173676.25</v>
      </c>
      <c r="L33" s="16">
        <v>120423.75</v>
      </c>
      <c r="M33" s="17">
        <v>53252.5</v>
      </c>
      <c r="N33" s="26" t="str">
        <f t="shared" si="0"/>
        <v>Sub-Saharan Africa-Personal Care</v>
      </c>
      <c r="O33" s="30" t="str">
        <f t="shared" si="1"/>
        <v>poor</v>
      </c>
      <c r="P33" s="31" t="str">
        <f>VLOOKUP(A33,Sales_Channel!$A$1:$B$8,2,FALSE)</f>
        <v>Offline</v>
      </c>
      <c r="Q33" t="s">
        <v>139</v>
      </c>
      <c r="R33">
        <f t="shared" si="3"/>
        <v>529314.95500000007</v>
      </c>
    </row>
    <row r="34" spans="1:18" thickBot="1">
      <c r="A34" s="5" t="s">
        <v>13</v>
      </c>
      <c r="B34" s="6" t="s">
        <v>64</v>
      </c>
      <c r="C34" s="6" t="s">
        <v>23</v>
      </c>
      <c r="D34" s="6" t="s">
        <v>20</v>
      </c>
      <c r="E34" s="10">
        <v>42304</v>
      </c>
      <c r="F34" s="8">
        <v>158535134</v>
      </c>
      <c r="G34" s="10">
        <v>42304</v>
      </c>
      <c r="H34" s="9">
        <v>2924</v>
      </c>
      <c r="I34" s="16">
        <v>651.21</v>
      </c>
      <c r="J34" s="16">
        <v>524.96</v>
      </c>
      <c r="K34" s="16">
        <v>1904138.04</v>
      </c>
      <c r="L34" s="16">
        <v>1534983.04</v>
      </c>
      <c r="M34" s="17">
        <v>369155</v>
      </c>
      <c r="N34" s="26" t="str">
        <f t="shared" si="0"/>
        <v>Australia and Oceania-Office Supplies</v>
      </c>
      <c r="O34" s="30" t="str">
        <f t="shared" si="1"/>
        <v>average</v>
      </c>
      <c r="P34" s="31" t="str">
        <f>VLOOKUP(A34,Sales_Channel!$A$1:$B$8,2,FALSE)</f>
        <v>Online</v>
      </c>
      <c r="Q34" t="s">
        <v>140</v>
      </c>
      <c r="R34">
        <f t="shared" si="3"/>
        <v>122686.5</v>
      </c>
    </row>
    <row r="35" spans="1:18" thickBot="1">
      <c r="A35" s="5" t="s">
        <v>38</v>
      </c>
      <c r="B35" s="6" t="s">
        <v>65</v>
      </c>
      <c r="C35" s="6" t="s">
        <v>31</v>
      </c>
      <c r="D35" s="6" t="s">
        <v>16</v>
      </c>
      <c r="E35" s="7">
        <v>42020</v>
      </c>
      <c r="F35" s="8">
        <v>177713572</v>
      </c>
      <c r="G35" s="7">
        <v>42020</v>
      </c>
      <c r="H35" s="9">
        <v>8250</v>
      </c>
      <c r="I35" s="16">
        <v>668.27</v>
      </c>
      <c r="J35" s="16">
        <v>502.54</v>
      </c>
      <c r="K35" s="16">
        <v>5513227.5</v>
      </c>
      <c r="L35" s="16">
        <v>4145955</v>
      </c>
      <c r="M35" s="17">
        <v>1367272.5</v>
      </c>
      <c r="N35" s="26" t="str">
        <f t="shared" si="0"/>
        <v>Asia-Household</v>
      </c>
      <c r="O35" s="30" t="str">
        <f t="shared" si="1"/>
        <v>good</v>
      </c>
      <c r="P35" s="31" t="str">
        <f>VLOOKUP(A35,Sales_Channel!$A$1:$B$8,2,FALSE)</f>
        <v>Online</v>
      </c>
      <c r="Q35" t="s">
        <v>141</v>
      </c>
      <c r="R35">
        <f t="shared" si="3"/>
        <v>9139.9249999999993</v>
      </c>
    </row>
    <row r="36" spans="1:18" thickBot="1">
      <c r="A36" s="5" t="s">
        <v>25</v>
      </c>
      <c r="B36" s="6" t="s">
        <v>66</v>
      </c>
      <c r="C36" s="6" t="s">
        <v>55</v>
      </c>
      <c r="D36" s="6" t="s">
        <v>32</v>
      </c>
      <c r="E36" s="7">
        <v>42791</v>
      </c>
      <c r="F36" s="8">
        <v>756274640</v>
      </c>
      <c r="G36" s="7">
        <v>42791</v>
      </c>
      <c r="H36" s="9">
        <v>7327</v>
      </c>
      <c r="I36" s="16">
        <v>152.58000000000001</v>
      </c>
      <c r="J36" s="16">
        <v>97.44</v>
      </c>
      <c r="K36" s="16">
        <v>1117953.6599999999</v>
      </c>
      <c r="L36" s="16">
        <v>713942.88</v>
      </c>
      <c r="M36" s="17">
        <v>404010.78</v>
      </c>
      <c r="N36" s="26" t="str">
        <f t="shared" si="0"/>
        <v>Sub-Saharan Africa-Snacks</v>
      </c>
      <c r="O36" s="30" t="str">
        <f t="shared" si="1"/>
        <v>average</v>
      </c>
      <c r="P36" s="31" t="str">
        <f>VLOOKUP(A36,Sales_Channel!$A$1:$B$8,2,FALSE)</f>
        <v>Offline</v>
      </c>
      <c r="Q36" t="s">
        <v>142</v>
      </c>
      <c r="R36">
        <f t="shared" si="3"/>
        <v>66947.789999999994</v>
      </c>
    </row>
    <row r="37" spans="1:18" thickBot="1">
      <c r="A37" s="5" t="s">
        <v>17</v>
      </c>
      <c r="B37" s="6" t="s">
        <v>67</v>
      </c>
      <c r="C37" s="6" t="s">
        <v>36</v>
      </c>
      <c r="D37" s="6" t="s">
        <v>24</v>
      </c>
      <c r="E37" s="7">
        <v>42748</v>
      </c>
      <c r="F37" s="8">
        <v>456767165</v>
      </c>
      <c r="G37" s="7">
        <v>42748</v>
      </c>
      <c r="H37" s="9">
        <v>6409</v>
      </c>
      <c r="I37" s="16">
        <v>81.73</v>
      </c>
      <c r="J37" s="16">
        <v>56.67</v>
      </c>
      <c r="K37" s="16">
        <v>523807.57</v>
      </c>
      <c r="L37" s="16">
        <v>363198.03</v>
      </c>
      <c r="M37" s="17">
        <v>160609.54</v>
      </c>
      <c r="N37" s="26" t="str">
        <f t="shared" si="0"/>
        <v>Central America and the Caribbean-Personal Care</v>
      </c>
      <c r="O37" s="30" t="str">
        <f t="shared" si="1"/>
        <v>average</v>
      </c>
      <c r="P37" s="31" t="str">
        <f>VLOOKUP(A37,Sales_Channel!$A$1:$B$8,2,FALSE)</f>
        <v>Online</v>
      </c>
      <c r="Q37" t="s">
        <v>143</v>
      </c>
      <c r="R37">
        <f t="shared" si="3"/>
        <v>1046697.4</v>
      </c>
    </row>
    <row r="38" spans="1:18" thickBot="1">
      <c r="A38" s="5" t="s">
        <v>68</v>
      </c>
      <c r="B38" s="6" t="s">
        <v>69</v>
      </c>
      <c r="C38" s="6" t="s">
        <v>27</v>
      </c>
      <c r="D38" s="6" t="s">
        <v>24</v>
      </c>
      <c r="E38" s="7">
        <v>40869</v>
      </c>
      <c r="F38" s="8">
        <v>162052476</v>
      </c>
      <c r="G38" s="7">
        <v>40869</v>
      </c>
      <c r="H38" s="9">
        <v>3784</v>
      </c>
      <c r="I38" s="16">
        <v>9.33</v>
      </c>
      <c r="J38" s="16">
        <v>6.92</v>
      </c>
      <c r="K38" s="16">
        <v>35304.720000000001</v>
      </c>
      <c r="L38" s="16">
        <v>26185.279999999999</v>
      </c>
      <c r="M38" s="17">
        <v>9119.44</v>
      </c>
      <c r="N38" s="26" t="str">
        <f t="shared" si="0"/>
        <v>Middle East and North Africa-Fruits</v>
      </c>
      <c r="O38" s="30" t="str">
        <f t="shared" si="1"/>
        <v>poor</v>
      </c>
      <c r="P38" s="31" t="str">
        <f>VLOOKUP(A38,Sales_Channel!$A$1:$B$8,2,FALSE)</f>
        <v>Offline</v>
      </c>
      <c r="Q38" t="s">
        <v>144</v>
      </c>
      <c r="R38">
        <f t="shared" si="3"/>
        <v>76608.72</v>
      </c>
    </row>
    <row r="39" spans="1:18" thickBot="1">
      <c r="A39" s="5" t="s">
        <v>25</v>
      </c>
      <c r="B39" s="6" t="s">
        <v>61</v>
      </c>
      <c r="C39" s="6" t="s">
        <v>52</v>
      </c>
      <c r="D39" s="6" t="s">
        <v>32</v>
      </c>
      <c r="E39" s="7">
        <v>42749</v>
      </c>
      <c r="F39" s="8">
        <v>825304400</v>
      </c>
      <c r="G39" s="7">
        <v>42749</v>
      </c>
      <c r="H39" s="9">
        <v>4767</v>
      </c>
      <c r="I39" s="16">
        <v>421.89</v>
      </c>
      <c r="J39" s="16">
        <v>364.69</v>
      </c>
      <c r="K39" s="16">
        <v>2011149.63</v>
      </c>
      <c r="L39" s="16">
        <v>1738477.23</v>
      </c>
      <c r="M39" s="17">
        <v>272672.40000000002</v>
      </c>
      <c r="N39" s="26" t="str">
        <f t="shared" si="0"/>
        <v>Sub-Saharan Africa-Meat</v>
      </c>
      <c r="O39" s="30" t="str">
        <f t="shared" si="1"/>
        <v>average</v>
      </c>
      <c r="P39" s="31" t="str">
        <f>VLOOKUP(A39,Sales_Channel!$A$1:$B$8,2,FALSE)</f>
        <v>Offline</v>
      </c>
      <c r="Q39" t="s">
        <v>145</v>
      </c>
      <c r="R39">
        <f t="shared" si="3"/>
        <v>369155</v>
      </c>
    </row>
    <row r="40" spans="1:18" thickBot="1">
      <c r="A40" s="5" t="s">
        <v>38</v>
      </c>
      <c r="B40" s="6" t="s">
        <v>70</v>
      </c>
      <c r="C40" s="6" t="s">
        <v>23</v>
      </c>
      <c r="D40" s="6" t="s">
        <v>24</v>
      </c>
      <c r="E40" s="7">
        <v>42748</v>
      </c>
      <c r="F40" s="8">
        <v>320009267</v>
      </c>
      <c r="G40" s="7">
        <v>42748</v>
      </c>
      <c r="H40" s="9">
        <v>6708</v>
      </c>
      <c r="I40" s="16">
        <v>651.21</v>
      </c>
      <c r="J40" s="16">
        <v>524.96</v>
      </c>
      <c r="K40" s="16">
        <v>4368316.68</v>
      </c>
      <c r="L40" s="16">
        <v>3521431.68</v>
      </c>
      <c r="M40" s="17">
        <v>846885</v>
      </c>
      <c r="N40" s="26" t="str">
        <f t="shared" si="0"/>
        <v>Asia-Office Supplies</v>
      </c>
      <c r="O40" s="30" t="str">
        <f t="shared" si="1"/>
        <v>good</v>
      </c>
      <c r="P40" s="31" t="str">
        <f>VLOOKUP(A40,Sales_Channel!$A$1:$B$8,2,FALSE)</f>
        <v>Online</v>
      </c>
      <c r="Q40" t="s">
        <v>146</v>
      </c>
      <c r="R40">
        <f t="shared" si="3"/>
        <v>314628.84000000003</v>
      </c>
    </row>
    <row r="41" spans="1:18" thickBot="1">
      <c r="A41" s="5" t="s">
        <v>21</v>
      </c>
      <c r="B41" s="6" t="s">
        <v>45</v>
      </c>
      <c r="C41" s="6" t="s">
        <v>23</v>
      </c>
      <c r="D41" s="6" t="s">
        <v>32</v>
      </c>
      <c r="E41" s="7">
        <v>40955</v>
      </c>
      <c r="F41" s="8">
        <v>189965903</v>
      </c>
      <c r="G41" s="7">
        <v>40955</v>
      </c>
      <c r="H41" s="9">
        <v>3987</v>
      </c>
      <c r="I41" s="16">
        <v>651.21</v>
      </c>
      <c r="J41" s="16">
        <v>524.96</v>
      </c>
      <c r="K41" s="16">
        <v>2596374.27</v>
      </c>
      <c r="L41" s="16">
        <v>2093015.52</v>
      </c>
      <c r="M41" s="17">
        <v>503358.75</v>
      </c>
      <c r="N41" s="26" t="str">
        <f t="shared" si="0"/>
        <v>Europe-Office Supplies</v>
      </c>
      <c r="O41" s="30" t="str">
        <f t="shared" si="1"/>
        <v>average</v>
      </c>
      <c r="P41" s="31" t="str">
        <f>VLOOKUP(A41,Sales_Channel!$A$1:$B$8,2,FALSE)</f>
        <v>Online</v>
      </c>
      <c r="Q41" t="s">
        <v>147</v>
      </c>
      <c r="R41">
        <f t="shared" si="3"/>
        <v>160609.54</v>
      </c>
    </row>
    <row r="42" spans="1:18" thickBot="1">
      <c r="A42" s="5" t="s">
        <v>25</v>
      </c>
      <c r="B42" s="6" t="s">
        <v>71</v>
      </c>
      <c r="C42" s="6" t="s">
        <v>36</v>
      </c>
      <c r="D42" s="6" t="s">
        <v>16</v>
      </c>
      <c r="E42" s="7">
        <v>42748</v>
      </c>
      <c r="F42" s="8">
        <v>699285638</v>
      </c>
      <c r="G42" s="7">
        <v>42748</v>
      </c>
      <c r="H42" s="9">
        <v>3015</v>
      </c>
      <c r="I42" s="16">
        <v>81.73</v>
      </c>
      <c r="J42" s="16">
        <v>56.67</v>
      </c>
      <c r="K42" s="16">
        <v>246415.95</v>
      </c>
      <c r="L42" s="16">
        <v>170860.05</v>
      </c>
      <c r="M42" s="17">
        <v>75555.899999999994</v>
      </c>
      <c r="N42" s="26" t="str">
        <f t="shared" si="0"/>
        <v>Sub-Saharan Africa-Personal Care</v>
      </c>
      <c r="O42" s="30" t="str">
        <f t="shared" si="1"/>
        <v>poor</v>
      </c>
      <c r="P42" s="31" t="str">
        <f>VLOOKUP(A42,Sales_Channel!$A$1:$B$8,2,FALSE)</f>
        <v>Offline</v>
      </c>
      <c r="Q42" t="s">
        <v>148</v>
      </c>
      <c r="R42">
        <f t="shared" si="3"/>
        <v>3999.7966666666671</v>
      </c>
    </row>
    <row r="43" spans="1:18" thickBot="1">
      <c r="A43" s="5" t="s">
        <v>68</v>
      </c>
      <c r="B43" s="6" t="s">
        <v>72</v>
      </c>
      <c r="C43" s="6" t="s">
        <v>47</v>
      </c>
      <c r="D43" s="6" t="s">
        <v>32</v>
      </c>
      <c r="E43" s="7">
        <v>42748</v>
      </c>
      <c r="F43" s="8">
        <v>382392299</v>
      </c>
      <c r="G43" s="7">
        <v>42748</v>
      </c>
      <c r="H43" s="9">
        <v>7234</v>
      </c>
      <c r="I43" s="16">
        <v>437.2</v>
      </c>
      <c r="J43" s="16">
        <v>263.33</v>
      </c>
      <c r="K43" s="16">
        <v>3162704.8</v>
      </c>
      <c r="L43" s="16">
        <v>1904929.22</v>
      </c>
      <c r="M43" s="17">
        <v>1257775.58</v>
      </c>
      <c r="N43" s="26" t="str">
        <f t="shared" si="0"/>
        <v>Middle East and North Africa-Cosmetics</v>
      </c>
      <c r="O43" s="30" t="str">
        <f t="shared" si="1"/>
        <v>good</v>
      </c>
      <c r="P43" s="31" t="str">
        <f>VLOOKUP(A43,Sales_Channel!$A$1:$B$8,2,FALSE)</f>
        <v>Offline</v>
      </c>
      <c r="Q43" t="s">
        <v>149</v>
      </c>
      <c r="R43">
        <f t="shared" si="3"/>
        <v>272672.40000000002</v>
      </c>
    </row>
    <row r="44" spans="1:18" thickBot="1">
      <c r="A44" s="5" t="s">
        <v>25</v>
      </c>
      <c r="B44" s="6" t="s">
        <v>61</v>
      </c>
      <c r="C44" s="6" t="s">
        <v>19</v>
      </c>
      <c r="D44" s="6" t="s">
        <v>16</v>
      </c>
      <c r="E44" s="7">
        <v>42748</v>
      </c>
      <c r="F44" s="8">
        <v>994022214</v>
      </c>
      <c r="G44" s="7">
        <v>42748</v>
      </c>
      <c r="H44" s="9">
        <v>2117</v>
      </c>
      <c r="I44" s="16">
        <v>205.7</v>
      </c>
      <c r="J44" s="16">
        <v>117.11</v>
      </c>
      <c r="K44" s="16">
        <v>435466.9</v>
      </c>
      <c r="L44" s="16">
        <v>247921.87</v>
      </c>
      <c r="M44" s="17">
        <v>187545.03</v>
      </c>
      <c r="N44" s="26" t="str">
        <f t="shared" si="0"/>
        <v>Sub-Saharan Africa-Cereal</v>
      </c>
      <c r="O44" s="30" t="str">
        <f t="shared" si="1"/>
        <v>average</v>
      </c>
      <c r="P44" s="31" t="str">
        <f>VLOOKUP(A44,Sales_Channel!$A$1:$B$8,2,FALSE)</f>
        <v>Offline</v>
      </c>
      <c r="Q44" t="s">
        <v>150</v>
      </c>
      <c r="R44">
        <f t="shared" si="3"/>
        <v>739698.75</v>
      </c>
    </row>
    <row r="45" spans="1:18" thickBot="1">
      <c r="A45" s="5" t="s">
        <v>21</v>
      </c>
      <c r="B45" s="6" t="s">
        <v>73</v>
      </c>
      <c r="C45" s="6" t="s">
        <v>34</v>
      </c>
      <c r="D45" s="6" t="s">
        <v>16</v>
      </c>
      <c r="E45" s="10">
        <v>42748</v>
      </c>
      <c r="F45" s="8">
        <v>759224212</v>
      </c>
      <c r="G45" s="10">
        <v>42748</v>
      </c>
      <c r="H45" s="9">
        <v>171</v>
      </c>
      <c r="I45" s="16">
        <v>154.06</v>
      </c>
      <c r="J45" s="16">
        <v>90.93</v>
      </c>
      <c r="K45" s="16">
        <v>26344.26</v>
      </c>
      <c r="L45" s="16">
        <v>15549.03</v>
      </c>
      <c r="M45" s="17">
        <v>10795.23</v>
      </c>
      <c r="N45" s="26" t="str">
        <f t="shared" si="0"/>
        <v>Europe-Vegetables</v>
      </c>
      <c r="O45" s="30" t="str">
        <f t="shared" si="1"/>
        <v>poor</v>
      </c>
      <c r="P45" s="31" t="str">
        <f>VLOOKUP(A45,Sales_Channel!$A$1:$B$8,2,FALSE)</f>
        <v>Online</v>
      </c>
      <c r="Q45" t="s">
        <v>151</v>
      </c>
      <c r="R45">
        <f t="shared" si="3"/>
        <v>1368646.6833333333</v>
      </c>
    </row>
    <row r="46" spans="1:18" thickBot="1">
      <c r="A46" s="5" t="s">
        <v>38</v>
      </c>
      <c r="B46" s="6" t="s">
        <v>65</v>
      </c>
      <c r="C46" s="6" t="s">
        <v>41</v>
      </c>
      <c r="D46" s="6" t="s">
        <v>16</v>
      </c>
      <c r="E46" s="10">
        <v>42322</v>
      </c>
      <c r="F46" s="8">
        <v>223359620</v>
      </c>
      <c r="G46" s="10">
        <v>42322</v>
      </c>
      <c r="H46" s="9">
        <v>5930</v>
      </c>
      <c r="I46" s="16">
        <v>109.28</v>
      </c>
      <c r="J46" s="16">
        <v>35.840000000000003</v>
      </c>
      <c r="K46" s="16">
        <v>648030.4</v>
      </c>
      <c r="L46" s="16">
        <v>212531.20000000001</v>
      </c>
      <c r="M46" s="17">
        <v>435499.2</v>
      </c>
      <c r="N46" s="26" t="str">
        <f t="shared" si="0"/>
        <v>Asia-Clothes</v>
      </c>
      <c r="O46" s="30" t="str">
        <f t="shared" si="1"/>
        <v>average</v>
      </c>
      <c r="P46" s="31" t="str">
        <f>VLOOKUP(A46,Sales_Channel!$A$1:$B$8,2,FALSE)</f>
        <v>Online</v>
      </c>
      <c r="Q46" t="s">
        <v>152</v>
      </c>
      <c r="R46">
        <f t="shared" si="3"/>
        <v>10795.23</v>
      </c>
    </row>
    <row r="47" spans="1:18" thickBot="1">
      <c r="A47" s="5" t="s">
        <v>25</v>
      </c>
      <c r="B47" s="6" t="s">
        <v>74</v>
      </c>
      <c r="C47" s="6" t="s">
        <v>19</v>
      </c>
      <c r="D47" s="6" t="s">
        <v>16</v>
      </c>
      <c r="E47" s="7">
        <v>42458</v>
      </c>
      <c r="F47" s="8">
        <v>902102267</v>
      </c>
      <c r="G47" s="7">
        <v>42458</v>
      </c>
      <c r="H47" s="9">
        <v>962</v>
      </c>
      <c r="I47" s="16">
        <v>205.7</v>
      </c>
      <c r="J47" s="16">
        <v>117.11</v>
      </c>
      <c r="K47" s="16">
        <v>197883.4</v>
      </c>
      <c r="L47" s="16">
        <v>112659.82</v>
      </c>
      <c r="M47" s="17">
        <v>85223.58</v>
      </c>
      <c r="N47" s="26" t="str">
        <f t="shared" si="0"/>
        <v>Sub-Saharan Africa-Cereal</v>
      </c>
      <c r="O47" s="30" t="str">
        <f t="shared" si="1"/>
        <v>poor</v>
      </c>
      <c r="P47" s="31" t="str">
        <f>VLOOKUP(A47,Sales_Channel!$A$1:$B$8,2,FALSE)</f>
        <v>Offline</v>
      </c>
      <c r="Q47" t="s">
        <v>153</v>
      </c>
      <c r="R47">
        <f t="shared" si="3"/>
        <v>359941.17</v>
      </c>
    </row>
    <row r="48" spans="1:18" thickBot="1">
      <c r="A48" s="5" t="s">
        <v>21</v>
      </c>
      <c r="B48" s="6" t="s">
        <v>75</v>
      </c>
      <c r="C48" s="6" t="s">
        <v>47</v>
      </c>
      <c r="D48" s="6" t="s">
        <v>20</v>
      </c>
      <c r="E48" s="10">
        <v>42735</v>
      </c>
      <c r="F48" s="8">
        <v>331438481</v>
      </c>
      <c r="G48" s="10">
        <v>42735</v>
      </c>
      <c r="H48" s="9">
        <v>8867</v>
      </c>
      <c r="I48" s="16">
        <v>437.2</v>
      </c>
      <c r="J48" s="16">
        <v>263.33</v>
      </c>
      <c r="K48" s="16">
        <v>3876652.4</v>
      </c>
      <c r="L48" s="16">
        <v>2334947.11</v>
      </c>
      <c r="M48" s="17">
        <v>1541705.29</v>
      </c>
      <c r="N48" s="26" t="str">
        <f t="shared" si="0"/>
        <v>Europe-Cosmetics</v>
      </c>
      <c r="O48" s="30" t="str">
        <f t="shared" si="1"/>
        <v>good</v>
      </c>
      <c r="P48" s="31" t="str">
        <f>VLOOKUP(A48,Sales_Channel!$A$1:$B$8,2,FALSE)</f>
        <v>Online</v>
      </c>
      <c r="Q48" t="s">
        <v>154</v>
      </c>
      <c r="R48">
        <f t="shared" si="3"/>
        <v>727423.2</v>
      </c>
    </row>
    <row r="49" spans="1:18" thickBot="1">
      <c r="A49" s="5" t="s">
        <v>21</v>
      </c>
      <c r="B49" s="6" t="s">
        <v>62</v>
      </c>
      <c r="C49" s="6" t="s">
        <v>36</v>
      </c>
      <c r="D49" s="6" t="s">
        <v>32</v>
      </c>
      <c r="E49" s="7">
        <v>40535</v>
      </c>
      <c r="F49" s="8">
        <v>617667090</v>
      </c>
      <c r="G49" s="7">
        <v>40535</v>
      </c>
      <c r="H49" s="9">
        <v>273</v>
      </c>
      <c r="I49" s="16">
        <v>81.73</v>
      </c>
      <c r="J49" s="16">
        <v>56.67</v>
      </c>
      <c r="K49" s="16">
        <v>22312.29</v>
      </c>
      <c r="L49" s="16">
        <v>15470.91</v>
      </c>
      <c r="M49" s="17">
        <v>6841.38</v>
      </c>
      <c r="N49" s="26" t="str">
        <f t="shared" si="0"/>
        <v>Europe-Personal Care</v>
      </c>
      <c r="O49" s="30" t="str">
        <f t="shared" si="1"/>
        <v>poor</v>
      </c>
      <c r="P49" s="31" t="str">
        <f>VLOOKUP(A49,Sales_Channel!$A$1:$B$8,2,FALSE)</f>
        <v>Online</v>
      </c>
      <c r="Q49" t="s">
        <v>155</v>
      </c>
      <c r="R49">
        <f t="shared" si="3"/>
        <v>397337.67499999999</v>
      </c>
    </row>
    <row r="50" spans="1:18" thickBot="1">
      <c r="A50" s="5" t="s">
        <v>21</v>
      </c>
      <c r="B50" s="6" t="s">
        <v>76</v>
      </c>
      <c r="C50" s="6" t="s">
        <v>41</v>
      </c>
      <c r="D50" s="6" t="s">
        <v>20</v>
      </c>
      <c r="E50" s="10">
        <v>41926</v>
      </c>
      <c r="F50" s="8">
        <v>787399423</v>
      </c>
      <c r="G50" s="10">
        <v>41926</v>
      </c>
      <c r="H50" s="9">
        <v>7842</v>
      </c>
      <c r="I50" s="16">
        <v>109.28</v>
      </c>
      <c r="J50" s="16">
        <v>35.840000000000003</v>
      </c>
      <c r="K50" s="16">
        <v>856973.76</v>
      </c>
      <c r="L50" s="16">
        <v>281057.28000000003</v>
      </c>
      <c r="M50" s="17">
        <v>575916.48</v>
      </c>
      <c r="N50" s="26" t="str">
        <f t="shared" si="0"/>
        <v>Europe-Clothes</v>
      </c>
      <c r="O50" s="30" t="str">
        <f t="shared" si="1"/>
        <v>good</v>
      </c>
      <c r="P50" s="31" t="str">
        <f>VLOOKUP(A50,Sales_Channel!$A$1:$B$8,2,FALSE)</f>
        <v>Online</v>
      </c>
      <c r="Q50" t="s">
        <v>156</v>
      </c>
      <c r="R50">
        <f t="shared" si="3"/>
        <v>1016444.02</v>
      </c>
    </row>
    <row r="51" spans="1:18" thickBot="1">
      <c r="A51" s="5" t="s">
        <v>25</v>
      </c>
      <c r="B51" s="6" t="s">
        <v>77</v>
      </c>
      <c r="C51" s="6" t="s">
        <v>23</v>
      </c>
      <c r="D51" s="6" t="s">
        <v>20</v>
      </c>
      <c r="E51" s="7">
        <v>42748</v>
      </c>
      <c r="F51" s="8">
        <v>837559306</v>
      </c>
      <c r="G51" s="7">
        <v>42748</v>
      </c>
      <c r="H51" s="9">
        <v>1266</v>
      </c>
      <c r="I51" s="16">
        <v>651.21</v>
      </c>
      <c r="J51" s="16">
        <v>524.96</v>
      </c>
      <c r="K51" s="16">
        <v>824431.86</v>
      </c>
      <c r="L51" s="16">
        <v>664599.36</v>
      </c>
      <c r="M51" s="17">
        <v>159832.5</v>
      </c>
      <c r="N51" s="26" t="str">
        <f t="shared" si="0"/>
        <v>Sub-Saharan Africa-Office Supplies</v>
      </c>
      <c r="O51" s="30" t="str">
        <f t="shared" si="1"/>
        <v>average</v>
      </c>
      <c r="P51" s="31" t="str">
        <f>VLOOKUP(A51,Sales_Channel!$A$1:$B$8,2,FALSE)</f>
        <v>Offline</v>
      </c>
      <c r="Q51" t="s">
        <v>157</v>
      </c>
      <c r="R51">
        <f t="shared" si="3"/>
        <v>60418.38</v>
      </c>
    </row>
    <row r="52" spans="1:18" thickBot="1">
      <c r="A52" s="5" t="s">
        <v>21</v>
      </c>
      <c r="B52" s="6" t="s">
        <v>78</v>
      </c>
      <c r="C52" s="6" t="s">
        <v>41</v>
      </c>
      <c r="D52" s="6" t="s">
        <v>20</v>
      </c>
      <c r="E52" s="7">
        <v>42748</v>
      </c>
      <c r="F52" s="8">
        <v>385383069</v>
      </c>
      <c r="G52" s="7">
        <v>42748</v>
      </c>
      <c r="H52" s="9">
        <v>2269</v>
      </c>
      <c r="I52" s="16">
        <v>109.28</v>
      </c>
      <c r="J52" s="16">
        <v>35.840000000000003</v>
      </c>
      <c r="K52" s="16">
        <v>247956.32</v>
      </c>
      <c r="L52" s="16">
        <v>81320.960000000006</v>
      </c>
      <c r="M52" s="17">
        <v>166635.35999999999</v>
      </c>
      <c r="N52" s="26" t="str">
        <f t="shared" si="0"/>
        <v>Europe-Clothes</v>
      </c>
      <c r="O52" s="30" t="str">
        <f t="shared" si="1"/>
        <v>average</v>
      </c>
      <c r="P52" s="31" t="str">
        <f>VLOOKUP(A52,Sales_Channel!$A$1:$B$8,2,FALSE)</f>
        <v>Online</v>
      </c>
      <c r="Q52" t="s">
        <v>158</v>
      </c>
      <c r="R52">
        <f t="shared" si="3"/>
        <v>514080</v>
      </c>
    </row>
    <row r="53" spans="1:18" thickBot="1">
      <c r="A53" s="5" t="s">
        <v>25</v>
      </c>
      <c r="B53" s="6" t="s">
        <v>79</v>
      </c>
      <c r="C53" s="6" t="s">
        <v>27</v>
      </c>
      <c r="D53" s="6" t="s">
        <v>24</v>
      </c>
      <c r="E53" s="7">
        <v>41504</v>
      </c>
      <c r="F53" s="8">
        <v>918419539</v>
      </c>
      <c r="G53" s="7">
        <v>41504</v>
      </c>
      <c r="H53" s="9">
        <v>9606</v>
      </c>
      <c r="I53" s="16">
        <v>9.33</v>
      </c>
      <c r="J53" s="16">
        <v>6.92</v>
      </c>
      <c r="K53" s="16">
        <v>89623.98</v>
      </c>
      <c r="L53" s="16">
        <v>66473.52</v>
      </c>
      <c r="M53" s="17">
        <v>23150.46</v>
      </c>
      <c r="N53" s="26" t="str">
        <f t="shared" si="0"/>
        <v>Sub-Saharan Africa-Fruits</v>
      </c>
      <c r="O53" s="30" t="str">
        <f t="shared" si="1"/>
        <v>poor</v>
      </c>
      <c r="P53" s="31" t="str">
        <f>VLOOKUP(A53,Sales_Channel!$A$1:$B$8,2,FALSE)</f>
        <v>Offline</v>
      </c>
      <c r="Q53" t="s">
        <v>159</v>
      </c>
      <c r="R53">
        <f t="shared" si="3"/>
        <v>296448.34999999998</v>
      </c>
    </row>
    <row r="54" spans="1:18" thickBot="1">
      <c r="A54" s="5" t="s">
        <v>68</v>
      </c>
      <c r="B54" s="6" t="s">
        <v>80</v>
      </c>
      <c r="C54" s="6" t="s">
        <v>19</v>
      </c>
      <c r="D54" s="6" t="s">
        <v>32</v>
      </c>
      <c r="E54" s="7">
        <v>41358</v>
      </c>
      <c r="F54" s="8">
        <v>844530045</v>
      </c>
      <c r="G54" s="7">
        <v>41358</v>
      </c>
      <c r="H54" s="9">
        <v>4063</v>
      </c>
      <c r="I54" s="16">
        <v>205.7</v>
      </c>
      <c r="J54" s="16">
        <v>117.11</v>
      </c>
      <c r="K54" s="16">
        <v>835759.1</v>
      </c>
      <c r="L54" s="16">
        <v>475817.93</v>
      </c>
      <c r="M54" s="17">
        <v>359941.17</v>
      </c>
      <c r="N54" s="26" t="str">
        <f t="shared" si="0"/>
        <v>Middle East and North Africa-Cereal</v>
      </c>
      <c r="O54" s="30" t="str">
        <f t="shared" si="1"/>
        <v>average</v>
      </c>
      <c r="P54" s="31" t="str">
        <f>VLOOKUP(A54,Sales_Channel!$A$1:$B$8,2,FALSE)</f>
        <v>Offline</v>
      </c>
      <c r="Q54" t="s">
        <v>160</v>
      </c>
      <c r="R54">
        <f t="shared" si="3"/>
        <v>403773.12</v>
      </c>
    </row>
    <row r="55" spans="1:18" thickBot="1">
      <c r="A55" s="5" t="s">
        <v>25</v>
      </c>
      <c r="B55" s="6" t="s">
        <v>81</v>
      </c>
      <c r="C55" s="6" t="s">
        <v>23</v>
      </c>
      <c r="D55" s="6" t="s">
        <v>32</v>
      </c>
      <c r="E55" s="7">
        <v>40873</v>
      </c>
      <c r="F55" s="8">
        <v>441888415</v>
      </c>
      <c r="G55" s="7">
        <v>40873</v>
      </c>
      <c r="H55" s="9">
        <v>3457</v>
      </c>
      <c r="I55" s="16">
        <v>651.21</v>
      </c>
      <c r="J55" s="16">
        <v>524.96</v>
      </c>
      <c r="K55" s="16">
        <v>2251232.9700000002</v>
      </c>
      <c r="L55" s="16">
        <v>1814786.72</v>
      </c>
      <c r="M55" s="17">
        <v>436446.25</v>
      </c>
      <c r="N55" s="26" t="str">
        <f t="shared" si="0"/>
        <v>Sub-Saharan Africa-Office Supplies</v>
      </c>
      <c r="O55" s="30" t="str">
        <f t="shared" si="1"/>
        <v>average</v>
      </c>
      <c r="P55" s="31" t="str">
        <f>VLOOKUP(A55,Sales_Channel!$A$1:$B$8,2,FALSE)</f>
        <v>Offline</v>
      </c>
      <c r="Q55" t="s">
        <v>161</v>
      </c>
      <c r="R55">
        <f t="shared" si="3"/>
        <v>1152486.42</v>
      </c>
    </row>
    <row r="56" spans="1:18" thickBot="1">
      <c r="A56" s="5" t="s">
        <v>25</v>
      </c>
      <c r="B56" s="6" t="s">
        <v>26</v>
      </c>
      <c r="C56" s="6" t="s">
        <v>27</v>
      </c>
      <c r="D56" s="6" t="s">
        <v>16</v>
      </c>
      <c r="E56" s="10">
        <v>41534</v>
      </c>
      <c r="F56" s="8">
        <v>508980977</v>
      </c>
      <c r="G56" s="10">
        <v>41534</v>
      </c>
      <c r="H56" s="9">
        <v>7637</v>
      </c>
      <c r="I56" s="16">
        <v>9.33</v>
      </c>
      <c r="J56" s="16">
        <v>6.92</v>
      </c>
      <c r="K56" s="16">
        <v>71253.210000000006</v>
      </c>
      <c r="L56" s="16">
        <v>52848.04</v>
      </c>
      <c r="M56" s="17">
        <v>18405.169999999998</v>
      </c>
      <c r="N56" s="26" t="str">
        <f t="shared" si="0"/>
        <v>Sub-Saharan Africa-Fruits</v>
      </c>
      <c r="O56" s="30" t="str">
        <f t="shared" si="1"/>
        <v>poor</v>
      </c>
      <c r="P56" s="31" t="str">
        <f>VLOOKUP(A56,Sales_Channel!$A$1:$B$8,2,FALSE)</f>
        <v>Offline</v>
      </c>
      <c r="Q56" t="s">
        <v>162</v>
      </c>
      <c r="R56">
        <f t="shared" si="3"/>
        <v>146953.44</v>
      </c>
    </row>
    <row r="57" spans="1:18" thickBot="1">
      <c r="A57" s="5" t="s">
        <v>25</v>
      </c>
      <c r="B57" s="6" t="s">
        <v>82</v>
      </c>
      <c r="C57" s="6" t="s">
        <v>41</v>
      </c>
      <c r="D57" s="6" t="s">
        <v>20</v>
      </c>
      <c r="E57" s="7">
        <v>42748</v>
      </c>
      <c r="F57" s="8">
        <v>114606559</v>
      </c>
      <c r="G57" s="7">
        <v>42748</v>
      </c>
      <c r="H57" s="9">
        <v>3482</v>
      </c>
      <c r="I57" s="16">
        <v>109.28</v>
      </c>
      <c r="J57" s="16">
        <v>35.840000000000003</v>
      </c>
      <c r="K57" s="16">
        <v>380512.96</v>
      </c>
      <c r="L57" s="16">
        <v>124794.88</v>
      </c>
      <c r="M57" s="17">
        <v>255718.08</v>
      </c>
      <c r="N57" s="26" t="str">
        <f t="shared" si="0"/>
        <v>Sub-Saharan Africa-Clothes</v>
      </c>
      <c r="O57" s="30" t="str">
        <f t="shared" si="1"/>
        <v>average</v>
      </c>
      <c r="P57" s="31" t="str">
        <f>VLOOKUP(A57,Sales_Channel!$A$1:$B$8,2,FALSE)</f>
        <v>Offline</v>
      </c>
      <c r="Q57" t="s">
        <v>163</v>
      </c>
      <c r="R57">
        <f t="shared" si="3"/>
        <v>1678540.98</v>
      </c>
    </row>
    <row r="58" spans="1:18" thickBot="1">
      <c r="A58" s="5" t="s">
        <v>13</v>
      </c>
      <c r="B58" s="6" t="s">
        <v>83</v>
      </c>
      <c r="C58" s="6" t="s">
        <v>41</v>
      </c>
      <c r="D58" s="6" t="s">
        <v>20</v>
      </c>
      <c r="E58" s="7">
        <v>40359</v>
      </c>
      <c r="F58" s="8">
        <v>647876489</v>
      </c>
      <c r="G58" s="7">
        <v>40359</v>
      </c>
      <c r="H58" s="9">
        <v>9905</v>
      </c>
      <c r="I58" s="16">
        <v>109.28</v>
      </c>
      <c r="J58" s="16">
        <v>35.840000000000003</v>
      </c>
      <c r="K58" s="16">
        <v>1082418.3999999999</v>
      </c>
      <c r="L58" s="16">
        <v>354995.20000000001</v>
      </c>
      <c r="M58" s="17">
        <v>727423.2</v>
      </c>
      <c r="N58" s="26" t="str">
        <f t="shared" si="0"/>
        <v>Australia and Oceania-Clothes</v>
      </c>
      <c r="O58" s="30" t="str">
        <f t="shared" si="1"/>
        <v>good</v>
      </c>
      <c r="P58" s="31" t="str">
        <f>VLOOKUP(A58,Sales_Channel!$A$1:$B$8,2,FALSE)</f>
        <v>Online</v>
      </c>
      <c r="Q58" t="s">
        <v>164</v>
      </c>
      <c r="R58">
        <f t="shared" si="3"/>
        <v>152728.16999999998</v>
      </c>
    </row>
    <row r="59" spans="1:18" thickBot="1">
      <c r="A59" s="5" t="s">
        <v>21</v>
      </c>
      <c r="B59" s="6" t="s">
        <v>84</v>
      </c>
      <c r="C59" s="6" t="s">
        <v>47</v>
      </c>
      <c r="D59" s="6" t="s">
        <v>16</v>
      </c>
      <c r="E59" s="7">
        <v>42058</v>
      </c>
      <c r="F59" s="8">
        <v>868214595</v>
      </c>
      <c r="G59" s="7">
        <v>42058</v>
      </c>
      <c r="H59" s="9">
        <v>2847</v>
      </c>
      <c r="I59" s="16">
        <v>437.2</v>
      </c>
      <c r="J59" s="16">
        <v>263.33</v>
      </c>
      <c r="K59" s="16">
        <v>1244708.3999999999</v>
      </c>
      <c r="L59" s="16">
        <v>749700.51</v>
      </c>
      <c r="M59" s="17">
        <v>495007.89</v>
      </c>
      <c r="N59" s="26" t="str">
        <f t="shared" si="0"/>
        <v>Europe-Cosmetics</v>
      </c>
      <c r="O59" s="30" t="str">
        <f t="shared" si="1"/>
        <v>average</v>
      </c>
      <c r="P59" s="31" t="str">
        <f>VLOOKUP(A59,Sales_Channel!$A$1:$B$8,2,FALSE)</f>
        <v>Online</v>
      </c>
      <c r="Q59" t="s">
        <v>165</v>
      </c>
      <c r="R59">
        <f t="shared" si="3"/>
        <v>532885.74</v>
      </c>
    </row>
    <row r="60" spans="1:18" thickBot="1">
      <c r="A60" s="5" t="s">
        <v>21</v>
      </c>
      <c r="B60" s="6" t="s">
        <v>85</v>
      </c>
      <c r="C60" s="6" t="s">
        <v>31</v>
      </c>
      <c r="D60" s="6" t="s">
        <v>24</v>
      </c>
      <c r="E60" s="7">
        <v>42748</v>
      </c>
      <c r="F60" s="8">
        <v>955357205</v>
      </c>
      <c r="G60" s="7">
        <v>42748</v>
      </c>
      <c r="H60" s="9">
        <v>282</v>
      </c>
      <c r="I60" s="16">
        <v>668.27</v>
      </c>
      <c r="J60" s="16">
        <v>502.54</v>
      </c>
      <c r="K60" s="16">
        <v>188452.14</v>
      </c>
      <c r="L60" s="16">
        <v>141716.28</v>
      </c>
      <c r="M60" s="17">
        <v>46735.86</v>
      </c>
      <c r="N60" s="26" t="str">
        <f t="shared" si="0"/>
        <v>Europe-Household</v>
      </c>
      <c r="O60" s="30" t="str">
        <f t="shared" si="1"/>
        <v>poor</v>
      </c>
      <c r="P60" s="31" t="str">
        <f>VLOOKUP(A60,Sales_Channel!$A$1:$B$8,2,FALSE)</f>
        <v>Online</v>
      </c>
      <c r="Q60" t="s">
        <v>166</v>
      </c>
      <c r="R60">
        <f t="shared" si="3"/>
        <v>255151.25</v>
      </c>
    </row>
    <row r="61" spans="1:18" thickBot="1">
      <c r="A61" s="5" t="s">
        <v>25</v>
      </c>
      <c r="B61" s="6" t="s">
        <v>66</v>
      </c>
      <c r="C61" s="6" t="s">
        <v>47</v>
      </c>
      <c r="D61" s="6" t="s">
        <v>16</v>
      </c>
      <c r="E61" s="7">
        <v>42748</v>
      </c>
      <c r="F61" s="8">
        <v>259353148</v>
      </c>
      <c r="G61" s="7">
        <v>42748</v>
      </c>
      <c r="H61" s="9">
        <v>7215</v>
      </c>
      <c r="I61" s="16">
        <v>437.2</v>
      </c>
      <c r="J61" s="16">
        <v>263.33</v>
      </c>
      <c r="K61" s="16">
        <v>3154398</v>
      </c>
      <c r="L61" s="16">
        <v>1899925.95</v>
      </c>
      <c r="M61" s="17">
        <v>1254472.05</v>
      </c>
      <c r="N61" s="26" t="str">
        <f t="shared" si="0"/>
        <v>Sub-Saharan Africa-Cosmetics</v>
      </c>
      <c r="O61" s="30" t="str">
        <f t="shared" si="1"/>
        <v>good</v>
      </c>
      <c r="P61" s="31" t="str">
        <f>VLOOKUP(A61,Sales_Channel!$A$1:$B$8,2,FALSE)</f>
        <v>Offline</v>
      </c>
      <c r="Q61" t="s">
        <v>167</v>
      </c>
      <c r="R61">
        <f t="shared" si="3"/>
        <v>127722.96</v>
      </c>
    </row>
    <row r="62" spans="1:18" thickBot="1">
      <c r="A62" s="5" t="s">
        <v>13</v>
      </c>
      <c r="B62" s="6" t="s">
        <v>64</v>
      </c>
      <c r="C62" s="6" t="s">
        <v>19</v>
      </c>
      <c r="D62" s="6" t="s">
        <v>16</v>
      </c>
      <c r="E62" s="7">
        <v>42748</v>
      </c>
      <c r="F62" s="8">
        <v>450563752</v>
      </c>
      <c r="G62" s="7">
        <v>42748</v>
      </c>
      <c r="H62" s="9">
        <v>682</v>
      </c>
      <c r="I62" s="16">
        <v>205.7</v>
      </c>
      <c r="J62" s="16">
        <v>117.11</v>
      </c>
      <c r="K62" s="16">
        <v>140287.4</v>
      </c>
      <c r="L62" s="16">
        <v>79869.02</v>
      </c>
      <c r="M62" s="17">
        <v>60418.38</v>
      </c>
      <c r="N62" s="26" t="str">
        <f t="shared" si="0"/>
        <v>Australia and Oceania-Cereal</v>
      </c>
      <c r="O62" s="30" t="str">
        <f t="shared" si="1"/>
        <v>poor</v>
      </c>
      <c r="P62" s="31" t="str">
        <f>VLOOKUP(A62,Sales_Channel!$A$1:$B$8,2,FALSE)</f>
        <v>Online</v>
      </c>
      <c r="Q62" t="s">
        <v>168</v>
      </c>
      <c r="R62">
        <f t="shared" si="3"/>
        <v>15103.47</v>
      </c>
    </row>
    <row r="63" spans="1:18" thickBot="1">
      <c r="A63" s="5" t="s">
        <v>21</v>
      </c>
      <c r="B63" s="6" t="s">
        <v>86</v>
      </c>
      <c r="C63" s="6" t="s">
        <v>15</v>
      </c>
      <c r="D63" s="6" t="s">
        <v>24</v>
      </c>
      <c r="E63" s="7">
        <v>41451</v>
      </c>
      <c r="F63" s="8">
        <v>569662845</v>
      </c>
      <c r="G63" s="7">
        <v>41451</v>
      </c>
      <c r="H63" s="9">
        <v>4750</v>
      </c>
      <c r="I63" s="16">
        <v>255.28</v>
      </c>
      <c r="J63" s="16">
        <v>159.41999999999999</v>
      </c>
      <c r="K63" s="16">
        <v>1212580</v>
      </c>
      <c r="L63" s="16">
        <v>757245</v>
      </c>
      <c r="M63" s="17">
        <v>455335</v>
      </c>
      <c r="N63" s="26" t="str">
        <f t="shared" si="0"/>
        <v>Europe-Baby Food</v>
      </c>
      <c r="O63" s="30" t="str">
        <f t="shared" si="1"/>
        <v>average</v>
      </c>
      <c r="P63" s="31" t="str">
        <f>VLOOKUP(A63,Sales_Channel!$A$1:$B$8,2,FALSE)</f>
        <v>Online</v>
      </c>
    </row>
    <row r="64" spans="1:18" thickBot="1">
      <c r="A64" s="5" t="s">
        <v>25</v>
      </c>
      <c r="B64" s="6" t="s">
        <v>48</v>
      </c>
      <c r="C64" s="6" t="s">
        <v>23</v>
      </c>
      <c r="D64" s="6" t="s">
        <v>32</v>
      </c>
      <c r="E64" s="10">
        <v>42748</v>
      </c>
      <c r="F64" s="8">
        <v>177636754</v>
      </c>
      <c r="G64" s="10">
        <v>42748</v>
      </c>
      <c r="H64" s="9">
        <v>5518</v>
      </c>
      <c r="I64" s="16">
        <v>651.21</v>
      </c>
      <c r="J64" s="16">
        <v>524.96</v>
      </c>
      <c r="K64" s="16">
        <v>3593376.78</v>
      </c>
      <c r="L64" s="16">
        <v>2896729.28</v>
      </c>
      <c r="M64" s="17">
        <v>696647.5</v>
      </c>
      <c r="N64" s="26" t="str">
        <f t="shared" si="0"/>
        <v>Sub-Saharan Africa-Office Supplies</v>
      </c>
      <c r="O64" s="30" t="str">
        <f t="shared" si="1"/>
        <v>good</v>
      </c>
      <c r="P64" s="31" t="str">
        <f>VLOOKUP(A64,Sales_Channel!$A$1:$B$8,2,FALSE)</f>
        <v>Offline</v>
      </c>
    </row>
    <row r="65" spans="1:16" thickBot="1">
      <c r="A65" s="5" t="s">
        <v>68</v>
      </c>
      <c r="B65" s="6" t="s">
        <v>87</v>
      </c>
      <c r="C65" s="6" t="s">
        <v>41</v>
      </c>
      <c r="D65" s="6" t="s">
        <v>16</v>
      </c>
      <c r="E65" s="10">
        <v>40481</v>
      </c>
      <c r="F65" s="8">
        <v>705784308</v>
      </c>
      <c r="G65" s="10">
        <v>40481</v>
      </c>
      <c r="H65" s="9">
        <v>6116</v>
      </c>
      <c r="I65" s="16">
        <v>109.28</v>
      </c>
      <c r="J65" s="16">
        <v>35.840000000000003</v>
      </c>
      <c r="K65" s="16">
        <v>668356.48</v>
      </c>
      <c r="L65" s="16">
        <v>219197.44</v>
      </c>
      <c r="M65" s="17">
        <v>449159.04</v>
      </c>
      <c r="N65" s="26" t="str">
        <f t="shared" si="0"/>
        <v>Middle East and North Africa-Clothes</v>
      </c>
      <c r="O65" s="30" t="str">
        <f t="shared" si="1"/>
        <v>average</v>
      </c>
      <c r="P65" s="31" t="str">
        <f>VLOOKUP(A65,Sales_Channel!$A$1:$B$8,2,FALSE)</f>
        <v>Offline</v>
      </c>
    </row>
    <row r="66" spans="1:16" thickBot="1">
      <c r="A66" s="5" t="s">
        <v>17</v>
      </c>
      <c r="B66" s="6" t="s">
        <v>88</v>
      </c>
      <c r="C66" s="6" t="s">
        <v>47</v>
      </c>
      <c r="D66" s="6" t="s">
        <v>16</v>
      </c>
      <c r="E66" s="10">
        <v>41560</v>
      </c>
      <c r="F66" s="8">
        <v>505716836</v>
      </c>
      <c r="G66" s="10">
        <v>41560</v>
      </c>
      <c r="H66" s="9">
        <v>1705</v>
      </c>
      <c r="I66" s="16">
        <v>437.2</v>
      </c>
      <c r="J66" s="16">
        <v>263.33</v>
      </c>
      <c r="K66" s="16">
        <v>745426</v>
      </c>
      <c r="L66" s="16">
        <v>448977.65</v>
      </c>
      <c r="M66" s="17">
        <v>296448.34999999998</v>
      </c>
      <c r="N66" s="26" t="str">
        <f t="shared" si="0"/>
        <v>Central America and the Caribbean-Cosmetics</v>
      </c>
      <c r="O66" s="30" t="str">
        <f t="shared" si="1"/>
        <v>average</v>
      </c>
      <c r="P66" s="31" t="str">
        <f>VLOOKUP(A66,Sales_Channel!$A$1:$B$8,2,FALSE)</f>
        <v>Online</v>
      </c>
    </row>
    <row r="67" spans="1:16" thickBot="1">
      <c r="A67" s="5" t="s">
        <v>25</v>
      </c>
      <c r="B67" s="6" t="s">
        <v>28</v>
      </c>
      <c r="C67" s="6" t="s">
        <v>47</v>
      </c>
      <c r="D67" s="6" t="s">
        <v>16</v>
      </c>
      <c r="E67" s="10">
        <v>42748</v>
      </c>
      <c r="F67" s="8">
        <v>699358165</v>
      </c>
      <c r="G67" s="10">
        <v>42748</v>
      </c>
      <c r="H67" s="9">
        <v>4477</v>
      </c>
      <c r="I67" s="16">
        <v>437.2</v>
      </c>
      <c r="J67" s="16">
        <v>263.33</v>
      </c>
      <c r="K67" s="16">
        <v>1957344.4</v>
      </c>
      <c r="L67" s="16">
        <v>1178928.4099999999</v>
      </c>
      <c r="M67" s="17">
        <v>778415.99</v>
      </c>
      <c r="N67" s="26" t="str">
        <f t="shared" ref="N67:N101" si="4">CONCATENATE(A67,"-",C67)</f>
        <v>Sub-Saharan Africa-Cosmetics</v>
      </c>
      <c r="O67" s="30" t="str">
        <f t="shared" ref="O67:O101" si="5">IF(M67&gt;530000,"good",IF(M67&gt;140000,"average","poor"))</f>
        <v>good</v>
      </c>
      <c r="P67" s="31" t="str">
        <f>VLOOKUP(A67,Sales_Channel!$A$1:$B$8,2,FALSE)</f>
        <v>Offline</v>
      </c>
    </row>
    <row r="68" spans="1:16" thickBot="1">
      <c r="A68" s="5" t="s">
        <v>25</v>
      </c>
      <c r="B68" s="6" t="s">
        <v>89</v>
      </c>
      <c r="C68" s="6" t="s">
        <v>36</v>
      </c>
      <c r="D68" s="6" t="s">
        <v>24</v>
      </c>
      <c r="E68" s="7">
        <v>42748</v>
      </c>
      <c r="F68" s="8">
        <v>228944623</v>
      </c>
      <c r="G68" s="7">
        <v>42748</v>
      </c>
      <c r="H68" s="9">
        <v>8656</v>
      </c>
      <c r="I68" s="16">
        <v>81.73</v>
      </c>
      <c r="J68" s="16">
        <v>56.67</v>
      </c>
      <c r="K68" s="16">
        <v>707454.88</v>
      </c>
      <c r="L68" s="16">
        <v>490535.52</v>
      </c>
      <c r="M68" s="17">
        <v>216919.36</v>
      </c>
      <c r="N68" s="26" t="str">
        <f t="shared" si="4"/>
        <v>Sub-Saharan Africa-Personal Care</v>
      </c>
      <c r="O68" s="30" t="str">
        <f t="shared" si="5"/>
        <v>average</v>
      </c>
      <c r="P68" s="31" t="str">
        <f>VLOOKUP(A68,Sales_Channel!$A$1:$B$8,2,FALSE)</f>
        <v>Offline</v>
      </c>
    </row>
    <row r="69" spans="1:16" thickBot="1">
      <c r="A69" s="5" t="s">
        <v>17</v>
      </c>
      <c r="B69" s="6" t="s">
        <v>90</v>
      </c>
      <c r="C69" s="6" t="s">
        <v>41</v>
      </c>
      <c r="D69" s="6" t="s">
        <v>32</v>
      </c>
      <c r="E69" s="7">
        <v>42576</v>
      </c>
      <c r="F69" s="8">
        <v>807025039</v>
      </c>
      <c r="G69" s="7">
        <v>42576</v>
      </c>
      <c r="H69" s="9">
        <v>5498</v>
      </c>
      <c r="I69" s="16">
        <v>109.28</v>
      </c>
      <c r="J69" s="16">
        <v>35.840000000000003</v>
      </c>
      <c r="K69" s="16">
        <v>600821.43999999994</v>
      </c>
      <c r="L69" s="16">
        <v>197048.32000000001</v>
      </c>
      <c r="M69" s="17">
        <v>403773.12</v>
      </c>
      <c r="N69" s="26" t="str">
        <f t="shared" si="4"/>
        <v>Central America and the Caribbean-Clothes</v>
      </c>
      <c r="O69" s="30" t="str">
        <f t="shared" si="5"/>
        <v>average</v>
      </c>
      <c r="P69" s="31" t="str">
        <f>VLOOKUP(A69,Sales_Channel!$A$1:$B$8,2,FALSE)</f>
        <v>Online</v>
      </c>
    </row>
    <row r="70" spans="1:16" thickBot="1">
      <c r="A70" s="5" t="s">
        <v>21</v>
      </c>
      <c r="B70" s="6" t="s">
        <v>91</v>
      </c>
      <c r="C70" s="6" t="s">
        <v>23</v>
      </c>
      <c r="D70" s="6" t="s">
        <v>16</v>
      </c>
      <c r="E70" s="10">
        <v>40475</v>
      </c>
      <c r="F70" s="8">
        <v>166460740</v>
      </c>
      <c r="G70" s="10">
        <v>40475</v>
      </c>
      <c r="H70" s="9">
        <v>8287</v>
      </c>
      <c r="I70" s="16">
        <v>651.21</v>
      </c>
      <c r="J70" s="16">
        <v>524.96</v>
      </c>
      <c r="K70" s="16">
        <v>5396577.2699999996</v>
      </c>
      <c r="L70" s="16">
        <v>4350343.5199999996</v>
      </c>
      <c r="M70" s="17">
        <v>1046233.75</v>
      </c>
      <c r="N70" s="26" t="str">
        <f t="shared" si="4"/>
        <v>Europe-Office Supplies</v>
      </c>
      <c r="O70" s="30" t="str">
        <f t="shared" si="5"/>
        <v>good</v>
      </c>
      <c r="P70" s="31" t="str">
        <f>VLOOKUP(A70,Sales_Channel!$A$1:$B$8,2,FALSE)</f>
        <v>Online</v>
      </c>
    </row>
    <row r="71" spans="1:16" thickBot="1">
      <c r="A71" s="5" t="s">
        <v>25</v>
      </c>
      <c r="B71" s="6" t="s">
        <v>92</v>
      </c>
      <c r="C71" s="6" t="s">
        <v>41</v>
      </c>
      <c r="D71" s="6" t="s">
        <v>24</v>
      </c>
      <c r="E71" s="7">
        <v>42119</v>
      </c>
      <c r="F71" s="8">
        <v>610425555</v>
      </c>
      <c r="G71" s="7">
        <v>42119</v>
      </c>
      <c r="H71" s="9">
        <v>7342</v>
      </c>
      <c r="I71" s="16">
        <v>109.28</v>
      </c>
      <c r="J71" s="16">
        <v>35.840000000000003</v>
      </c>
      <c r="K71" s="16">
        <v>802333.76</v>
      </c>
      <c r="L71" s="16">
        <v>263137.28000000003</v>
      </c>
      <c r="M71" s="17">
        <v>539196.48</v>
      </c>
      <c r="N71" s="26" t="str">
        <f t="shared" si="4"/>
        <v>Sub-Saharan Africa-Clothes</v>
      </c>
      <c r="O71" s="30" t="str">
        <f t="shared" si="5"/>
        <v>good</v>
      </c>
      <c r="P71" s="31" t="str">
        <f>VLOOKUP(A71,Sales_Channel!$A$1:$B$8,2,FALSE)</f>
        <v>Offline</v>
      </c>
    </row>
    <row r="72" spans="1:16" thickBot="1">
      <c r="A72" s="5" t="s">
        <v>38</v>
      </c>
      <c r="B72" s="6" t="s">
        <v>50</v>
      </c>
      <c r="C72" s="6" t="s">
        <v>23</v>
      </c>
      <c r="D72" s="6" t="s">
        <v>32</v>
      </c>
      <c r="E72" s="7">
        <v>41387</v>
      </c>
      <c r="F72" s="8">
        <v>462405812</v>
      </c>
      <c r="G72" s="7">
        <v>41387</v>
      </c>
      <c r="H72" s="9">
        <v>5010</v>
      </c>
      <c r="I72" s="16">
        <v>651.21</v>
      </c>
      <c r="J72" s="16">
        <v>524.96</v>
      </c>
      <c r="K72" s="16">
        <v>3262562.1</v>
      </c>
      <c r="L72" s="16">
        <v>2630049.6</v>
      </c>
      <c r="M72" s="17">
        <v>632512.5</v>
      </c>
      <c r="N72" s="26" t="str">
        <f t="shared" si="4"/>
        <v>Asia-Office Supplies</v>
      </c>
      <c r="O72" s="30" t="str">
        <f t="shared" si="5"/>
        <v>good</v>
      </c>
      <c r="P72" s="31" t="str">
        <f>VLOOKUP(A72,Sales_Channel!$A$1:$B$8,2,FALSE)</f>
        <v>Online</v>
      </c>
    </row>
    <row r="73" spans="1:16" thickBot="1">
      <c r="A73" s="5" t="s">
        <v>68</v>
      </c>
      <c r="B73" s="6" t="s">
        <v>87</v>
      </c>
      <c r="C73" s="6" t="s">
        <v>27</v>
      </c>
      <c r="D73" s="6" t="s">
        <v>24</v>
      </c>
      <c r="E73" s="7">
        <v>42230</v>
      </c>
      <c r="F73" s="8">
        <v>816200339</v>
      </c>
      <c r="G73" s="7">
        <v>42230</v>
      </c>
      <c r="H73" s="9">
        <v>673</v>
      </c>
      <c r="I73" s="16">
        <v>9.33</v>
      </c>
      <c r="J73" s="16">
        <v>6.92</v>
      </c>
      <c r="K73" s="16">
        <v>6279.09</v>
      </c>
      <c r="L73" s="16">
        <v>4657.16</v>
      </c>
      <c r="M73" s="17">
        <v>1621.93</v>
      </c>
      <c r="N73" s="26" t="str">
        <f t="shared" si="4"/>
        <v>Middle East and North Africa-Fruits</v>
      </c>
      <c r="O73" s="30" t="str">
        <f t="shared" si="5"/>
        <v>poor</v>
      </c>
      <c r="P73" s="31" t="str">
        <f>VLOOKUP(A73,Sales_Channel!$A$1:$B$8,2,FALSE)</f>
        <v>Offline</v>
      </c>
    </row>
    <row r="74" spans="1:16" thickBot="1">
      <c r="A74" s="5" t="s">
        <v>25</v>
      </c>
      <c r="B74" s="6" t="s">
        <v>93</v>
      </c>
      <c r="C74" s="6" t="s">
        <v>49</v>
      </c>
      <c r="D74" s="6" t="s">
        <v>20</v>
      </c>
      <c r="E74" s="7">
        <v>40689</v>
      </c>
      <c r="F74" s="8">
        <v>585920464</v>
      </c>
      <c r="G74" s="7">
        <v>40689</v>
      </c>
      <c r="H74" s="9">
        <v>5741</v>
      </c>
      <c r="I74" s="16">
        <v>47.45</v>
      </c>
      <c r="J74" s="16">
        <v>31.79</v>
      </c>
      <c r="K74" s="16">
        <v>272410.45</v>
      </c>
      <c r="L74" s="16">
        <v>182506.39</v>
      </c>
      <c r="M74" s="17">
        <v>89904.06</v>
      </c>
      <c r="N74" s="26" t="str">
        <f t="shared" si="4"/>
        <v>Sub-Saharan Africa-Beverages</v>
      </c>
      <c r="O74" s="30" t="str">
        <f t="shared" si="5"/>
        <v>poor</v>
      </c>
      <c r="P74" s="31" t="str">
        <f>VLOOKUP(A74,Sales_Channel!$A$1:$B$8,2,FALSE)</f>
        <v>Offline</v>
      </c>
    </row>
    <row r="75" spans="1:16" thickBot="1">
      <c r="A75" s="5" t="s">
        <v>25</v>
      </c>
      <c r="B75" s="6" t="s">
        <v>66</v>
      </c>
      <c r="C75" s="6" t="s">
        <v>19</v>
      </c>
      <c r="D75" s="6" t="s">
        <v>16</v>
      </c>
      <c r="E75" s="7">
        <v>42875</v>
      </c>
      <c r="F75" s="8">
        <v>555990016</v>
      </c>
      <c r="G75" s="7">
        <v>42875</v>
      </c>
      <c r="H75" s="9">
        <v>8656</v>
      </c>
      <c r="I75" s="16">
        <v>205.7</v>
      </c>
      <c r="J75" s="16">
        <v>117.11</v>
      </c>
      <c r="K75" s="16">
        <v>1780539.2</v>
      </c>
      <c r="L75" s="16">
        <v>1013704.16</v>
      </c>
      <c r="M75" s="17">
        <v>766835.04</v>
      </c>
      <c r="N75" s="26" t="str">
        <f t="shared" si="4"/>
        <v>Sub-Saharan Africa-Cereal</v>
      </c>
      <c r="O75" s="30" t="str">
        <f t="shared" si="5"/>
        <v>good</v>
      </c>
      <c r="P75" s="31" t="str">
        <f>VLOOKUP(A75,Sales_Channel!$A$1:$B$8,2,FALSE)</f>
        <v>Offline</v>
      </c>
    </row>
    <row r="76" spans="1:16" thickBot="1">
      <c r="A76" s="5" t="s">
        <v>68</v>
      </c>
      <c r="B76" s="6" t="s">
        <v>94</v>
      </c>
      <c r="C76" s="6" t="s">
        <v>47</v>
      </c>
      <c r="D76" s="6" t="s">
        <v>24</v>
      </c>
      <c r="E76" s="7">
        <v>42748</v>
      </c>
      <c r="F76" s="8">
        <v>231145322</v>
      </c>
      <c r="G76" s="7">
        <v>42748</v>
      </c>
      <c r="H76" s="9">
        <v>9892</v>
      </c>
      <c r="I76" s="16">
        <v>437.2</v>
      </c>
      <c r="J76" s="16">
        <v>263.33</v>
      </c>
      <c r="K76" s="16">
        <v>4324782.4000000004</v>
      </c>
      <c r="L76" s="16">
        <v>2604860.36</v>
      </c>
      <c r="M76" s="17">
        <v>1719922.04</v>
      </c>
      <c r="N76" s="26" t="str">
        <f t="shared" si="4"/>
        <v>Middle East and North Africa-Cosmetics</v>
      </c>
      <c r="O76" s="30" t="str">
        <f t="shared" si="5"/>
        <v>good</v>
      </c>
      <c r="P76" s="31" t="str">
        <f>VLOOKUP(A76,Sales_Channel!$A$1:$B$8,2,FALSE)</f>
        <v>Offline</v>
      </c>
    </row>
    <row r="77" spans="1:16" thickBot="1">
      <c r="A77" s="5" t="s">
        <v>95</v>
      </c>
      <c r="B77" s="6" t="s">
        <v>96</v>
      </c>
      <c r="C77" s="6" t="s">
        <v>31</v>
      </c>
      <c r="D77" s="6" t="s">
        <v>20</v>
      </c>
      <c r="E77" s="10">
        <v>42748</v>
      </c>
      <c r="F77" s="8">
        <v>986435210</v>
      </c>
      <c r="G77" s="10">
        <v>42748</v>
      </c>
      <c r="H77" s="9">
        <v>6954</v>
      </c>
      <c r="I77" s="16">
        <v>668.27</v>
      </c>
      <c r="J77" s="16">
        <v>502.54</v>
      </c>
      <c r="K77" s="16">
        <v>4647149.58</v>
      </c>
      <c r="L77" s="16">
        <v>3494663.16</v>
      </c>
      <c r="M77" s="17">
        <v>1152486.42</v>
      </c>
      <c r="N77" s="26" t="str">
        <f t="shared" si="4"/>
        <v>North America-Household</v>
      </c>
      <c r="O77" s="30" t="str">
        <f t="shared" si="5"/>
        <v>good</v>
      </c>
      <c r="P77" s="31" t="str">
        <f>VLOOKUP(A77,Sales_Channel!$A$1:$B$8,2,FALSE)</f>
        <v>Online</v>
      </c>
    </row>
    <row r="78" spans="1:16" thickBot="1">
      <c r="A78" s="5" t="s">
        <v>13</v>
      </c>
      <c r="B78" s="6" t="s">
        <v>97</v>
      </c>
      <c r="C78" s="6" t="s">
        <v>49</v>
      </c>
      <c r="D78" s="6" t="s">
        <v>20</v>
      </c>
      <c r="E78" s="10">
        <v>41940</v>
      </c>
      <c r="F78" s="8">
        <v>217221009</v>
      </c>
      <c r="G78" s="10">
        <v>41940</v>
      </c>
      <c r="H78" s="9">
        <v>9379</v>
      </c>
      <c r="I78" s="16">
        <v>47.45</v>
      </c>
      <c r="J78" s="16">
        <v>31.79</v>
      </c>
      <c r="K78" s="16">
        <v>445033.55</v>
      </c>
      <c r="L78" s="16">
        <v>298158.40999999997</v>
      </c>
      <c r="M78" s="17">
        <v>146875.14000000001</v>
      </c>
      <c r="N78" s="26" t="str">
        <f t="shared" si="4"/>
        <v>Australia and Oceania-Beverages</v>
      </c>
      <c r="O78" s="30" t="str">
        <f t="shared" si="5"/>
        <v>average</v>
      </c>
      <c r="P78" s="31" t="str">
        <f>VLOOKUP(A78,Sales_Channel!$A$1:$B$8,2,FALSE)</f>
        <v>Online</v>
      </c>
    </row>
    <row r="79" spans="1:16" thickBot="1">
      <c r="A79" s="5" t="s">
        <v>38</v>
      </c>
      <c r="B79" s="6" t="s">
        <v>98</v>
      </c>
      <c r="C79" s="6" t="s">
        <v>34</v>
      </c>
      <c r="D79" s="6" t="s">
        <v>20</v>
      </c>
      <c r="E79" s="10">
        <v>40801</v>
      </c>
      <c r="F79" s="8">
        <v>789176547</v>
      </c>
      <c r="G79" s="10">
        <v>40801</v>
      </c>
      <c r="H79" s="9">
        <v>3732</v>
      </c>
      <c r="I79" s="16">
        <v>154.06</v>
      </c>
      <c r="J79" s="16">
        <v>90.93</v>
      </c>
      <c r="K79" s="16">
        <v>574951.92000000004</v>
      </c>
      <c r="L79" s="16">
        <v>339350.76</v>
      </c>
      <c r="M79" s="17">
        <v>235601.16</v>
      </c>
      <c r="N79" s="26" t="str">
        <f t="shared" si="4"/>
        <v>Asia-Vegetables</v>
      </c>
      <c r="O79" s="30" t="str">
        <f t="shared" si="5"/>
        <v>average</v>
      </c>
      <c r="P79" s="31" t="str">
        <f>VLOOKUP(A79,Sales_Channel!$A$1:$B$8,2,FALSE)</f>
        <v>Online</v>
      </c>
    </row>
    <row r="80" spans="1:16" thickBot="1">
      <c r="A80" s="5" t="s">
        <v>21</v>
      </c>
      <c r="B80" s="6" t="s">
        <v>99</v>
      </c>
      <c r="C80" s="6" t="s">
        <v>15</v>
      </c>
      <c r="D80" s="6" t="s">
        <v>16</v>
      </c>
      <c r="E80" s="7">
        <v>41058</v>
      </c>
      <c r="F80" s="8">
        <v>688288152</v>
      </c>
      <c r="G80" s="7">
        <v>41058</v>
      </c>
      <c r="H80" s="9">
        <v>8614</v>
      </c>
      <c r="I80" s="16">
        <v>255.28</v>
      </c>
      <c r="J80" s="16">
        <v>159.41999999999999</v>
      </c>
      <c r="K80" s="16">
        <v>2198981.92</v>
      </c>
      <c r="L80" s="16">
        <v>1373243.88</v>
      </c>
      <c r="M80" s="17">
        <v>825738.04</v>
      </c>
      <c r="N80" s="26" t="str">
        <f t="shared" si="4"/>
        <v>Europe-Baby Food</v>
      </c>
      <c r="O80" s="30" t="str">
        <f t="shared" si="5"/>
        <v>good</v>
      </c>
      <c r="P80" s="31" t="str">
        <f>VLOOKUP(A80,Sales_Channel!$A$1:$B$8,2,FALSE)</f>
        <v>Online</v>
      </c>
    </row>
    <row r="81" spans="1:16" thickBot="1">
      <c r="A81" s="5" t="s">
        <v>13</v>
      </c>
      <c r="B81" s="6" t="s">
        <v>100</v>
      </c>
      <c r="C81" s="6" t="s">
        <v>47</v>
      </c>
      <c r="D81" s="6" t="s">
        <v>16</v>
      </c>
      <c r="E81" s="7">
        <v>41475</v>
      </c>
      <c r="F81" s="8">
        <v>670854651</v>
      </c>
      <c r="G81" s="7">
        <v>41475</v>
      </c>
      <c r="H81" s="9">
        <v>9654</v>
      </c>
      <c r="I81" s="16">
        <v>437.2</v>
      </c>
      <c r="J81" s="16">
        <v>263.33</v>
      </c>
      <c r="K81" s="16">
        <v>4220728.8</v>
      </c>
      <c r="L81" s="16">
        <v>2542187.8199999998</v>
      </c>
      <c r="M81" s="17">
        <v>1678540.98</v>
      </c>
      <c r="N81" s="26" t="str">
        <f t="shared" si="4"/>
        <v>Australia and Oceania-Cosmetics</v>
      </c>
      <c r="O81" s="30" t="str">
        <f t="shared" si="5"/>
        <v>good</v>
      </c>
      <c r="P81" s="31" t="str">
        <f>VLOOKUP(A81,Sales_Channel!$A$1:$B$8,2,FALSE)</f>
        <v>Online</v>
      </c>
    </row>
    <row r="82" spans="1:16" thickBot="1">
      <c r="A82" s="5" t="s">
        <v>21</v>
      </c>
      <c r="B82" s="6" t="s">
        <v>101</v>
      </c>
      <c r="C82" s="6" t="s">
        <v>31</v>
      </c>
      <c r="D82" s="6" t="s">
        <v>24</v>
      </c>
      <c r="E82" s="10">
        <v>41203</v>
      </c>
      <c r="F82" s="8">
        <v>213487374</v>
      </c>
      <c r="G82" s="10">
        <v>41203</v>
      </c>
      <c r="H82" s="9">
        <v>4513</v>
      </c>
      <c r="I82" s="16">
        <v>668.27</v>
      </c>
      <c r="J82" s="16">
        <v>502.54</v>
      </c>
      <c r="K82" s="16">
        <v>3015902.51</v>
      </c>
      <c r="L82" s="16">
        <v>2267963.02</v>
      </c>
      <c r="M82" s="17">
        <v>747939.49</v>
      </c>
      <c r="N82" s="26" t="str">
        <f t="shared" si="4"/>
        <v>Europe-Household</v>
      </c>
      <c r="O82" s="30" t="str">
        <f t="shared" si="5"/>
        <v>good</v>
      </c>
      <c r="P82" s="31" t="str">
        <f>VLOOKUP(A82,Sales_Channel!$A$1:$B$8,2,FALSE)</f>
        <v>Online</v>
      </c>
    </row>
    <row r="83" spans="1:16" thickBot="1">
      <c r="A83" s="5" t="s">
        <v>68</v>
      </c>
      <c r="B83" s="6" t="s">
        <v>102</v>
      </c>
      <c r="C83" s="6" t="s">
        <v>41</v>
      </c>
      <c r="D83" s="6" t="s">
        <v>24</v>
      </c>
      <c r="E83" s="7">
        <v>41170</v>
      </c>
      <c r="F83" s="8">
        <v>663110148</v>
      </c>
      <c r="G83" s="7">
        <v>41170</v>
      </c>
      <c r="H83" s="9">
        <v>7884</v>
      </c>
      <c r="I83" s="16">
        <v>109.28</v>
      </c>
      <c r="J83" s="16">
        <v>35.840000000000003</v>
      </c>
      <c r="K83" s="16">
        <v>861563.52</v>
      </c>
      <c r="L83" s="16">
        <v>282562.56</v>
      </c>
      <c r="M83" s="17">
        <v>579000.96</v>
      </c>
      <c r="N83" s="26" t="str">
        <f t="shared" si="4"/>
        <v>Middle East and North Africa-Clothes</v>
      </c>
      <c r="O83" s="30" t="str">
        <f t="shared" si="5"/>
        <v>good</v>
      </c>
      <c r="P83" s="31" t="str">
        <f>VLOOKUP(A83,Sales_Channel!$A$1:$B$8,2,FALSE)</f>
        <v>Offline</v>
      </c>
    </row>
    <row r="84" spans="1:16" thickBot="1">
      <c r="A84" s="5" t="s">
        <v>68</v>
      </c>
      <c r="B84" s="6" t="s">
        <v>103</v>
      </c>
      <c r="C84" s="6" t="s">
        <v>47</v>
      </c>
      <c r="D84" s="6" t="s">
        <v>16</v>
      </c>
      <c r="E84" s="7">
        <v>42689</v>
      </c>
      <c r="F84" s="8">
        <v>286959302</v>
      </c>
      <c r="G84" s="7">
        <v>42689</v>
      </c>
      <c r="H84" s="9">
        <v>6489</v>
      </c>
      <c r="I84" s="16">
        <v>437.2</v>
      </c>
      <c r="J84" s="16">
        <v>263.33</v>
      </c>
      <c r="K84" s="16">
        <v>2836990.8</v>
      </c>
      <c r="L84" s="16">
        <v>1708748.37</v>
      </c>
      <c r="M84" s="17">
        <v>1128242.43</v>
      </c>
      <c r="N84" s="26" t="str">
        <f t="shared" si="4"/>
        <v>Middle East and North Africa-Cosmetics</v>
      </c>
      <c r="O84" s="30" t="str">
        <f t="shared" si="5"/>
        <v>good</v>
      </c>
      <c r="P84" s="31" t="str">
        <f>VLOOKUP(A84,Sales_Channel!$A$1:$B$8,2,FALSE)</f>
        <v>Offline</v>
      </c>
    </row>
    <row r="85" spans="1:16" thickBot="1">
      <c r="A85" s="5" t="s">
        <v>25</v>
      </c>
      <c r="B85" s="6" t="s">
        <v>104</v>
      </c>
      <c r="C85" s="6" t="s">
        <v>55</v>
      </c>
      <c r="D85" s="6" t="s">
        <v>24</v>
      </c>
      <c r="E85" s="7">
        <v>42748</v>
      </c>
      <c r="F85" s="8">
        <v>122583663</v>
      </c>
      <c r="G85" s="7">
        <v>42748</v>
      </c>
      <c r="H85" s="9">
        <v>4085</v>
      </c>
      <c r="I85" s="16">
        <v>152.58000000000001</v>
      </c>
      <c r="J85" s="16">
        <v>97.44</v>
      </c>
      <c r="K85" s="16">
        <v>623289.30000000005</v>
      </c>
      <c r="L85" s="16">
        <v>398042.4</v>
      </c>
      <c r="M85" s="17">
        <v>225246.9</v>
      </c>
      <c r="N85" s="26" t="str">
        <f t="shared" si="4"/>
        <v>Sub-Saharan Africa-Snacks</v>
      </c>
      <c r="O85" s="30" t="str">
        <f t="shared" si="5"/>
        <v>average</v>
      </c>
      <c r="P85" s="31" t="str">
        <f>VLOOKUP(A85,Sales_Channel!$A$1:$B$8,2,FALSE)</f>
        <v>Offline</v>
      </c>
    </row>
    <row r="86" spans="1:16" thickBot="1">
      <c r="A86" s="5" t="s">
        <v>25</v>
      </c>
      <c r="B86" s="6" t="s">
        <v>105</v>
      </c>
      <c r="C86" s="6" t="s">
        <v>34</v>
      </c>
      <c r="D86" s="6" t="s">
        <v>24</v>
      </c>
      <c r="E86" s="7">
        <v>40986</v>
      </c>
      <c r="F86" s="8">
        <v>827844560</v>
      </c>
      <c r="G86" s="7">
        <v>40986</v>
      </c>
      <c r="H86" s="9">
        <v>6457</v>
      </c>
      <c r="I86" s="16">
        <v>154.06</v>
      </c>
      <c r="J86" s="16">
        <v>90.93</v>
      </c>
      <c r="K86" s="16">
        <v>994765.42</v>
      </c>
      <c r="L86" s="16">
        <v>587135.01</v>
      </c>
      <c r="M86" s="17">
        <v>407630.41</v>
      </c>
      <c r="N86" s="26" t="str">
        <f t="shared" si="4"/>
        <v>Sub-Saharan Africa-Vegetables</v>
      </c>
      <c r="O86" s="30" t="str">
        <f t="shared" si="5"/>
        <v>average</v>
      </c>
      <c r="P86" s="31" t="str">
        <f>VLOOKUP(A86,Sales_Channel!$A$1:$B$8,2,FALSE)</f>
        <v>Offline</v>
      </c>
    </row>
    <row r="87" spans="1:16" thickBot="1">
      <c r="A87" s="5" t="s">
        <v>95</v>
      </c>
      <c r="B87" s="6" t="s">
        <v>96</v>
      </c>
      <c r="C87" s="6" t="s">
        <v>36</v>
      </c>
      <c r="D87" s="6" t="s">
        <v>24</v>
      </c>
      <c r="E87" s="7">
        <v>40956</v>
      </c>
      <c r="F87" s="8">
        <v>430915820</v>
      </c>
      <c r="G87" s="7">
        <v>40956</v>
      </c>
      <c r="H87" s="9">
        <v>6422</v>
      </c>
      <c r="I87" s="16">
        <v>81.73</v>
      </c>
      <c r="J87" s="16">
        <v>56.67</v>
      </c>
      <c r="K87" s="16">
        <v>524870.06000000006</v>
      </c>
      <c r="L87" s="16">
        <v>363934.74</v>
      </c>
      <c r="M87" s="17">
        <v>160935.32</v>
      </c>
      <c r="N87" s="26" t="str">
        <f t="shared" si="4"/>
        <v>North America-Personal Care</v>
      </c>
      <c r="O87" s="30" t="str">
        <f t="shared" si="5"/>
        <v>average</v>
      </c>
      <c r="P87" s="31" t="str">
        <f>VLOOKUP(A87,Sales_Channel!$A$1:$B$8,2,FALSE)</f>
        <v>Online</v>
      </c>
    </row>
    <row r="88" spans="1:16" thickBot="1">
      <c r="A88" s="5" t="s">
        <v>25</v>
      </c>
      <c r="B88" s="6" t="s">
        <v>26</v>
      </c>
      <c r="C88" s="6" t="s">
        <v>49</v>
      </c>
      <c r="D88" s="6" t="s">
        <v>20</v>
      </c>
      <c r="E88" s="7">
        <v>40559</v>
      </c>
      <c r="F88" s="8">
        <v>180283772</v>
      </c>
      <c r="G88" s="7">
        <v>40559</v>
      </c>
      <c r="H88" s="9">
        <v>8829</v>
      </c>
      <c r="I88" s="16">
        <v>47.45</v>
      </c>
      <c r="J88" s="16">
        <v>31.79</v>
      </c>
      <c r="K88" s="16">
        <v>418936.05</v>
      </c>
      <c r="L88" s="16">
        <v>280673.90999999997</v>
      </c>
      <c r="M88" s="17">
        <v>138262.14000000001</v>
      </c>
      <c r="N88" s="26" t="str">
        <f t="shared" si="4"/>
        <v>Sub-Saharan Africa-Beverages</v>
      </c>
      <c r="O88" s="30" t="str">
        <f t="shared" si="5"/>
        <v>poor</v>
      </c>
      <c r="P88" s="31" t="str">
        <f>VLOOKUP(A88,Sales_Channel!$A$1:$B$8,2,FALSE)</f>
        <v>Offline</v>
      </c>
    </row>
    <row r="89" spans="1:16" thickBot="1">
      <c r="A89" s="5" t="s">
        <v>25</v>
      </c>
      <c r="B89" s="6" t="s">
        <v>61</v>
      </c>
      <c r="C89" s="6" t="s">
        <v>15</v>
      </c>
      <c r="D89" s="6" t="s">
        <v>32</v>
      </c>
      <c r="E89" s="7">
        <v>42748</v>
      </c>
      <c r="F89" s="8">
        <v>494747245</v>
      </c>
      <c r="G89" s="7">
        <v>42748</v>
      </c>
      <c r="H89" s="9">
        <v>5559</v>
      </c>
      <c r="I89" s="16">
        <v>255.28</v>
      </c>
      <c r="J89" s="16">
        <v>159.41999999999999</v>
      </c>
      <c r="K89" s="16">
        <v>1419101.52</v>
      </c>
      <c r="L89" s="16">
        <v>886215.78</v>
      </c>
      <c r="M89" s="17">
        <v>532885.74</v>
      </c>
      <c r="N89" s="26" t="str">
        <f t="shared" si="4"/>
        <v>Sub-Saharan Africa-Baby Food</v>
      </c>
      <c r="O89" s="30" t="str">
        <f t="shared" si="5"/>
        <v>good</v>
      </c>
      <c r="P89" s="31" t="str">
        <f>VLOOKUP(A89,Sales_Channel!$A$1:$B$8,2,FALSE)</f>
        <v>Offline</v>
      </c>
    </row>
    <row r="90" spans="1:16" thickBot="1">
      <c r="A90" s="5" t="s">
        <v>68</v>
      </c>
      <c r="B90" s="6" t="s">
        <v>106</v>
      </c>
      <c r="C90" s="6" t="s">
        <v>27</v>
      </c>
      <c r="D90" s="6" t="s">
        <v>32</v>
      </c>
      <c r="E90" s="7">
        <v>41029</v>
      </c>
      <c r="F90" s="8">
        <v>513417565</v>
      </c>
      <c r="G90" s="7">
        <v>41029</v>
      </c>
      <c r="H90" s="9">
        <v>522</v>
      </c>
      <c r="I90" s="16">
        <v>9.33</v>
      </c>
      <c r="J90" s="16">
        <v>6.92</v>
      </c>
      <c r="K90" s="16">
        <v>4870.26</v>
      </c>
      <c r="L90" s="16">
        <v>3612.24</v>
      </c>
      <c r="M90" s="17">
        <v>1258.02</v>
      </c>
      <c r="N90" s="26" t="str">
        <f t="shared" si="4"/>
        <v>Middle East and North Africa-Fruits</v>
      </c>
      <c r="O90" s="30" t="str">
        <f t="shared" si="5"/>
        <v>poor</v>
      </c>
      <c r="P90" s="31" t="str">
        <f>VLOOKUP(A90,Sales_Channel!$A$1:$B$8,2,FALSE)</f>
        <v>Offline</v>
      </c>
    </row>
    <row r="91" spans="1:16" thickBot="1">
      <c r="A91" s="5" t="s">
        <v>21</v>
      </c>
      <c r="B91" s="6" t="s">
        <v>107</v>
      </c>
      <c r="C91" s="6" t="s">
        <v>49</v>
      </c>
      <c r="D91" s="6" t="s">
        <v>20</v>
      </c>
      <c r="E91" s="10">
        <v>42666</v>
      </c>
      <c r="F91" s="8">
        <v>345718562</v>
      </c>
      <c r="G91" s="10">
        <v>42666</v>
      </c>
      <c r="H91" s="9">
        <v>4660</v>
      </c>
      <c r="I91" s="16">
        <v>47.45</v>
      </c>
      <c r="J91" s="16">
        <v>31.79</v>
      </c>
      <c r="K91" s="16">
        <v>221117</v>
      </c>
      <c r="L91" s="16">
        <v>148141.4</v>
      </c>
      <c r="M91" s="17">
        <v>72975.600000000006</v>
      </c>
      <c r="N91" s="26" t="str">
        <f t="shared" si="4"/>
        <v>Europe-Beverages</v>
      </c>
      <c r="O91" s="30" t="str">
        <f t="shared" si="5"/>
        <v>poor</v>
      </c>
      <c r="P91" s="31" t="str">
        <f>VLOOKUP(A91,Sales_Channel!$A$1:$B$8,2,FALSE)</f>
        <v>Online</v>
      </c>
    </row>
    <row r="92" spans="1:16" thickBot="1">
      <c r="A92" s="5" t="s">
        <v>25</v>
      </c>
      <c r="B92" s="6" t="s">
        <v>81</v>
      </c>
      <c r="C92" s="6" t="s">
        <v>23</v>
      </c>
      <c r="D92" s="6" t="s">
        <v>16</v>
      </c>
      <c r="E92" s="10">
        <v>42748</v>
      </c>
      <c r="F92" s="8">
        <v>621386563</v>
      </c>
      <c r="G92" s="10">
        <v>42748</v>
      </c>
      <c r="H92" s="9">
        <v>948</v>
      </c>
      <c r="I92" s="16">
        <v>651.21</v>
      </c>
      <c r="J92" s="16">
        <v>524.96</v>
      </c>
      <c r="K92" s="16">
        <v>617347.07999999996</v>
      </c>
      <c r="L92" s="16">
        <v>497662.08</v>
      </c>
      <c r="M92" s="17">
        <v>119685</v>
      </c>
      <c r="N92" s="26" t="str">
        <f t="shared" si="4"/>
        <v>Sub-Saharan Africa-Office Supplies</v>
      </c>
      <c r="O92" s="30" t="str">
        <f t="shared" si="5"/>
        <v>poor</v>
      </c>
      <c r="P92" s="31" t="str">
        <f>VLOOKUP(A92,Sales_Channel!$A$1:$B$8,2,FALSE)</f>
        <v>Offline</v>
      </c>
    </row>
    <row r="93" spans="1:16" thickBot="1">
      <c r="A93" s="5" t="s">
        <v>13</v>
      </c>
      <c r="B93" s="6" t="s">
        <v>64</v>
      </c>
      <c r="C93" s="6" t="s">
        <v>49</v>
      </c>
      <c r="D93" s="6" t="s">
        <v>16</v>
      </c>
      <c r="E93" s="7">
        <v>42748</v>
      </c>
      <c r="F93" s="8">
        <v>240470397</v>
      </c>
      <c r="G93" s="7">
        <v>42748</v>
      </c>
      <c r="H93" s="9">
        <v>9389</v>
      </c>
      <c r="I93" s="16">
        <v>47.45</v>
      </c>
      <c r="J93" s="16">
        <v>31.79</v>
      </c>
      <c r="K93" s="16">
        <v>445508.05</v>
      </c>
      <c r="L93" s="16">
        <v>298476.31</v>
      </c>
      <c r="M93" s="17">
        <v>147031.74</v>
      </c>
      <c r="N93" s="26" t="str">
        <f t="shared" si="4"/>
        <v>Australia and Oceania-Beverages</v>
      </c>
      <c r="O93" s="30" t="str">
        <f t="shared" si="5"/>
        <v>average</v>
      </c>
      <c r="P93" s="31" t="str">
        <f>VLOOKUP(A93,Sales_Channel!$A$1:$B$8,2,FALSE)</f>
        <v>Online</v>
      </c>
    </row>
    <row r="94" spans="1:16" thickBot="1">
      <c r="A94" s="5" t="s">
        <v>68</v>
      </c>
      <c r="B94" s="6" t="s">
        <v>72</v>
      </c>
      <c r="C94" s="6" t="s">
        <v>23</v>
      </c>
      <c r="D94" s="6" t="s">
        <v>32</v>
      </c>
      <c r="E94" s="7">
        <v>41073</v>
      </c>
      <c r="F94" s="8">
        <v>423331391</v>
      </c>
      <c r="G94" s="7">
        <v>41073</v>
      </c>
      <c r="H94" s="9">
        <v>2021</v>
      </c>
      <c r="I94" s="16">
        <v>651.21</v>
      </c>
      <c r="J94" s="16">
        <v>524.96</v>
      </c>
      <c r="K94" s="16">
        <v>1316095.4099999999</v>
      </c>
      <c r="L94" s="16">
        <v>1060944.1599999999</v>
      </c>
      <c r="M94" s="17">
        <v>255151.25</v>
      </c>
      <c r="N94" s="26" t="str">
        <f t="shared" si="4"/>
        <v>Middle East and North Africa-Office Supplies</v>
      </c>
      <c r="O94" s="30" t="str">
        <f t="shared" si="5"/>
        <v>average</v>
      </c>
      <c r="P94" s="31" t="str">
        <f>VLOOKUP(A94,Sales_Channel!$A$1:$B$8,2,FALSE)</f>
        <v>Offline</v>
      </c>
    </row>
    <row r="95" spans="1:16" thickBot="1">
      <c r="A95" s="5" t="s">
        <v>21</v>
      </c>
      <c r="B95" s="6" t="s">
        <v>108</v>
      </c>
      <c r="C95" s="6" t="s">
        <v>47</v>
      </c>
      <c r="D95" s="6" t="s">
        <v>16</v>
      </c>
      <c r="E95" s="10">
        <v>40508</v>
      </c>
      <c r="F95" s="8">
        <v>660643374</v>
      </c>
      <c r="G95" s="10">
        <v>40508</v>
      </c>
      <c r="H95" s="9">
        <v>7910</v>
      </c>
      <c r="I95" s="16">
        <v>437.2</v>
      </c>
      <c r="J95" s="16">
        <v>263.33</v>
      </c>
      <c r="K95" s="16">
        <v>3458252</v>
      </c>
      <c r="L95" s="16">
        <v>2082940.3</v>
      </c>
      <c r="M95" s="17">
        <v>1375311.7</v>
      </c>
      <c r="N95" s="26" t="str">
        <f t="shared" si="4"/>
        <v>Europe-Cosmetics</v>
      </c>
      <c r="O95" s="30" t="str">
        <f t="shared" si="5"/>
        <v>good</v>
      </c>
      <c r="P95" s="31" t="str">
        <f>VLOOKUP(A95,Sales_Channel!$A$1:$B$8,2,FALSE)</f>
        <v>Online</v>
      </c>
    </row>
    <row r="96" spans="1:16" thickBot="1">
      <c r="A96" s="5" t="s">
        <v>17</v>
      </c>
      <c r="B96" s="6" t="s">
        <v>109</v>
      </c>
      <c r="C96" s="6" t="s">
        <v>49</v>
      </c>
      <c r="D96" s="6" t="s">
        <v>20</v>
      </c>
      <c r="E96" s="7">
        <v>42748</v>
      </c>
      <c r="F96" s="8">
        <v>963392674</v>
      </c>
      <c r="G96" s="7">
        <v>42748</v>
      </c>
      <c r="H96" s="9">
        <v>8156</v>
      </c>
      <c r="I96" s="16">
        <v>47.45</v>
      </c>
      <c r="J96" s="16">
        <v>31.79</v>
      </c>
      <c r="K96" s="16">
        <v>387002.2</v>
      </c>
      <c r="L96" s="16">
        <v>259279.24</v>
      </c>
      <c r="M96" s="17">
        <v>127722.96</v>
      </c>
      <c r="N96" s="26" t="str">
        <f t="shared" si="4"/>
        <v>Central America and the Caribbean-Beverages</v>
      </c>
      <c r="O96" s="30" t="str">
        <f t="shared" si="5"/>
        <v>poor</v>
      </c>
      <c r="P96" s="31" t="str">
        <f>VLOOKUP(A96,Sales_Channel!$A$1:$B$8,2,FALSE)</f>
        <v>Online</v>
      </c>
    </row>
    <row r="97" spans="1:16" thickBot="1">
      <c r="A97" s="5" t="s">
        <v>25</v>
      </c>
      <c r="B97" s="6" t="s">
        <v>60</v>
      </c>
      <c r="C97" s="6" t="s">
        <v>41</v>
      </c>
      <c r="D97" s="6" t="s">
        <v>32</v>
      </c>
      <c r="E97" s="7">
        <v>40750</v>
      </c>
      <c r="F97" s="8">
        <v>512878119</v>
      </c>
      <c r="G97" s="7">
        <v>40750</v>
      </c>
      <c r="H97" s="9">
        <v>888</v>
      </c>
      <c r="I97" s="16">
        <v>109.28</v>
      </c>
      <c r="J97" s="16">
        <v>35.840000000000003</v>
      </c>
      <c r="K97" s="16">
        <v>97040.639999999999</v>
      </c>
      <c r="L97" s="16">
        <v>31825.919999999998</v>
      </c>
      <c r="M97" s="17">
        <v>65214.720000000001</v>
      </c>
      <c r="N97" s="26" t="str">
        <f t="shared" si="4"/>
        <v>Sub-Saharan Africa-Clothes</v>
      </c>
      <c r="O97" s="30" t="str">
        <f t="shared" si="5"/>
        <v>poor</v>
      </c>
      <c r="P97" s="31" t="str">
        <f>VLOOKUP(A97,Sales_Channel!$A$1:$B$8,2,FALSE)</f>
        <v>Offline</v>
      </c>
    </row>
    <row r="98" spans="1:16" thickBot="1">
      <c r="A98" s="5" t="s">
        <v>38</v>
      </c>
      <c r="B98" s="6" t="s">
        <v>110</v>
      </c>
      <c r="C98" s="6" t="s">
        <v>27</v>
      </c>
      <c r="D98" s="6" t="s">
        <v>24</v>
      </c>
      <c r="E98" s="10">
        <v>42748</v>
      </c>
      <c r="F98" s="8">
        <v>810711038</v>
      </c>
      <c r="G98" s="10">
        <v>42748</v>
      </c>
      <c r="H98" s="9">
        <v>6267</v>
      </c>
      <c r="I98" s="16">
        <v>9.33</v>
      </c>
      <c r="J98" s="16">
        <v>6.92</v>
      </c>
      <c r="K98" s="16">
        <v>58471.11</v>
      </c>
      <c r="L98" s="16">
        <v>43367.64</v>
      </c>
      <c r="M98" s="17">
        <v>15103.47</v>
      </c>
      <c r="N98" s="26" t="str">
        <f t="shared" si="4"/>
        <v>Asia-Fruits</v>
      </c>
      <c r="O98" s="30" t="str">
        <f t="shared" si="5"/>
        <v>poor</v>
      </c>
      <c r="P98" s="31" t="str">
        <f>VLOOKUP(A98,Sales_Channel!$A$1:$B$8,2,FALSE)</f>
        <v>Online</v>
      </c>
    </row>
    <row r="99" spans="1:16" thickBot="1">
      <c r="A99" s="5" t="s">
        <v>25</v>
      </c>
      <c r="B99" s="6" t="s">
        <v>81</v>
      </c>
      <c r="C99" s="6" t="s">
        <v>34</v>
      </c>
      <c r="D99" s="6" t="s">
        <v>20</v>
      </c>
      <c r="E99" s="7">
        <v>42748</v>
      </c>
      <c r="F99" s="8">
        <v>728815257</v>
      </c>
      <c r="G99" s="7">
        <v>42748</v>
      </c>
      <c r="H99" s="9">
        <v>1485</v>
      </c>
      <c r="I99" s="16">
        <v>154.06</v>
      </c>
      <c r="J99" s="16">
        <v>90.93</v>
      </c>
      <c r="K99" s="16">
        <v>228779.1</v>
      </c>
      <c r="L99" s="16">
        <v>135031.04999999999</v>
      </c>
      <c r="M99" s="17">
        <v>93748.05</v>
      </c>
      <c r="N99" s="26" t="str">
        <f t="shared" si="4"/>
        <v>Sub-Saharan Africa-Vegetables</v>
      </c>
      <c r="O99" s="30" t="str">
        <f t="shared" si="5"/>
        <v>poor</v>
      </c>
      <c r="P99" s="31" t="str">
        <f>VLOOKUP(A99,Sales_Channel!$A$1:$B$8,2,FALSE)</f>
        <v>Offline</v>
      </c>
    </row>
    <row r="100" spans="1:16" thickBot="1">
      <c r="A100" s="5" t="s">
        <v>95</v>
      </c>
      <c r="B100" s="6" t="s">
        <v>96</v>
      </c>
      <c r="C100" s="6" t="s">
        <v>36</v>
      </c>
      <c r="D100" s="6" t="s">
        <v>32</v>
      </c>
      <c r="E100" s="7">
        <v>42215</v>
      </c>
      <c r="F100" s="8">
        <v>559427106</v>
      </c>
      <c r="G100" s="7">
        <v>42215</v>
      </c>
      <c r="H100" s="9">
        <v>5767</v>
      </c>
      <c r="I100" s="16">
        <v>81.73</v>
      </c>
      <c r="J100" s="16">
        <v>56.67</v>
      </c>
      <c r="K100" s="16">
        <v>471336.91</v>
      </c>
      <c r="L100" s="16">
        <v>326815.89</v>
      </c>
      <c r="M100" s="17">
        <v>144521.01999999999</v>
      </c>
      <c r="N100" s="26" t="str">
        <f t="shared" si="4"/>
        <v>North America-Personal Care</v>
      </c>
      <c r="O100" s="30" t="str">
        <f t="shared" si="5"/>
        <v>average</v>
      </c>
      <c r="P100" s="31" t="str">
        <f>VLOOKUP(A100,Sales_Channel!$A$1:$B$8,2,FALSE)</f>
        <v>Online</v>
      </c>
    </row>
    <row r="101" spans="1:16" thickBot="1">
      <c r="A101" s="11" t="s">
        <v>25</v>
      </c>
      <c r="B101" s="12" t="s">
        <v>111</v>
      </c>
      <c r="C101" s="12" t="s">
        <v>31</v>
      </c>
      <c r="D101" s="12" t="s">
        <v>24</v>
      </c>
      <c r="E101" s="13">
        <v>42748</v>
      </c>
      <c r="F101" s="14">
        <v>665095412</v>
      </c>
      <c r="G101" s="13">
        <v>42748</v>
      </c>
      <c r="H101" s="15">
        <v>5367</v>
      </c>
      <c r="I101" s="18">
        <v>668.27</v>
      </c>
      <c r="J101" s="18">
        <v>502.54</v>
      </c>
      <c r="K101" s="18">
        <v>3586605.09</v>
      </c>
      <c r="L101" s="18">
        <v>2697132.18</v>
      </c>
      <c r="M101" s="19">
        <v>889472.91</v>
      </c>
      <c r="N101" s="27" t="str">
        <f t="shared" si="4"/>
        <v>Sub-Saharan Africa-Household</v>
      </c>
      <c r="O101" s="32" t="str">
        <f t="shared" si="5"/>
        <v>good</v>
      </c>
      <c r="P101" s="33" t="str">
        <f>VLOOKUP(A101,Sales_Channel!$A$1:$B$8,2,FALSE)</f>
        <v>Offline</v>
      </c>
    </row>
    <row r="102" spans="1:16" ht="15.75" customHeight="1" thickTop="1">
      <c r="I102" s="20"/>
      <c r="J102" s="20"/>
      <c r="K102" s="20"/>
      <c r="L102" s="20"/>
      <c r="M102" s="20"/>
    </row>
  </sheetData>
  <autoFilter ref="A1:M10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8"/>
  <sheetViews>
    <sheetView workbookViewId="0">
      <selection activeCell="B2" sqref="B2"/>
    </sheetView>
  </sheetViews>
  <sheetFormatPr defaultColWidth="12.5703125" defaultRowHeight="15.75" customHeight="1"/>
  <sheetData>
    <row r="1" spans="1:2" ht="15.75" customHeight="1">
      <c r="A1" s="1" t="s">
        <v>0</v>
      </c>
      <c r="B1" s="1" t="s">
        <v>112</v>
      </c>
    </row>
    <row r="2" spans="1:2" ht="15.75" customHeight="1">
      <c r="A2" s="1" t="s">
        <v>13</v>
      </c>
      <c r="B2" s="1" t="s">
        <v>113</v>
      </c>
    </row>
    <row r="3" spans="1:2" ht="15.75" customHeight="1">
      <c r="A3" s="1" t="s">
        <v>17</v>
      </c>
      <c r="B3" s="1" t="s">
        <v>113</v>
      </c>
    </row>
    <row r="4" spans="1:2" ht="15.75" customHeight="1">
      <c r="A4" s="1" t="s">
        <v>21</v>
      </c>
      <c r="B4" s="1" t="s">
        <v>113</v>
      </c>
    </row>
    <row r="5" spans="1:2" ht="15.75" customHeight="1">
      <c r="A5" s="1" t="s">
        <v>25</v>
      </c>
      <c r="B5" s="1" t="s">
        <v>114</v>
      </c>
    </row>
    <row r="6" spans="1:2" ht="15.75" customHeight="1">
      <c r="A6" s="1" t="s">
        <v>38</v>
      </c>
      <c r="B6" s="1" t="s">
        <v>113</v>
      </c>
    </row>
    <row r="7" spans="1:2" ht="15.75" customHeight="1">
      <c r="A7" s="1" t="s">
        <v>68</v>
      </c>
      <c r="B7" s="1" t="s">
        <v>114</v>
      </c>
    </row>
    <row r="8" spans="1:2" ht="15.75" customHeight="1">
      <c r="A8" s="1" t="s">
        <v>95</v>
      </c>
      <c r="B8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Sales_Channel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Jain</cp:lastModifiedBy>
  <dcterms:modified xsi:type="dcterms:W3CDTF">2024-06-08T02:31:26Z</dcterms:modified>
</cp:coreProperties>
</file>