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3.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defaultThemeVersion="166925"/>
  <mc:AlternateContent xmlns:mc="http://schemas.openxmlformats.org/markup-compatibility/2006">
    <mc:Choice Requires="x15">
      <x15ac:absPath xmlns:x15ac="http://schemas.microsoft.com/office/spreadsheetml/2010/11/ac" url="https://d.docs.live.net/9203e5ff7e7f47ba/Documents/year 4/forensics/essay/drug-related-deaths-scotland/"/>
    </mc:Choice>
  </mc:AlternateContent>
  <xr:revisionPtr revIDLastSave="0" documentId="14_{F99966E7-5CE2-4E3F-9E79-429939936B4C}" xr6:coauthVersionLast="47" xr6:coauthVersionMax="47" xr10:uidLastSave="{00000000-0000-0000-0000-000000000000}"/>
  <bookViews>
    <workbookView xWindow="-108" yWindow="-108" windowWidth="23256" windowHeight="12456" activeTab="4" xr2:uid="{00000000-000D-0000-FFFF-FFFF00000000}"/>
  </bookViews>
  <sheets>
    <sheet name="Cover sheet" sheetId="46" r:id="rId1"/>
    <sheet name="Contents" sheetId="45" r:id="rId2"/>
    <sheet name="Notes" sheetId="47" r:id="rId3"/>
    <sheet name="Table_1" sheetId="1" r:id="rId4"/>
    <sheet name="Table_2" sheetId="4" r:id="rId5"/>
    <sheet name="Table_3" sheetId="5" r:id="rId6"/>
    <sheet name="Table_4" sheetId="6" r:id="rId7"/>
    <sheet name="Table_5" sheetId="9" r:id="rId8"/>
    <sheet name="Table_6" sheetId="7" r:id="rId9"/>
    <sheet name="Table_7" sheetId="8" r:id="rId10"/>
    <sheet name="Table_8" sheetId="10" r:id="rId11"/>
    <sheet name="Table_9" sheetId="11" r:id="rId12"/>
    <sheet name="Table_10" sheetId="12" r:id="rId13"/>
    <sheet name="Table_11" sheetId="23" r:id="rId14"/>
    <sheet name="Table_12" sheetId="41" r:id="rId15"/>
    <sheet name="Table_HB1" sheetId="13" r:id="rId16"/>
    <sheet name="Table_HB2" sheetId="14" r:id="rId17"/>
    <sheet name="Table_HB3" sheetId="15" r:id="rId18"/>
    <sheet name="Table_HB4" sheetId="16" r:id="rId19"/>
    <sheet name="Table_HB5" sheetId="17" r:id="rId20"/>
    <sheet name="Table_C1" sheetId="18" r:id="rId21"/>
    <sheet name="Table_C2" sheetId="19" r:id="rId22"/>
    <sheet name="Table_C3" sheetId="20" r:id="rId23"/>
    <sheet name="Table_C4" sheetId="21" r:id="rId24"/>
    <sheet name="Table_C5" sheetId="22" r:id="rId25"/>
    <sheet name="&lt;figures&gt;" sheetId="31" state="hidden" r:id="rId26"/>
    <sheet name="Figure_1" sheetId="3" r:id="rId27"/>
    <sheet name="Figure_2" sheetId="25" r:id="rId28"/>
    <sheet name="Figure_3" sheetId="43" r:id="rId29"/>
    <sheet name="Figure_4" sheetId="30" r:id="rId30"/>
    <sheet name="Figure_5" sheetId="32" r:id="rId31"/>
    <sheet name="Figure_6" sheetId="34" r:id="rId32"/>
    <sheet name="Figure_7a" sheetId="35" r:id="rId33"/>
    <sheet name="Figure_7b" sheetId="37" r:id="rId34"/>
    <sheet name="Figure_7c" sheetId="38" r:id="rId35"/>
    <sheet name="Figure_7d" sheetId="39" r:id="rId36"/>
    <sheet name="Figure_8" sheetId="40" r:id="rId37"/>
    <sheet name="Figure_9" sheetId="42" r:id="rId38"/>
  </sheets>
  <definedNames>
    <definedName name="_xlnm._FilterDatabase" localSheetId="23" hidden="1">Table_C4!$A$5:$E$566</definedName>
    <definedName name="_xlnm._FilterDatabase" localSheetId="18" hidden="1">Table_HB4!#REF!</definedName>
    <definedName name="TableC5">Table24[]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77" i="6" l="1"/>
  <c r="AA76" i="6"/>
  <c r="AA75" i="6"/>
  <c r="AA74" i="6"/>
  <c r="AA73" i="6"/>
  <c r="AA72" i="6"/>
  <c r="AA71" i="6"/>
  <c r="AA70" i="6"/>
  <c r="AA69" i="6"/>
  <c r="AA68" i="6"/>
  <c r="AA67" i="6"/>
  <c r="AA66" i="6"/>
  <c r="AA65" i="6"/>
  <c r="AA64" i="6"/>
  <c r="AA63" i="6"/>
  <c r="AA62" i="6"/>
  <c r="AA61" i="6"/>
  <c r="AA60" i="6"/>
  <c r="AA59" i="6"/>
  <c r="AA58" i="6"/>
  <c r="AA57" i="6"/>
  <c r="AA56" i="6"/>
  <c r="AA55" i="6"/>
  <c r="AA54" i="6"/>
  <c r="AA53" i="6"/>
  <c r="AA52" i="6"/>
  <c r="AA51" i="6"/>
  <c r="AA50" i="6"/>
  <c r="AA49" i="6"/>
  <c r="AA48" i="6"/>
  <c r="AA47" i="6"/>
  <c r="AA46" i="6"/>
  <c r="AA45" i="6"/>
  <c r="AA44" i="6"/>
  <c r="AA43" i="6"/>
  <c r="AA42" i="6"/>
  <c r="AA41" i="6"/>
  <c r="AA40" i="6"/>
  <c r="AA39" i="6"/>
  <c r="AA38" i="6"/>
  <c r="AA37" i="6"/>
  <c r="AA36" i="6"/>
  <c r="AA35" i="6"/>
  <c r="AA34" i="6"/>
  <c r="AA33" i="6"/>
  <c r="AA32" i="6"/>
  <c r="AA31" i="6"/>
  <c r="AA30" i="6"/>
  <c r="AA29" i="6"/>
  <c r="AA28" i="6"/>
  <c r="AA27" i="6"/>
  <c r="AA26" i="6"/>
  <c r="AA25" i="6"/>
  <c r="AA24" i="6"/>
  <c r="AA23" i="6"/>
  <c r="AA22" i="6"/>
  <c r="AA21" i="6"/>
  <c r="AA20" i="6"/>
  <c r="AA19" i="6"/>
  <c r="AA18" i="6"/>
  <c r="AA17" i="6"/>
  <c r="AA16" i="6"/>
  <c r="AA15" i="6"/>
  <c r="AA14" i="6"/>
  <c r="AA13" i="6"/>
  <c r="AA12" i="6"/>
  <c r="AA11" i="6"/>
  <c r="AA10" i="6"/>
  <c r="AA9" i="6"/>
  <c r="AA8" i="6"/>
  <c r="AA7" i="6"/>
  <c r="AA6" i="6"/>
  <c r="Y6" i="6"/>
  <c r="Y7" i="6"/>
  <c r="Y8" i="6"/>
  <c r="Y9" i="6"/>
  <c r="Y10" i="6"/>
  <c r="Y11" i="6"/>
  <c r="Y12" i="6"/>
  <c r="Y13" i="6"/>
  <c r="Y14" i="6"/>
  <c r="Y15" i="6"/>
  <c r="Y16" i="6"/>
  <c r="Y17" i="6"/>
  <c r="Y18" i="6"/>
  <c r="Y19" i="6"/>
  <c r="Y20" i="6"/>
  <c r="Y21" i="6"/>
  <c r="Y22" i="6"/>
  <c r="Y23" i="6"/>
  <c r="Y24" i="6"/>
  <c r="Y25" i="6"/>
  <c r="Y26" i="6"/>
  <c r="Y27" i="6"/>
  <c r="Y28" i="6"/>
  <c r="Y29" i="6"/>
  <c r="Y30" i="6"/>
  <c r="Y31" i="6"/>
  <c r="Y32" i="6"/>
  <c r="Y33" i="6"/>
  <c r="Y34" i="6"/>
  <c r="Y35" i="6"/>
  <c r="Y36" i="6"/>
  <c r="Y37" i="6"/>
  <c r="Y38" i="6"/>
  <c r="Y39" i="6"/>
  <c r="Y40" i="6"/>
  <c r="Y41" i="6"/>
  <c r="Y42" i="6"/>
  <c r="Y43" i="6"/>
  <c r="Y44" i="6"/>
  <c r="Y45" i="6"/>
  <c r="Y46" i="6"/>
  <c r="Y47" i="6"/>
  <c r="Y48" i="6"/>
  <c r="Y49" i="6"/>
  <c r="Y50" i="6"/>
  <c r="Y51" i="6"/>
  <c r="Y52" i="6"/>
  <c r="Y53" i="6"/>
  <c r="Y54" i="6"/>
  <c r="Y55" i="6"/>
  <c r="Y56" i="6"/>
  <c r="Y57" i="6"/>
  <c r="Y58" i="6"/>
  <c r="Y59" i="6"/>
  <c r="Y60" i="6"/>
  <c r="Y61" i="6"/>
  <c r="Y62" i="6"/>
  <c r="Y63" i="6"/>
  <c r="Y64" i="6"/>
  <c r="Y65" i="6"/>
  <c r="Y66" i="6"/>
  <c r="Y67" i="6"/>
  <c r="Y68" i="6"/>
  <c r="Y69" i="6"/>
  <c r="Y70" i="6"/>
  <c r="Y71" i="6"/>
  <c r="Y72" i="6"/>
  <c r="Y73" i="6"/>
  <c r="Y74" i="6"/>
  <c r="Y75" i="6"/>
  <c r="Y76" i="6"/>
  <c r="Y77" i="6"/>
  <c r="X6" i="6"/>
  <c r="X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F60" i="31"/>
  <c r="E9" i="1"/>
  <c r="G9" i="1" s="1"/>
  <c r="E10" i="1"/>
  <c r="G10" i="1" s="1"/>
  <c r="E11" i="1"/>
  <c r="F11" i="1" s="1"/>
  <c r="E12" i="1"/>
  <c r="F12" i="1"/>
  <c r="G12" i="1"/>
  <c r="E13" i="1"/>
  <c r="G13" i="1" s="1"/>
  <c r="F13" i="1"/>
  <c r="E14" i="1"/>
  <c r="G14" i="1" s="1"/>
  <c r="F14" i="1"/>
  <c r="E15" i="1"/>
  <c r="F15" i="1" s="1"/>
  <c r="G15" i="1"/>
  <c r="E16" i="1"/>
  <c r="G16" i="1" s="1"/>
  <c r="F16" i="1"/>
  <c r="E17" i="1"/>
  <c r="G17" i="1" s="1"/>
  <c r="F17" i="1"/>
  <c r="E18" i="1"/>
  <c r="G18" i="1" s="1"/>
  <c r="E19" i="1"/>
  <c r="F19" i="1" s="1"/>
  <c r="E20" i="1"/>
  <c r="F20" i="1" s="1"/>
  <c r="G20" i="1"/>
  <c r="E21" i="1"/>
  <c r="G21" i="1" s="1"/>
  <c r="F21" i="1"/>
  <c r="E22" i="1"/>
  <c r="G22" i="1" s="1"/>
  <c r="E23" i="1"/>
  <c r="F23" i="1" s="1"/>
  <c r="G23" i="1"/>
  <c r="E24" i="1"/>
  <c r="G24" i="1" s="1"/>
  <c r="F24" i="1"/>
  <c r="E25" i="1"/>
  <c r="G25" i="1" s="1"/>
  <c r="E26" i="1"/>
  <c r="G26" i="1" s="1"/>
  <c r="E27" i="1"/>
  <c r="F27" i="1" s="1"/>
  <c r="E28" i="1"/>
  <c r="F28" i="1"/>
  <c r="G28" i="1"/>
  <c r="E29" i="1"/>
  <c r="G29" i="1" s="1"/>
  <c r="F29" i="1"/>
  <c r="E30" i="1"/>
  <c r="G30" i="1" s="1"/>
  <c r="F30" i="1"/>
  <c r="E31" i="1"/>
  <c r="F31" i="1" s="1"/>
  <c r="G31" i="1"/>
  <c r="E32" i="1"/>
  <c r="G32" i="1" s="1"/>
  <c r="F32" i="1"/>
  <c r="E37" i="1"/>
  <c r="G37" i="1" s="1"/>
  <c r="F37" i="1"/>
  <c r="E38" i="1"/>
  <c r="G38" i="1" s="1"/>
  <c r="E39" i="1"/>
  <c r="F39" i="1" s="1"/>
  <c r="E40" i="1"/>
  <c r="F40" i="1" s="1"/>
  <c r="G40" i="1"/>
  <c r="E41" i="1"/>
  <c r="G41" i="1" s="1"/>
  <c r="F41" i="1"/>
  <c r="E42" i="1"/>
  <c r="G42" i="1" s="1"/>
  <c r="E43" i="1"/>
  <c r="F43" i="1" s="1"/>
  <c r="G43" i="1"/>
  <c r="E44" i="1"/>
  <c r="G44" i="1" s="1"/>
  <c r="F44" i="1"/>
  <c r="E45" i="1"/>
  <c r="G45" i="1" s="1"/>
  <c r="E46" i="1"/>
  <c r="G46" i="1" s="1"/>
  <c r="E47" i="1"/>
  <c r="F47" i="1" s="1"/>
  <c r="E48" i="1"/>
  <c r="F48" i="1"/>
  <c r="G48" i="1"/>
  <c r="E49" i="1"/>
  <c r="G49" i="1" s="1"/>
  <c r="F49" i="1"/>
  <c r="E50" i="1"/>
  <c r="G50" i="1" s="1"/>
  <c r="F50" i="1"/>
  <c r="E51" i="1"/>
  <c r="F51" i="1" s="1"/>
  <c r="G51" i="1"/>
  <c r="E52" i="1"/>
  <c r="G52" i="1" s="1"/>
  <c r="F52" i="1"/>
  <c r="E53" i="1"/>
  <c r="G53" i="1" s="1"/>
  <c r="F53" i="1"/>
  <c r="E54" i="1"/>
  <c r="G54" i="1" s="1"/>
  <c r="E55" i="1"/>
  <c r="F55" i="1" s="1"/>
  <c r="E56" i="1"/>
  <c r="F56" i="1" s="1"/>
  <c r="G56" i="1"/>
  <c r="E61" i="1"/>
  <c r="G61" i="1" s="1"/>
  <c r="F61" i="1"/>
  <c r="E62" i="1"/>
  <c r="G62" i="1" s="1"/>
  <c r="E63" i="1"/>
  <c r="F63" i="1" s="1"/>
  <c r="G63" i="1"/>
  <c r="E64" i="1"/>
  <c r="G64" i="1" s="1"/>
  <c r="F64" i="1"/>
  <c r="E65" i="1"/>
  <c r="G65" i="1" s="1"/>
  <c r="E66" i="1"/>
  <c r="G66" i="1" s="1"/>
  <c r="E67" i="1"/>
  <c r="F67" i="1" s="1"/>
  <c r="E68" i="1"/>
  <c r="F68" i="1"/>
  <c r="G68" i="1"/>
  <c r="E69" i="1"/>
  <c r="G69" i="1" s="1"/>
  <c r="F69" i="1"/>
  <c r="E70" i="1"/>
  <c r="G70" i="1" s="1"/>
  <c r="F70" i="1"/>
  <c r="E71" i="1"/>
  <c r="F71" i="1" s="1"/>
  <c r="G71" i="1"/>
  <c r="E72" i="1"/>
  <c r="G72" i="1" s="1"/>
  <c r="F72" i="1"/>
  <c r="E73" i="1"/>
  <c r="G73" i="1" s="1"/>
  <c r="F73" i="1"/>
  <c r="E74" i="1"/>
  <c r="G74" i="1" s="1"/>
  <c r="E75" i="1"/>
  <c r="F75" i="1" s="1"/>
  <c r="E76" i="1"/>
  <c r="F76" i="1" s="1"/>
  <c r="G76" i="1"/>
  <c r="E77" i="1"/>
  <c r="G77" i="1" s="1"/>
  <c r="F77" i="1"/>
  <c r="E78" i="1"/>
  <c r="G78" i="1" s="1"/>
  <c r="E79" i="1"/>
  <c r="F79" i="1" s="1"/>
  <c r="G79" i="1"/>
  <c r="E80" i="1"/>
  <c r="G80" i="1" s="1"/>
  <c r="F80" i="1"/>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6" i="6"/>
  <c r="F88" i="31"/>
  <c r="F105" i="31"/>
  <c r="F94" i="31"/>
  <c r="F100" i="31"/>
  <c r="F96" i="31"/>
  <c r="F87" i="31"/>
  <c r="F84" i="31"/>
  <c r="F103" i="31"/>
  <c r="F90" i="31"/>
  <c r="F101" i="31"/>
  <c r="F106" i="31"/>
  <c r="F81" i="31"/>
  <c r="F82" i="31"/>
  <c r="F91" i="31"/>
  <c r="F107" i="31"/>
  <c r="F83" i="31"/>
  <c r="F109" i="31"/>
  <c r="F92" i="31"/>
  <c r="F95" i="31"/>
  <c r="F78" i="31"/>
  <c r="F86" i="31"/>
  <c r="F79" i="31"/>
  <c r="F104" i="31"/>
  <c r="F108" i="31"/>
  <c r="F99" i="31"/>
  <c r="F102" i="31"/>
  <c r="F93" i="31"/>
  <c r="F89" i="31"/>
  <c r="F85" i="31"/>
  <c r="F80" i="31"/>
  <c r="F98" i="31"/>
  <c r="F97" i="31"/>
  <c r="F61" i="31"/>
  <c r="F62" i="31"/>
  <c r="F63" i="31"/>
  <c r="F64" i="31"/>
  <c r="F65" i="31"/>
  <c r="F66" i="31"/>
  <c r="F67" i="31"/>
  <c r="F68" i="31"/>
  <c r="F69" i="31"/>
  <c r="F70" i="31"/>
  <c r="F71" i="31"/>
  <c r="F72" i="31"/>
  <c r="F73" i="31"/>
  <c r="H26" i="23"/>
  <c r="H27" i="23"/>
  <c r="H28" i="23"/>
  <c r="H29" i="23"/>
  <c r="H30" i="23"/>
  <c r="H31" i="23"/>
  <c r="H32" i="23"/>
  <c r="H33" i="23"/>
  <c r="H34" i="23"/>
  <c r="H35" i="23"/>
  <c r="H36" i="23"/>
  <c r="H37" i="23"/>
  <c r="H38" i="23"/>
  <c r="H39" i="23"/>
  <c r="H40" i="23"/>
  <c r="H41" i="23"/>
  <c r="H42" i="23"/>
  <c r="H43" i="23"/>
  <c r="H44" i="23"/>
  <c r="H45" i="23"/>
  <c r="H46" i="23"/>
  <c r="H47" i="23"/>
  <c r="H48" i="23"/>
  <c r="H49" i="23"/>
  <c r="H50" i="23"/>
  <c r="H51" i="23"/>
  <c r="H52" i="23"/>
  <c r="H25" i="23"/>
  <c r="G9" i="23"/>
  <c r="G10" i="23"/>
  <c r="G11" i="23"/>
  <c r="G12" i="23"/>
  <c r="G13" i="23"/>
  <c r="G14" i="23"/>
  <c r="G15" i="23"/>
  <c r="G16" i="23"/>
  <c r="G17" i="23"/>
  <c r="G18" i="23"/>
  <c r="G19" i="23"/>
  <c r="G20" i="23"/>
  <c r="G21" i="23"/>
  <c r="G22" i="23"/>
  <c r="G23" i="23"/>
  <c r="G24" i="23"/>
  <c r="G25" i="23"/>
  <c r="G26" i="23"/>
  <c r="G27" i="23"/>
  <c r="G28" i="23"/>
  <c r="G29" i="23"/>
  <c r="G30" i="23"/>
  <c r="G31" i="23"/>
  <c r="G32" i="23"/>
  <c r="G33" i="23"/>
  <c r="G34" i="23"/>
  <c r="G35" i="23"/>
  <c r="G36" i="23"/>
  <c r="G37" i="23"/>
  <c r="G38" i="23"/>
  <c r="G39" i="23"/>
  <c r="G40" i="23"/>
  <c r="G41" i="23"/>
  <c r="G42" i="23"/>
  <c r="G43" i="23"/>
  <c r="G44" i="23"/>
  <c r="G45" i="23"/>
  <c r="G46" i="23"/>
  <c r="G47" i="23"/>
  <c r="G48" i="23"/>
  <c r="G49" i="23"/>
  <c r="G50" i="23"/>
  <c r="G51" i="23"/>
  <c r="G52" i="23"/>
  <c r="F26" i="23"/>
  <c r="F27" i="23"/>
  <c r="F28" i="23"/>
  <c r="F29" i="23"/>
  <c r="F30" i="23"/>
  <c r="F31" i="23"/>
  <c r="F32" i="23"/>
  <c r="F33" i="23"/>
  <c r="F34" i="23"/>
  <c r="F35" i="23"/>
  <c r="F36" i="23"/>
  <c r="F37" i="23"/>
  <c r="F38" i="23"/>
  <c r="F39" i="23"/>
  <c r="F40" i="23"/>
  <c r="F41" i="23"/>
  <c r="F42" i="23"/>
  <c r="F43" i="23"/>
  <c r="F44" i="23"/>
  <c r="F45" i="23"/>
  <c r="F46" i="23"/>
  <c r="F47" i="23"/>
  <c r="F48" i="23"/>
  <c r="F49" i="23"/>
  <c r="F50" i="23"/>
  <c r="F51" i="23"/>
  <c r="F52" i="23"/>
  <c r="G8" i="23"/>
  <c r="F25" i="23"/>
  <c r="D58" i="1"/>
  <c r="D82" i="1"/>
  <c r="D81" i="1"/>
  <c r="D34" i="1"/>
  <c r="D33" i="1"/>
  <c r="D57" i="1"/>
  <c r="D56" i="1"/>
  <c r="D55" i="1"/>
  <c r="D54" i="1"/>
  <c r="D53" i="1"/>
  <c r="D52" i="1"/>
  <c r="D51" i="1"/>
  <c r="D50" i="1"/>
  <c r="D49" i="1"/>
  <c r="D48" i="1"/>
  <c r="D47" i="1"/>
  <c r="D46" i="1"/>
  <c r="D45" i="1"/>
  <c r="D44" i="1"/>
  <c r="D43" i="1"/>
  <c r="D42" i="1"/>
  <c r="D41" i="1"/>
  <c r="D40" i="1"/>
  <c r="D39" i="1"/>
  <c r="D38" i="1"/>
  <c r="D37" i="1"/>
  <c r="D36" i="1"/>
  <c r="D80" i="1"/>
  <c r="D79" i="1"/>
  <c r="D78" i="1"/>
  <c r="D77" i="1"/>
  <c r="D76" i="1"/>
  <c r="D75" i="1"/>
  <c r="D74" i="1"/>
  <c r="D73" i="1"/>
  <c r="D72" i="1"/>
  <c r="D71" i="1"/>
  <c r="D70" i="1"/>
  <c r="D69" i="1"/>
  <c r="D68" i="1"/>
  <c r="D67" i="1"/>
  <c r="D66" i="1"/>
  <c r="D65" i="1"/>
  <c r="D64" i="1"/>
  <c r="D63" i="1"/>
  <c r="D62" i="1"/>
  <c r="D61" i="1"/>
  <c r="D60" i="1"/>
  <c r="D31" i="1"/>
  <c r="D32" i="1"/>
  <c r="D30" i="1"/>
  <c r="D29" i="1"/>
  <c r="D28" i="1"/>
  <c r="D27" i="1"/>
  <c r="D26" i="1"/>
  <c r="D25" i="1"/>
  <c r="D24" i="1"/>
  <c r="D23" i="1"/>
  <c r="D22" i="1"/>
  <c r="D21" i="1"/>
  <c r="D20" i="1"/>
  <c r="D19" i="1"/>
  <c r="D18" i="1"/>
  <c r="D17" i="1"/>
  <c r="D16" i="1"/>
  <c r="D15" i="1"/>
  <c r="D14" i="1"/>
  <c r="D13" i="1"/>
  <c r="D12" i="1"/>
  <c r="D11" i="1"/>
  <c r="D10" i="1"/>
  <c r="D9" i="1"/>
  <c r="D8" i="1"/>
  <c r="F74" i="1" l="1"/>
  <c r="F54" i="1"/>
  <c r="F38" i="1"/>
  <c r="F18" i="1"/>
  <c r="F78" i="1"/>
  <c r="F62" i="1"/>
  <c r="F42" i="1"/>
  <c r="F22" i="1"/>
  <c r="G67" i="1"/>
  <c r="G47" i="1"/>
  <c r="G27" i="1"/>
  <c r="G11" i="1"/>
  <c r="F66" i="1"/>
  <c r="F46" i="1"/>
  <c r="F26" i="1"/>
  <c r="F10" i="1"/>
  <c r="F65" i="1"/>
  <c r="F45" i="1"/>
  <c r="F25" i="1"/>
  <c r="F9" i="1"/>
  <c r="G75" i="1"/>
  <c r="G55" i="1"/>
  <c r="G39" i="1"/>
  <c r="G19" i="1"/>
</calcChain>
</file>

<file path=xl/sharedStrings.xml><?xml version="1.0" encoding="utf-8"?>
<sst xmlns="http://schemas.openxmlformats.org/spreadsheetml/2006/main" count="3880" uniqueCount="436">
  <si>
    <t>Year</t>
  </si>
  <si>
    <t>5-year average</t>
  </si>
  <si>
    <t>Percent change from previous year</t>
  </si>
  <si>
    <t>All drug misuse deaths</t>
  </si>
  <si>
    <t>Accidental poisoning</t>
  </si>
  <si>
    <t>Intentional self-poisoning</t>
  </si>
  <si>
    <t>Assault by drugs, etc.</t>
  </si>
  <si>
    <t>Undetermined intent</t>
  </si>
  <si>
    <t>Gabapentin and/or Pregabalin</t>
  </si>
  <si>
    <t>Cocaine</t>
  </si>
  <si>
    <t>Ecstasy type</t>
  </si>
  <si>
    <t>Amphetamines</t>
  </si>
  <si>
    <t>Alcohol</t>
  </si>
  <si>
    <t>Any opiate or opioid</t>
  </si>
  <si>
    <t>Methadone</t>
  </si>
  <si>
    <t>Buprenorphine</t>
  </si>
  <si>
    <t>Codeine or a codeine-containing compound</t>
  </si>
  <si>
    <t>Females</t>
  </si>
  <si>
    <t>Males</t>
  </si>
  <si>
    <t>All ages</t>
  </si>
  <si>
    <t>Average age</t>
  </si>
  <si>
    <t>15-19</t>
  </si>
  <si>
    <t>20-24</t>
  </si>
  <si>
    <t>25-29</t>
  </si>
  <si>
    <t>30-34</t>
  </si>
  <si>
    <t>35 - 39</t>
  </si>
  <si>
    <t>40-44</t>
  </si>
  <si>
    <t>45 - 49</t>
  </si>
  <si>
    <t>50-54</t>
  </si>
  <si>
    <t>55-59</t>
  </si>
  <si>
    <t>60-64</t>
  </si>
  <si>
    <t>65-69</t>
  </si>
  <si>
    <t>70-74</t>
  </si>
  <si>
    <t>1-4</t>
  </si>
  <si>
    <t>5-9</t>
  </si>
  <si>
    <t>10-14</t>
  </si>
  <si>
    <t>75-79</t>
  </si>
  <si>
    <t>80-84</t>
  </si>
  <si>
    <t>85-89</t>
  </si>
  <si>
    <t>Any benzodiazepine</t>
  </si>
  <si>
    <t>Scotland</t>
  </si>
  <si>
    <t>Age-standardised Death Rates Calculated Using the European Standard Population | National Records of Scotland (nrscotland.gov.uk)</t>
  </si>
  <si>
    <t>Borders</t>
  </si>
  <si>
    <t>Fife</t>
  </si>
  <si>
    <t>Forth Valley</t>
  </si>
  <si>
    <t>Grampian</t>
  </si>
  <si>
    <t>Lanarkshire</t>
  </si>
  <si>
    <t>Lothian</t>
  </si>
  <si>
    <t>Orkney</t>
  </si>
  <si>
    <t>Shetland</t>
  </si>
  <si>
    <t>Tayside</t>
  </si>
  <si>
    <t>Western Isles</t>
  </si>
  <si>
    <t xml:space="preserve">Highland </t>
  </si>
  <si>
    <t>Highland</t>
  </si>
  <si>
    <t>NHS Health Board area</t>
  </si>
  <si>
    <t>2000 - 2004</t>
  </si>
  <si>
    <t>2001 - 2005</t>
  </si>
  <si>
    <t>2002 - 2006</t>
  </si>
  <si>
    <t>2003 - 2007</t>
  </si>
  <si>
    <t>2004 - 2008</t>
  </si>
  <si>
    <t>2005 - 2009</t>
  </si>
  <si>
    <t>2006 - 2010</t>
  </si>
  <si>
    <t>2007 - 2011</t>
  </si>
  <si>
    <t>2008 - 2012</t>
  </si>
  <si>
    <t>2009 - 2013</t>
  </si>
  <si>
    <t>2010 - 2014</t>
  </si>
  <si>
    <t>2011 - 2015</t>
  </si>
  <si>
    <t>2012 - 2016</t>
  </si>
  <si>
    <t>2013 - 2017</t>
  </si>
  <si>
    <t>2014 - 2018</t>
  </si>
  <si>
    <t>2015 - 2019</t>
  </si>
  <si>
    <t>2016 -2020</t>
  </si>
  <si>
    <t>2017 -2021</t>
  </si>
  <si>
    <t>2018 - 2022</t>
  </si>
  <si>
    <t>Lower confidence interval</t>
  </si>
  <si>
    <t>Upper confidence interval</t>
  </si>
  <si>
    <t>Aberdeen City</t>
  </si>
  <si>
    <t>Aberdeenshire</t>
  </si>
  <si>
    <t>Angus</t>
  </si>
  <si>
    <t>City of Edinburgh</t>
  </si>
  <si>
    <t>Clackmannanshire</t>
  </si>
  <si>
    <t>Dundee City</t>
  </si>
  <si>
    <t>East Ayrshire</t>
  </si>
  <si>
    <t>East Dunbartonshire</t>
  </si>
  <si>
    <t>East Lothian</t>
  </si>
  <si>
    <t>East Renfrewshire</t>
  </si>
  <si>
    <t>Falkirk</t>
  </si>
  <si>
    <t>Glasgow City</t>
  </si>
  <si>
    <t>Inverclyde</t>
  </si>
  <si>
    <t>Midlothian</t>
  </si>
  <si>
    <t>Moray</t>
  </si>
  <si>
    <t>Na h-Eileanan Siar</t>
  </si>
  <si>
    <t>North Ayrshire</t>
  </si>
  <si>
    <t>North Lanarkshire</t>
  </si>
  <si>
    <t>Orkney Islands</t>
  </si>
  <si>
    <t>Renfrewshire</t>
  </si>
  <si>
    <t>Scottish Borders</t>
  </si>
  <si>
    <t>Shetland Islands</t>
  </si>
  <si>
    <t>South Ayrshire</t>
  </si>
  <si>
    <t>South Lanarkshire</t>
  </si>
  <si>
    <t>Stirling</t>
  </si>
  <si>
    <t>West Dunbartonshire</t>
  </si>
  <si>
    <t>West Lothian</t>
  </si>
  <si>
    <t>Council area</t>
  </si>
  <si>
    <t>North East</t>
  </si>
  <si>
    <t>Northern Ireland</t>
  </si>
  <si>
    <t>North West</t>
  </si>
  <si>
    <t>Yorkshire and the Humber</t>
  </si>
  <si>
    <t>South West</t>
  </si>
  <si>
    <t>West Midlands</t>
  </si>
  <si>
    <t>England</t>
  </si>
  <si>
    <t>Wales</t>
  </si>
  <si>
    <t>East Midlands</t>
  </si>
  <si>
    <t>South East</t>
  </si>
  <si>
    <t>East</t>
  </si>
  <si>
    <t>London</t>
  </si>
  <si>
    <t>Age-standardised mortality rate</t>
  </si>
  <si>
    <t>85+</t>
  </si>
  <si>
    <t>55+</t>
  </si>
  <si>
    <t>Total number of deaths</t>
  </si>
  <si>
    <t>90+</t>
  </si>
  <si>
    <t>Table 1</t>
  </si>
  <si>
    <t>Table 2</t>
  </si>
  <si>
    <t>Table 3</t>
  </si>
  <si>
    <t>Table 4</t>
  </si>
  <si>
    <t>Table 5</t>
  </si>
  <si>
    <t>Table 6</t>
  </si>
  <si>
    <t>Table 7</t>
  </si>
  <si>
    <t>Table 8</t>
  </si>
  <si>
    <t>Table 9</t>
  </si>
  <si>
    <t>Table 10</t>
  </si>
  <si>
    <t>Table 11</t>
  </si>
  <si>
    <t>Table 12</t>
  </si>
  <si>
    <t>Table HB1</t>
  </si>
  <si>
    <t>Table HB2</t>
  </si>
  <si>
    <t>Table HB3</t>
  </si>
  <si>
    <t>Table HB4</t>
  </si>
  <si>
    <t>Table HB5</t>
  </si>
  <si>
    <t>Table C1</t>
  </si>
  <si>
    <t>Table C2</t>
  </si>
  <si>
    <t>Table C3</t>
  </si>
  <si>
    <t>Table C4</t>
  </si>
  <si>
    <t>Table C5</t>
  </si>
  <si>
    <t>Publication date</t>
  </si>
  <si>
    <t>Geographic coverage</t>
  </si>
  <si>
    <t>Time period</t>
  </si>
  <si>
    <t>Supplier</t>
  </si>
  <si>
    <t>National Records of Scotland (NRS)</t>
  </si>
  <si>
    <t>Department</t>
  </si>
  <si>
    <t>Methods</t>
  </si>
  <si>
    <t>Demographic Statistics, Vital Events Statistics Branch</t>
  </si>
  <si>
    <t>Figures represent deaths occurring in Scotland, deaths of people whose usual residence is outside Scotland are included in these figures.</t>
  </si>
  <si>
    <t>Figure 1</t>
  </si>
  <si>
    <t>Figure 2</t>
  </si>
  <si>
    <t>Figure 3</t>
  </si>
  <si>
    <t>Figure 4</t>
  </si>
  <si>
    <t>Figure 5</t>
  </si>
  <si>
    <t>Figure 6</t>
  </si>
  <si>
    <t>Figure 7a</t>
  </si>
  <si>
    <t>Figure 7b</t>
  </si>
  <si>
    <t>Figure 7c</t>
  </si>
  <si>
    <t>Figure 7d</t>
  </si>
  <si>
    <t>Figure 8</t>
  </si>
  <si>
    <t>Figure 9</t>
  </si>
  <si>
    <t>Drug related deaths in Scotland, 2023</t>
  </si>
  <si>
    <t>The data was published at 9:30am on 20 August 2024</t>
  </si>
  <si>
    <t>© Crown Copyright 2024</t>
  </si>
  <si>
    <t>Sex</t>
  </si>
  <si>
    <t>Persons</t>
  </si>
  <si>
    <t>Scotland, council areas, health boards and areas of deprivation. There are also some comparator figures from across the UK (based on data from ONS and NISRA)</t>
  </si>
  <si>
    <t>1996-2023</t>
  </si>
  <si>
    <t>Back to table of contents</t>
  </si>
  <si>
    <t xml:space="preserve">Notes </t>
  </si>
  <si>
    <t xml:space="preserve">This worksheet contains one table. </t>
  </si>
  <si>
    <t xml:space="preserve">Note number </t>
  </si>
  <si>
    <t xml:space="preserve">Note text </t>
  </si>
  <si>
    <t>note 1</t>
  </si>
  <si>
    <t xml:space="preserve">Table of contents </t>
  </si>
  <si>
    <t>This worksheet contains one table.</t>
  </si>
  <si>
    <t>Worksheet title</t>
  </si>
  <si>
    <t>Table 4: Drug misuse deaths by age group and sex, Scotland, 2000 to 2023</t>
  </si>
  <si>
    <t>Cause</t>
  </si>
  <si>
    <t>Drug misuse deaths in Scotland based on date of registration</t>
  </si>
  <si>
    <t>Table C1: Drug misuse deaths by council area, 2010 to 2023</t>
  </si>
  <si>
    <t>Argyll and Bute</t>
  </si>
  <si>
    <t>Dumfries and Galloway</t>
  </si>
  <si>
    <t>Perth and Kinross</t>
  </si>
  <si>
    <t>Table HB1: Drug misuse deaths by NHS Board area, 2010 to 2023</t>
  </si>
  <si>
    <t>Ayrshire and Arran</t>
  </si>
  <si>
    <t xml:space="preserve">Greater Glasgow and Clyde </t>
  </si>
  <si>
    <t>Greater Glasgow and Clyde</t>
  </si>
  <si>
    <t>Deaths</t>
  </si>
  <si>
    <t>Age 15 - 24</t>
  </si>
  <si>
    <t>Age 25 - 34</t>
  </si>
  <si>
    <t>Age 35 - 44</t>
  </si>
  <si>
    <t>Age 45 - 54</t>
  </si>
  <si>
    <t>Age 55 - 64</t>
  </si>
  <si>
    <t>Area</t>
  </si>
  <si>
    <t>SIMD Decile 2
lower 95% CI</t>
  </si>
  <si>
    <t>SIMD Decile 2
upper 95% CI</t>
  </si>
  <si>
    <t>SIMD Decile 2
deaths</t>
  </si>
  <si>
    <t>SIMD Decile 3
lower 95% CI</t>
  </si>
  <si>
    <t>SIMD Decile 3
upper 95% CI</t>
  </si>
  <si>
    <t>SIMD Decile 3
deaths</t>
  </si>
  <si>
    <t>Scotland
lower 95% CI</t>
  </si>
  <si>
    <t>Scotland
upper 95% CI</t>
  </si>
  <si>
    <t>Scotland
deaths</t>
  </si>
  <si>
    <t>SIMD Decile 9
lower 95% CI</t>
  </si>
  <si>
    <t>SIMD Decile 9
upper 95% CI</t>
  </si>
  <si>
    <t>SIMD Decile 9
deaths</t>
  </si>
  <si>
    <t>SIMD Decile 8
deaths</t>
  </si>
  <si>
    <t>SIMD Decile 8
upper 95% CI</t>
  </si>
  <si>
    <t>SIMD Decile 8
lower 95% CI</t>
  </si>
  <si>
    <t>SIMD Decile 7
deaths</t>
  </si>
  <si>
    <t>SIMD Decile 7
upper 95% CI</t>
  </si>
  <si>
    <t>SIMD Decile 7
lower 95% CI</t>
  </si>
  <si>
    <t>SIMD Decile 6
deaths</t>
  </si>
  <si>
    <t>SIMD Decile 6
lower 95% CI</t>
  </si>
  <si>
    <t>SIMD Decile 6
upper 95% CI</t>
  </si>
  <si>
    <t>SIMD Decile 5
lower 95% CI</t>
  </si>
  <si>
    <t>SIMD Decile 5
upper 95% CI</t>
  </si>
  <si>
    <t>SIMD Decile 5
deaths</t>
  </si>
  <si>
    <t>SIMD Decile 4
lower 95% CI</t>
  </si>
  <si>
    <t>SIMD Decile 4
upper 95% CI</t>
  </si>
  <si>
    <t>SIMD Decile 4
deaths</t>
  </si>
  <si>
    <t>SIMD Quintile 1 (most deprived)
lower 95% CI</t>
  </si>
  <si>
    <t>SIMD Quintile 1 (most deprived)
upper 95% CI</t>
  </si>
  <si>
    <t>SIMD Quintile 1 (most deprived)
deaths</t>
  </si>
  <si>
    <t>SIMD Quintile 2
lower 95% CI</t>
  </si>
  <si>
    <t>SIMD Quintile 2
upper 95% CI</t>
  </si>
  <si>
    <t>SIMD Quintile 2
deaths</t>
  </si>
  <si>
    <t>SIMD Quintile 3
lower 95% CI</t>
  </si>
  <si>
    <t>SIMD Quintile 3
upper 95% CI</t>
  </si>
  <si>
    <t>SIMD Quintile 3
deaths</t>
  </si>
  <si>
    <t>SIMD Quintile 4
lower 95% CI</t>
  </si>
  <si>
    <t>SIMD Quintile 4
upper 95% CI</t>
  </si>
  <si>
    <t>SIMD Quintile 4
deaths</t>
  </si>
  <si>
    <t>SIMD Quintile 5 (least deprived)
lower 95% CI</t>
  </si>
  <si>
    <t>SIMD Quintile 5 (least deprived)
upper 95% CI</t>
  </si>
  <si>
    <t>SIMD Quintile 5 (least deprived)
deaths</t>
  </si>
  <si>
    <t>2006-2010</t>
  </si>
  <si>
    <t>2007-2011</t>
  </si>
  <si>
    <t>2008-2012</t>
  </si>
  <si>
    <t>2019-2023</t>
  </si>
  <si>
    <t>Five-year period</t>
  </si>
  <si>
    <t>2019 -2023</t>
  </si>
  <si>
    <t>2018 -2022</t>
  </si>
  <si>
    <t>The data comes from death registrations, where causes of death are certified by a doctor. Additional data comes from the Crown Office and Procurator Fiscal service and from pathology reports supplied to NRS.</t>
  </si>
  <si>
    <t>[u]</t>
  </si>
  <si>
    <t>35-39</t>
  </si>
  <si>
    <t>45-49</t>
  </si>
  <si>
    <t>X-axis numbers</t>
  </si>
  <si>
    <t>note 2</t>
  </si>
  <si>
    <t>note 3</t>
  </si>
  <si>
    <t>note 4</t>
  </si>
  <si>
    <t>2011 [b]</t>
  </si>
  <si>
    <t>note 5</t>
  </si>
  <si>
    <t>note 6</t>
  </si>
  <si>
    <t>note 7</t>
  </si>
  <si>
    <t>note 8</t>
  </si>
  <si>
    <t>2008 [b]</t>
  </si>
  <si>
    <t>[x]</t>
  </si>
  <si>
    <t>Some shorthand is used in this table, [b] = break in time series, [x] = not available</t>
  </si>
  <si>
    <t>note 9</t>
  </si>
  <si>
    <t>note 10</t>
  </si>
  <si>
    <t>note 11</t>
  </si>
  <si>
    <t>Drugs implicated</t>
  </si>
  <si>
    <t>note 12</t>
  </si>
  <si>
    <t>Shorthand is used in this table, [u] = low reliability</t>
  </si>
  <si>
    <t>Drug misuse deaths</t>
  </si>
  <si>
    <t>Drug poisoning deaths</t>
  </si>
  <si>
    <t>Drug induced deaths</t>
  </si>
  <si>
    <t>Scotland 
age-standardised rate</t>
  </si>
  <si>
    <t>SIMD Quintile 1 (most deprived)
age-standardised rate</t>
  </si>
  <si>
    <t>SIMD Quintile 2
age-standardised rate</t>
  </si>
  <si>
    <t>SIMD Quintile 3
age-standardised rate</t>
  </si>
  <si>
    <t>SIMD Quintile 4
age-standardised rate</t>
  </si>
  <si>
    <t>SIMD Quintile 5 (least deprived)
age-standardised rate</t>
  </si>
  <si>
    <t>Scotland
age-standardised rate</t>
  </si>
  <si>
    <t>SIMD Decile 2
age-standardised rate</t>
  </si>
  <si>
    <t>SIMD Decile 3
age-standardised rate</t>
  </si>
  <si>
    <t>SIMD Decile 4
age-standardised rate</t>
  </si>
  <si>
    <t>SIMD Decile 5
age-standardised rate</t>
  </si>
  <si>
    <t>SIMD Decile 6
age-standardised rate</t>
  </si>
  <si>
    <t>SIMD Decile 7
age-standardised rate</t>
  </si>
  <si>
    <t>SIMD Decile 8
age-standardised rate</t>
  </si>
  <si>
    <t>SIMD Decile 9
age-standardised rate</t>
  </si>
  <si>
    <t>SIMD Decile 1
 (most deprived)
age-standardised rate</t>
  </si>
  <si>
    <t>SIMD Decile 1
 (most deprived)
lower 95% CI</t>
  </si>
  <si>
    <t>SIMD Decile 1
 (most deprived)
upper 95% CI</t>
  </si>
  <si>
    <t>SIMD Decile 1
 (most deprived)
deaths</t>
  </si>
  <si>
    <t>SIMD Decile 10
(least deprived)
age-standardised rate</t>
  </si>
  <si>
    <t>SIMD Decile 10
 (least deprived)
lower 95% CI</t>
  </si>
  <si>
    <t>SIMD Decile 10
 (least deprived)
upper 95% CI</t>
  </si>
  <si>
    <t>SIMD Decile 10
 (least deprived)
deaths</t>
  </si>
  <si>
    <t>Shorthand is used in this table, [x] = not available</t>
  </si>
  <si>
    <t>Population</t>
  </si>
  <si>
    <t>Crude and age-standardised rates are calculated per 100,000 population</t>
  </si>
  <si>
    <t>Definitions</t>
  </si>
  <si>
    <t>This spreadsheet contains the data and charts for the Drug-related Deaths in Scotland publication 2023</t>
  </si>
  <si>
    <t>Lower 95% confidence interval</t>
  </si>
  <si>
    <t>Upper 95% confidence interval</t>
  </si>
  <si>
    <t>Mental and behavioural disorders due to drug use</t>
  </si>
  <si>
    <t>The relevant codes from the International Statistical Classification of Diseases and Related Health Problems, Tenth Revision (ICD-10) for each cause are: 
Mental and behavioural disorders due to drug use (excluding alcohol, tobacco and volatile solvents): F11-F16, F19. 
Accidental poisoning by and exposure to drugs, medicaments and biological substances: X40-X44. 
Intentional self-poisoning by and exposure to drugs, medicaments and biological substances: X60-X64.
Assault by drugs, medicaments and biological substances: X85. 
poisoning by and exposure to drugs, medicaments and biological substances, undetermined intent: Y10-Y14.</t>
  </si>
  <si>
    <t>More than one drug may be reported per death. These are mentions of each drug, and will not add up to give total deaths.
In 2008 there was a change in the way that pathologists reported drugs found in the body. Prior to 2008, some pathologists recorded all drugs found in the body while others reported only those which they thought contributed to the death. Since 2008, pathologists were asked to report on:
(a) drugs which were implicated in, or which potentially contributed to the cause of death; and
(b) other drugs which were present but which were not considered to have had any direct contribution to the death.
This table only records drugs which are thought to have contributed to the death (a) from 2008 onwards. More information on this can be found in annex C</t>
  </si>
  <si>
    <t>There is a combined figure for 'heroin/morphine' because it is believed that, in the overwhelming majority of cases where morphine has been identified in post-mortem toxicological tests, its presence is the result of heroin use.</t>
  </si>
  <si>
    <t>The distinction between prescribable and street benzodiazepines is as specified by the Public Health Scotland. More information can be found in Annex H.</t>
  </si>
  <si>
    <t>Diazepam is nested within the prescribable benzodiazepine category. Etizolam and Bromazolam are nested within the street benzodiazepine.</t>
  </si>
  <si>
    <t>Population estimates for 2023 were unavailable at the time of publication so populations from 2022 were used to calculate rates.</t>
  </si>
  <si>
    <t>Links to further information</t>
  </si>
  <si>
    <t>ICD-10 Version:2019 (who.int)</t>
  </si>
  <si>
    <t>Scottish Index of Multiple Deprivation 2020 - gov.scot (www.gov.scot)</t>
  </si>
  <si>
    <t>Small area population estimates for 2022 and 2023 were unavailable at the time of publication so populations from 2021 were used to calculate rates by SIMD.</t>
  </si>
  <si>
    <t xml:space="preserve">The way that drug deaths were categorised into different causes changed in 2011 and this break in the timeseries is indicated by the shorthand [b] in the table. These definition changes do not affect the total number of drug misuse deaths in the 'all drug misuse' category. More information about the coding change is given in Annex C </t>
  </si>
  <si>
    <t>0</t>
  </si>
  <si>
    <t>Dihydrocodeine or a d.h.c-containing compound</t>
  </si>
  <si>
    <t>Drug misuse deaths in Scotland based on date of registration.</t>
  </si>
  <si>
    <t>Crude rate 
drug misuse deaths</t>
  </si>
  <si>
    <t>Crude rate
drug poisoning deaths</t>
  </si>
  <si>
    <t>Crude rate
drug induced deaths</t>
  </si>
  <si>
    <t xml:space="preserve">
Age-standardised rate
drug induced deaths</t>
  </si>
  <si>
    <t>Age-standardised rate
drug poisoning deaths</t>
  </si>
  <si>
    <t xml:space="preserve">Age-standardised rate
drug misuse deaths </t>
  </si>
  <si>
    <t>Age-standardised rate (per 100,000 population)</t>
  </si>
  <si>
    <t>Drug misuse deaths in Scotland based on date of registration. Rates calculated per 100,000 population.</t>
  </si>
  <si>
    <t>Table 2: Drug misuse deaths by underlying cause of death, Scotland, 1996 to 2023 [note 2][note 3]</t>
  </si>
  <si>
    <t>Table 3: Drug misuse deaths by selected drugs reported, Scotland, 1996 to 2023 [note 4]</t>
  </si>
  <si>
    <t>All ages
[note 10]</t>
  </si>
  <si>
    <t>55+
[note 10]</t>
  </si>
  <si>
    <t xml:space="preserve">Age-standardised mortality rates per 100,000 population, standardised to the 2013 European Standard Population. Age-standardised rates allow comparison between populations with different age structures over time. 
The lower and upper 95% confidence limits have been provided. These form a confidence interval, which is a measure of the statistical precision of an estimate and shows the range of uncertainty around the estimated figure. As a general rule, if the confidence interval around one figure overlaps with the interval around another, we cannot say with certainty that the difference between figures is statistically significant.
Age-standardised mortality rates are not calculated when numbers of deaths are below 10.
Crude mortality rates are calculated as the number of deaths per 100,000 population. Age-specific mortality rates are the crude mortality rate within a specific age group. </t>
  </si>
  <si>
    <t>Revisions</t>
  </si>
  <si>
    <t xml:space="preserve">Following the latest census, rebased population estimates for 2011 to 2021 and estimates for 2022 were published. Mortality rates for 2011 to 2022 in these tables have been updated to incorporate the latest population estimates. </t>
  </si>
  <si>
    <t>Lower 95 % confidence interval</t>
  </si>
  <si>
    <t>Upper 95 % confidence interval</t>
  </si>
  <si>
    <t>Table 6: Drug misuse deaths by age group, sex and cause, Scotland, 2023 [note 3]</t>
  </si>
  <si>
    <t>Table 8: Drug misuse deaths by sex and drugs implicated where only one drug was implicated, Scotland, 2023 [note 4]</t>
  </si>
  <si>
    <t>Deaths registered in Scotland defined as either drug-misuse, drug poisoning or drug induced deaths</t>
  </si>
  <si>
    <t>Table HB2: Drug misuse deaths by underlying cause of death and NHS Board area, 2023 [note 3]</t>
  </si>
  <si>
    <t>Table C2: Drug misuse deaths by underlying cause of death and council area, 2023 [note 3]</t>
  </si>
  <si>
    <t>Drug misuse deaths in Scotland, 1996 to 2023</t>
  </si>
  <si>
    <t>Drug misuse deaths by underlying cause of death, Scotland, 1996 to 2023</t>
  </si>
  <si>
    <t>Drug misuse deaths by selected drugs reported, Scotland, 1996 to 2023</t>
  </si>
  <si>
    <t>Drug misuse deaths by age group and sex, Scotland, 2000 to 2023</t>
  </si>
  <si>
    <t>Drug misuse death rates per 100,000 population by age group and sex, Scotland, 2000 to 2023</t>
  </si>
  <si>
    <t>Drug misuse deaths by age group, sex and cause, Scotland, 2023</t>
  </si>
  <si>
    <t>Drug misuse deaths by sex and drugs implicated where only one drug was implicated, Scotland, 2023</t>
  </si>
  <si>
    <t>Drug misuse deaths by Scottish Index of Multiple Deprivation (SIMD) quintile: numbers and age-standardised death rates, Scotland, 2001 to 2023</t>
  </si>
  <si>
    <t>Drug misuse deaths by Scottish Index of Multiple Deprivation (SIMD) decile: numbers and age-standardised death rates, Scotland, 2001 to 2023</t>
  </si>
  <si>
    <t>Different definitions of drug related deaths, 1979 to 2023</t>
  </si>
  <si>
    <t>Drug poisoning deaths, age standardised rates per 100,000 population, UK countries and regions, 2022</t>
  </si>
  <si>
    <t>Drug misuse deaths by NHS Board area, 2010 to 2023</t>
  </si>
  <si>
    <t>Drug misuse deaths by council area, 2010 to 2023</t>
  </si>
  <si>
    <t>Drug misuse deaths by underlying cause of death and NHS Board area, 2023</t>
  </si>
  <si>
    <t>Drug misuse deaths by NHS Board area - age-standardised death rates for 5-year periods, 2000-2004 to 2019-2023</t>
  </si>
  <si>
    <t>Drug misuse deaths: age specific rates per 100,000 population, NHS Boards, annual averages for 2019-2023</t>
  </si>
  <si>
    <t>Drug misuse deaths by underlying cause of death and council area, 2023</t>
  </si>
  <si>
    <t>Drug misuse deaths by council area - age-standardised death rates for 5-year periods, 2000-2004 to 2019-2023</t>
  </si>
  <si>
    <t>Drug misuse deaths: age specific rates per 100,000 population, council areas, annual averages for 2019-2023</t>
  </si>
  <si>
    <t>Table C3: Drug misuse deaths by selected drugs implicated and council area, 2023 [note 4]</t>
  </si>
  <si>
    <t>Drug misuse deaths by age group, sex and drugs implicated, Scotland, 2023</t>
  </si>
  <si>
    <t>Drug misuse deaths by selected drugs implicated and NHS Board area, 2023</t>
  </si>
  <si>
    <t>Table 7: Drug misuse deaths by age group, sex and drugs implicated, Scotland, 2023 [note 4]</t>
  </si>
  <si>
    <t>Table HB3: Drug misuse deaths by selected drugs implicated and NHS Board area, 2023 [note 4]</t>
  </si>
  <si>
    <t xml:space="preserve">Drug misuse deaths are defined as follows (the relevant ICD10 codes are given in brackets): 
a) deaths where the underlying cause of death has been coded to the following sub categories of ‘mental and behavioural disorders due to psychoactive substance use’: opioids (F11), cannabinoids (F12), sedatives or hypnotics (F13), cocaine (F14), other stimulants, including caffeine (F15), hallucinogens (F16) or multiple drug use and use of other psychoactive substances (F19).
b) deaths coded to the following categories and where a drug listed under the Misuse of Drugs Act (1971) was known to be present in the body at the time of death (even if the pathologist did not consider the drug to have had any direct contribution to the death): accidental poisoning by and exposure to drugs, medicaments and biological substances (X40 – X44), intentional self-poisoning by and exposure to drugs, medicaments and biological substances (X60 – X64), assault by drugs, medicaments and biological substances (X85), or poisoning by and exposure to drugs, medicaments and biological substances, undetermined intent (Y10 – Y14).
The NRS definition of drug misuse deaths only counts those where the drug was controlled at the time of death. NRS implementation of this definition excludes a small proportion of the deaths which were coded to one of the ICD10 codes listed above. More information can be found in Annex A linked below. </t>
  </si>
  <si>
    <t>Drug poisoning is the wider definition of drug-related deaths. The main differences are drug poisoning also includes deaths coded to ‘volatile substances’ (F18); and deaths coded to X40-44, X60-X64, X85 and Y10-14 are not restricted to cases where a drug listed under the Misuse of Drugs Act (1971) was known to be present in the body at the time of death. 
Drug induced deaths definition is used by the European Monitoring Centre for Drugs and Drug Addiction (EMCDDA) for its ‘general mortality register’. The rules for this definition refer to particular codes for the underlying causes and the types of substance involved, and (in some cases) specify the combinations that must occur for a death to be counted under this definition. It produces figures which are similar to the drug misuse definition but because it uses a different list of drugs, there are some drug induced deaths which aren’t counted as drug misuse and vice versa.</t>
  </si>
  <si>
    <t>This worksheet contains one table. Some cells refer to notes which can be found on the notes worksheet.</t>
  </si>
  <si>
    <t>The way that drug deaths were categorised into different causes changed in 2011. The break in the timeseries is indicated by the shorthand [b] [note 2].</t>
  </si>
  <si>
    <t>under 35</t>
  </si>
  <si>
    <t>35-54</t>
  </si>
  <si>
    <t>35-54
[note 10]</t>
  </si>
  <si>
    <t>UK drug death comparisons use the wide drug poisoning definition as this is the most appropriate measure in all UK countries. More information about this is available in a blog post on the analysis function website.</t>
  </si>
  <si>
    <t>Comparability of drug-related death statistics across the United Kingdom – Government Analysis Function (civilservice.gov.uk)</t>
  </si>
  <si>
    <t>note 13</t>
  </si>
  <si>
    <t xml:space="preserve">Figures from 2022 as this is the most up to date available for all UK countries at time of publication. </t>
  </si>
  <si>
    <t>Drug poisoning deaths in Scotland based on date of registration. Data is sorted by age-standardised mortality rate.</t>
  </si>
  <si>
    <t>Figure 1 - data from table 1</t>
  </si>
  <si>
    <t>x-axis for display</t>
  </si>
  <si>
    <t>Rate (per 100,000 population)</t>
  </si>
  <si>
    <t>Confidence interval</t>
  </si>
  <si>
    <t>For 2001, 2003 and 2006, there may be small differences (one or two deaths) between the latest drug misuse deaths and those previously published. This is due to the use of a new database - further information can be found at the end of Annex A.</t>
  </si>
  <si>
    <t>Drug-related Deaths in Scotland in 2023 - Methodological Annexes | National Records of Scotland (nrscotland.gov.uk)</t>
  </si>
  <si>
    <t>More information about the methods can be found on the NRS website at the link below.</t>
  </si>
  <si>
    <t>Drug misuse death time series - numbers</t>
  </si>
  <si>
    <t>Drug misuse death time series by sex - numbers</t>
  </si>
  <si>
    <t>Drug misuse deaths time series by age group - rates</t>
  </si>
  <si>
    <t>Drug misuse deaths time series by area of deprivation - rates</t>
  </si>
  <si>
    <t>Drug misuse deaths time series by drugs implicated - numbers</t>
  </si>
  <si>
    <t>Drug misuse deaths time series by drugs implicated, opiates and opioids - numbers</t>
  </si>
  <si>
    <t>Drug misuse deaths time series by drugs implicated, benzodiazepines - numbers</t>
  </si>
  <si>
    <t>Drug misuse deaths time series by drugs implicated, other significant drugs - numbers</t>
  </si>
  <si>
    <t>Drug misuse death time series by underlying cause - numbers</t>
  </si>
  <si>
    <t>Drug poisoning deaths, 2022 by UK countries and regions</t>
  </si>
  <si>
    <t>Worksheet name</t>
  </si>
  <si>
    <t>Drug misuse deaths by selected drugs implicated and council area, 2023</t>
  </si>
  <si>
    <t>Scottish Index of Multiple Deprivation (SIMD) quintiles are assigned according to the version of SIMD most relevant to the year in question. Years 2001 to 2003 use SIMD04, 2004 to 2006 use SIMD06, 2007 to 2009 use SIMD09, 2010 to 2013 use SIMD12 and 2014 to 2016 use SIMD16 and 2017 onwards use SIMD20.</t>
  </si>
  <si>
    <t>NHS Board area</t>
  </si>
  <si>
    <t>Drug misuse deaths 2019-2023 by council area - rates</t>
  </si>
  <si>
    <t>Drug misuse deaths 2019-2023 by health board - rates</t>
  </si>
  <si>
    <t>Figure 5 - data from HB4, sorted by rate</t>
  </si>
  <si>
    <t>Figure 6 - data from C4, sorted by rate</t>
  </si>
  <si>
    <t>Drug-related deaths in Scotland in 2023 - Annex C (nrscotland.gov.uk)</t>
  </si>
  <si>
    <t>Drug-related deaths in Scotland in 2023 - Annex H (nrscotland.gov.uk)</t>
  </si>
  <si>
    <t>Drug-related deaths in Scotland in 2023 - Annex B (nrscotland.gov.uk)</t>
  </si>
  <si>
    <t>Drug-related deaths in Scotland in 2023 - Annex A (nrscotland.gov.uk)</t>
  </si>
  <si>
    <t>note 14</t>
  </si>
  <si>
    <t>Table 12: Drug poisoning deaths, age standardised rates per 100,000 population, UK countries and regions, 2022 [note 14]</t>
  </si>
  <si>
    <t>Table 9: Drug misuse deaths by Scottish Index of Multiple Deprivation (SIMD) quintile: numbers and age-standardised death rates, Scotland, 2001 to 2023 [note 1][note 11][note 12]</t>
  </si>
  <si>
    <t>Table 10: Drug misuse deaths by Scottish Index of Multiple Deprivation (SIMD) decile: numbers and age-standardised death rates, Scotland, 2001 to 2023 [note 1][note 11][note 12]</t>
  </si>
  <si>
    <t>Table 1: Drug misuse deaths in Scotland, 1996 to 2023 [note 1][note 9]</t>
  </si>
  <si>
    <t>Table 5: Drug misuse death rates per 100,000 population by age group and sex, Scotland, 2000 to 2023 [note 1][note 9][note 10]</t>
  </si>
  <si>
    <t>Table 11: Different definitions of drug related deaths, 1979 to 2023 [note 1][note 9][note 13]</t>
  </si>
  <si>
    <t xml:space="preserve">Table HB4: Drug misuse deaths by NHS Board area - age-standardised death rates for 5-year periods, 2000-2004 to 2019-2023 [note 1][note 9]     </t>
  </si>
  <si>
    <t>Table HB5: Drug misuse deaths: age specific rates per 100,000 population, NHS Boards, annual averages for 2019-2023 [note 1][note 9]</t>
  </si>
  <si>
    <t>Table C4: Drug misuse deaths by council area - age-standardised death rates for 5-year periods, 2000-2004 to 2019-2023 [note 1][note 9]</t>
  </si>
  <si>
    <t>Table C5: Drug misuse deaths: age specific rates per 100,000 population, council areas, annual averages for 2019-2023 [note 1][note 9]</t>
  </si>
  <si>
    <t>Diazepam
[note 8]</t>
  </si>
  <si>
    <t>Etizolam
[note 8]</t>
  </si>
  <si>
    <t>Diazepam [note 8]</t>
  </si>
  <si>
    <t>Etizolam [note 8]</t>
  </si>
  <si>
    <t>Any Prescribable benzodiazepine
[note 7]</t>
  </si>
  <si>
    <t>Any Street benzodiazepine
[note 7]</t>
  </si>
  <si>
    <t>Any prescribable benzodiazepine [note 7]</t>
  </si>
  <si>
    <t>Any street benzodiazepine [note 7]</t>
  </si>
  <si>
    <t>Heroin / morphine
[note 6]</t>
  </si>
  <si>
    <t>Heroin / morphine [note 6]</t>
  </si>
  <si>
    <t>Nitazenes
[note 5]</t>
  </si>
  <si>
    <t>Bromazolam
[note 5][note 8]</t>
  </si>
  <si>
    <t>Nitazenes [note 5]</t>
  </si>
  <si>
    <t>Bromazolam [note 5][note 8]</t>
  </si>
  <si>
    <t>Nitazenes
 [note 5]</t>
  </si>
  <si>
    <t>under 25</t>
  </si>
  <si>
    <t>under 35
[note 10]2</t>
  </si>
  <si>
    <t>under 25
[note 10]</t>
  </si>
  <si>
    <t xml:space="preserve">All ages, under 25, under 35, 35 to 54 and 55+ are age-standardised rates. Detailed age groups are age-specific rates. All rates are calculated per 100,000 population. </t>
  </si>
  <si>
    <t xml:space="preserve">Rates for all ages, under 25, under 35, 35 to 54, and over 55 are age-standardised per 100,000 population. Rates for detailed age groups are age-specific rates per 100,000 population. </t>
  </si>
  <si>
    <t xml:space="preserve">There was limited testing of both bromazolam and nitazenes in post mortems carried out prior to 2023. Caution is advised when making comparisons with the number of deaths involving these drugs prior to 2023.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</si>
</sst>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00_);_(* \(#,##0.00\);_(* &quot;-&quot;??_);_(@_)"/>
    <numFmt numFmtId="165" formatCode="#,##0\ \ \ \ \ \ \ \ \ "/>
    <numFmt numFmtId="166" formatCode="0.0"/>
    <numFmt numFmtId="167" formatCode="_-* #,##0_-;\-* #,##0_-;_-* &quot;-&quot;??_-;_-@_-"/>
    <numFmt numFmtId="168" formatCode="&quot; &quot;* #,##0.00&quot; &quot;;&quot;-&quot;* #,##0.00&quot; &quot;;&quot; &quot;* &quot;-&quot;#&quot; &quot;;&quot; &quot;@&quot; &quot;"/>
    <numFmt numFmtId="169" formatCode="&quot; &quot;General"/>
    <numFmt numFmtId="170" formatCode="#,##0.0"/>
  </numFmts>
  <fonts count="100">
    <font>
      <sz val="11"/>
      <color theme="1"/>
      <name val="Calibri"/>
      <family val="2"/>
      <scheme val="minor"/>
    </font>
    <font>
      <sz val="11"/>
      <color theme="1"/>
      <name val="Calibri"/>
      <family val="2"/>
      <scheme val="minor"/>
    </font>
    <font>
      <sz val="10"/>
      <color theme="1"/>
      <name val="Segoe UI"/>
      <family val="2"/>
    </font>
    <font>
      <sz val="10"/>
      <name val="MS Sans Serif"/>
      <family val="2"/>
    </font>
    <font>
      <sz val="8"/>
      <name val="Arial"/>
      <family val="2"/>
    </font>
    <font>
      <u/>
      <sz val="11"/>
      <color theme="10"/>
      <name val="Calibri"/>
      <family val="2"/>
      <scheme val="minor"/>
    </font>
    <font>
      <sz val="8"/>
      <name val="Calibri"/>
      <family val="2"/>
      <scheme val="minor"/>
    </font>
    <font>
      <sz val="10"/>
      <name val="Arial"/>
      <family val="2"/>
    </font>
    <font>
      <sz val="10"/>
      <color theme="1"/>
      <name val="Arial"/>
      <family val="2"/>
    </font>
    <font>
      <sz val="11"/>
      <color theme="1"/>
      <name val="Arial"/>
      <family val="2"/>
    </font>
    <font>
      <b/>
      <sz val="10"/>
      <name val="Arial"/>
      <family val="2"/>
    </font>
    <font>
      <b/>
      <sz val="8"/>
      <name val="Arial"/>
      <family val="2"/>
    </font>
    <font>
      <sz val="8"/>
      <color theme="1"/>
      <name val="Arial"/>
      <family val="2"/>
    </font>
    <font>
      <sz val="12"/>
      <name val="Arial"/>
      <family val="2"/>
    </font>
    <font>
      <b/>
      <sz val="12"/>
      <name val="Arial"/>
      <family val="2"/>
    </font>
    <font>
      <u/>
      <sz val="10"/>
      <color indexed="12"/>
      <name val="Arial"/>
      <family val="2"/>
    </font>
    <font>
      <u/>
      <sz val="10"/>
      <color theme="10"/>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sz val="12"/>
      <color theme="1"/>
      <name val="Calibri"/>
      <family val="2"/>
      <charset val="136"/>
      <scheme val="minor"/>
    </font>
    <font>
      <b/>
      <sz val="16"/>
      <name val="Arial"/>
      <family val="2"/>
    </font>
    <font>
      <sz val="14"/>
      <name val="Arial"/>
      <family val="2"/>
    </font>
    <font>
      <b/>
      <sz val="14"/>
      <name val="Arial"/>
      <family val="2"/>
    </font>
    <font>
      <u/>
      <sz val="12"/>
      <color indexed="12"/>
      <name val="Arial"/>
      <family val="2"/>
    </font>
    <font>
      <sz val="20"/>
      <color theme="1"/>
      <name val="Calibri"/>
      <family val="2"/>
      <scheme val="minor"/>
    </font>
    <font>
      <sz val="12"/>
      <color theme="1"/>
      <name val="Arial"/>
      <family val="2"/>
    </font>
    <font>
      <b/>
      <sz val="11"/>
      <color theme="1"/>
      <name val="Calibri"/>
      <family val="2"/>
      <scheme val="minor"/>
    </font>
    <font>
      <sz val="10"/>
      <color rgb="FF000000"/>
      <name val="Arial"/>
      <family val="2"/>
    </font>
    <font>
      <sz val="12"/>
      <color rgb="FF000000"/>
      <name val="Arial"/>
      <family val="2"/>
    </font>
    <font>
      <sz val="11"/>
      <color rgb="FF000000"/>
      <name val="Arial"/>
      <family val="2"/>
    </font>
    <font>
      <u/>
      <sz val="14"/>
      <color theme="11"/>
      <name val="Arial"/>
      <family val="2"/>
    </font>
    <font>
      <u/>
      <sz val="12"/>
      <color theme="10"/>
      <name val="Arial"/>
      <family val="2"/>
    </font>
    <font>
      <b/>
      <sz val="16"/>
      <color theme="1"/>
      <name val="Arial"/>
      <family val="2"/>
    </font>
    <font>
      <u/>
      <sz val="12"/>
      <color theme="10"/>
      <name val="Calibri"/>
      <family val="2"/>
      <scheme val="minor"/>
    </font>
    <font>
      <sz val="12"/>
      <color theme="1"/>
      <name val="Calibri"/>
      <family val="2"/>
      <scheme val="minor"/>
    </font>
    <font>
      <u/>
      <sz val="10"/>
      <color rgb="FF0000FF"/>
      <name val="Arial"/>
      <family val="2"/>
    </font>
    <font>
      <sz val="11"/>
      <color rgb="FF000000"/>
      <name val="Calibri"/>
      <family val="2"/>
    </font>
    <font>
      <b/>
      <sz val="15"/>
      <color rgb="FF1F497D"/>
      <name val="Calibri"/>
      <family val="2"/>
    </font>
    <font>
      <b/>
      <sz val="13"/>
      <color rgb="FF1F497D"/>
      <name val="Calibri"/>
      <family val="2"/>
    </font>
    <font>
      <u/>
      <sz val="11"/>
      <color rgb="FF0000FF"/>
      <name val="Calibri"/>
      <family val="2"/>
    </font>
    <font>
      <u/>
      <sz val="7"/>
      <color rgb="FF0000FF"/>
      <name val="Helv"/>
    </font>
    <font>
      <u/>
      <sz val="10"/>
      <color rgb="FF0066CC"/>
      <name val="Arial"/>
      <family val="2"/>
    </font>
    <font>
      <sz val="10"/>
      <color rgb="FF000000"/>
      <name val="Helv"/>
    </font>
    <font>
      <sz val="9"/>
      <color rgb="FF000000"/>
      <name val="Arial"/>
      <family val="2"/>
    </font>
    <font>
      <sz val="9.5"/>
      <color rgb="FF000000"/>
      <name val="Arial"/>
      <family val="2"/>
    </font>
    <font>
      <b/>
      <sz val="12"/>
      <color theme="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rgb="FF333333"/>
      <name val="Arial"/>
      <family val="2"/>
    </font>
    <font>
      <u/>
      <sz val="8"/>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8"/>
      <color theme="3"/>
      <name val="Calibri Light"/>
      <family val="2"/>
      <scheme val="major"/>
    </font>
    <font>
      <b/>
      <sz val="10"/>
      <color theme="1"/>
      <name val="Arial"/>
      <family val="2"/>
    </font>
    <font>
      <sz val="10"/>
      <color rgb="FFFF0000"/>
      <name val="Arial"/>
      <family val="2"/>
    </font>
    <font>
      <u/>
      <sz val="10"/>
      <color rgb="FF800080"/>
      <name val="Arial"/>
      <family val="2"/>
    </font>
    <font>
      <u/>
      <sz val="11"/>
      <color rgb="FF0000FF"/>
      <name val="Calibri"/>
      <family val="2"/>
      <scheme val="minor"/>
    </font>
    <font>
      <u/>
      <sz val="11"/>
      <color rgb="FF800080"/>
      <name val="Calibri"/>
      <family val="2"/>
      <scheme val="minor"/>
    </font>
    <font>
      <sz val="12"/>
      <color theme="10"/>
      <name val="Arial"/>
      <family val="2"/>
    </font>
    <font>
      <sz val="12"/>
      <color theme="1"/>
      <name val="Arial"/>
      <family val="2"/>
    </font>
    <font>
      <sz val="12"/>
      <color theme="1"/>
      <name val="Arial"/>
    </font>
  </fonts>
  <fills count="53">
    <fill>
      <patternFill patternType="none"/>
    </fill>
    <fill>
      <patternFill patternType="gray125"/>
    </fill>
    <fill>
      <patternFill patternType="solid">
        <fgColor theme="0"/>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
      <patternFill patternType="solid">
        <fgColor indexed="43"/>
        <bgColor indexed="64"/>
      </patternFill>
    </fill>
    <fill>
      <patternFill patternType="solid">
        <fgColor indexed="44"/>
        <bgColor indexed="64"/>
      </patternFill>
    </fill>
    <fill>
      <patternFill patternType="solid">
        <fgColor rgb="FFFFFFCC"/>
        <b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s>
  <borders count="35">
    <border>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
      <left/>
      <right/>
      <top style="thin">
        <color indexed="64"/>
      </top>
      <bottom style="thin">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indexed="64"/>
      </left>
      <right style="thin">
        <color indexed="64"/>
      </right>
      <top style="thin">
        <color indexed="64"/>
      </top>
      <bottom style="thin">
        <color indexed="64"/>
      </bottom>
      <diagonal/>
    </border>
    <border>
      <left/>
      <right/>
      <top/>
      <bottom style="thick">
        <color rgb="FF4F81BD"/>
      </bottom>
      <diagonal/>
    </border>
    <border>
      <left/>
      <right/>
      <top/>
      <bottom style="thick">
        <color rgb="FFA7BFDE"/>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823">
    <xf numFmtId="0" fontId="0" fillId="0" borderId="0"/>
    <xf numFmtId="9" fontId="1" fillId="0" borderId="0" applyFont="0" applyFill="0" applyBorder="0" applyAlignment="0" applyProtection="0"/>
    <xf numFmtId="0" fontId="3" fillId="0" borderId="0"/>
    <xf numFmtId="0" fontId="4" fillId="0" borderId="0"/>
    <xf numFmtId="0" fontId="4" fillId="0" borderId="0"/>
    <xf numFmtId="0" fontId="5" fillId="0" borderId="0" applyNumberFormat="0" applyFill="0" applyBorder="0" applyAlignment="0" applyProtection="0"/>
    <xf numFmtId="164" fontId="1" fillId="0" borderId="0" applyFont="0" applyFill="0" applyBorder="0" applyAlignment="0" applyProtection="0"/>
    <xf numFmtId="0" fontId="7" fillId="0" borderId="0"/>
    <xf numFmtId="0" fontId="8" fillId="0" borderId="0"/>
    <xf numFmtId="0" fontId="1" fillId="0" borderId="0"/>
    <xf numFmtId="0" fontId="13" fillId="0" borderId="0" applyFill="0"/>
    <xf numFmtId="43" fontId="7" fillId="0" borderId="0" applyFont="0" applyFill="0" applyBorder="0" applyAlignment="0" applyProtection="0"/>
    <xf numFmtId="0" fontId="38" fillId="0" borderId="0" applyNumberFormat="0" applyFill="0" applyBorder="0" applyAlignment="0" applyProtection="0">
      <alignment vertical="top"/>
      <protection locked="0"/>
    </xf>
    <xf numFmtId="0" fontId="38" fillId="0" borderId="0" applyNumberFormat="0" applyFill="0" applyBorder="0">
      <alignment wrapText="1"/>
    </xf>
    <xf numFmtId="3" fontId="7" fillId="0" borderId="0"/>
    <xf numFmtId="3" fontId="7" fillId="0" borderId="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18" borderId="0" applyNumberFormat="0" applyBorder="0" applyAlignment="0" applyProtection="0"/>
    <xf numFmtId="0" fontId="18" fillId="20"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0" borderId="0" applyNumberFormat="0" applyBorder="0" applyAlignment="0" applyProtection="0"/>
    <xf numFmtId="0" fontId="18" fillId="18" borderId="0" applyNumberFormat="0" applyBorder="0" applyAlignment="0" applyProtection="0"/>
    <xf numFmtId="0" fontId="19" fillId="20"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2" borderId="0" applyNumberFormat="0" applyBorder="0" applyAlignment="0" applyProtection="0"/>
    <xf numFmtId="0" fontId="19" fillId="20" borderId="0" applyNumberFormat="0" applyBorder="0" applyAlignment="0" applyProtection="0"/>
    <xf numFmtId="0" fontId="19" fillId="17" borderId="0" applyNumberFormat="0" applyBorder="0" applyAlignment="0" applyProtection="0"/>
    <xf numFmtId="0" fontId="19" fillId="25"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20" fillId="29" borderId="0" applyNumberFormat="0" applyBorder="0" applyAlignment="0" applyProtection="0"/>
    <xf numFmtId="0" fontId="21" fillId="30" borderId="6" applyNumberFormat="0" applyAlignment="0" applyProtection="0"/>
    <xf numFmtId="0" fontId="22" fillId="31" borderId="7" applyNumberFormat="0" applyAlignment="0" applyProtection="0"/>
    <xf numFmtId="43" fontId="7" fillId="0" borderId="0" applyFont="0" applyFill="0" applyBorder="0" applyAlignment="0" applyProtection="0"/>
    <xf numFmtId="0" fontId="23" fillId="0" borderId="0" applyNumberFormat="0" applyFill="0" applyBorder="0" applyAlignment="0" applyProtection="0"/>
    <xf numFmtId="0" fontId="24" fillId="20" borderId="0" applyNumberFormat="0" applyBorder="0" applyAlignment="0" applyProtection="0"/>
    <xf numFmtId="0" fontId="25" fillId="0" borderId="8" applyNumberFormat="0" applyFill="0" applyAlignment="0" applyProtection="0"/>
    <xf numFmtId="0" fontId="26" fillId="0" borderId="9" applyNumberFormat="0" applyFill="0" applyAlignment="0" applyProtection="0"/>
    <xf numFmtId="0" fontId="27" fillId="0" borderId="10" applyNumberFormat="0" applyFill="0" applyAlignment="0" applyProtection="0"/>
    <xf numFmtId="0" fontId="27" fillId="0" borderId="0" applyNumberFormat="0" applyFill="0" applyBorder="0" applyAlignment="0" applyProtection="0"/>
    <xf numFmtId="0" fontId="28" fillId="21" borderId="6" applyNumberFormat="0" applyAlignment="0" applyProtection="0"/>
    <xf numFmtId="0" fontId="29" fillId="0" borderId="11" applyNumberFormat="0" applyFill="0" applyAlignment="0" applyProtection="0"/>
    <xf numFmtId="0" fontId="30" fillId="21" borderId="0" applyNumberFormat="0" applyBorder="0" applyAlignment="0" applyProtection="0"/>
    <xf numFmtId="0" fontId="7" fillId="0" borderId="0"/>
    <xf numFmtId="0" fontId="7" fillId="0" borderId="0"/>
    <xf numFmtId="0" fontId="7" fillId="0" borderId="0"/>
    <xf numFmtId="0" fontId="7" fillId="0" borderId="0" applyFill="0"/>
    <xf numFmtId="0" fontId="8" fillId="0" borderId="0"/>
    <xf numFmtId="0" fontId="8" fillId="0" borderId="0"/>
    <xf numFmtId="0" fontId="4" fillId="18" borderId="12" applyNumberFormat="0" applyFont="0" applyAlignment="0" applyProtection="0"/>
    <xf numFmtId="0" fontId="31" fillId="30" borderId="13" applyNumberFormat="0" applyAlignment="0" applyProtection="0"/>
    <xf numFmtId="9" fontId="7" fillId="0" borderId="0" applyFont="0" applyFill="0" applyBorder="0" applyAlignment="0" applyProtection="0"/>
    <xf numFmtId="0" fontId="32" fillId="0" borderId="0" applyNumberFormat="0" applyFill="0" applyBorder="0" applyAlignment="0" applyProtection="0"/>
    <xf numFmtId="0" fontId="33" fillId="0" borderId="14" applyNumberFormat="0" applyFill="0" applyAlignment="0" applyProtection="0"/>
    <xf numFmtId="0" fontId="29" fillId="0" borderId="0" applyNumberFormat="0" applyFill="0" applyBorder="0" applyAlignment="0" applyProtection="0"/>
    <xf numFmtId="0" fontId="4" fillId="0" borderId="0"/>
    <xf numFmtId="0" fontId="4" fillId="0" borderId="0"/>
    <xf numFmtId="0" fontId="8" fillId="4" borderId="0" applyNumberFormat="0" applyBorder="0" applyAlignment="0" applyProtection="0"/>
    <xf numFmtId="0" fontId="8" fillId="6"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14" borderId="0" applyNumberFormat="0" applyBorder="0" applyAlignment="0" applyProtection="0"/>
    <xf numFmtId="0" fontId="8" fillId="5" borderId="0" applyNumberFormat="0" applyBorder="0" applyAlignment="0" applyProtection="0"/>
    <xf numFmtId="0" fontId="8" fillId="7" borderId="0" applyNumberFormat="0" applyBorder="0" applyAlignment="0" applyProtection="0"/>
    <xf numFmtId="0" fontId="8" fillId="9" borderId="0" applyNumberFormat="0" applyBorder="0" applyAlignment="0" applyProtection="0"/>
    <xf numFmtId="0" fontId="8" fillId="11" borderId="0" applyNumberFormat="0" applyBorder="0" applyAlignment="0" applyProtection="0"/>
    <xf numFmtId="0" fontId="8" fillId="13" borderId="0" applyNumberFormat="0" applyBorder="0" applyAlignment="0" applyProtection="0"/>
    <xf numFmtId="0" fontId="8" fillId="15" borderId="0" applyNumberFormat="0" applyBorder="0" applyAlignment="0" applyProtection="0"/>
    <xf numFmtId="43" fontId="8"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7" fillId="0" borderId="0"/>
    <xf numFmtId="0" fontId="7" fillId="0" borderId="0"/>
    <xf numFmtId="0" fontId="7"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7" fillId="0" borderId="0"/>
    <xf numFmtId="3" fontId="7" fillId="0" borderId="0"/>
    <xf numFmtId="0" fontId="8" fillId="3" borderId="3" applyNumberFormat="0" applyFont="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11" fillId="0" borderId="0">
      <alignment horizontal="left"/>
    </xf>
    <xf numFmtId="0" fontId="4" fillId="0" borderId="0">
      <alignment horizontal="left"/>
    </xf>
    <xf numFmtId="0" fontId="4" fillId="0" borderId="0">
      <alignment horizontal="center" vertical="center" wrapText="1"/>
    </xf>
    <xf numFmtId="0" fontId="11" fillId="0" borderId="0">
      <alignment horizontal="left" vertical="center" wrapText="1"/>
    </xf>
    <xf numFmtId="0" fontId="11" fillId="0" borderId="0">
      <alignment horizontal="right"/>
    </xf>
    <xf numFmtId="0" fontId="4" fillId="0" borderId="0">
      <alignment horizontal="left" vertical="center" wrapText="1"/>
    </xf>
    <xf numFmtId="0" fontId="4" fillId="0" borderId="0">
      <alignment horizontal="right"/>
    </xf>
    <xf numFmtId="0" fontId="4" fillId="0" borderId="0"/>
    <xf numFmtId="0" fontId="4" fillId="0" borderId="0"/>
    <xf numFmtId="0" fontId="7" fillId="0" borderId="0"/>
    <xf numFmtId="0" fontId="7" fillId="0" borderId="0"/>
    <xf numFmtId="0" fontId="7" fillId="32" borderId="0">
      <protection locked="0"/>
    </xf>
    <xf numFmtId="0" fontId="7" fillId="33" borderId="5">
      <alignment horizontal="center" vertical="center"/>
      <protection locked="0"/>
    </xf>
    <xf numFmtId="43" fontId="7" fillId="0" borderId="0" applyFont="0" applyFill="0" applyBorder="0" applyAlignment="0" applyProtection="0"/>
    <xf numFmtId="0" fontId="10" fillId="33" borderId="0">
      <alignment vertical="center"/>
      <protection locked="0"/>
    </xf>
    <xf numFmtId="0" fontId="3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pplyFill="0"/>
    <xf numFmtId="0" fontId="8" fillId="3" borderId="3" applyNumberFormat="0" applyFont="0" applyAlignment="0" applyProtection="0"/>
    <xf numFmtId="0" fontId="7" fillId="33" borderId="4">
      <alignment vertical="center"/>
      <protection locked="0"/>
    </xf>
    <xf numFmtId="0" fontId="7" fillId="0" borderId="0"/>
    <xf numFmtId="40" fontId="3" fillId="0" borderId="0" applyFont="0" applyFill="0" applyBorder="0" applyAlignment="0" applyProtection="0"/>
    <xf numFmtId="0" fontId="7" fillId="0" borderId="0"/>
    <xf numFmtId="0" fontId="8"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9" fontId="1" fillId="0" borderId="0" applyFont="0" applyFill="0" applyBorder="0" applyAlignment="0" applyProtection="0"/>
    <xf numFmtId="43" fontId="1" fillId="0" borderId="0" applyFont="0" applyFill="0" applyBorder="0" applyAlignment="0" applyProtection="0"/>
    <xf numFmtId="0" fontId="35" fillId="0" borderId="0" applyNumberFormat="0" applyFill="0" applyAlignment="0" applyProtection="0"/>
    <xf numFmtId="0" fontId="35" fillId="0" borderId="0" applyNumberFormat="0" applyFill="0" applyAlignment="0" applyProtection="0"/>
    <xf numFmtId="0" fontId="36" fillId="0" borderId="0" applyNumberFormat="0" applyFill="0" applyAlignment="0" applyProtection="0"/>
    <xf numFmtId="0" fontId="14" fillId="0" borderId="0" applyNumberFormat="0" applyFill="0" applyAlignment="0" applyProtection="0"/>
    <xf numFmtId="0" fontId="37" fillId="0" borderId="0" applyNumberFormat="0" applyFill="0" applyBorder="0" applyAlignment="0" applyProtection="0"/>
    <xf numFmtId="4" fontId="13" fillId="0" borderId="0" applyFont="0" applyFill="0" applyBorder="0" applyAlignment="0" applyProtection="0"/>
    <xf numFmtId="9" fontId="13" fillId="0" borderId="0" applyFont="0" applyFill="0" applyBorder="0" applyAlignment="0" applyProtection="0"/>
    <xf numFmtId="0" fontId="7" fillId="0" borderId="0" applyFill="0"/>
    <xf numFmtId="0" fontId="7" fillId="0" borderId="0"/>
    <xf numFmtId="43" fontId="7" fillId="0" borderId="0" applyFont="0" applyFill="0" applyBorder="0" applyAlignment="0" applyProtection="0"/>
    <xf numFmtId="0" fontId="13" fillId="0" borderId="0"/>
    <xf numFmtId="0" fontId="35" fillId="0" borderId="0" applyNumberFormat="0" applyAlignment="0" applyProtection="0"/>
    <xf numFmtId="0" fontId="37" fillId="0" borderId="0" applyNumberFormat="0" applyAlignment="0" applyProtection="0"/>
    <xf numFmtId="0" fontId="46" fillId="0" borderId="0" applyNumberFormat="0" applyFill="0" applyBorder="0" applyAlignment="0" applyProtection="0"/>
    <xf numFmtId="0" fontId="42" fillId="0" borderId="0" applyNumberFormat="0" applyFill="0" applyBorder="0" applyAlignment="0" applyProtection="0"/>
    <xf numFmtId="0" fontId="42" fillId="0" borderId="0" applyNumberFormat="0" applyBorder="0" applyProtection="0"/>
    <xf numFmtId="0" fontId="45" fillId="0" borderId="0" applyNumberFormat="0" applyFill="0" applyBorder="0" applyAlignment="0" applyProtection="0"/>
    <xf numFmtId="168" fontId="42" fillId="0" borderId="0" applyFont="0" applyFill="0" applyBorder="0" applyAlignment="0" applyProtection="0"/>
    <xf numFmtId="0" fontId="16" fillId="0" borderId="0" applyNumberFormat="0" applyFill="0" applyBorder="0" applyAlignment="0" applyProtection="0"/>
    <xf numFmtId="0" fontId="53" fillId="0" borderId="17" applyNumberFormat="0" applyFill="0" applyAlignment="0" applyProtection="0"/>
    <xf numFmtId="0" fontId="16" fillId="0" borderId="0" applyNumberFormat="0" applyFill="0" applyBorder="0" applyAlignment="0" applyProtection="0"/>
    <xf numFmtId="9"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0" fontId="1" fillId="0" borderId="0"/>
    <xf numFmtId="168" fontId="42" fillId="0" borderId="0" applyFont="0" applyFill="0" applyBorder="0" applyAlignment="0" applyProtection="0"/>
    <xf numFmtId="0" fontId="52" fillId="0" borderId="16" applyNumberFormat="0" applyFill="0" applyAlignment="0" applyProtection="0"/>
    <xf numFmtId="168" fontId="42" fillId="0" borderId="0" applyFont="0" applyFill="0" applyBorder="0" applyAlignment="0" applyProtection="0"/>
    <xf numFmtId="0" fontId="42" fillId="0" borderId="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42" fillId="0" borderId="0" applyNumberFormat="0" applyFont="0" applyBorder="0" applyProtection="0"/>
    <xf numFmtId="0" fontId="42" fillId="0" borderId="0" applyNumberFormat="0" applyFont="0" applyBorder="0" applyProtection="0"/>
    <xf numFmtId="0" fontId="42" fillId="0" borderId="0" applyNumberFormat="0" applyFont="0" applyBorder="0" applyProtection="0"/>
    <xf numFmtId="0" fontId="51" fillId="0" borderId="0" applyNumberFormat="0" applyBorder="0" applyProtection="0"/>
    <xf numFmtId="0" fontId="51" fillId="0" borderId="0" applyNumberFormat="0" applyBorder="0" applyProtection="0"/>
    <xf numFmtId="0" fontId="42" fillId="0" borderId="0" applyNumberFormat="0" applyFont="0" applyBorder="0" applyProtection="0"/>
    <xf numFmtId="0" fontId="51" fillId="0" borderId="0" applyNumberFormat="0" applyBorder="0" applyProtection="0"/>
    <xf numFmtId="0" fontId="51" fillId="0" borderId="0" applyNumberFormat="0" applyBorder="0" applyProtection="0"/>
    <xf numFmtId="0" fontId="42" fillId="0" borderId="0" applyNumberFormat="0" applyFont="0" applyBorder="0" applyProtection="0"/>
    <xf numFmtId="0" fontId="42" fillId="0" borderId="0" applyNumberFormat="0" applyFont="0" applyBorder="0" applyProtection="0"/>
    <xf numFmtId="169" fontId="57" fillId="0" borderId="0" applyBorder="0" applyProtection="0"/>
    <xf numFmtId="0" fontId="42" fillId="0" borderId="0" applyNumberFormat="0" applyFont="0" applyBorder="0" applyProtection="0"/>
    <xf numFmtId="0" fontId="42" fillId="0" borderId="0" applyNumberFormat="0" applyFont="0" applyBorder="0" applyProtection="0"/>
    <xf numFmtId="0" fontId="42" fillId="0" borderId="0" applyNumberFormat="0" applyFont="0" applyBorder="0" applyProtection="0"/>
    <xf numFmtId="0" fontId="42" fillId="0" borderId="0" applyNumberFormat="0" applyFont="0" applyBorder="0" applyProtection="0"/>
    <xf numFmtId="169" fontId="57" fillId="0" borderId="0" applyBorder="0" applyProtection="0"/>
    <xf numFmtId="0" fontId="51" fillId="0" borderId="0" applyNumberFormat="0" applyBorder="0" applyProtection="0"/>
    <xf numFmtId="0" fontId="51" fillId="0" borderId="0" applyNumberFormat="0" applyBorder="0" applyProtection="0"/>
    <xf numFmtId="0" fontId="51" fillId="0" borderId="0" applyNumberFormat="0" applyBorder="0" applyProtection="0"/>
    <xf numFmtId="0" fontId="51" fillId="0" borderId="0" applyNumberFormat="0" applyBorder="0" applyProtection="0"/>
    <xf numFmtId="0" fontId="51" fillId="0" borderId="0" applyNumberFormat="0" applyBorder="0" applyProtection="0"/>
    <xf numFmtId="0" fontId="51" fillId="0" borderId="0" applyNumberFormat="0" applyBorder="0" applyProtection="0"/>
    <xf numFmtId="0" fontId="42" fillId="0" borderId="0" applyNumberFormat="0" applyFont="0" applyBorder="0" applyProtection="0"/>
    <xf numFmtId="0" fontId="42" fillId="0" borderId="0" applyNumberFormat="0" applyFont="0" applyBorder="0" applyProtection="0"/>
    <xf numFmtId="0" fontId="51" fillId="0" borderId="0" applyNumberFormat="0" applyBorder="0" applyProtection="0"/>
    <xf numFmtId="0" fontId="51" fillId="0" borderId="0" applyNumberFormat="0" applyBorder="0" applyProtection="0"/>
    <xf numFmtId="0" fontId="42" fillId="0" borderId="0" applyNumberFormat="0" applyFont="0" applyBorder="0" applyProtection="0"/>
    <xf numFmtId="0" fontId="42" fillId="0" borderId="0" applyNumberFormat="0" applyFont="0" applyBorder="0" applyProtection="0"/>
    <xf numFmtId="0" fontId="42" fillId="0" borderId="0" applyNumberFormat="0" applyFont="0" applyBorder="0" applyProtection="0"/>
    <xf numFmtId="0" fontId="42" fillId="0" borderId="0" applyNumberFormat="0" applyFont="0" applyBorder="0" applyProtection="0"/>
    <xf numFmtId="0" fontId="42" fillId="0" borderId="0" applyNumberFormat="0" applyFont="0" applyBorder="0" applyProtection="0"/>
    <xf numFmtId="0" fontId="51" fillId="0" borderId="0" applyNumberFormat="0" applyBorder="0" applyProtection="0"/>
    <xf numFmtId="0" fontId="51" fillId="0" borderId="0" applyNumberFormat="0" applyBorder="0" applyProtection="0"/>
    <xf numFmtId="0" fontId="51" fillId="0" borderId="0" applyNumberFormat="0" applyBorder="0" applyProtection="0"/>
    <xf numFmtId="0" fontId="51" fillId="0" borderId="0" applyNumberFormat="0" applyBorder="0" applyProtection="0"/>
    <xf numFmtId="0" fontId="51" fillId="0" borderId="0" applyNumberFormat="0" applyBorder="0" applyProtection="0"/>
    <xf numFmtId="0" fontId="51" fillId="0" borderId="0" applyNumberFormat="0" applyBorder="0" applyProtection="0"/>
    <xf numFmtId="0" fontId="51" fillId="0" borderId="0" applyNumberFormat="0" applyBorder="0" applyProtection="0"/>
    <xf numFmtId="0" fontId="51" fillId="0" borderId="0" applyNumberFormat="0" applyBorder="0" applyProtection="0"/>
    <xf numFmtId="0" fontId="42" fillId="0" borderId="0" applyNumberFormat="0" applyFont="0" applyBorder="0" applyProtection="0"/>
    <xf numFmtId="0" fontId="51" fillId="0" borderId="0" applyNumberFormat="0" applyBorder="0" applyProtection="0"/>
    <xf numFmtId="0" fontId="51" fillId="0" borderId="0" applyNumberFormat="0" applyBorder="0" applyProtection="0"/>
    <xf numFmtId="0" fontId="42" fillId="0" borderId="0" applyNumberFormat="0" applyFont="0" applyBorder="0" applyProtection="0"/>
    <xf numFmtId="0" fontId="58" fillId="0" borderId="0" applyNumberFormat="0" applyBorder="0" applyProtection="0"/>
    <xf numFmtId="0" fontId="51" fillId="0" borderId="0" applyNumberFormat="0" applyBorder="0" applyProtection="0"/>
    <xf numFmtId="0" fontId="42" fillId="0" borderId="0" applyNumberFormat="0" applyFont="0" applyBorder="0" applyProtection="0"/>
    <xf numFmtId="0" fontId="51" fillId="0" borderId="0" applyNumberFormat="0" applyBorder="0" applyProtection="0"/>
    <xf numFmtId="0" fontId="51" fillId="0" borderId="0" applyNumberFormat="0" applyBorder="0" applyProtection="0"/>
    <xf numFmtId="0" fontId="51" fillId="0" borderId="0" applyNumberFormat="0" applyBorder="0" applyProtection="0"/>
    <xf numFmtId="0" fontId="42" fillId="0" borderId="0" applyNumberFormat="0" applyFont="0" applyBorder="0" applyProtection="0"/>
    <xf numFmtId="0" fontId="42" fillId="0" borderId="0" applyNumberFormat="0" applyFont="0" applyBorder="0" applyProtection="0"/>
    <xf numFmtId="0" fontId="42" fillId="0" borderId="0" applyNumberFormat="0" applyFont="0" applyBorder="0" applyProtection="0"/>
    <xf numFmtId="0" fontId="42" fillId="34" borderId="3" applyNumberFormat="0" applyFont="0" applyAlignment="0" applyProtection="0"/>
    <xf numFmtId="0" fontId="42" fillId="34" borderId="3" applyNumberFormat="0" applyFont="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0" fontId="59" fillId="0" borderId="0"/>
    <xf numFmtId="0" fontId="4" fillId="0" borderId="0"/>
    <xf numFmtId="0" fontId="78" fillId="42" borderId="0" applyNumberFormat="0" applyBorder="0" applyAlignment="0" applyProtection="0"/>
    <xf numFmtId="0" fontId="78" fillId="44" borderId="0" applyNumberFormat="0" applyBorder="0" applyAlignment="0" applyProtection="0"/>
    <xf numFmtId="0" fontId="78" fillId="46" borderId="0" applyNumberFormat="0" applyBorder="0" applyAlignment="0" applyProtection="0"/>
    <xf numFmtId="0" fontId="78" fillId="48" borderId="0" applyNumberFormat="0" applyBorder="0" applyAlignment="0" applyProtection="0"/>
    <xf numFmtId="0" fontId="78" fillId="50" borderId="0" applyNumberFormat="0" applyBorder="0" applyAlignment="0" applyProtection="0"/>
    <xf numFmtId="0" fontId="78" fillId="52" borderId="0" applyNumberFormat="0" applyBorder="0" applyAlignment="0" applyProtection="0"/>
    <xf numFmtId="0" fontId="78" fillId="41" borderId="0" applyNumberFormat="0" applyBorder="0" applyAlignment="0" applyProtection="0"/>
    <xf numFmtId="0" fontId="78" fillId="43" borderId="0" applyNumberFormat="0" applyBorder="0" applyAlignment="0" applyProtection="0"/>
    <xf numFmtId="0" fontId="78" fillId="45" borderId="0" applyNumberFormat="0" applyBorder="0" applyAlignment="0" applyProtection="0"/>
    <xf numFmtId="0" fontId="78" fillId="47" borderId="0" applyNumberFormat="0" applyBorder="0" applyAlignment="0" applyProtection="0"/>
    <xf numFmtId="0" fontId="78" fillId="49" borderId="0" applyNumberFormat="0" applyBorder="0" applyAlignment="0" applyProtection="0"/>
    <xf numFmtId="0" fontId="78" fillId="51" borderId="0" applyNumberFormat="0" applyBorder="0" applyAlignment="0" applyProtection="0"/>
    <xf numFmtId="0" fontId="79" fillId="36" borderId="0" applyNumberFormat="0" applyBorder="0" applyAlignment="0" applyProtection="0"/>
    <xf numFmtId="0" fontId="80" fillId="39" borderId="21" applyNumberFormat="0" applyAlignment="0" applyProtection="0"/>
    <xf numFmtId="0" fontId="81" fillId="40" borderId="24" applyNumberFormat="0" applyAlignment="0" applyProtection="0"/>
    <xf numFmtId="0" fontId="82" fillId="0" borderId="0" applyNumberFormat="0" applyFill="0" applyBorder="0" applyAlignment="0" applyProtection="0"/>
    <xf numFmtId="0" fontId="83" fillId="35" borderId="0" applyNumberFormat="0" applyBorder="0" applyAlignment="0" applyProtection="0"/>
    <xf numFmtId="0" fontId="84" fillId="0" borderId="18" applyNumberFormat="0" applyFill="0" applyAlignment="0" applyProtection="0"/>
    <xf numFmtId="0" fontId="85" fillId="0" borderId="19" applyNumberFormat="0" applyFill="0" applyAlignment="0" applyProtection="0"/>
    <xf numFmtId="0" fontId="86" fillId="0" borderId="20" applyNumberFormat="0" applyFill="0" applyAlignment="0" applyProtection="0"/>
    <xf numFmtId="0" fontId="86" fillId="0" borderId="0" applyNumberFormat="0" applyFill="0" applyBorder="0" applyAlignment="0" applyProtection="0"/>
    <xf numFmtId="0" fontId="77" fillId="0" borderId="0" applyNumberFormat="0" applyFill="0" applyBorder="0" applyAlignment="0" applyProtection="0">
      <alignment vertical="top"/>
      <protection locked="0"/>
    </xf>
    <xf numFmtId="0" fontId="87" fillId="38" borderId="21" applyNumberFormat="0" applyAlignment="0" applyProtection="0"/>
    <xf numFmtId="0" fontId="88" fillId="0" borderId="23" applyNumberFormat="0" applyFill="0" applyAlignment="0" applyProtection="0"/>
    <xf numFmtId="0" fontId="89" fillId="37" borderId="0" applyNumberFormat="0" applyBorder="0" applyAlignment="0" applyProtection="0"/>
    <xf numFmtId="0" fontId="90" fillId="39" borderId="22" applyNumberFormat="0" applyAlignment="0" applyProtection="0"/>
    <xf numFmtId="9" fontId="13" fillId="0" borderId="0" applyFont="0" applyFill="0" applyBorder="0" applyAlignment="0" applyProtection="0"/>
    <xf numFmtId="0" fontId="91" fillId="0" borderId="0" applyNumberFormat="0" applyFill="0" applyBorder="0" applyAlignment="0" applyProtection="0"/>
    <xf numFmtId="0" fontId="92" fillId="0" borderId="25" applyNumberFormat="0" applyFill="0" applyAlignment="0" applyProtection="0"/>
    <xf numFmtId="0" fontId="93" fillId="0" borderId="0" applyNumberFormat="0" applyFill="0" applyBorder="0" applyAlignment="0" applyProtection="0"/>
    <xf numFmtId="0" fontId="8" fillId="0" borderId="0"/>
    <xf numFmtId="0" fontId="50" fillId="0" borderId="0" applyNumberFormat="0" applyFill="0" applyBorder="0" applyAlignment="0" applyProtection="0"/>
    <xf numFmtId="0" fontId="94" fillId="0" borderId="0" applyNumberFormat="0" applyFill="0" applyBorder="0" applyAlignment="0" applyProtection="0"/>
    <xf numFmtId="0" fontId="8" fillId="0" borderId="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4" fillId="0" borderId="0" applyNumberFormat="0" applyFill="0" applyBorder="0" applyAlignment="0" applyProtection="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0" borderId="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18" borderId="0" applyNumberFormat="0" applyBorder="0" applyAlignment="0" applyProtection="0"/>
    <xf numFmtId="0" fontId="18" fillId="20"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0" borderId="0" applyNumberFormat="0" applyBorder="0" applyAlignment="0" applyProtection="0"/>
    <xf numFmtId="0" fontId="18" fillId="18" borderId="0" applyNumberFormat="0" applyBorder="0" applyAlignment="0" applyProtection="0"/>
    <xf numFmtId="0" fontId="21" fillId="30" borderId="26" applyNumberFormat="0" applyAlignment="0" applyProtection="0"/>
    <xf numFmtId="0" fontId="28" fillId="21" borderId="26" applyNumberFormat="0" applyAlignment="0" applyProtection="0"/>
    <xf numFmtId="0" fontId="4" fillId="18" borderId="27" applyNumberFormat="0" applyFont="0" applyAlignment="0" applyProtection="0"/>
    <xf numFmtId="0" fontId="31" fillId="30" borderId="28" applyNumberFormat="0" applyAlignment="0" applyProtection="0"/>
    <xf numFmtId="0" fontId="33" fillId="0" borderId="29" applyNumberFormat="0" applyFill="0" applyAlignment="0" applyProtection="0"/>
    <xf numFmtId="0" fontId="8" fillId="0" borderId="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0" borderId="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0" borderId="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0" borderId="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0" borderId="0"/>
    <xf numFmtId="0" fontId="16" fillId="0" borderId="0" applyNumberFormat="0" applyFill="0" applyBorder="0" applyAlignment="0" applyProtection="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43" fontId="8" fillId="0" borderId="0" applyFont="0" applyFill="0" applyBorder="0" applyAlignment="0" applyProtection="0"/>
    <xf numFmtId="0" fontId="8" fillId="0" borderId="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43" fontId="4" fillId="0" borderId="0" applyFont="0" applyFill="0" applyBorder="0" applyAlignment="0" applyProtection="0"/>
    <xf numFmtId="0" fontId="1" fillId="0" borderId="0"/>
    <xf numFmtId="0" fontId="61" fillId="0" borderId="0" applyNumberFormat="0" applyFill="0" applyBorder="0" applyAlignment="0" applyProtection="0"/>
    <xf numFmtId="0" fontId="62" fillId="0" borderId="18" applyNumberFormat="0" applyFill="0" applyAlignment="0" applyProtection="0"/>
    <xf numFmtId="0" fontId="63" fillId="0" borderId="19" applyNumberFormat="0" applyFill="0" applyAlignment="0" applyProtection="0"/>
    <xf numFmtId="0" fontId="64" fillId="0" borderId="20" applyNumberFormat="0" applyFill="0" applyAlignment="0" applyProtection="0"/>
    <xf numFmtId="0" fontId="64" fillId="0" borderId="0" applyNumberFormat="0" applyFill="0" applyBorder="0" applyAlignment="0" applyProtection="0"/>
    <xf numFmtId="0" fontId="65" fillId="35" borderId="0" applyNumberFormat="0" applyBorder="0" applyAlignment="0" applyProtection="0"/>
    <xf numFmtId="0" fontId="66" fillId="36" borderId="0" applyNumberFormat="0" applyBorder="0" applyAlignment="0" applyProtection="0"/>
    <xf numFmtId="0" fontId="67" fillId="37" borderId="0" applyNumberFormat="0" applyBorder="0" applyAlignment="0" applyProtection="0"/>
    <xf numFmtId="0" fontId="68" fillId="38" borderId="21" applyNumberFormat="0" applyAlignment="0" applyProtection="0"/>
    <xf numFmtId="0" fontId="69" fillId="39" borderId="22" applyNumberFormat="0" applyAlignment="0" applyProtection="0"/>
    <xf numFmtId="0" fontId="70" fillId="39" borderId="21" applyNumberFormat="0" applyAlignment="0" applyProtection="0"/>
    <xf numFmtId="0" fontId="71" fillId="0" borderId="23" applyNumberFormat="0" applyFill="0" applyAlignment="0" applyProtection="0"/>
    <xf numFmtId="0" fontId="72" fillId="40" borderId="24" applyNumberFormat="0" applyAlignment="0" applyProtection="0"/>
    <xf numFmtId="0" fontId="73" fillId="0" borderId="0" applyNumberFormat="0" applyFill="0" applyBorder="0" applyAlignment="0" applyProtection="0"/>
    <xf numFmtId="0" fontId="1" fillId="3" borderId="3" applyNumberFormat="0" applyFont="0" applyAlignment="0" applyProtection="0"/>
    <xf numFmtId="0" fontId="74" fillId="0" borderId="0" applyNumberFormat="0" applyFill="0" applyBorder="0" applyAlignment="0" applyProtection="0"/>
    <xf numFmtId="0" fontId="41" fillId="0" borderId="25" applyNumberFormat="0" applyFill="0" applyAlignment="0" applyProtection="0"/>
    <xf numFmtId="0" fontId="75" fillId="41"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75" fillId="42" borderId="0" applyNumberFormat="0" applyBorder="0" applyAlignment="0" applyProtection="0"/>
    <xf numFmtId="0" fontId="75" fillId="43"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75" fillId="44" borderId="0" applyNumberFormat="0" applyBorder="0" applyAlignment="0" applyProtection="0"/>
    <xf numFmtId="0" fontId="75" fillId="45"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75" fillId="46" borderId="0" applyNumberFormat="0" applyBorder="0" applyAlignment="0" applyProtection="0"/>
    <xf numFmtId="0" fontId="75" fillId="47"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75" fillId="48" borderId="0" applyNumberFormat="0" applyBorder="0" applyAlignment="0" applyProtection="0"/>
    <xf numFmtId="0" fontId="75" fillId="49"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75" fillId="50" borderId="0" applyNumberFormat="0" applyBorder="0" applyAlignment="0" applyProtection="0"/>
    <xf numFmtId="0" fontId="75" fillId="5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75" fillId="52" borderId="0" applyNumberFormat="0" applyBorder="0" applyAlignment="0" applyProtection="0"/>
    <xf numFmtId="0" fontId="95" fillId="0" borderId="0" applyNumberFormat="0" applyFill="0" applyBorder="0" applyAlignment="0" applyProtection="0"/>
    <xf numFmtId="0" fontId="96" fillId="0" borderId="0" applyNumberFormat="0" applyFill="0" applyBorder="0" applyAlignment="0" applyProtection="0"/>
    <xf numFmtId="0" fontId="7" fillId="0" borderId="0"/>
    <xf numFmtId="0" fontId="1" fillId="0" borderId="0"/>
    <xf numFmtId="0" fontId="8" fillId="0" borderId="0"/>
    <xf numFmtId="0" fontId="4" fillId="0" borderId="0"/>
    <xf numFmtId="0" fontId="8" fillId="4" borderId="0" applyNumberFormat="0" applyBorder="0" applyAlignment="0" applyProtection="0"/>
    <xf numFmtId="0" fontId="8" fillId="6"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14" borderId="0" applyNumberFormat="0" applyBorder="0" applyAlignment="0" applyProtection="0"/>
    <xf numFmtId="0" fontId="8" fillId="5" borderId="0" applyNumberFormat="0" applyBorder="0" applyAlignment="0" applyProtection="0"/>
    <xf numFmtId="0" fontId="8" fillId="7" borderId="0" applyNumberFormat="0" applyBorder="0" applyAlignment="0" applyProtection="0"/>
    <xf numFmtId="0" fontId="8" fillId="9" borderId="0" applyNumberFormat="0" applyBorder="0" applyAlignment="0" applyProtection="0"/>
    <xf numFmtId="0" fontId="8" fillId="11" borderId="0" applyNumberFormat="0" applyBorder="0" applyAlignment="0" applyProtection="0"/>
    <xf numFmtId="0" fontId="8" fillId="13" borderId="0" applyNumberFormat="0" applyBorder="0" applyAlignment="0" applyProtection="0"/>
    <xf numFmtId="0" fontId="8" fillId="15" borderId="0" applyNumberFormat="0" applyBorder="0" applyAlignment="0" applyProtection="0"/>
    <xf numFmtId="0" fontId="78" fillId="42" borderId="0" applyNumberFormat="0" applyBorder="0" applyAlignment="0" applyProtection="0"/>
    <xf numFmtId="0" fontId="78" fillId="44" borderId="0" applyNumberFormat="0" applyBorder="0" applyAlignment="0" applyProtection="0"/>
    <xf numFmtId="0" fontId="78" fillId="46" borderId="0" applyNumberFormat="0" applyBorder="0" applyAlignment="0" applyProtection="0"/>
    <xf numFmtId="0" fontId="78" fillId="48" borderId="0" applyNumberFormat="0" applyBorder="0" applyAlignment="0" applyProtection="0"/>
    <xf numFmtId="0" fontId="78" fillId="50" borderId="0" applyNumberFormat="0" applyBorder="0" applyAlignment="0" applyProtection="0"/>
    <xf numFmtId="0" fontId="78" fillId="52" borderId="0" applyNumberFormat="0" applyBorder="0" applyAlignment="0" applyProtection="0"/>
    <xf numFmtId="0" fontId="78" fillId="41" borderId="0" applyNumberFormat="0" applyBorder="0" applyAlignment="0" applyProtection="0"/>
    <xf numFmtId="0" fontId="78" fillId="43" borderId="0" applyNumberFormat="0" applyBorder="0" applyAlignment="0" applyProtection="0"/>
    <xf numFmtId="0" fontId="78" fillId="45" borderId="0" applyNumberFormat="0" applyBorder="0" applyAlignment="0" applyProtection="0"/>
    <xf numFmtId="0" fontId="78" fillId="47" borderId="0" applyNumberFormat="0" applyBorder="0" applyAlignment="0" applyProtection="0"/>
    <xf numFmtId="0" fontId="78" fillId="49" borderId="0" applyNumberFormat="0" applyBorder="0" applyAlignment="0" applyProtection="0"/>
    <xf numFmtId="0" fontId="78" fillId="51" borderId="0" applyNumberFormat="0" applyBorder="0" applyAlignment="0" applyProtection="0"/>
    <xf numFmtId="0" fontId="79" fillId="36" borderId="0" applyNumberFormat="0" applyBorder="0" applyAlignment="0" applyProtection="0"/>
    <xf numFmtId="0" fontId="80" fillId="39" borderId="21" applyNumberFormat="0" applyAlignment="0" applyProtection="0"/>
    <xf numFmtId="0" fontId="81" fillId="40" borderId="24" applyNumberFormat="0" applyAlignment="0" applyProtection="0"/>
    <xf numFmtId="0" fontId="82" fillId="0" borderId="0" applyNumberFormat="0" applyFill="0" applyBorder="0" applyAlignment="0" applyProtection="0"/>
    <xf numFmtId="0" fontId="83" fillId="35" borderId="0" applyNumberFormat="0" applyBorder="0" applyAlignment="0" applyProtection="0"/>
    <xf numFmtId="0" fontId="84" fillId="0" borderId="18" applyNumberFormat="0" applyFill="0" applyAlignment="0" applyProtection="0"/>
    <xf numFmtId="0" fontId="85" fillId="0" borderId="19" applyNumberFormat="0" applyFill="0" applyAlignment="0" applyProtection="0"/>
    <xf numFmtId="0" fontId="86" fillId="0" borderId="20" applyNumberFormat="0" applyFill="0" applyAlignment="0" applyProtection="0"/>
    <xf numFmtId="0" fontId="86" fillId="0" borderId="0" applyNumberFormat="0" applyFill="0" applyBorder="0" applyAlignment="0" applyProtection="0"/>
    <xf numFmtId="0" fontId="87" fillId="38" borderId="21" applyNumberFormat="0" applyAlignment="0" applyProtection="0"/>
    <xf numFmtId="0" fontId="88" fillId="0" borderId="23" applyNumberFormat="0" applyFill="0" applyAlignment="0" applyProtection="0"/>
    <xf numFmtId="0" fontId="89" fillId="37" borderId="0" applyNumberFormat="0" applyBorder="0" applyAlignment="0" applyProtection="0"/>
    <xf numFmtId="0" fontId="90" fillId="39" borderId="22" applyNumberFormat="0" applyAlignment="0" applyProtection="0"/>
    <xf numFmtId="9" fontId="13" fillId="0" borderId="0" applyFont="0" applyFill="0" applyBorder="0" applyAlignment="0" applyProtection="0"/>
    <xf numFmtId="0" fontId="91" fillId="0" borderId="0" applyNumberFormat="0" applyFill="0" applyBorder="0" applyAlignment="0" applyProtection="0"/>
    <xf numFmtId="0" fontId="92" fillId="0" borderId="25" applyNumberFormat="0" applyFill="0" applyAlignment="0" applyProtection="0"/>
    <xf numFmtId="0" fontId="93" fillId="0" borderId="0" applyNumberFormat="0" applyFill="0" applyBorder="0" applyAlignment="0" applyProtection="0"/>
    <xf numFmtId="0" fontId="8" fillId="0" borderId="0"/>
    <xf numFmtId="0" fontId="8" fillId="3" borderId="3" applyNumberFormat="0" applyFont="0" applyAlignment="0" applyProtection="0"/>
    <xf numFmtId="0" fontId="8" fillId="0" borderId="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0" borderId="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0" borderId="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7" fillId="0" borderId="0"/>
    <xf numFmtId="0" fontId="8" fillId="0" borderId="0"/>
    <xf numFmtId="0" fontId="8" fillId="0" borderId="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0" borderId="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0" borderId="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0" borderId="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43" fontId="8" fillId="0" borderId="0" applyFont="0" applyFill="0" applyBorder="0" applyAlignment="0" applyProtection="0"/>
    <xf numFmtId="0" fontId="8" fillId="0" borderId="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43" fontId="4" fillId="0" borderId="0" applyFont="0" applyFill="0" applyBorder="0" applyAlignment="0" applyProtection="0"/>
    <xf numFmtId="0" fontId="1" fillId="0" borderId="0"/>
    <xf numFmtId="0" fontId="1" fillId="3" borderId="3" applyNumberFormat="0" applyFon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7" fillId="0" borderId="0"/>
    <xf numFmtId="0" fontId="1" fillId="0" borderId="0"/>
    <xf numFmtId="0" fontId="5" fillId="0" borderId="0" applyNumberFormat="0" applyFill="0" applyBorder="0" applyAlignment="0" applyProtection="0"/>
  </cellStyleXfs>
  <cellXfs count="171">
    <xf numFmtId="0" fontId="0" fillId="0" borderId="0" xfId="0"/>
    <xf numFmtId="0" fontId="2" fillId="2" borderId="0" xfId="0" applyFont="1" applyFill="1"/>
    <xf numFmtId="0" fontId="9" fillId="0" borderId="0" xfId="0" applyFont="1"/>
    <xf numFmtId="0" fontId="8" fillId="0" borderId="0" xfId="0" applyFont="1"/>
    <xf numFmtId="165" fontId="7" fillId="0" borderId="0" xfId="2" quotePrefix="1" applyNumberFormat="1" applyFont="1" applyAlignment="1">
      <alignment horizontal="right"/>
    </xf>
    <xf numFmtId="0" fontId="12" fillId="0" borderId="0" xfId="0" applyFont="1"/>
    <xf numFmtId="0" fontId="39" fillId="0" borderId="0" xfId="0" applyFont="1" applyAlignment="1">
      <alignment wrapText="1"/>
    </xf>
    <xf numFmtId="0" fontId="13" fillId="0" borderId="0" xfId="10" applyFill="1" applyAlignment="1">
      <alignment wrapText="1"/>
    </xf>
    <xf numFmtId="0" fontId="0" fillId="0" borderId="0" xfId="0" applyAlignment="1">
      <alignment wrapText="1"/>
    </xf>
    <xf numFmtId="0" fontId="37" fillId="0" borderId="0" xfId="167" applyFill="1" applyBorder="1" applyAlignment="1">
      <alignment wrapText="1"/>
    </xf>
    <xf numFmtId="0" fontId="40" fillId="0" borderId="0" xfId="0" applyFont="1"/>
    <xf numFmtId="0" fontId="9" fillId="0" borderId="0" xfId="0" applyFont="1" applyAlignment="1">
      <alignment wrapText="1"/>
    </xf>
    <xf numFmtId="0" fontId="13" fillId="0" borderId="0" xfId="3" applyFont="1"/>
    <xf numFmtId="0" fontId="13" fillId="0" borderId="0" xfId="2" applyFont="1" applyAlignment="1">
      <alignment vertical="center"/>
    </xf>
    <xf numFmtId="0" fontId="14" fillId="0" borderId="0" xfId="10" applyFont="1" applyFill="1" applyAlignment="1">
      <alignment wrapText="1"/>
    </xf>
    <xf numFmtId="0" fontId="41" fillId="0" borderId="0" xfId="0" applyFont="1" applyAlignment="1">
      <alignment wrapText="1"/>
    </xf>
    <xf numFmtId="0" fontId="35" fillId="0" borderId="0" xfId="174" applyAlignment="1"/>
    <xf numFmtId="0" fontId="13" fillId="0" borderId="0" xfId="173" applyAlignment="1">
      <alignment horizontal="left"/>
    </xf>
    <xf numFmtId="0" fontId="40" fillId="0" borderId="0" xfId="0" applyFont="1" applyAlignment="1">
      <alignment wrapText="1"/>
    </xf>
    <xf numFmtId="0" fontId="13" fillId="0" borderId="0" xfId="165" applyFont="1" applyFill="1" applyAlignment="1">
      <alignment wrapText="1"/>
    </xf>
    <xf numFmtId="0" fontId="35" fillId="0" borderId="0" xfId="163" applyFill="1" applyAlignment="1">
      <alignment wrapText="1"/>
    </xf>
    <xf numFmtId="0" fontId="9" fillId="0" borderId="0" xfId="0" applyFont="1" applyAlignment="1">
      <alignment horizontal="right"/>
    </xf>
    <xf numFmtId="0" fontId="5" fillId="0" borderId="0" xfId="5" applyFill="1" applyAlignment="1">
      <alignment horizontal="right"/>
    </xf>
    <xf numFmtId="0" fontId="10" fillId="0" borderId="0" xfId="2" applyFont="1" applyAlignment="1">
      <alignment horizontal="right" vertical="center" wrapText="1"/>
    </xf>
    <xf numFmtId="0" fontId="40" fillId="0" borderId="0" xfId="0" applyFont="1" applyAlignment="1">
      <alignment horizontal="right"/>
    </xf>
    <xf numFmtId="166" fontId="40" fillId="0" borderId="0" xfId="0" applyNumberFormat="1" applyFont="1" applyAlignment="1">
      <alignment horizontal="right"/>
    </xf>
    <xf numFmtId="0" fontId="13" fillId="0" borderId="0" xfId="0" applyFont="1" applyAlignment="1">
      <alignment horizontal="right"/>
    </xf>
    <xf numFmtId="0" fontId="47" fillId="0" borderId="0" xfId="0" applyFont="1" applyAlignment="1">
      <alignment horizontal="left"/>
    </xf>
    <xf numFmtId="0" fontId="9" fillId="0" borderId="0" xfId="0" applyFont="1" applyAlignment="1">
      <alignment horizontal="left"/>
    </xf>
    <xf numFmtId="0" fontId="7" fillId="0" borderId="0" xfId="2" applyFont="1" applyAlignment="1">
      <alignment horizontal="left" vertical="center"/>
    </xf>
    <xf numFmtId="0" fontId="46" fillId="0" borderId="0" xfId="176" applyAlignment="1">
      <alignment horizontal="left"/>
    </xf>
    <xf numFmtId="0" fontId="13" fillId="0" borderId="0" xfId="2" applyFont="1" applyAlignment="1">
      <alignment horizontal="left"/>
    </xf>
    <xf numFmtId="0" fontId="13" fillId="0" borderId="0" xfId="0" applyFont="1" applyAlignment="1">
      <alignment horizontal="left"/>
    </xf>
    <xf numFmtId="0" fontId="35" fillId="0" borderId="0" xfId="2" applyFont="1" applyAlignment="1">
      <alignment vertical="center"/>
    </xf>
    <xf numFmtId="0" fontId="47" fillId="0" borderId="0" xfId="0" applyFont="1" applyAlignment="1">
      <alignment horizontal="right"/>
    </xf>
    <xf numFmtId="0" fontId="13" fillId="0" borderId="0" xfId="173" applyAlignment="1">
      <alignment horizontal="right"/>
    </xf>
    <xf numFmtId="0" fontId="46" fillId="0" borderId="0" xfId="176" applyAlignment="1">
      <alignment horizontal="right"/>
    </xf>
    <xf numFmtId="0" fontId="13" fillId="0" borderId="0" xfId="3" applyFont="1" applyAlignment="1">
      <alignment horizontal="right"/>
    </xf>
    <xf numFmtId="1" fontId="13" fillId="0" borderId="0" xfId="3" applyNumberFormat="1" applyFont="1" applyAlignment="1">
      <alignment horizontal="right"/>
    </xf>
    <xf numFmtId="0" fontId="13" fillId="0" borderId="0" xfId="2" applyFont="1"/>
    <xf numFmtId="0" fontId="48" fillId="0" borderId="0" xfId="5" applyFont="1" applyFill="1"/>
    <xf numFmtId="1" fontId="13" fillId="0" borderId="0" xfId="2" applyNumberFormat="1" applyFont="1" applyAlignment="1">
      <alignment horizontal="left"/>
    </xf>
    <xf numFmtId="0" fontId="37" fillId="0" borderId="0" xfId="2" applyFont="1" applyAlignment="1">
      <alignment vertical="center"/>
    </xf>
    <xf numFmtId="0" fontId="16" fillId="0" borderId="0" xfId="5" applyFont="1" applyFill="1" applyAlignment="1"/>
    <xf numFmtId="0" fontId="46" fillId="0" borderId="0" xfId="5" applyFont="1" applyFill="1" applyAlignment="1"/>
    <xf numFmtId="166" fontId="40" fillId="0" borderId="0" xfId="0" applyNumberFormat="1" applyFont="1"/>
    <xf numFmtId="0" fontId="40" fillId="0" borderId="0" xfId="0" applyFont="1" applyAlignment="1">
      <alignment horizontal="left"/>
    </xf>
    <xf numFmtId="0" fontId="46" fillId="0" borderId="0" xfId="5" applyFont="1" applyFill="1" applyAlignment="1">
      <alignment horizontal="left"/>
    </xf>
    <xf numFmtId="0" fontId="47" fillId="0" borderId="0" xfId="0" applyFont="1"/>
    <xf numFmtId="0" fontId="48" fillId="0" borderId="0" xfId="5" applyFont="1" applyFill="1" applyAlignment="1">
      <alignment horizontal="center"/>
    </xf>
    <xf numFmtId="1" fontId="13" fillId="0" borderId="0" xfId="2" applyNumberFormat="1" applyFont="1" applyAlignment="1">
      <alignment vertical="center"/>
    </xf>
    <xf numFmtId="0" fontId="35" fillId="0" borderId="0" xfId="2" applyFont="1"/>
    <xf numFmtId="0" fontId="13" fillId="0" borderId="0" xfId="0" applyFont="1" applyAlignment="1">
      <alignment wrapText="1"/>
    </xf>
    <xf numFmtId="0" fontId="46" fillId="0" borderId="0" xfId="5" applyFont="1" applyFill="1" applyAlignment="1">
      <alignment horizontal="center"/>
    </xf>
    <xf numFmtId="0" fontId="35" fillId="0" borderId="0" xfId="0" applyFont="1" applyAlignment="1">
      <alignment horizontal="left"/>
    </xf>
    <xf numFmtId="0" fontId="46" fillId="0" borderId="0" xfId="5" applyFont="1" applyFill="1" applyAlignment="1">
      <alignment horizontal="right"/>
    </xf>
    <xf numFmtId="3" fontId="13" fillId="0" borderId="0" xfId="2" applyNumberFormat="1" applyFont="1" applyAlignment="1">
      <alignment vertical="center"/>
    </xf>
    <xf numFmtId="0" fontId="40" fillId="0" borderId="0" xfId="8" applyFont="1"/>
    <xf numFmtId="0" fontId="46" fillId="0" borderId="0" xfId="5" applyFont="1" applyFill="1"/>
    <xf numFmtId="0" fontId="38" fillId="0" borderId="0" xfId="5" applyFont="1" applyFill="1" applyBorder="1" applyAlignment="1" applyProtection="1">
      <alignment wrapText="1"/>
    </xf>
    <xf numFmtId="0" fontId="14" fillId="0" borderId="0" xfId="7" applyFont="1" applyAlignment="1">
      <alignment horizontal="left" wrapText="1"/>
    </xf>
    <xf numFmtId="0" fontId="38" fillId="0" borderId="0" xfId="5" applyFont="1" applyFill="1" applyAlignment="1" applyProtection="1">
      <alignment horizontal="right"/>
    </xf>
    <xf numFmtId="0" fontId="13" fillId="0" borderId="0" xfId="2" applyFont="1" applyAlignment="1">
      <alignment horizontal="right" vertical="center"/>
    </xf>
    <xf numFmtId="3" fontId="40" fillId="0" borderId="0" xfId="0" applyNumberFormat="1" applyFont="1"/>
    <xf numFmtId="3" fontId="40" fillId="0" borderId="0" xfId="0" applyNumberFormat="1" applyFont="1" applyAlignment="1">
      <alignment horizontal="right"/>
    </xf>
    <xf numFmtId="0" fontId="35" fillId="0" borderId="0" xfId="7" applyFont="1" applyAlignment="1">
      <alignment horizontal="left"/>
    </xf>
    <xf numFmtId="0" fontId="13" fillId="0" borderId="0" xfId="7" applyFont="1" applyAlignment="1">
      <alignment horizontal="right" wrapText="1"/>
    </xf>
    <xf numFmtId="0" fontId="14" fillId="0" borderId="0" xfId="7" applyFont="1" applyAlignment="1">
      <alignment horizontal="right" wrapText="1"/>
    </xf>
    <xf numFmtId="0" fontId="49" fillId="0" borderId="0" xfId="0" applyFont="1" applyAlignment="1">
      <alignment horizontal="right"/>
    </xf>
    <xf numFmtId="166" fontId="13" fillId="0" borderId="0" xfId="0" applyNumberFormat="1" applyFont="1" applyAlignment="1">
      <alignment horizontal="right"/>
    </xf>
    <xf numFmtId="0" fontId="13" fillId="0" borderId="0" xfId="7" applyFont="1" applyAlignment="1">
      <alignment wrapText="1"/>
    </xf>
    <xf numFmtId="0" fontId="46" fillId="0" borderId="0" xfId="5" applyFont="1" applyFill="1" applyBorder="1" applyAlignment="1"/>
    <xf numFmtId="0" fontId="13" fillId="0" borderId="0" xfId="7" applyFont="1" applyAlignment="1">
      <alignment horizontal="left" wrapText="1"/>
    </xf>
    <xf numFmtId="0" fontId="38" fillId="0" borderId="0" xfId="5" applyFont="1" applyFill="1" applyBorder="1" applyAlignment="1" applyProtection="1"/>
    <xf numFmtId="0" fontId="46" fillId="0" borderId="0" xfId="5" applyFont="1" applyFill="1" applyBorder="1" applyAlignment="1">
      <alignment horizontal="left"/>
    </xf>
    <xf numFmtId="0" fontId="38" fillId="0" borderId="0" xfId="5" applyFont="1" applyFill="1" applyBorder="1" applyAlignment="1" applyProtection="1">
      <alignment horizontal="right"/>
    </xf>
    <xf numFmtId="0" fontId="46" fillId="0" borderId="0" xfId="176" applyBorder="1" applyAlignment="1">
      <alignment horizontal="left"/>
    </xf>
    <xf numFmtId="167" fontId="40" fillId="0" borderId="0" xfId="6" applyNumberFormat="1" applyFont="1" applyFill="1" applyAlignment="1">
      <alignment horizontal="right"/>
    </xf>
    <xf numFmtId="0" fontId="40" fillId="0" borderId="0" xfId="0" applyFont="1" applyAlignment="1">
      <alignment vertical="center"/>
    </xf>
    <xf numFmtId="0" fontId="46" fillId="0" borderId="0" xfId="5" applyFont="1" applyFill="1" applyBorder="1" applyAlignment="1">
      <alignment horizontal="right"/>
    </xf>
    <xf numFmtId="170" fontId="40" fillId="0" borderId="0" xfId="0" applyNumberFormat="1" applyFont="1" applyAlignment="1">
      <alignment horizontal="right"/>
    </xf>
    <xf numFmtId="0" fontId="14" fillId="0" borderId="0" xfId="2" applyFont="1" applyAlignment="1">
      <alignment vertical="center"/>
    </xf>
    <xf numFmtId="0" fontId="13" fillId="0" borderId="0" xfId="4" applyFont="1" applyAlignment="1">
      <alignment horizontal="left" vertical="center" wrapText="1"/>
    </xf>
    <xf numFmtId="3" fontId="13" fillId="0" borderId="0" xfId="0" applyNumberFormat="1" applyFont="1" applyAlignment="1">
      <alignment horizontal="right"/>
    </xf>
    <xf numFmtId="170" fontId="13" fillId="0" borderId="0" xfId="0" applyNumberFormat="1" applyFont="1" applyAlignment="1">
      <alignment horizontal="right"/>
    </xf>
    <xf numFmtId="0" fontId="60" fillId="0" borderId="0" xfId="0" applyFont="1"/>
    <xf numFmtId="0" fontId="60" fillId="0" borderId="0" xfId="0" applyFont="1" applyAlignment="1">
      <alignment horizontal="right"/>
    </xf>
    <xf numFmtId="0" fontId="60" fillId="0" borderId="0" xfId="0" applyFont="1" applyAlignment="1">
      <alignment horizontal="right" wrapText="1"/>
    </xf>
    <xf numFmtId="0" fontId="76" fillId="0" borderId="0" xfId="0" applyFont="1"/>
    <xf numFmtId="0" fontId="17" fillId="0" borderId="0" xfId="2" applyFont="1" applyAlignment="1">
      <alignment horizontal="right" vertical="center"/>
    </xf>
    <xf numFmtId="0" fontId="15" fillId="0" borderId="0" xfId="5" applyFont="1" applyFill="1" applyBorder="1" applyAlignment="1" applyProtection="1">
      <alignment horizontal="right"/>
    </xf>
    <xf numFmtId="0" fontId="14" fillId="0" borderId="0" xfId="2" applyFont="1" applyAlignment="1">
      <alignment horizontal="right" vertical="center"/>
    </xf>
    <xf numFmtId="3" fontId="13" fillId="0" borderId="0" xfId="2" applyNumberFormat="1" applyFont="1" applyAlignment="1">
      <alignment horizontal="right"/>
    </xf>
    <xf numFmtId="3" fontId="13" fillId="0" borderId="0" xfId="2" applyNumberFormat="1" applyFont="1" applyAlignment="1">
      <alignment horizontal="right" vertical="center"/>
    </xf>
    <xf numFmtId="3" fontId="13" fillId="0" borderId="0" xfId="6" applyNumberFormat="1" applyFont="1" applyFill="1" applyBorder="1" applyAlignment="1">
      <alignment horizontal="right"/>
    </xf>
    <xf numFmtId="0" fontId="13" fillId="0" borderId="0" xfId="3" applyFont="1" applyAlignment="1">
      <alignment vertical="top"/>
    </xf>
    <xf numFmtId="0" fontId="60" fillId="0" borderId="0" xfId="0" applyFont="1" applyAlignment="1">
      <alignment horizontal="left"/>
    </xf>
    <xf numFmtId="0" fontId="46" fillId="0" borderId="0" xfId="5" applyFont="1"/>
    <xf numFmtId="3" fontId="13" fillId="0" borderId="0" xfId="2" quotePrefix="1" applyNumberFormat="1" applyFont="1"/>
    <xf numFmtId="3" fontId="13" fillId="0" borderId="0" xfId="2" quotePrefix="1" applyNumberFormat="1" applyFont="1" applyAlignment="1">
      <alignment horizontal="right"/>
    </xf>
    <xf numFmtId="9" fontId="13" fillId="0" borderId="0" xfId="1" quotePrefix="1" applyFont="1" applyFill="1" applyBorder="1" applyAlignment="1"/>
    <xf numFmtId="1" fontId="13" fillId="0" borderId="0" xfId="2" quotePrefix="1" applyNumberFormat="1" applyFont="1"/>
    <xf numFmtId="1" fontId="13" fillId="0" borderId="0" xfId="2" quotePrefix="1" applyNumberFormat="1" applyFont="1" applyAlignment="1">
      <alignment horizontal="right"/>
    </xf>
    <xf numFmtId="0" fontId="13" fillId="0" borderId="0" xfId="2" quotePrefix="1" applyFont="1" applyAlignment="1">
      <alignment horizontal="right"/>
    </xf>
    <xf numFmtId="0" fontId="13" fillId="0" borderId="0" xfId="2" applyFont="1" applyAlignment="1">
      <alignment horizontal="left" wrapText="1"/>
    </xf>
    <xf numFmtId="0" fontId="44" fillId="0" borderId="0" xfId="0" applyFont="1" applyAlignment="1">
      <alignment horizontal="left" vertical="top" wrapText="1"/>
    </xf>
    <xf numFmtId="0" fontId="46" fillId="0" borderId="32" xfId="5" applyFont="1" applyFill="1" applyBorder="1" applyAlignment="1" applyProtection="1">
      <alignment horizontal="left" vertical="top" wrapText="1"/>
    </xf>
    <xf numFmtId="0" fontId="14" fillId="0" borderId="2" xfId="0" applyFont="1" applyBorder="1" applyAlignment="1">
      <alignment horizontal="left" vertical="top"/>
    </xf>
    <xf numFmtId="0" fontId="14" fillId="0" borderId="30" xfId="0" applyFont="1" applyBorder="1" applyAlignment="1">
      <alignment horizontal="left" vertical="top" wrapText="1"/>
    </xf>
    <xf numFmtId="0" fontId="14" fillId="0" borderId="1" xfId="0" applyFont="1" applyBorder="1" applyAlignment="1">
      <alignment horizontal="left" vertical="top" wrapText="1"/>
    </xf>
    <xf numFmtId="0" fontId="60" fillId="0" borderId="0" xfId="0" applyFont="1" applyAlignment="1">
      <alignment wrapText="1"/>
    </xf>
    <xf numFmtId="0" fontId="92" fillId="0" borderId="0" xfId="0" applyFont="1"/>
    <xf numFmtId="0" fontId="13" fillId="0" borderId="0" xfId="2" applyFont="1" applyAlignment="1">
      <alignment vertical="top"/>
    </xf>
    <xf numFmtId="0" fontId="46" fillId="0" borderId="0" xfId="5" applyFont="1" applyFill="1" applyAlignment="1">
      <alignment horizontal="left" vertical="top"/>
    </xf>
    <xf numFmtId="0" fontId="40" fillId="0" borderId="0" xfId="0" applyFont="1" applyAlignment="1">
      <alignment vertical="top"/>
    </xf>
    <xf numFmtId="0" fontId="60" fillId="0" borderId="0" xfId="0" applyFont="1" applyAlignment="1">
      <alignment vertical="center"/>
    </xf>
    <xf numFmtId="0" fontId="40" fillId="0" borderId="0" xfId="0" applyFont="1" applyAlignment="1">
      <alignment vertical="top" wrapText="1"/>
    </xf>
    <xf numFmtId="166" fontId="13" fillId="0" borderId="0" xfId="3" applyNumberFormat="1" applyFont="1" applyAlignment="1">
      <alignment horizontal="right"/>
    </xf>
    <xf numFmtId="0" fontId="0" fillId="0" borderId="0" xfId="0" applyAlignment="1">
      <alignment horizontal="right"/>
    </xf>
    <xf numFmtId="0" fontId="0" fillId="0" borderId="0" xfId="0" applyAlignment="1">
      <alignment horizontal="right" wrapText="1"/>
    </xf>
    <xf numFmtId="3" fontId="0" fillId="0" borderId="0" xfId="0" applyNumberFormat="1" applyAlignment="1">
      <alignment horizontal="right"/>
    </xf>
    <xf numFmtId="166" fontId="0" fillId="0" borderId="0" xfId="0" applyNumberFormat="1" applyAlignment="1">
      <alignment horizontal="right"/>
    </xf>
    <xf numFmtId="166" fontId="0" fillId="0" borderId="0" xfId="0" applyNumberFormat="1"/>
    <xf numFmtId="0" fontId="41" fillId="0" borderId="0" xfId="0" applyFont="1"/>
    <xf numFmtId="0" fontId="14" fillId="0" borderId="0" xfId="2" applyFont="1" applyAlignment="1">
      <alignment horizontal="left" wrapText="1"/>
    </xf>
    <xf numFmtId="0" fontId="14" fillId="0" borderId="0" xfId="2" applyFont="1" applyAlignment="1">
      <alignment horizontal="right" wrapText="1"/>
    </xf>
    <xf numFmtId="1" fontId="14" fillId="0" borderId="0" xfId="3" applyNumberFormat="1" applyFont="1" applyAlignment="1">
      <alignment horizontal="right" wrapText="1"/>
    </xf>
    <xf numFmtId="0" fontId="97" fillId="0" borderId="0" xfId="176" applyFont="1" applyAlignment="1">
      <alignment horizontal="left"/>
    </xf>
    <xf numFmtId="0" fontId="14" fillId="0" borderId="0" xfId="2" applyFont="1" applyAlignment="1">
      <alignment horizontal="left"/>
    </xf>
    <xf numFmtId="0" fontId="97" fillId="0" borderId="0" xfId="176" applyFont="1" applyBorder="1" applyAlignment="1">
      <alignment horizontal="left"/>
    </xf>
    <xf numFmtId="0" fontId="97" fillId="0" borderId="0" xfId="176" applyFont="1" applyAlignment="1">
      <alignment horizontal="left" vertical="top"/>
    </xf>
    <xf numFmtId="0" fontId="14" fillId="0" borderId="0" xfId="2" applyFont="1" applyAlignment="1">
      <alignment horizontal="right" vertical="top" wrapText="1"/>
    </xf>
    <xf numFmtId="0" fontId="13" fillId="0" borderId="0" xfId="3" applyFont="1" applyAlignment="1">
      <alignment horizontal="right" vertical="top" wrapText="1"/>
    </xf>
    <xf numFmtId="0" fontId="13" fillId="0" borderId="0" xfId="2" applyFont="1" applyAlignment="1">
      <alignment horizontal="right" vertical="top"/>
    </xf>
    <xf numFmtId="0" fontId="13" fillId="0" borderId="0" xfId="2" applyFont="1" applyAlignment="1">
      <alignment horizontal="right" vertical="top" wrapText="1"/>
    </xf>
    <xf numFmtId="0" fontId="60" fillId="0" borderId="0" xfId="0" applyFont="1" applyAlignment="1">
      <alignment horizontal="left" wrapText="1"/>
    </xf>
    <xf numFmtId="49" fontId="60" fillId="0" borderId="0" xfId="0" applyNumberFormat="1" applyFont="1" applyAlignment="1">
      <alignment horizontal="right" wrapText="1"/>
    </xf>
    <xf numFmtId="49" fontId="60" fillId="0" borderId="0" xfId="0" applyNumberFormat="1" applyFont="1" applyAlignment="1">
      <alignment horizontal="right"/>
    </xf>
    <xf numFmtId="0" fontId="14" fillId="0" borderId="0" xfId="0" applyFont="1" applyAlignment="1">
      <alignment horizontal="left"/>
    </xf>
    <xf numFmtId="166" fontId="14" fillId="0" borderId="0" xfId="7" applyNumberFormat="1" applyFont="1" applyAlignment="1">
      <alignment horizontal="right" wrapText="1"/>
    </xf>
    <xf numFmtId="0" fontId="14" fillId="0" borderId="0" xfId="2" applyFont="1" applyAlignment="1">
      <alignment vertical="center" wrapText="1"/>
    </xf>
    <xf numFmtId="0" fontId="14" fillId="0" borderId="0" xfId="2" applyFont="1" applyAlignment="1">
      <alignment wrapText="1"/>
    </xf>
    <xf numFmtId="0" fontId="60" fillId="0" borderId="0" xfId="0" applyFont="1" applyAlignment="1">
      <alignment horizontal="left" vertical="center"/>
    </xf>
    <xf numFmtId="0" fontId="60" fillId="0" borderId="0" xfId="0" applyFont="1" applyAlignment="1">
      <alignment horizontal="right" vertical="center" wrapText="1"/>
    </xf>
    <xf numFmtId="0" fontId="43" fillId="0" borderId="0" xfId="0" applyFont="1" applyAlignment="1">
      <alignment wrapText="1"/>
    </xf>
    <xf numFmtId="0" fontId="14" fillId="0" borderId="0" xfId="0" applyFont="1"/>
    <xf numFmtId="0" fontId="43" fillId="0" borderId="0" xfId="0" applyFont="1"/>
    <xf numFmtId="0" fontId="46" fillId="0" borderId="0" xfId="5" applyFont="1" applyFill="1" applyBorder="1" applyAlignment="1">
      <alignment vertical="center"/>
    </xf>
    <xf numFmtId="0" fontId="98" fillId="0" borderId="0" xfId="0" applyFont="1"/>
    <xf numFmtId="0" fontId="14" fillId="0" borderId="0" xfId="3" applyFont="1" applyAlignment="1">
      <alignment horizontal="right" vertical="top" wrapText="1"/>
    </xf>
    <xf numFmtId="0" fontId="14" fillId="0" borderId="0" xfId="3" applyFont="1" applyAlignment="1">
      <alignment horizontal="right" vertical="top"/>
    </xf>
    <xf numFmtId="1" fontId="14" fillId="0" borderId="0" xfId="3" applyNumberFormat="1" applyFont="1" applyAlignment="1">
      <alignment horizontal="right" vertical="top" wrapText="1"/>
    </xf>
    <xf numFmtId="1" fontId="14" fillId="0" borderId="0" xfId="3" applyNumberFormat="1" applyFont="1" applyAlignment="1">
      <alignment horizontal="right" vertical="top"/>
    </xf>
    <xf numFmtId="0" fontId="14" fillId="0" borderId="0" xfId="2" applyFont="1" applyAlignment="1">
      <alignment horizontal="left" vertical="top"/>
    </xf>
    <xf numFmtId="0" fontId="14" fillId="0" borderId="0" xfId="2" applyFont="1" applyAlignment="1">
      <alignment vertical="top" wrapText="1"/>
    </xf>
    <xf numFmtId="167" fontId="40" fillId="0" borderId="0" xfId="6" applyNumberFormat="1" applyFont="1" applyFill="1" applyBorder="1" applyAlignment="1">
      <alignment horizontal="right"/>
    </xf>
    <xf numFmtId="167" fontId="40" fillId="0" borderId="0" xfId="6" applyNumberFormat="1" applyFont="1" applyFill="1" applyBorder="1"/>
    <xf numFmtId="0" fontId="40" fillId="0" borderId="31" xfId="0" applyFont="1" applyBorder="1" applyAlignment="1">
      <alignment vertical="top"/>
    </xf>
    <xf numFmtId="0" fontId="40" fillId="0" borderId="15" xfId="0" applyFont="1" applyBorder="1" applyAlignment="1">
      <alignment horizontal="left" vertical="top" wrapText="1"/>
    </xf>
    <xf numFmtId="0" fontId="46" fillId="0" borderId="32" xfId="5" applyFont="1" applyFill="1" applyBorder="1" applyAlignment="1">
      <alignment vertical="top" wrapText="1"/>
    </xf>
    <xf numFmtId="0" fontId="40" fillId="0" borderId="15" xfId="2" applyFont="1" applyBorder="1" applyAlignment="1">
      <alignment vertical="top" wrapText="1"/>
    </xf>
    <xf numFmtId="0" fontId="13" fillId="0" borderId="15" xfId="2" applyFont="1" applyBorder="1" applyAlignment="1">
      <alignment vertical="top" wrapText="1"/>
    </xf>
    <xf numFmtId="0" fontId="40" fillId="0" borderId="32" xfId="0" applyFont="1" applyBorder="1" applyAlignment="1">
      <alignment vertical="top" wrapText="1"/>
    </xf>
    <xf numFmtId="0" fontId="40" fillId="0" borderId="15" xfId="2" applyFont="1" applyBorder="1" applyAlignment="1">
      <alignment horizontal="left" vertical="top" wrapText="1"/>
    </xf>
    <xf numFmtId="0" fontId="40" fillId="0" borderId="15" xfId="0" applyFont="1" applyBorder="1" applyAlignment="1">
      <alignment vertical="top" wrapText="1"/>
    </xf>
    <xf numFmtId="0" fontId="40" fillId="0" borderId="15" xfId="7" applyFont="1" applyBorder="1" applyAlignment="1">
      <alignment horizontal="left" vertical="top" wrapText="1"/>
    </xf>
    <xf numFmtId="0" fontId="40" fillId="0" borderId="33" xfId="0" applyFont="1" applyBorder="1" applyAlignment="1">
      <alignment horizontal="left" vertical="top" wrapText="1"/>
    </xf>
    <xf numFmtId="0" fontId="40" fillId="0" borderId="34" xfId="0" applyFont="1" applyBorder="1" applyAlignment="1">
      <alignment vertical="top"/>
    </xf>
    <xf numFmtId="0" fontId="40" fillId="0" borderId="33" xfId="7" applyFont="1" applyBorder="1" applyAlignment="1">
      <alignment horizontal="left" vertical="top" wrapText="1"/>
    </xf>
    <xf numFmtId="0" fontId="46" fillId="0" borderId="0" xfId="5" applyFont="1" applyFill="1" applyAlignment="1">
      <alignment wrapText="1"/>
    </xf>
    <xf numFmtId="0" fontId="99" fillId="0" borderId="15" xfId="7" applyFont="1" applyBorder="1" applyAlignment="1">
      <alignment horizontal="left" vertical="top" wrapText="1"/>
    </xf>
  </cellXfs>
  <cellStyles count="823">
    <cellStyle name="%" xfId="153" xr:uid="{00000000-0005-0000-0000-000000000000}"/>
    <cellStyle name="20% - Accent1 10" xfId="543" xr:uid="{00000000-0005-0000-0000-000001000000}"/>
    <cellStyle name="20% - Accent1 10 2" xfId="765" xr:uid="{00000000-0005-0000-0000-000002000000}"/>
    <cellStyle name="20% - Accent1 11" xfId="558" xr:uid="{00000000-0005-0000-0000-000003000000}"/>
    <cellStyle name="20% - Accent1 11 2" xfId="778" xr:uid="{00000000-0005-0000-0000-000004000000}"/>
    <cellStyle name="20% - Accent1 12" xfId="573" xr:uid="{00000000-0005-0000-0000-000005000000}"/>
    <cellStyle name="20% - Accent1 12 2" xfId="793" xr:uid="{00000000-0005-0000-0000-000006000000}"/>
    <cellStyle name="20% - Accent1 13" xfId="605" xr:uid="{00000000-0005-0000-0000-000007000000}"/>
    <cellStyle name="20% - Accent1 13 2" xfId="808" xr:uid="{00000000-0005-0000-0000-000008000000}"/>
    <cellStyle name="20% - Accent1 14" xfId="634" xr:uid="{00000000-0005-0000-0000-000009000000}"/>
    <cellStyle name="20% - Accent1 2" xfId="16" xr:uid="{00000000-0005-0000-0000-00000A000000}"/>
    <cellStyle name="20% - Accent1 2 2" xfId="67" xr:uid="{00000000-0005-0000-0000-00000B000000}"/>
    <cellStyle name="20% - Accent1 3" xfId="442" xr:uid="{00000000-0005-0000-0000-00000C000000}"/>
    <cellStyle name="20% - Accent1 3 2" xfId="679" xr:uid="{00000000-0005-0000-0000-00000D000000}"/>
    <cellStyle name="20% - Accent1 4" xfId="456" xr:uid="{00000000-0005-0000-0000-00000E000000}"/>
    <cellStyle name="20% - Accent1 4 2" xfId="693" xr:uid="{00000000-0005-0000-0000-00000F000000}"/>
    <cellStyle name="20% - Accent1 5" xfId="470" xr:uid="{00000000-0005-0000-0000-000010000000}"/>
    <cellStyle name="20% - Accent1 5 2" xfId="707" xr:uid="{00000000-0005-0000-0000-000011000000}"/>
    <cellStyle name="20% - Accent1 6" xfId="482" xr:uid="{00000000-0005-0000-0000-000012000000}"/>
    <cellStyle name="20% - Accent1 7" xfId="501" xr:uid="{00000000-0005-0000-0000-000013000000}"/>
    <cellStyle name="20% - Accent1 7 2" xfId="723" xr:uid="{00000000-0005-0000-0000-000014000000}"/>
    <cellStyle name="20% - Accent1 8" xfId="515" xr:uid="{00000000-0005-0000-0000-000015000000}"/>
    <cellStyle name="20% - Accent1 8 2" xfId="737" xr:uid="{00000000-0005-0000-0000-000016000000}"/>
    <cellStyle name="20% - Accent1 9" xfId="529" xr:uid="{00000000-0005-0000-0000-000017000000}"/>
    <cellStyle name="20% - Accent1 9 2" xfId="751" xr:uid="{00000000-0005-0000-0000-000018000000}"/>
    <cellStyle name="20% - Accent2 10" xfId="545" xr:uid="{00000000-0005-0000-0000-000019000000}"/>
    <cellStyle name="20% - Accent2 10 2" xfId="767" xr:uid="{00000000-0005-0000-0000-00001A000000}"/>
    <cellStyle name="20% - Accent2 11" xfId="560" xr:uid="{00000000-0005-0000-0000-00001B000000}"/>
    <cellStyle name="20% - Accent2 11 2" xfId="780" xr:uid="{00000000-0005-0000-0000-00001C000000}"/>
    <cellStyle name="20% - Accent2 12" xfId="575" xr:uid="{00000000-0005-0000-0000-00001D000000}"/>
    <cellStyle name="20% - Accent2 12 2" xfId="795" xr:uid="{00000000-0005-0000-0000-00001E000000}"/>
    <cellStyle name="20% - Accent2 13" xfId="609" xr:uid="{00000000-0005-0000-0000-00001F000000}"/>
    <cellStyle name="20% - Accent2 13 2" xfId="810" xr:uid="{00000000-0005-0000-0000-000020000000}"/>
    <cellStyle name="20% - Accent2 14" xfId="635" xr:uid="{00000000-0005-0000-0000-000021000000}"/>
    <cellStyle name="20% - Accent2 2" xfId="17" xr:uid="{00000000-0005-0000-0000-000022000000}"/>
    <cellStyle name="20% - Accent2 2 2" xfId="68" xr:uid="{00000000-0005-0000-0000-000023000000}"/>
    <cellStyle name="20% - Accent2 3" xfId="444" xr:uid="{00000000-0005-0000-0000-000024000000}"/>
    <cellStyle name="20% - Accent2 3 2" xfId="681" xr:uid="{00000000-0005-0000-0000-000025000000}"/>
    <cellStyle name="20% - Accent2 4" xfId="458" xr:uid="{00000000-0005-0000-0000-000026000000}"/>
    <cellStyle name="20% - Accent2 4 2" xfId="695" xr:uid="{00000000-0005-0000-0000-000027000000}"/>
    <cellStyle name="20% - Accent2 5" xfId="472" xr:uid="{00000000-0005-0000-0000-000028000000}"/>
    <cellStyle name="20% - Accent2 5 2" xfId="709" xr:uid="{00000000-0005-0000-0000-000029000000}"/>
    <cellStyle name="20% - Accent2 6" xfId="483" xr:uid="{00000000-0005-0000-0000-00002A000000}"/>
    <cellStyle name="20% - Accent2 7" xfId="503" xr:uid="{00000000-0005-0000-0000-00002B000000}"/>
    <cellStyle name="20% - Accent2 7 2" xfId="725" xr:uid="{00000000-0005-0000-0000-00002C000000}"/>
    <cellStyle name="20% - Accent2 8" xfId="517" xr:uid="{00000000-0005-0000-0000-00002D000000}"/>
    <cellStyle name="20% - Accent2 8 2" xfId="739" xr:uid="{00000000-0005-0000-0000-00002E000000}"/>
    <cellStyle name="20% - Accent2 9" xfId="531" xr:uid="{00000000-0005-0000-0000-00002F000000}"/>
    <cellStyle name="20% - Accent2 9 2" xfId="753" xr:uid="{00000000-0005-0000-0000-000030000000}"/>
    <cellStyle name="20% - Accent3 10" xfId="547" xr:uid="{00000000-0005-0000-0000-000031000000}"/>
    <cellStyle name="20% - Accent3 10 2" xfId="769" xr:uid="{00000000-0005-0000-0000-000032000000}"/>
    <cellStyle name="20% - Accent3 11" xfId="562" xr:uid="{00000000-0005-0000-0000-000033000000}"/>
    <cellStyle name="20% - Accent3 11 2" xfId="782" xr:uid="{00000000-0005-0000-0000-000034000000}"/>
    <cellStyle name="20% - Accent3 12" xfId="577" xr:uid="{00000000-0005-0000-0000-000035000000}"/>
    <cellStyle name="20% - Accent3 12 2" xfId="797" xr:uid="{00000000-0005-0000-0000-000036000000}"/>
    <cellStyle name="20% - Accent3 13" xfId="613" xr:uid="{00000000-0005-0000-0000-000037000000}"/>
    <cellStyle name="20% - Accent3 13 2" xfId="812" xr:uid="{00000000-0005-0000-0000-000038000000}"/>
    <cellStyle name="20% - Accent3 14" xfId="636" xr:uid="{00000000-0005-0000-0000-000039000000}"/>
    <cellStyle name="20% - Accent3 2" xfId="18" xr:uid="{00000000-0005-0000-0000-00003A000000}"/>
    <cellStyle name="20% - Accent3 2 2" xfId="69" xr:uid="{00000000-0005-0000-0000-00003B000000}"/>
    <cellStyle name="20% - Accent3 3" xfId="446" xr:uid="{00000000-0005-0000-0000-00003C000000}"/>
    <cellStyle name="20% - Accent3 3 2" xfId="683" xr:uid="{00000000-0005-0000-0000-00003D000000}"/>
    <cellStyle name="20% - Accent3 4" xfId="460" xr:uid="{00000000-0005-0000-0000-00003E000000}"/>
    <cellStyle name="20% - Accent3 4 2" xfId="697" xr:uid="{00000000-0005-0000-0000-00003F000000}"/>
    <cellStyle name="20% - Accent3 5" xfId="474" xr:uid="{00000000-0005-0000-0000-000040000000}"/>
    <cellStyle name="20% - Accent3 5 2" xfId="711" xr:uid="{00000000-0005-0000-0000-000041000000}"/>
    <cellStyle name="20% - Accent3 6" xfId="484" xr:uid="{00000000-0005-0000-0000-000042000000}"/>
    <cellStyle name="20% - Accent3 7" xfId="505" xr:uid="{00000000-0005-0000-0000-000043000000}"/>
    <cellStyle name="20% - Accent3 7 2" xfId="727" xr:uid="{00000000-0005-0000-0000-000044000000}"/>
    <cellStyle name="20% - Accent3 8" xfId="519" xr:uid="{00000000-0005-0000-0000-000045000000}"/>
    <cellStyle name="20% - Accent3 8 2" xfId="741" xr:uid="{00000000-0005-0000-0000-000046000000}"/>
    <cellStyle name="20% - Accent3 9" xfId="533" xr:uid="{00000000-0005-0000-0000-000047000000}"/>
    <cellStyle name="20% - Accent3 9 2" xfId="755" xr:uid="{00000000-0005-0000-0000-000048000000}"/>
    <cellStyle name="20% - Accent4 10" xfId="549" xr:uid="{00000000-0005-0000-0000-000049000000}"/>
    <cellStyle name="20% - Accent4 10 2" xfId="771" xr:uid="{00000000-0005-0000-0000-00004A000000}"/>
    <cellStyle name="20% - Accent4 11" xfId="564" xr:uid="{00000000-0005-0000-0000-00004B000000}"/>
    <cellStyle name="20% - Accent4 11 2" xfId="784" xr:uid="{00000000-0005-0000-0000-00004C000000}"/>
    <cellStyle name="20% - Accent4 12" xfId="579" xr:uid="{00000000-0005-0000-0000-00004D000000}"/>
    <cellStyle name="20% - Accent4 12 2" xfId="799" xr:uid="{00000000-0005-0000-0000-00004E000000}"/>
    <cellStyle name="20% - Accent4 13" xfId="617" xr:uid="{00000000-0005-0000-0000-00004F000000}"/>
    <cellStyle name="20% - Accent4 13 2" xfId="814" xr:uid="{00000000-0005-0000-0000-000050000000}"/>
    <cellStyle name="20% - Accent4 14" xfId="637" xr:uid="{00000000-0005-0000-0000-000051000000}"/>
    <cellStyle name="20% - Accent4 2" xfId="19" xr:uid="{00000000-0005-0000-0000-000052000000}"/>
    <cellStyle name="20% - Accent4 2 2" xfId="70" xr:uid="{00000000-0005-0000-0000-000053000000}"/>
    <cellStyle name="20% - Accent4 3" xfId="448" xr:uid="{00000000-0005-0000-0000-000054000000}"/>
    <cellStyle name="20% - Accent4 3 2" xfId="685" xr:uid="{00000000-0005-0000-0000-000055000000}"/>
    <cellStyle name="20% - Accent4 4" xfId="462" xr:uid="{00000000-0005-0000-0000-000056000000}"/>
    <cellStyle name="20% - Accent4 4 2" xfId="699" xr:uid="{00000000-0005-0000-0000-000057000000}"/>
    <cellStyle name="20% - Accent4 5" xfId="476" xr:uid="{00000000-0005-0000-0000-000058000000}"/>
    <cellStyle name="20% - Accent4 5 2" xfId="713" xr:uid="{00000000-0005-0000-0000-000059000000}"/>
    <cellStyle name="20% - Accent4 6" xfId="485" xr:uid="{00000000-0005-0000-0000-00005A000000}"/>
    <cellStyle name="20% - Accent4 7" xfId="507" xr:uid="{00000000-0005-0000-0000-00005B000000}"/>
    <cellStyle name="20% - Accent4 7 2" xfId="729" xr:uid="{00000000-0005-0000-0000-00005C000000}"/>
    <cellStyle name="20% - Accent4 8" xfId="521" xr:uid="{00000000-0005-0000-0000-00005D000000}"/>
    <cellStyle name="20% - Accent4 8 2" xfId="743" xr:uid="{00000000-0005-0000-0000-00005E000000}"/>
    <cellStyle name="20% - Accent4 9" xfId="535" xr:uid="{00000000-0005-0000-0000-00005F000000}"/>
    <cellStyle name="20% - Accent4 9 2" xfId="757" xr:uid="{00000000-0005-0000-0000-000060000000}"/>
    <cellStyle name="20% - Accent5 10" xfId="551" xr:uid="{00000000-0005-0000-0000-000061000000}"/>
    <cellStyle name="20% - Accent5 10 2" xfId="773" xr:uid="{00000000-0005-0000-0000-000062000000}"/>
    <cellStyle name="20% - Accent5 11" xfId="566" xr:uid="{00000000-0005-0000-0000-000063000000}"/>
    <cellStyle name="20% - Accent5 11 2" xfId="786" xr:uid="{00000000-0005-0000-0000-000064000000}"/>
    <cellStyle name="20% - Accent5 12" xfId="581" xr:uid="{00000000-0005-0000-0000-000065000000}"/>
    <cellStyle name="20% - Accent5 12 2" xfId="801" xr:uid="{00000000-0005-0000-0000-000066000000}"/>
    <cellStyle name="20% - Accent5 13" xfId="621" xr:uid="{00000000-0005-0000-0000-000067000000}"/>
    <cellStyle name="20% - Accent5 13 2" xfId="816" xr:uid="{00000000-0005-0000-0000-000068000000}"/>
    <cellStyle name="20% - Accent5 14" xfId="638" xr:uid="{00000000-0005-0000-0000-000069000000}"/>
    <cellStyle name="20% - Accent5 2" xfId="20" xr:uid="{00000000-0005-0000-0000-00006A000000}"/>
    <cellStyle name="20% - Accent5 2 2" xfId="71" xr:uid="{00000000-0005-0000-0000-00006B000000}"/>
    <cellStyle name="20% - Accent5 3" xfId="450" xr:uid="{00000000-0005-0000-0000-00006C000000}"/>
    <cellStyle name="20% - Accent5 3 2" xfId="687" xr:uid="{00000000-0005-0000-0000-00006D000000}"/>
    <cellStyle name="20% - Accent5 4" xfId="464" xr:uid="{00000000-0005-0000-0000-00006E000000}"/>
    <cellStyle name="20% - Accent5 4 2" xfId="701" xr:uid="{00000000-0005-0000-0000-00006F000000}"/>
    <cellStyle name="20% - Accent5 5" xfId="478" xr:uid="{00000000-0005-0000-0000-000070000000}"/>
    <cellStyle name="20% - Accent5 5 2" xfId="715" xr:uid="{00000000-0005-0000-0000-000071000000}"/>
    <cellStyle name="20% - Accent5 6" xfId="486" xr:uid="{00000000-0005-0000-0000-000072000000}"/>
    <cellStyle name="20% - Accent5 7" xfId="509" xr:uid="{00000000-0005-0000-0000-000073000000}"/>
    <cellStyle name="20% - Accent5 7 2" xfId="731" xr:uid="{00000000-0005-0000-0000-000074000000}"/>
    <cellStyle name="20% - Accent5 8" xfId="523" xr:uid="{00000000-0005-0000-0000-000075000000}"/>
    <cellStyle name="20% - Accent5 8 2" xfId="745" xr:uid="{00000000-0005-0000-0000-000076000000}"/>
    <cellStyle name="20% - Accent5 9" xfId="537" xr:uid="{00000000-0005-0000-0000-000077000000}"/>
    <cellStyle name="20% - Accent5 9 2" xfId="759" xr:uid="{00000000-0005-0000-0000-000078000000}"/>
    <cellStyle name="20% - Accent6 10" xfId="553" xr:uid="{00000000-0005-0000-0000-000079000000}"/>
    <cellStyle name="20% - Accent6 10 2" xfId="775" xr:uid="{00000000-0005-0000-0000-00007A000000}"/>
    <cellStyle name="20% - Accent6 11" xfId="568" xr:uid="{00000000-0005-0000-0000-00007B000000}"/>
    <cellStyle name="20% - Accent6 11 2" xfId="788" xr:uid="{00000000-0005-0000-0000-00007C000000}"/>
    <cellStyle name="20% - Accent6 12" xfId="583" xr:uid="{00000000-0005-0000-0000-00007D000000}"/>
    <cellStyle name="20% - Accent6 12 2" xfId="803" xr:uid="{00000000-0005-0000-0000-00007E000000}"/>
    <cellStyle name="20% - Accent6 13" xfId="625" xr:uid="{00000000-0005-0000-0000-00007F000000}"/>
    <cellStyle name="20% - Accent6 13 2" xfId="818" xr:uid="{00000000-0005-0000-0000-000080000000}"/>
    <cellStyle name="20% - Accent6 14" xfId="639" xr:uid="{00000000-0005-0000-0000-000081000000}"/>
    <cellStyle name="20% - Accent6 2" xfId="21" xr:uid="{00000000-0005-0000-0000-000082000000}"/>
    <cellStyle name="20% - Accent6 2 2" xfId="72" xr:uid="{00000000-0005-0000-0000-000083000000}"/>
    <cellStyle name="20% - Accent6 3" xfId="452" xr:uid="{00000000-0005-0000-0000-000084000000}"/>
    <cellStyle name="20% - Accent6 3 2" xfId="689" xr:uid="{00000000-0005-0000-0000-000085000000}"/>
    <cellStyle name="20% - Accent6 4" xfId="466" xr:uid="{00000000-0005-0000-0000-000086000000}"/>
    <cellStyle name="20% - Accent6 4 2" xfId="703" xr:uid="{00000000-0005-0000-0000-000087000000}"/>
    <cellStyle name="20% - Accent6 5" xfId="480" xr:uid="{00000000-0005-0000-0000-000088000000}"/>
    <cellStyle name="20% - Accent6 5 2" xfId="717" xr:uid="{00000000-0005-0000-0000-000089000000}"/>
    <cellStyle name="20% - Accent6 6" xfId="487" xr:uid="{00000000-0005-0000-0000-00008A000000}"/>
    <cellStyle name="20% - Accent6 7" xfId="511" xr:uid="{00000000-0005-0000-0000-00008B000000}"/>
    <cellStyle name="20% - Accent6 7 2" xfId="733" xr:uid="{00000000-0005-0000-0000-00008C000000}"/>
    <cellStyle name="20% - Accent6 8" xfId="525" xr:uid="{00000000-0005-0000-0000-00008D000000}"/>
    <cellStyle name="20% - Accent6 8 2" xfId="747" xr:uid="{00000000-0005-0000-0000-00008E000000}"/>
    <cellStyle name="20% - Accent6 9" xfId="539" xr:uid="{00000000-0005-0000-0000-00008F000000}"/>
    <cellStyle name="20% - Accent6 9 2" xfId="761" xr:uid="{00000000-0005-0000-0000-000090000000}"/>
    <cellStyle name="40% - Accent1 10" xfId="544" xr:uid="{00000000-0005-0000-0000-000091000000}"/>
    <cellStyle name="40% - Accent1 10 2" xfId="766" xr:uid="{00000000-0005-0000-0000-000092000000}"/>
    <cellStyle name="40% - Accent1 11" xfId="559" xr:uid="{00000000-0005-0000-0000-000093000000}"/>
    <cellStyle name="40% - Accent1 11 2" xfId="779" xr:uid="{00000000-0005-0000-0000-000094000000}"/>
    <cellStyle name="40% - Accent1 12" xfId="574" xr:uid="{00000000-0005-0000-0000-000095000000}"/>
    <cellStyle name="40% - Accent1 12 2" xfId="794" xr:uid="{00000000-0005-0000-0000-000096000000}"/>
    <cellStyle name="40% - Accent1 13" xfId="606" xr:uid="{00000000-0005-0000-0000-000097000000}"/>
    <cellStyle name="40% - Accent1 13 2" xfId="809" xr:uid="{00000000-0005-0000-0000-000098000000}"/>
    <cellStyle name="40% - Accent1 14" xfId="640" xr:uid="{00000000-0005-0000-0000-000099000000}"/>
    <cellStyle name="40% - Accent1 2" xfId="22" xr:uid="{00000000-0005-0000-0000-00009A000000}"/>
    <cellStyle name="40% - Accent1 2 2" xfId="73" xr:uid="{00000000-0005-0000-0000-00009B000000}"/>
    <cellStyle name="40% - Accent1 3" xfId="443" xr:uid="{00000000-0005-0000-0000-00009C000000}"/>
    <cellStyle name="40% - Accent1 3 2" xfId="680" xr:uid="{00000000-0005-0000-0000-00009D000000}"/>
    <cellStyle name="40% - Accent1 4" xfId="457" xr:uid="{00000000-0005-0000-0000-00009E000000}"/>
    <cellStyle name="40% - Accent1 4 2" xfId="694" xr:uid="{00000000-0005-0000-0000-00009F000000}"/>
    <cellStyle name="40% - Accent1 5" xfId="471" xr:uid="{00000000-0005-0000-0000-0000A0000000}"/>
    <cellStyle name="40% - Accent1 5 2" xfId="708" xr:uid="{00000000-0005-0000-0000-0000A1000000}"/>
    <cellStyle name="40% - Accent1 6" xfId="488" xr:uid="{00000000-0005-0000-0000-0000A2000000}"/>
    <cellStyle name="40% - Accent1 7" xfId="502" xr:uid="{00000000-0005-0000-0000-0000A3000000}"/>
    <cellStyle name="40% - Accent1 7 2" xfId="724" xr:uid="{00000000-0005-0000-0000-0000A4000000}"/>
    <cellStyle name="40% - Accent1 8" xfId="516" xr:uid="{00000000-0005-0000-0000-0000A5000000}"/>
    <cellStyle name="40% - Accent1 8 2" xfId="738" xr:uid="{00000000-0005-0000-0000-0000A6000000}"/>
    <cellStyle name="40% - Accent1 9" xfId="530" xr:uid="{00000000-0005-0000-0000-0000A7000000}"/>
    <cellStyle name="40% - Accent1 9 2" xfId="752" xr:uid="{00000000-0005-0000-0000-0000A8000000}"/>
    <cellStyle name="40% - Accent2 10" xfId="546" xr:uid="{00000000-0005-0000-0000-0000A9000000}"/>
    <cellStyle name="40% - Accent2 10 2" xfId="768" xr:uid="{00000000-0005-0000-0000-0000AA000000}"/>
    <cellStyle name="40% - Accent2 11" xfId="561" xr:uid="{00000000-0005-0000-0000-0000AB000000}"/>
    <cellStyle name="40% - Accent2 11 2" xfId="781" xr:uid="{00000000-0005-0000-0000-0000AC000000}"/>
    <cellStyle name="40% - Accent2 12" xfId="576" xr:uid="{00000000-0005-0000-0000-0000AD000000}"/>
    <cellStyle name="40% - Accent2 12 2" xfId="796" xr:uid="{00000000-0005-0000-0000-0000AE000000}"/>
    <cellStyle name="40% - Accent2 13" xfId="610" xr:uid="{00000000-0005-0000-0000-0000AF000000}"/>
    <cellStyle name="40% - Accent2 13 2" xfId="811" xr:uid="{00000000-0005-0000-0000-0000B0000000}"/>
    <cellStyle name="40% - Accent2 14" xfId="641" xr:uid="{00000000-0005-0000-0000-0000B1000000}"/>
    <cellStyle name="40% - Accent2 2" xfId="23" xr:uid="{00000000-0005-0000-0000-0000B2000000}"/>
    <cellStyle name="40% - Accent2 2 2" xfId="74" xr:uid="{00000000-0005-0000-0000-0000B3000000}"/>
    <cellStyle name="40% - Accent2 3" xfId="445" xr:uid="{00000000-0005-0000-0000-0000B4000000}"/>
    <cellStyle name="40% - Accent2 3 2" xfId="682" xr:uid="{00000000-0005-0000-0000-0000B5000000}"/>
    <cellStyle name="40% - Accent2 4" xfId="459" xr:uid="{00000000-0005-0000-0000-0000B6000000}"/>
    <cellStyle name="40% - Accent2 4 2" xfId="696" xr:uid="{00000000-0005-0000-0000-0000B7000000}"/>
    <cellStyle name="40% - Accent2 5" xfId="473" xr:uid="{00000000-0005-0000-0000-0000B8000000}"/>
    <cellStyle name="40% - Accent2 5 2" xfId="710" xr:uid="{00000000-0005-0000-0000-0000B9000000}"/>
    <cellStyle name="40% - Accent2 6" xfId="489" xr:uid="{00000000-0005-0000-0000-0000BA000000}"/>
    <cellStyle name="40% - Accent2 7" xfId="504" xr:uid="{00000000-0005-0000-0000-0000BB000000}"/>
    <cellStyle name="40% - Accent2 7 2" xfId="726" xr:uid="{00000000-0005-0000-0000-0000BC000000}"/>
    <cellStyle name="40% - Accent2 8" xfId="518" xr:uid="{00000000-0005-0000-0000-0000BD000000}"/>
    <cellStyle name="40% - Accent2 8 2" xfId="740" xr:uid="{00000000-0005-0000-0000-0000BE000000}"/>
    <cellStyle name="40% - Accent2 9" xfId="532" xr:uid="{00000000-0005-0000-0000-0000BF000000}"/>
    <cellStyle name="40% - Accent2 9 2" xfId="754" xr:uid="{00000000-0005-0000-0000-0000C0000000}"/>
    <cellStyle name="40% - Accent3 10" xfId="548" xr:uid="{00000000-0005-0000-0000-0000C1000000}"/>
    <cellStyle name="40% - Accent3 10 2" xfId="770" xr:uid="{00000000-0005-0000-0000-0000C2000000}"/>
    <cellStyle name="40% - Accent3 11" xfId="563" xr:uid="{00000000-0005-0000-0000-0000C3000000}"/>
    <cellStyle name="40% - Accent3 11 2" xfId="783" xr:uid="{00000000-0005-0000-0000-0000C4000000}"/>
    <cellStyle name="40% - Accent3 12" xfId="578" xr:uid="{00000000-0005-0000-0000-0000C5000000}"/>
    <cellStyle name="40% - Accent3 12 2" xfId="798" xr:uid="{00000000-0005-0000-0000-0000C6000000}"/>
    <cellStyle name="40% - Accent3 13" xfId="614" xr:uid="{00000000-0005-0000-0000-0000C7000000}"/>
    <cellStyle name="40% - Accent3 13 2" xfId="813" xr:uid="{00000000-0005-0000-0000-0000C8000000}"/>
    <cellStyle name="40% - Accent3 14" xfId="642" xr:uid="{00000000-0005-0000-0000-0000C9000000}"/>
    <cellStyle name="40% - Accent3 2" xfId="24" xr:uid="{00000000-0005-0000-0000-0000CA000000}"/>
    <cellStyle name="40% - Accent3 2 2" xfId="75" xr:uid="{00000000-0005-0000-0000-0000CB000000}"/>
    <cellStyle name="40% - Accent3 3" xfId="447" xr:uid="{00000000-0005-0000-0000-0000CC000000}"/>
    <cellStyle name="40% - Accent3 3 2" xfId="684" xr:uid="{00000000-0005-0000-0000-0000CD000000}"/>
    <cellStyle name="40% - Accent3 4" xfId="461" xr:uid="{00000000-0005-0000-0000-0000CE000000}"/>
    <cellStyle name="40% - Accent3 4 2" xfId="698" xr:uid="{00000000-0005-0000-0000-0000CF000000}"/>
    <cellStyle name="40% - Accent3 5" xfId="475" xr:uid="{00000000-0005-0000-0000-0000D0000000}"/>
    <cellStyle name="40% - Accent3 5 2" xfId="712" xr:uid="{00000000-0005-0000-0000-0000D1000000}"/>
    <cellStyle name="40% - Accent3 6" xfId="490" xr:uid="{00000000-0005-0000-0000-0000D2000000}"/>
    <cellStyle name="40% - Accent3 7" xfId="506" xr:uid="{00000000-0005-0000-0000-0000D3000000}"/>
    <cellStyle name="40% - Accent3 7 2" xfId="728" xr:uid="{00000000-0005-0000-0000-0000D4000000}"/>
    <cellStyle name="40% - Accent3 8" xfId="520" xr:uid="{00000000-0005-0000-0000-0000D5000000}"/>
    <cellStyle name="40% - Accent3 8 2" xfId="742" xr:uid="{00000000-0005-0000-0000-0000D6000000}"/>
    <cellStyle name="40% - Accent3 9" xfId="534" xr:uid="{00000000-0005-0000-0000-0000D7000000}"/>
    <cellStyle name="40% - Accent3 9 2" xfId="756" xr:uid="{00000000-0005-0000-0000-0000D8000000}"/>
    <cellStyle name="40% - Accent4 10" xfId="550" xr:uid="{00000000-0005-0000-0000-0000D9000000}"/>
    <cellStyle name="40% - Accent4 10 2" xfId="772" xr:uid="{00000000-0005-0000-0000-0000DA000000}"/>
    <cellStyle name="40% - Accent4 11" xfId="565" xr:uid="{00000000-0005-0000-0000-0000DB000000}"/>
    <cellStyle name="40% - Accent4 11 2" xfId="785" xr:uid="{00000000-0005-0000-0000-0000DC000000}"/>
    <cellStyle name="40% - Accent4 12" xfId="580" xr:uid="{00000000-0005-0000-0000-0000DD000000}"/>
    <cellStyle name="40% - Accent4 12 2" xfId="800" xr:uid="{00000000-0005-0000-0000-0000DE000000}"/>
    <cellStyle name="40% - Accent4 13" xfId="618" xr:uid="{00000000-0005-0000-0000-0000DF000000}"/>
    <cellStyle name="40% - Accent4 13 2" xfId="815" xr:uid="{00000000-0005-0000-0000-0000E0000000}"/>
    <cellStyle name="40% - Accent4 14" xfId="643" xr:uid="{00000000-0005-0000-0000-0000E1000000}"/>
    <cellStyle name="40% - Accent4 2" xfId="25" xr:uid="{00000000-0005-0000-0000-0000E2000000}"/>
    <cellStyle name="40% - Accent4 2 2" xfId="76" xr:uid="{00000000-0005-0000-0000-0000E3000000}"/>
    <cellStyle name="40% - Accent4 3" xfId="449" xr:uid="{00000000-0005-0000-0000-0000E4000000}"/>
    <cellStyle name="40% - Accent4 3 2" xfId="686" xr:uid="{00000000-0005-0000-0000-0000E5000000}"/>
    <cellStyle name="40% - Accent4 4" xfId="463" xr:uid="{00000000-0005-0000-0000-0000E6000000}"/>
    <cellStyle name="40% - Accent4 4 2" xfId="700" xr:uid="{00000000-0005-0000-0000-0000E7000000}"/>
    <cellStyle name="40% - Accent4 5" xfId="477" xr:uid="{00000000-0005-0000-0000-0000E8000000}"/>
    <cellStyle name="40% - Accent4 5 2" xfId="714" xr:uid="{00000000-0005-0000-0000-0000E9000000}"/>
    <cellStyle name="40% - Accent4 6" xfId="491" xr:uid="{00000000-0005-0000-0000-0000EA000000}"/>
    <cellStyle name="40% - Accent4 7" xfId="508" xr:uid="{00000000-0005-0000-0000-0000EB000000}"/>
    <cellStyle name="40% - Accent4 7 2" xfId="730" xr:uid="{00000000-0005-0000-0000-0000EC000000}"/>
    <cellStyle name="40% - Accent4 8" xfId="522" xr:uid="{00000000-0005-0000-0000-0000ED000000}"/>
    <cellStyle name="40% - Accent4 8 2" xfId="744" xr:uid="{00000000-0005-0000-0000-0000EE000000}"/>
    <cellStyle name="40% - Accent4 9" xfId="536" xr:uid="{00000000-0005-0000-0000-0000EF000000}"/>
    <cellStyle name="40% - Accent4 9 2" xfId="758" xr:uid="{00000000-0005-0000-0000-0000F0000000}"/>
    <cellStyle name="40% - Accent5 10" xfId="552" xr:uid="{00000000-0005-0000-0000-0000F1000000}"/>
    <cellStyle name="40% - Accent5 10 2" xfId="774" xr:uid="{00000000-0005-0000-0000-0000F2000000}"/>
    <cellStyle name="40% - Accent5 11" xfId="567" xr:uid="{00000000-0005-0000-0000-0000F3000000}"/>
    <cellStyle name="40% - Accent5 11 2" xfId="787" xr:uid="{00000000-0005-0000-0000-0000F4000000}"/>
    <cellStyle name="40% - Accent5 12" xfId="582" xr:uid="{00000000-0005-0000-0000-0000F5000000}"/>
    <cellStyle name="40% - Accent5 12 2" xfId="802" xr:uid="{00000000-0005-0000-0000-0000F6000000}"/>
    <cellStyle name="40% - Accent5 13" xfId="622" xr:uid="{00000000-0005-0000-0000-0000F7000000}"/>
    <cellStyle name="40% - Accent5 13 2" xfId="817" xr:uid="{00000000-0005-0000-0000-0000F8000000}"/>
    <cellStyle name="40% - Accent5 14" xfId="644" xr:uid="{00000000-0005-0000-0000-0000F9000000}"/>
    <cellStyle name="40% - Accent5 2" xfId="26" xr:uid="{00000000-0005-0000-0000-0000FA000000}"/>
    <cellStyle name="40% - Accent5 2 2" xfId="77" xr:uid="{00000000-0005-0000-0000-0000FB000000}"/>
    <cellStyle name="40% - Accent5 3" xfId="451" xr:uid="{00000000-0005-0000-0000-0000FC000000}"/>
    <cellStyle name="40% - Accent5 3 2" xfId="688" xr:uid="{00000000-0005-0000-0000-0000FD000000}"/>
    <cellStyle name="40% - Accent5 4" xfId="465" xr:uid="{00000000-0005-0000-0000-0000FE000000}"/>
    <cellStyle name="40% - Accent5 4 2" xfId="702" xr:uid="{00000000-0005-0000-0000-0000FF000000}"/>
    <cellStyle name="40% - Accent5 5" xfId="479" xr:uid="{00000000-0005-0000-0000-000000010000}"/>
    <cellStyle name="40% - Accent5 5 2" xfId="716" xr:uid="{00000000-0005-0000-0000-000001010000}"/>
    <cellStyle name="40% - Accent5 6" xfId="492" xr:uid="{00000000-0005-0000-0000-000002010000}"/>
    <cellStyle name="40% - Accent5 7" xfId="510" xr:uid="{00000000-0005-0000-0000-000003010000}"/>
    <cellStyle name="40% - Accent5 7 2" xfId="732" xr:uid="{00000000-0005-0000-0000-000004010000}"/>
    <cellStyle name="40% - Accent5 8" xfId="524" xr:uid="{00000000-0005-0000-0000-000005010000}"/>
    <cellStyle name="40% - Accent5 8 2" xfId="746" xr:uid="{00000000-0005-0000-0000-000006010000}"/>
    <cellStyle name="40% - Accent5 9" xfId="538" xr:uid="{00000000-0005-0000-0000-000007010000}"/>
    <cellStyle name="40% - Accent5 9 2" xfId="760" xr:uid="{00000000-0005-0000-0000-000008010000}"/>
    <cellStyle name="40% - Accent6 10" xfId="554" xr:uid="{00000000-0005-0000-0000-000009010000}"/>
    <cellStyle name="40% - Accent6 10 2" xfId="776" xr:uid="{00000000-0005-0000-0000-00000A010000}"/>
    <cellStyle name="40% - Accent6 11" xfId="569" xr:uid="{00000000-0005-0000-0000-00000B010000}"/>
    <cellStyle name="40% - Accent6 11 2" xfId="789" xr:uid="{00000000-0005-0000-0000-00000C010000}"/>
    <cellStyle name="40% - Accent6 12" xfId="584" xr:uid="{00000000-0005-0000-0000-00000D010000}"/>
    <cellStyle name="40% - Accent6 12 2" xfId="804" xr:uid="{00000000-0005-0000-0000-00000E010000}"/>
    <cellStyle name="40% - Accent6 13" xfId="626" xr:uid="{00000000-0005-0000-0000-00000F010000}"/>
    <cellStyle name="40% - Accent6 13 2" xfId="819" xr:uid="{00000000-0005-0000-0000-000010010000}"/>
    <cellStyle name="40% - Accent6 14" xfId="645" xr:uid="{00000000-0005-0000-0000-000011010000}"/>
    <cellStyle name="40% - Accent6 2" xfId="27" xr:uid="{00000000-0005-0000-0000-000012010000}"/>
    <cellStyle name="40% - Accent6 2 2" xfId="78" xr:uid="{00000000-0005-0000-0000-000013010000}"/>
    <cellStyle name="40% - Accent6 3" xfId="453" xr:uid="{00000000-0005-0000-0000-000014010000}"/>
    <cellStyle name="40% - Accent6 3 2" xfId="690" xr:uid="{00000000-0005-0000-0000-000015010000}"/>
    <cellStyle name="40% - Accent6 4" xfId="467" xr:uid="{00000000-0005-0000-0000-000016010000}"/>
    <cellStyle name="40% - Accent6 4 2" xfId="704" xr:uid="{00000000-0005-0000-0000-000017010000}"/>
    <cellStyle name="40% - Accent6 5" xfId="481" xr:uid="{00000000-0005-0000-0000-000018010000}"/>
    <cellStyle name="40% - Accent6 5 2" xfId="718" xr:uid="{00000000-0005-0000-0000-000019010000}"/>
    <cellStyle name="40% - Accent6 6" xfId="493" xr:uid="{00000000-0005-0000-0000-00001A010000}"/>
    <cellStyle name="40% - Accent6 7" xfId="512" xr:uid="{00000000-0005-0000-0000-00001B010000}"/>
    <cellStyle name="40% - Accent6 7 2" xfId="734" xr:uid="{00000000-0005-0000-0000-00001C010000}"/>
    <cellStyle name="40% - Accent6 8" xfId="526" xr:uid="{00000000-0005-0000-0000-00001D010000}"/>
    <cellStyle name="40% - Accent6 8 2" xfId="748" xr:uid="{00000000-0005-0000-0000-00001E010000}"/>
    <cellStyle name="40% - Accent6 9" xfId="540" xr:uid="{00000000-0005-0000-0000-00001F010000}"/>
    <cellStyle name="40% - Accent6 9 2" xfId="762" xr:uid="{00000000-0005-0000-0000-000020010000}"/>
    <cellStyle name="60% - Accent1 2" xfId="28" xr:uid="{00000000-0005-0000-0000-000021010000}"/>
    <cellStyle name="60% - Accent1 3" xfId="607" xr:uid="{00000000-0005-0000-0000-000022010000}"/>
    <cellStyle name="60% - Accent1 4" xfId="646" xr:uid="{00000000-0005-0000-0000-000023010000}"/>
    <cellStyle name="60% - Accent1 5" xfId="407" xr:uid="{00000000-0005-0000-0000-000024010000}"/>
    <cellStyle name="60% - Accent2 2" xfId="29" xr:uid="{00000000-0005-0000-0000-000025010000}"/>
    <cellStyle name="60% - Accent2 3" xfId="611" xr:uid="{00000000-0005-0000-0000-000026010000}"/>
    <cellStyle name="60% - Accent2 4" xfId="647" xr:uid="{00000000-0005-0000-0000-000027010000}"/>
    <cellStyle name="60% - Accent2 5" xfId="408" xr:uid="{00000000-0005-0000-0000-000028010000}"/>
    <cellStyle name="60% - Accent3 2" xfId="30" xr:uid="{00000000-0005-0000-0000-000029010000}"/>
    <cellStyle name="60% - Accent3 3" xfId="615" xr:uid="{00000000-0005-0000-0000-00002A010000}"/>
    <cellStyle name="60% - Accent3 4" xfId="648" xr:uid="{00000000-0005-0000-0000-00002B010000}"/>
    <cellStyle name="60% - Accent3 5" xfId="409" xr:uid="{00000000-0005-0000-0000-00002C010000}"/>
    <cellStyle name="60% - Accent4 2" xfId="31" xr:uid="{00000000-0005-0000-0000-00002D010000}"/>
    <cellStyle name="60% - Accent4 3" xfId="619" xr:uid="{00000000-0005-0000-0000-00002E010000}"/>
    <cellStyle name="60% - Accent4 4" xfId="649" xr:uid="{00000000-0005-0000-0000-00002F010000}"/>
    <cellStyle name="60% - Accent4 5" xfId="410" xr:uid="{00000000-0005-0000-0000-000030010000}"/>
    <cellStyle name="60% - Accent5 2" xfId="32" xr:uid="{00000000-0005-0000-0000-000031010000}"/>
    <cellStyle name="60% - Accent5 3" xfId="623" xr:uid="{00000000-0005-0000-0000-000032010000}"/>
    <cellStyle name="60% - Accent5 4" xfId="650" xr:uid="{00000000-0005-0000-0000-000033010000}"/>
    <cellStyle name="60% - Accent5 5" xfId="411" xr:uid="{00000000-0005-0000-0000-000034010000}"/>
    <cellStyle name="60% - Accent6 2" xfId="33" xr:uid="{00000000-0005-0000-0000-000035010000}"/>
    <cellStyle name="60% - Accent6 3" xfId="627" xr:uid="{00000000-0005-0000-0000-000036010000}"/>
    <cellStyle name="60% - Accent6 4" xfId="651" xr:uid="{00000000-0005-0000-0000-000037010000}"/>
    <cellStyle name="60% - Accent6 5" xfId="412" xr:uid="{00000000-0005-0000-0000-000038010000}"/>
    <cellStyle name="Accent1 2" xfId="34" xr:uid="{00000000-0005-0000-0000-000039010000}"/>
    <cellStyle name="Accent1 3" xfId="604" xr:uid="{00000000-0005-0000-0000-00003A010000}"/>
    <cellStyle name="Accent1 4" xfId="652" xr:uid="{00000000-0005-0000-0000-00003B010000}"/>
    <cellStyle name="Accent1 5" xfId="413" xr:uid="{00000000-0005-0000-0000-00003C010000}"/>
    <cellStyle name="Accent2 2" xfId="35" xr:uid="{00000000-0005-0000-0000-00003D010000}"/>
    <cellStyle name="Accent2 3" xfId="608" xr:uid="{00000000-0005-0000-0000-00003E010000}"/>
    <cellStyle name="Accent2 4" xfId="653" xr:uid="{00000000-0005-0000-0000-00003F010000}"/>
    <cellStyle name="Accent2 5" xfId="414" xr:uid="{00000000-0005-0000-0000-000040010000}"/>
    <cellStyle name="Accent3 2" xfId="36" xr:uid="{00000000-0005-0000-0000-000041010000}"/>
    <cellStyle name="Accent3 3" xfId="612" xr:uid="{00000000-0005-0000-0000-000042010000}"/>
    <cellStyle name="Accent3 4" xfId="654" xr:uid="{00000000-0005-0000-0000-000043010000}"/>
    <cellStyle name="Accent3 5" xfId="415" xr:uid="{00000000-0005-0000-0000-000044010000}"/>
    <cellStyle name="Accent4 2" xfId="37" xr:uid="{00000000-0005-0000-0000-000045010000}"/>
    <cellStyle name="Accent4 3" xfId="616" xr:uid="{00000000-0005-0000-0000-000046010000}"/>
    <cellStyle name="Accent4 4" xfId="655" xr:uid="{00000000-0005-0000-0000-000047010000}"/>
    <cellStyle name="Accent4 5" xfId="416" xr:uid="{00000000-0005-0000-0000-000048010000}"/>
    <cellStyle name="Accent5 2" xfId="38" xr:uid="{00000000-0005-0000-0000-000049010000}"/>
    <cellStyle name="Accent5 3" xfId="620" xr:uid="{00000000-0005-0000-0000-00004A010000}"/>
    <cellStyle name="Accent5 4" xfId="656" xr:uid="{00000000-0005-0000-0000-00004B010000}"/>
    <cellStyle name="Accent5 5" xfId="417" xr:uid="{00000000-0005-0000-0000-00004C010000}"/>
    <cellStyle name="Accent6 2" xfId="39" xr:uid="{00000000-0005-0000-0000-00004D010000}"/>
    <cellStyle name="Accent6 3" xfId="624" xr:uid="{00000000-0005-0000-0000-00004E010000}"/>
    <cellStyle name="Accent6 4" xfId="657" xr:uid="{00000000-0005-0000-0000-00004F010000}"/>
    <cellStyle name="Accent6 5" xfId="418" xr:uid="{00000000-0005-0000-0000-000050010000}"/>
    <cellStyle name="Bad 2" xfId="40" xr:uid="{00000000-0005-0000-0000-000051010000}"/>
    <cellStyle name="Bad 3" xfId="593" xr:uid="{00000000-0005-0000-0000-000052010000}"/>
    <cellStyle name="Bad 4" xfId="658" xr:uid="{00000000-0005-0000-0000-000053010000}"/>
    <cellStyle name="Bad 5" xfId="419" xr:uid="{00000000-0005-0000-0000-000054010000}"/>
    <cellStyle name="Calculation 2" xfId="41" xr:uid="{00000000-0005-0000-0000-000055010000}"/>
    <cellStyle name="Calculation 2 2" xfId="494" xr:uid="{00000000-0005-0000-0000-000056010000}"/>
    <cellStyle name="Calculation 3" xfId="597" xr:uid="{00000000-0005-0000-0000-000057010000}"/>
    <cellStyle name="Calculation 4" xfId="659" xr:uid="{00000000-0005-0000-0000-000058010000}"/>
    <cellStyle name="Calculation 5" xfId="420" xr:uid="{00000000-0005-0000-0000-000059010000}"/>
    <cellStyle name="cells" xfId="131" xr:uid="{00000000-0005-0000-0000-00005A010000}"/>
    <cellStyle name="Check Cell 2" xfId="42" xr:uid="{00000000-0005-0000-0000-00005B010000}"/>
    <cellStyle name="Check Cell 3" xfId="599" xr:uid="{00000000-0005-0000-0000-00005C010000}"/>
    <cellStyle name="Check Cell 4" xfId="660" xr:uid="{00000000-0005-0000-0000-00005D010000}"/>
    <cellStyle name="Check Cell 5" xfId="421" xr:uid="{00000000-0005-0000-0000-00005E010000}"/>
    <cellStyle name="column field" xfId="132" xr:uid="{00000000-0005-0000-0000-00005F010000}"/>
    <cellStyle name="Comma" xfId="6" builtinId="3"/>
    <cellStyle name="Comma 10" xfId="172" xr:uid="{00000000-0005-0000-0000-000061010000}"/>
    <cellStyle name="Comma 10 2" xfId="190" xr:uid="{00000000-0005-0000-0000-000062010000}"/>
    <cellStyle name="Comma 11" xfId="168" xr:uid="{00000000-0005-0000-0000-000063010000}"/>
    <cellStyle name="Comma 12" xfId="180" xr:uid="{00000000-0005-0000-0000-000064010000}"/>
    <cellStyle name="Comma 13" xfId="585" xr:uid="{00000000-0005-0000-0000-000065010000}"/>
    <cellStyle name="Comma 2" xfId="11" xr:uid="{00000000-0005-0000-0000-000066010000}"/>
    <cellStyle name="Comma 2 10" xfId="194" xr:uid="{00000000-0005-0000-0000-000067010000}"/>
    <cellStyle name="Comma 2 11" xfId="185" xr:uid="{00000000-0005-0000-0000-000068010000}"/>
    <cellStyle name="Comma 2 2" xfId="79" xr:uid="{00000000-0005-0000-0000-000069010000}"/>
    <cellStyle name="Comma 2 2 2" xfId="188" xr:uid="{00000000-0005-0000-0000-00006A010000}"/>
    <cellStyle name="Comma 2 2 2 2" xfId="192" xr:uid="{00000000-0005-0000-0000-00006B010000}"/>
    <cellStyle name="Comma 2 2 2 2 2" xfId="193" xr:uid="{00000000-0005-0000-0000-00006C010000}"/>
    <cellStyle name="Comma 2 2 2 2 3" xfId="195" xr:uid="{00000000-0005-0000-0000-00006D010000}"/>
    <cellStyle name="Comma 2 2 2 3" xfId="196" xr:uid="{00000000-0005-0000-0000-00006E010000}"/>
    <cellStyle name="Comma 2 2 2 3 2" xfId="197" xr:uid="{00000000-0005-0000-0000-00006F010000}"/>
    <cellStyle name="Comma 2 2 2 3 3" xfId="198" xr:uid="{00000000-0005-0000-0000-000070010000}"/>
    <cellStyle name="Comma 2 2 2 4" xfId="199" xr:uid="{00000000-0005-0000-0000-000071010000}"/>
    <cellStyle name="Comma 2 2 2 5" xfId="200" xr:uid="{00000000-0005-0000-0000-000072010000}"/>
    <cellStyle name="Comma 2 2 3" xfId="201" xr:uid="{00000000-0005-0000-0000-000073010000}"/>
    <cellStyle name="Comma 2 2 3 2" xfId="202" xr:uid="{00000000-0005-0000-0000-000074010000}"/>
    <cellStyle name="Comma 2 2 3 2 2" xfId="203" xr:uid="{00000000-0005-0000-0000-000075010000}"/>
    <cellStyle name="Comma 2 2 3 3" xfId="204" xr:uid="{00000000-0005-0000-0000-000076010000}"/>
    <cellStyle name="Comma 2 2 3 4" xfId="205" xr:uid="{00000000-0005-0000-0000-000077010000}"/>
    <cellStyle name="Comma 2 2 4" xfId="206" xr:uid="{00000000-0005-0000-0000-000078010000}"/>
    <cellStyle name="Comma 2 2 4 2" xfId="207" xr:uid="{00000000-0005-0000-0000-000079010000}"/>
    <cellStyle name="Comma 2 2 4 3" xfId="208" xr:uid="{00000000-0005-0000-0000-00007A010000}"/>
    <cellStyle name="Comma 2 2 5" xfId="209" xr:uid="{00000000-0005-0000-0000-00007B010000}"/>
    <cellStyle name="Comma 2 2 5 2" xfId="210" xr:uid="{00000000-0005-0000-0000-00007C010000}"/>
    <cellStyle name="Comma 2 2 5 3" xfId="211" xr:uid="{00000000-0005-0000-0000-00007D010000}"/>
    <cellStyle name="Comma 2 2 6" xfId="212" xr:uid="{00000000-0005-0000-0000-00007E010000}"/>
    <cellStyle name="Comma 2 2 6 2" xfId="213" xr:uid="{00000000-0005-0000-0000-00007F010000}"/>
    <cellStyle name="Comma 2 2 7" xfId="214" xr:uid="{00000000-0005-0000-0000-000080010000}"/>
    <cellStyle name="Comma 2 2 8" xfId="215" xr:uid="{00000000-0005-0000-0000-000081010000}"/>
    <cellStyle name="Comma 2 2 9" xfId="186" xr:uid="{00000000-0005-0000-0000-000082010000}"/>
    <cellStyle name="Comma 2 3" xfId="146" xr:uid="{00000000-0005-0000-0000-000083010000}"/>
    <cellStyle name="Comma 2 3 2" xfId="217" xr:uid="{00000000-0005-0000-0000-000084010000}"/>
    <cellStyle name="Comma 2 3 2 2" xfId="218" xr:uid="{00000000-0005-0000-0000-000085010000}"/>
    <cellStyle name="Comma 2 3 2 3" xfId="219" xr:uid="{00000000-0005-0000-0000-000086010000}"/>
    <cellStyle name="Comma 2 3 3" xfId="220" xr:uid="{00000000-0005-0000-0000-000087010000}"/>
    <cellStyle name="Comma 2 3 3 2" xfId="221" xr:uid="{00000000-0005-0000-0000-000088010000}"/>
    <cellStyle name="Comma 2 3 3 3" xfId="222" xr:uid="{00000000-0005-0000-0000-000089010000}"/>
    <cellStyle name="Comma 2 3 4" xfId="223" xr:uid="{00000000-0005-0000-0000-00008A010000}"/>
    <cellStyle name="Comma 2 3 5" xfId="224" xr:uid="{00000000-0005-0000-0000-00008B010000}"/>
    <cellStyle name="Comma 2 3 6" xfId="216" xr:uid="{00000000-0005-0000-0000-00008C010000}"/>
    <cellStyle name="Comma 2 4" xfId="225" xr:uid="{00000000-0005-0000-0000-00008D010000}"/>
    <cellStyle name="Comma 2 4 2" xfId="226" xr:uid="{00000000-0005-0000-0000-00008E010000}"/>
    <cellStyle name="Comma 2 4 2 2" xfId="227" xr:uid="{00000000-0005-0000-0000-00008F010000}"/>
    <cellStyle name="Comma 2 4 3" xfId="228" xr:uid="{00000000-0005-0000-0000-000090010000}"/>
    <cellStyle name="Comma 2 4 4" xfId="229" xr:uid="{00000000-0005-0000-0000-000091010000}"/>
    <cellStyle name="Comma 2 5" xfId="230" xr:uid="{00000000-0005-0000-0000-000092010000}"/>
    <cellStyle name="Comma 2 5 2" xfId="231" xr:uid="{00000000-0005-0000-0000-000093010000}"/>
    <cellStyle name="Comma 2 5 3" xfId="232" xr:uid="{00000000-0005-0000-0000-000094010000}"/>
    <cellStyle name="Comma 2 6" xfId="233" xr:uid="{00000000-0005-0000-0000-000095010000}"/>
    <cellStyle name="Comma 2 6 2" xfId="234" xr:uid="{00000000-0005-0000-0000-000096010000}"/>
    <cellStyle name="Comma 2 6 3" xfId="235" xr:uid="{00000000-0005-0000-0000-000097010000}"/>
    <cellStyle name="Comma 2 7" xfId="236" xr:uid="{00000000-0005-0000-0000-000098010000}"/>
    <cellStyle name="Comma 2 7 2" xfId="237" xr:uid="{00000000-0005-0000-0000-000099010000}"/>
    <cellStyle name="Comma 2 8" xfId="238" xr:uid="{00000000-0005-0000-0000-00009A010000}"/>
    <cellStyle name="Comma 2 8 2" xfId="239" xr:uid="{00000000-0005-0000-0000-00009B010000}"/>
    <cellStyle name="Comma 2 9" xfId="240" xr:uid="{00000000-0005-0000-0000-00009C010000}"/>
    <cellStyle name="Comma 3" xfId="43" xr:uid="{00000000-0005-0000-0000-00009D010000}"/>
    <cellStyle name="Comma 3 10" xfId="242" xr:uid="{00000000-0005-0000-0000-00009E010000}"/>
    <cellStyle name="Comma 3 11" xfId="243" xr:uid="{00000000-0005-0000-0000-00009F010000}"/>
    <cellStyle name="Comma 3 12" xfId="241" xr:uid="{00000000-0005-0000-0000-0000A0010000}"/>
    <cellStyle name="Comma 3 13" xfId="570" xr:uid="{00000000-0005-0000-0000-0000A1010000}"/>
    <cellStyle name="Comma 3 2" xfId="157" xr:uid="{00000000-0005-0000-0000-0000A2010000}"/>
    <cellStyle name="Comma 3 2 10" xfId="790" xr:uid="{00000000-0005-0000-0000-0000A3010000}"/>
    <cellStyle name="Comma 3 2 2" xfId="245" xr:uid="{00000000-0005-0000-0000-0000A4010000}"/>
    <cellStyle name="Comma 3 2 2 2" xfId="246" xr:uid="{00000000-0005-0000-0000-0000A5010000}"/>
    <cellStyle name="Comma 3 2 2 2 2" xfId="247" xr:uid="{00000000-0005-0000-0000-0000A6010000}"/>
    <cellStyle name="Comma 3 2 2 2 3" xfId="248" xr:uid="{00000000-0005-0000-0000-0000A7010000}"/>
    <cellStyle name="Comma 3 2 2 3" xfId="249" xr:uid="{00000000-0005-0000-0000-0000A8010000}"/>
    <cellStyle name="Comma 3 2 2 3 2" xfId="250" xr:uid="{00000000-0005-0000-0000-0000A9010000}"/>
    <cellStyle name="Comma 3 2 2 3 3" xfId="251" xr:uid="{00000000-0005-0000-0000-0000AA010000}"/>
    <cellStyle name="Comma 3 2 2 4" xfId="252" xr:uid="{00000000-0005-0000-0000-0000AB010000}"/>
    <cellStyle name="Comma 3 2 2 5" xfId="253" xr:uid="{00000000-0005-0000-0000-0000AC010000}"/>
    <cellStyle name="Comma 3 2 3" xfId="254" xr:uid="{00000000-0005-0000-0000-0000AD010000}"/>
    <cellStyle name="Comma 3 2 3 2" xfId="255" xr:uid="{00000000-0005-0000-0000-0000AE010000}"/>
    <cellStyle name="Comma 3 2 3 2 2" xfId="256" xr:uid="{00000000-0005-0000-0000-0000AF010000}"/>
    <cellStyle name="Comma 3 2 3 2 3" xfId="257" xr:uid="{00000000-0005-0000-0000-0000B0010000}"/>
    <cellStyle name="Comma 3 2 3 3" xfId="258" xr:uid="{00000000-0005-0000-0000-0000B1010000}"/>
    <cellStyle name="Comma 3 2 3 3 2" xfId="259" xr:uid="{00000000-0005-0000-0000-0000B2010000}"/>
    <cellStyle name="Comma 3 2 3 4" xfId="260" xr:uid="{00000000-0005-0000-0000-0000B3010000}"/>
    <cellStyle name="Comma 3 2 3 5" xfId="261" xr:uid="{00000000-0005-0000-0000-0000B4010000}"/>
    <cellStyle name="Comma 3 2 4" xfId="262" xr:uid="{00000000-0005-0000-0000-0000B5010000}"/>
    <cellStyle name="Comma 3 2 4 2" xfId="263" xr:uid="{00000000-0005-0000-0000-0000B6010000}"/>
    <cellStyle name="Comma 3 2 4 2 2" xfId="264" xr:uid="{00000000-0005-0000-0000-0000B7010000}"/>
    <cellStyle name="Comma 3 2 4 3" xfId="265" xr:uid="{00000000-0005-0000-0000-0000B8010000}"/>
    <cellStyle name="Comma 3 2 4 4" xfId="266" xr:uid="{00000000-0005-0000-0000-0000B9010000}"/>
    <cellStyle name="Comma 3 2 5" xfId="267" xr:uid="{00000000-0005-0000-0000-0000BA010000}"/>
    <cellStyle name="Comma 3 2 5 2" xfId="268" xr:uid="{00000000-0005-0000-0000-0000BB010000}"/>
    <cellStyle name="Comma 3 2 5 3" xfId="269" xr:uid="{00000000-0005-0000-0000-0000BC010000}"/>
    <cellStyle name="Comma 3 2 6" xfId="270" xr:uid="{00000000-0005-0000-0000-0000BD010000}"/>
    <cellStyle name="Comma 3 2 6 2" xfId="271" xr:uid="{00000000-0005-0000-0000-0000BE010000}"/>
    <cellStyle name="Comma 3 2 6 3" xfId="272" xr:uid="{00000000-0005-0000-0000-0000BF010000}"/>
    <cellStyle name="Comma 3 2 7" xfId="273" xr:uid="{00000000-0005-0000-0000-0000C0010000}"/>
    <cellStyle name="Comma 3 2 8" xfId="274" xr:uid="{00000000-0005-0000-0000-0000C1010000}"/>
    <cellStyle name="Comma 3 2 9" xfId="244" xr:uid="{00000000-0005-0000-0000-0000C2010000}"/>
    <cellStyle name="Comma 3 3" xfId="275" xr:uid="{00000000-0005-0000-0000-0000C3010000}"/>
    <cellStyle name="Comma 3 3 2" xfId="276" xr:uid="{00000000-0005-0000-0000-0000C4010000}"/>
    <cellStyle name="Comma 3 3 2 2" xfId="277" xr:uid="{00000000-0005-0000-0000-0000C5010000}"/>
    <cellStyle name="Comma 3 3 2 3" xfId="278" xr:uid="{00000000-0005-0000-0000-0000C6010000}"/>
    <cellStyle name="Comma 3 3 3" xfId="279" xr:uid="{00000000-0005-0000-0000-0000C7010000}"/>
    <cellStyle name="Comma 3 3 3 2" xfId="280" xr:uid="{00000000-0005-0000-0000-0000C8010000}"/>
    <cellStyle name="Comma 3 3 3 3" xfId="281" xr:uid="{00000000-0005-0000-0000-0000C9010000}"/>
    <cellStyle name="Comma 3 3 4" xfId="282" xr:uid="{00000000-0005-0000-0000-0000CA010000}"/>
    <cellStyle name="Comma 3 3 5" xfId="283" xr:uid="{00000000-0005-0000-0000-0000CB010000}"/>
    <cellStyle name="Comma 3 4" xfId="284" xr:uid="{00000000-0005-0000-0000-0000CC010000}"/>
    <cellStyle name="Comma 3 4 2" xfId="285" xr:uid="{00000000-0005-0000-0000-0000CD010000}"/>
    <cellStyle name="Comma 3 4 2 2" xfId="286" xr:uid="{00000000-0005-0000-0000-0000CE010000}"/>
    <cellStyle name="Comma 3 4 3" xfId="287" xr:uid="{00000000-0005-0000-0000-0000CF010000}"/>
    <cellStyle name="Comma 3 4 4" xfId="288" xr:uid="{00000000-0005-0000-0000-0000D0010000}"/>
    <cellStyle name="Comma 3 5" xfId="289" xr:uid="{00000000-0005-0000-0000-0000D1010000}"/>
    <cellStyle name="Comma 3 5 2" xfId="290" xr:uid="{00000000-0005-0000-0000-0000D2010000}"/>
    <cellStyle name="Comma 3 5 3" xfId="291" xr:uid="{00000000-0005-0000-0000-0000D3010000}"/>
    <cellStyle name="Comma 3 6" xfId="292" xr:uid="{00000000-0005-0000-0000-0000D4010000}"/>
    <cellStyle name="Comma 3 6 2" xfId="293" xr:uid="{00000000-0005-0000-0000-0000D5010000}"/>
    <cellStyle name="Comma 3 6 3" xfId="294" xr:uid="{00000000-0005-0000-0000-0000D6010000}"/>
    <cellStyle name="Comma 3 7" xfId="295" xr:uid="{00000000-0005-0000-0000-0000D7010000}"/>
    <cellStyle name="Comma 3 7 2" xfId="296" xr:uid="{00000000-0005-0000-0000-0000D8010000}"/>
    <cellStyle name="Comma 3 8" xfId="297" xr:uid="{00000000-0005-0000-0000-0000D9010000}"/>
    <cellStyle name="Comma 3 8 2" xfId="298" xr:uid="{00000000-0005-0000-0000-0000DA010000}"/>
    <cellStyle name="Comma 3 9" xfId="299" xr:uid="{00000000-0005-0000-0000-0000DB010000}"/>
    <cellStyle name="Comma 3 9 2" xfId="300" xr:uid="{00000000-0005-0000-0000-0000DC010000}"/>
    <cellStyle name="Comma 4" xfId="80" xr:uid="{00000000-0005-0000-0000-0000DD010000}"/>
    <cellStyle name="Comma 4 2" xfId="81" xr:uid="{00000000-0005-0000-0000-0000DE010000}"/>
    <cellStyle name="Comma 4 2 2" xfId="303" xr:uid="{00000000-0005-0000-0000-0000DF010000}"/>
    <cellStyle name="Comma 4 2 2 2" xfId="304" xr:uid="{00000000-0005-0000-0000-0000E0010000}"/>
    <cellStyle name="Comma 4 2 2 3" xfId="305" xr:uid="{00000000-0005-0000-0000-0000E1010000}"/>
    <cellStyle name="Comma 4 2 3" xfId="306" xr:uid="{00000000-0005-0000-0000-0000E2010000}"/>
    <cellStyle name="Comma 4 2 4" xfId="307" xr:uid="{00000000-0005-0000-0000-0000E3010000}"/>
    <cellStyle name="Comma 4 2 5" xfId="308" xr:uid="{00000000-0005-0000-0000-0000E4010000}"/>
    <cellStyle name="Comma 4 2 6" xfId="302" xr:uid="{00000000-0005-0000-0000-0000E5010000}"/>
    <cellStyle name="Comma 4 3" xfId="309" xr:uid="{00000000-0005-0000-0000-0000E6010000}"/>
    <cellStyle name="Comma 4 3 2" xfId="310" xr:uid="{00000000-0005-0000-0000-0000E7010000}"/>
    <cellStyle name="Comma 4 3 3" xfId="311" xr:uid="{00000000-0005-0000-0000-0000E8010000}"/>
    <cellStyle name="Comma 4 4" xfId="312" xr:uid="{00000000-0005-0000-0000-0000E9010000}"/>
    <cellStyle name="Comma 4 5" xfId="313" xr:uid="{00000000-0005-0000-0000-0000EA010000}"/>
    <cellStyle name="Comma 4 6" xfId="314" xr:uid="{00000000-0005-0000-0000-0000EB010000}"/>
    <cellStyle name="Comma 4 7" xfId="315" xr:uid="{00000000-0005-0000-0000-0000EC010000}"/>
    <cellStyle name="Comma 4 8" xfId="301" xr:uid="{00000000-0005-0000-0000-0000ED010000}"/>
    <cellStyle name="Comma 4 9" xfId="805" xr:uid="{00000000-0005-0000-0000-0000EE010000}"/>
    <cellStyle name="Comma 5" xfId="82" xr:uid="{00000000-0005-0000-0000-0000EF010000}"/>
    <cellStyle name="Comma 5 2" xfId="83" xr:uid="{00000000-0005-0000-0000-0000F0010000}"/>
    <cellStyle name="Comma 5 2 2" xfId="318" xr:uid="{00000000-0005-0000-0000-0000F1010000}"/>
    <cellStyle name="Comma 5 2 3" xfId="319" xr:uid="{00000000-0005-0000-0000-0000F2010000}"/>
    <cellStyle name="Comma 5 2 4" xfId="317" xr:uid="{00000000-0005-0000-0000-0000F3010000}"/>
    <cellStyle name="Comma 5 3" xfId="320" xr:uid="{00000000-0005-0000-0000-0000F4010000}"/>
    <cellStyle name="Comma 5 4" xfId="321" xr:uid="{00000000-0005-0000-0000-0000F5010000}"/>
    <cellStyle name="Comma 5 5" xfId="322" xr:uid="{00000000-0005-0000-0000-0000F6010000}"/>
    <cellStyle name="Comma 5 6" xfId="323" xr:uid="{00000000-0005-0000-0000-0000F7010000}"/>
    <cellStyle name="Comma 5 7" xfId="316" xr:uid="{00000000-0005-0000-0000-0000F8010000}"/>
    <cellStyle name="Comma 6" xfId="84" xr:uid="{00000000-0005-0000-0000-0000F9010000}"/>
    <cellStyle name="Comma 6 2" xfId="85" xr:uid="{00000000-0005-0000-0000-0000FA010000}"/>
    <cellStyle name="Comma 6 2 2" xfId="325" xr:uid="{00000000-0005-0000-0000-0000FB010000}"/>
    <cellStyle name="Comma 6 3" xfId="326" xr:uid="{00000000-0005-0000-0000-0000FC010000}"/>
    <cellStyle name="Comma 6 4" xfId="324" xr:uid="{00000000-0005-0000-0000-0000FD010000}"/>
    <cellStyle name="Comma 7" xfId="133" xr:uid="{00000000-0005-0000-0000-0000FE010000}"/>
    <cellStyle name="Comma 7 2" xfId="328" xr:uid="{00000000-0005-0000-0000-0000FF010000}"/>
    <cellStyle name="Comma 7 3" xfId="329" xr:uid="{00000000-0005-0000-0000-000000020000}"/>
    <cellStyle name="Comma 7 4" xfId="327" xr:uid="{00000000-0005-0000-0000-000001020000}"/>
    <cellStyle name="Comma 8" xfId="158" xr:uid="{00000000-0005-0000-0000-000002020000}"/>
    <cellStyle name="Comma 8 2" xfId="331" xr:uid="{00000000-0005-0000-0000-000003020000}"/>
    <cellStyle name="Comma 8 3" xfId="332" xr:uid="{00000000-0005-0000-0000-000004020000}"/>
    <cellStyle name="Comma 8 4" xfId="333" xr:uid="{00000000-0005-0000-0000-000005020000}"/>
    <cellStyle name="Comma 8 5" xfId="330" xr:uid="{00000000-0005-0000-0000-000006020000}"/>
    <cellStyle name="Comma 9" xfId="162" xr:uid="{00000000-0005-0000-0000-000007020000}"/>
    <cellStyle name="Comma 9 2" xfId="335" xr:uid="{00000000-0005-0000-0000-000008020000}"/>
    <cellStyle name="Comma 9 3" xfId="334" xr:uid="{00000000-0005-0000-0000-000009020000}"/>
    <cellStyle name="Explanatory Text 2" xfId="44" xr:uid="{00000000-0005-0000-0000-00000A020000}"/>
    <cellStyle name="Explanatory Text 3" xfId="602" xr:uid="{00000000-0005-0000-0000-00000B020000}"/>
    <cellStyle name="Explanatory Text 4" xfId="661" xr:uid="{00000000-0005-0000-0000-00000C020000}"/>
    <cellStyle name="Explanatory Text 5" xfId="422" xr:uid="{00000000-0005-0000-0000-00000D020000}"/>
    <cellStyle name="field names" xfId="134" xr:uid="{00000000-0005-0000-0000-00000E020000}"/>
    <cellStyle name="Followed Hyperlink 2" xfId="179" xr:uid="{00000000-0005-0000-0000-00000F020000}"/>
    <cellStyle name="Followed Hyperlink 2 2" xfId="439" xr:uid="{00000000-0005-0000-0000-000010020000}"/>
    <cellStyle name="Followed Hyperlink 3" xfId="629" xr:uid="{00000000-0005-0000-0000-000011020000}"/>
    <cellStyle name="Followed Hyperlink 4" xfId="454" xr:uid="{00000000-0005-0000-0000-000012020000}"/>
    <cellStyle name="Good 2" xfId="45" xr:uid="{00000000-0005-0000-0000-000013020000}"/>
    <cellStyle name="Good 3" xfId="592" xr:uid="{00000000-0005-0000-0000-000014020000}"/>
    <cellStyle name="Good 4" xfId="662" xr:uid="{00000000-0005-0000-0000-000015020000}"/>
    <cellStyle name="Good 5" xfId="423" xr:uid="{00000000-0005-0000-0000-000016020000}"/>
    <cellStyle name="Heading 1 2" xfId="46" xr:uid="{00000000-0005-0000-0000-000017020000}"/>
    <cellStyle name="Heading 1 2 2" xfId="163" xr:uid="{00000000-0005-0000-0000-000018020000}"/>
    <cellStyle name="Heading 1 3" xfId="164" xr:uid="{00000000-0005-0000-0000-000019020000}"/>
    <cellStyle name="Heading 1 3 2" xfId="588" xr:uid="{00000000-0005-0000-0000-00001A020000}"/>
    <cellStyle name="Heading 1 4" xfId="174" xr:uid="{00000000-0005-0000-0000-00001B020000}"/>
    <cellStyle name="Heading 1 4 2" xfId="663" xr:uid="{00000000-0005-0000-0000-00001C020000}"/>
    <cellStyle name="Heading 1 5" xfId="189" xr:uid="{00000000-0005-0000-0000-00001D020000}"/>
    <cellStyle name="Heading 1 6" xfId="424" xr:uid="{00000000-0005-0000-0000-00001E020000}"/>
    <cellStyle name="Heading 2 2" xfId="47" xr:uid="{00000000-0005-0000-0000-00001F020000}"/>
    <cellStyle name="Heading 2 3" xfId="165" xr:uid="{00000000-0005-0000-0000-000020020000}"/>
    <cellStyle name="Heading 2 3 2" xfId="589" xr:uid="{00000000-0005-0000-0000-000021020000}"/>
    <cellStyle name="Heading 2 4" xfId="175" xr:uid="{00000000-0005-0000-0000-000022020000}"/>
    <cellStyle name="Heading 2 4 2" xfId="664" xr:uid="{00000000-0005-0000-0000-000023020000}"/>
    <cellStyle name="Heading 2 5" xfId="182" xr:uid="{00000000-0005-0000-0000-000024020000}"/>
    <cellStyle name="Heading 2 6" xfId="425" xr:uid="{00000000-0005-0000-0000-000025020000}"/>
    <cellStyle name="Heading 3 2" xfId="48" xr:uid="{00000000-0005-0000-0000-000026020000}"/>
    <cellStyle name="Heading 3 3" xfId="166" xr:uid="{00000000-0005-0000-0000-000027020000}"/>
    <cellStyle name="Heading 3 3 2" xfId="590" xr:uid="{00000000-0005-0000-0000-000028020000}"/>
    <cellStyle name="Heading 3 4" xfId="665" xr:uid="{00000000-0005-0000-0000-000029020000}"/>
    <cellStyle name="Heading 3 5" xfId="426" xr:uid="{00000000-0005-0000-0000-00002A020000}"/>
    <cellStyle name="Heading 4 2" xfId="49" xr:uid="{00000000-0005-0000-0000-00002B020000}"/>
    <cellStyle name="Heading 4 3" xfId="167" xr:uid="{00000000-0005-0000-0000-00002C020000}"/>
    <cellStyle name="Heading 4 3 2" xfId="591" xr:uid="{00000000-0005-0000-0000-00002D020000}"/>
    <cellStyle name="Heading 4 4" xfId="666" xr:uid="{00000000-0005-0000-0000-00002E020000}"/>
    <cellStyle name="Heading 4 5" xfId="427" xr:uid="{00000000-0005-0000-0000-00002F020000}"/>
    <cellStyle name="Headings" xfId="86" xr:uid="{00000000-0005-0000-0000-000030020000}"/>
    <cellStyle name="Hyperlink" xfId="5" builtinId="8"/>
    <cellStyle name="Hyperlink 2" xfId="13" xr:uid="{00000000-0005-0000-0000-000032020000}"/>
    <cellStyle name="Hyperlink 2 2" xfId="87" xr:uid="{00000000-0005-0000-0000-000033020000}"/>
    <cellStyle name="Hyperlink 2 2 2" xfId="183" xr:uid="{00000000-0005-0000-0000-000034020000}"/>
    <cellStyle name="Hyperlink 2 2 2 2" xfId="339" xr:uid="{00000000-0005-0000-0000-000035020000}"/>
    <cellStyle name="Hyperlink 2 2 3" xfId="340" xr:uid="{00000000-0005-0000-0000-000036020000}"/>
    <cellStyle name="Hyperlink 2 2 4" xfId="338" xr:uid="{00000000-0005-0000-0000-000037020000}"/>
    <cellStyle name="Hyperlink 2 3" xfId="181" xr:uid="{00000000-0005-0000-0000-000038020000}"/>
    <cellStyle name="Hyperlink 2 3 2" xfId="341" xr:uid="{00000000-0005-0000-0000-000039020000}"/>
    <cellStyle name="Hyperlink 2 4" xfId="342" xr:uid="{00000000-0005-0000-0000-00003A020000}"/>
    <cellStyle name="Hyperlink 2 5" xfId="337" xr:uid="{00000000-0005-0000-0000-00003B020000}"/>
    <cellStyle name="Hyperlink 3" xfId="88" xr:uid="{00000000-0005-0000-0000-00003C020000}"/>
    <cellStyle name="Hyperlink 3 2" xfId="89" xr:uid="{00000000-0005-0000-0000-00003D020000}"/>
    <cellStyle name="Hyperlink 3 2 2" xfId="345" xr:uid="{00000000-0005-0000-0000-00003E020000}"/>
    <cellStyle name="Hyperlink 3 2 3" xfId="344" xr:uid="{00000000-0005-0000-0000-00003F020000}"/>
    <cellStyle name="Hyperlink 3 3" xfId="346" xr:uid="{00000000-0005-0000-0000-000040020000}"/>
    <cellStyle name="Hyperlink 3 4" xfId="343" xr:uid="{00000000-0005-0000-0000-000041020000}"/>
    <cellStyle name="Hyperlink 4" xfId="12" xr:uid="{00000000-0005-0000-0000-000042020000}"/>
    <cellStyle name="Hyperlink 4 2" xfId="347" xr:uid="{00000000-0005-0000-0000-000043020000}"/>
    <cellStyle name="Hyperlink 4 3" xfId="438" xr:uid="{00000000-0005-0000-0000-000044020000}"/>
    <cellStyle name="Hyperlink 5" xfId="176" xr:uid="{00000000-0005-0000-0000-000045020000}"/>
    <cellStyle name="Hyperlink 5 2" xfId="556" xr:uid="{00000000-0005-0000-0000-000046020000}"/>
    <cellStyle name="Hyperlink 6" xfId="336" xr:uid="{00000000-0005-0000-0000-000047020000}"/>
    <cellStyle name="Hyperlink 6 2" xfId="628" xr:uid="{00000000-0005-0000-0000-000048020000}"/>
    <cellStyle name="Hyperlink 7" xfId="822" xr:uid="{00000000-0005-0000-0000-000049020000}"/>
    <cellStyle name="Hyperlink 8" xfId="428" xr:uid="{00000000-0005-0000-0000-00004A020000}"/>
    <cellStyle name="Input 2" xfId="50" xr:uid="{00000000-0005-0000-0000-00004B020000}"/>
    <cellStyle name="Input 2 2" xfId="495" xr:uid="{00000000-0005-0000-0000-00004C020000}"/>
    <cellStyle name="Input 3" xfId="595" xr:uid="{00000000-0005-0000-0000-00004D020000}"/>
    <cellStyle name="Input 4" xfId="667" xr:uid="{00000000-0005-0000-0000-00004E020000}"/>
    <cellStyle name="Input 5" xfId="429" xr:uid="{00000000-0005-0000-0000-00004F020000}"/>
    <cellStyle name="Linked Cell 2" xfId="51" xr:uid="{00000000-0005-0000-0000-000050020000}"/>
    <cellStyle name="Linked Cell 3" xfId="598" xr:uid="{00000000-0005-0000-0000-000051020000}"/>
    <cellStyle name="Linked Cell 4" xfId="668" xr:uid="{00000000-0005-0000-0000-000052020000}"/>
    <cellStyle name="Linked Cell 5" xfId="430" xr:uid="{00000000-0005-0000-0000-000053020000}"/>
    <cellStyle name="Neutral 2" xfId="52" xr:uid="{00000000-0005-0000-0000-000054020000}"/>
    <cellStyle name="Neutral 3" xfId="594" xr:uid="{00000000-0005-0000-0000-000055020000}"/>
    <cellStyle name="Neutral 4" xfId="669" xr:uid="{00000000-0005-0000-0000-000056020000}"/>
    <cellStyle name="Neutral 5" xfId="431" xr:uid="{00000000-0005-0000-0000-000057020000}"/>
    <cellStyle name="Normal" xfId="0" builtinId="0"/>
    <cellStyle name="Normal 10" xfId="135" xr:uid="{00000000-0005-0000-0000-000059020000}"/>
    <cellStyle name="Normal 10 2" xfId="7" xr:uid="{00000000-0005-0000-0000-00005A020000}"/>
    <cellStyle name="Normal 10 3" xfId="348" xr:uid="{00000000-0005-0000-0000-00005B020000}"/>
    <cellStyle name="Normal 10 3 2" xfId="721" xr:uid="{00000000-0005-0000-0000-00005C020000}"/>
    <cellStyle name="Normal 10 4" xfId="499" xr:uid="{00000000-0005-0000-0000-00005D020000}"/>
    <cellStyle name="Normal 11" xfId="145" xr:uid="{00000000-0005-0000-0000-00005E020000}"/>
    <cellStyle name="Normal 11 2" xfId="349" xr:uid="{00000000-0005-0000-0000-00005F020000}"/>
    <cellStyle name="Normal 11 2 2" xfId="735" xr:uid="{00000000-0005-0000-0000-000060020000}"/>
    <cellStyle name="Normal 11 3" xfId="513" xr:uid="{00000000-0005-0000-0000-000061020000}"/>
    <cellStyle name="Normal 12" xfId="152" xr:uid="{00000000-0005-0000-0000-000062020000}"/>
    <cellStyle name="Normal 12 2" xfId="350" xr:uid="{00000000-0005-0000-0000-000063020000}"/>
    <cellStyle name="Normal 12 2 2" xfId="749" xr:uid="{00000000-0005-0000-0000-000064020000}"/>
    <cellStyle name="Normal 12 3" xfId="527" xr:uid="{00000000-0005-0000-0000-000065020000}"/>
    <cellStyle name="Normal 13" xfId="159" xr:uid="{00000000-0005-0000-0000-000066020000}"/>
    <cellStyle name="Normal 13 2" xfId="352" xr:uid="{00000000-0005-0000-0000-000067020000}"/>
    <cellStyle name="Normal 13 2 2" xfId="763" xr:uid="{00000000-0005-0000-0000-000068020000}"/>
    <cellStyle name="Normal 13 3" xfId="351" xr:uid="{00000000-0005-0000-0000-000069020000}"/>
    <cellStyle name="Normal 13 4" xfId="541" xr:uid="{00000000-0005-0000-0000-00006A020000}"/>
    <cellStyle name="Normal 14" xfId="160" xr:uid="{00000000-0005-0000-0000-00006B020000}"/>
    <cellStyle name="Normal 14 2" xfId="353" xr:uid="{00000000-0005-0000-0000-00006C020000}"/>
    <cellStyle name="Normal 14 2 2" xfId="632" xr:uid="{00000000-0005-0000-0000-00006D020000}"/>
    <cellStyle name="Normal 14 3" xfId="555" xr:uid="{00000000-0005-0000-0000-00006E020000}"/>
    <cellStyle name="Normal 15" xfId="170" xr:uid="{00000000-0005-0000-0000-00006F020000}"/>
    <cellStyle name="Normal 15 2" xfId="354" xr:uid="{00000000-0005-0000-0000-000070020000}"/>
    <cellStyle name="Normal 15 2 2" xfId="791" xr:uid="{00000000-0005-0000-0000-000071020000}"/>
    <cellStyle name="Normal 15 3" xfId="571" xr:uid="{00000000-0005-0000-0000-000072020000}"/>
    <cellStyle name="Normal 16" xfId="171" xr:uid="{00000000-0005-0000-0000-000073020000}"/>
    <cellStyle name="Normal 16 2" xfId="806" xr:uid="{00000000-0005-0000-0000-000074020000}"/>
    <cellStyle name="Normal 16 3" xfId="586" xr:uid="{00000000-0005-0000-0000-000075020000}"/>
    <cellStyle name="Normal 17" xfId="10" xr:uid="{00000000-0005-0000-0000-000076020000}"/>
    <cellStyle name="Normal 17 2" xfId="633" xr:uid="{00000000-0005-0000-0000-000077020000}"/>
    <cellStyle name="Normal 17 3" xfId="630" xr:uid="{00000000-0005-0000-0000-000078020000}"/>
    <cellStyle name="Normal 18" xfId="173" xr:uid="{00000000-0005-0000-0000-000079020000}"/>
    <cellStyle name="Normal 18 2" xfId="631" xr:uid="{00000000-0005-0000-0000-00007A020000}"/>
    <cellStyle name="Normal 19" xfId="191" xr:uid="{00000000-0005-0000-0000-00007B020000}"/>
    <cellStyle name="Normal 2" xfId="53" xr:uid="{00000000-0005-0000-0000-00007C020000}"/>
    <cellStyle name="Normal 2 2" xfId="54" xr:uid="{00000000-0005-0000-0000-00007D020000}"/>
    <cellStyle name="Normal 2 2 2" xfId="90" xr:uid="{00000000-0005-0000-0000-00007E020000}"/>
    <cellStyle name="Normal 2 2 2 2" xfId="91" xr:uid="{00000000-0005-0000-0000-00007F020000}"/>
    <cellStyle name="Normal 2 2 2 2 2" xfId="130" xr:uid="{00000000-0005-0000-0000-000080020000}"/>
    <cellStyle name="Normal 2 2 2 2 2 2" xfId="151" xr:uid="{00000000-0005-0000-0000-000081020000}"/>
    <cellStyle name="Normal 2 2 2 2 3" xfId="136" xr:uid="{00000000-0005-0000-0000-000082020000}"/>
    <cellStyle name="Normal 2 2 2 2 3 2" xfId="137" xr:uid="{00000000-0005-0000-0000-000083020000}"/>
    <cellStyle name="Normal 2 2 2 3" xfId="92" xr:uid="{00000000-0005-0000-0000-000084020000}"/>
    <cellStyle name="Normal 2 2 2 4" xfId="138" xr:uid="{00000000-0005-0000-0000-000085020000}"/>
    <cellStyle name="Normal 2 2 2 5" xfId="178" xr:uid="{00000000-0005-0000-0000-000086020000}"/>
    <cellStyle name="Normal 2 2 2 6" xfId="357" xr:uid="{00000000-0005-0000-0000-000087020000}"/>
    <cellStyle name="Normal 2 2 3" xfId="93" xr:uid="{00000000-0005-0000-0000-000088020000}"/>
    <cellStyle name="Normal 2 2 3 2" xfId="358" xr:uid="{00000000-0005-0000-0000-000089020000}"/>
    <cellStyle name="Normal 2 2 4" xfId="94" xr:uid="{00000000-0005-0000-0000-00008A020000}"/>
    <cellStyle name="Normal 2 2 5" xfId="149" xr:uid="{00000000-0005-0000-0000-00008B020000}"/>
    <cellStyle name="Normal 2 2 6" xfId="359" xr:uid="{00000000-0005-0000-0000-00008C020000}"/>
    <cellStyle name="Normal 2 2 7" xfId="356" xr:uid="{00000000-0005-0000-0000-00008D020000}"/>
    <cellStyle name="Normal 2 3" xfId="55" xr:uid="{00000000-0005-0000-0000-00008E020000}"/>
    <cellStyle name="Normal 2 3 2" xfId="155" xr:uid="{00000000-0005-0000-0000-00008F020000}"/>
    <cellStyle name="Normal 2 3 3" xfId="360" xr:uid="{00000000-0005-0000-0000-000090020000}"/>
    <cellStyle name="Normal 2 4" xfId="147" xr:uid="{00000000-0005-0000-0000-000091020000}"/>
    <cellStyle name="Normal 2 4 2" xfId="361" xr:uid="{00000000-0005-0000-0000-000092020000}"/>
    <cellStyle name="Normal 2 5" xfId="362" xr:uid="{00000000-0005-0000-0000-000093020000}"/>
    <cellStyle name="Normal 2 6" xfId="363" xr:uid="{00000000-0005-0000-0000-000094020000}"/>
    <cellStyle name="Normal 2 7" xfId="364" xr:uid="{00000000-0005-0000-0000-000095020000}"/>
    <cellStyle name="Normal 2 8" xfId="365" xr:uid="{00000000-0005-0000-0000-000096020000}"/>
    <cellStyle name="Normal 2 9" xfId="355" xr:uid="{00000000-0005-0000-0000-000097020000}"/>
    <cellStyle name="Normal 20" xfId="9" xr:uid="{00000000-0005-0000-0000-000098020000}"/>
    <cellStyle name="Normal 21" xfId="405" xr:uid="{00000000-0005-0000-0000-000099020000}"/>
    <cellStyle name="Normal 22" xfId="406" xr:uid="{00000000-0005-0000-0000-00009A020000}"/>
    <cellStyle name="Normal 3" xfId="56" xr:uid="{00000000-0005-0000-0000-00009B020000}"/>
    <cellStyle name="Normal 3 2" xfId="57" xr:uid="{00000000-0005-0000-0000-00009C020000}"/>
    <cellStyle name="Normal 3 2 2" xfId="368" xr:uid="{00000000-0005-0000-0000-00009D020000}"/>
    <cellStyle name="Normal 3 2 2 2" xfId="369" xr:uid="{00000000-0005-0000-0000-00009E020000}"/>
    <cellStyle name="Normal 3 2 2 3" xfId="720" xr:uid="{00000000-0005-0000-0000-00009F020000}"/>
    <cellStyle name="Normal 3 2 3" xfId="370" xr:uid="{00000000-0005-0000-0000-0000A0020000}"/>
    <cellStyle name="Normal 3 2 4" xfId="367" xr:uid="{00000000-0005-0000-0000-0000A1020000}"/>
    <cellStyle name="Normal 3 3" xfId="95" xr:uid="{00000000-0005-0000-0000-0000A2020000}"/>
    <cellStyle name="Normal 3 3 2" xfId="96" xr:uid="{00000000-0005-0000-0000-0000A3020000}"/>
    <cellStyle name="Normal 3 3 3" xfId="371" xr:uid="{00000000-0005-0000-0000-0000A4020000}"/>
    <cellStyle name="Normal 3 4" xfId="97" xr:uid="{00000000-0005-0000-0000-0000A5020000}"/>
    <cellStyle name="Normal 3 4 2" xfId="98" xr:uid="{00000000-0005-0000-0000-0000A6020000}"/>
    <cellStyle name="Normal 3 4 2 2" xfId="373" xr:uid="{00000000-0005-0000-0000-0000A7020000}"/>
    <cellStyle name="Normal 3 4 2 3" xfId="821" xr:uid="{00000000-0005-0000-0000-0000A8020000}"/>
    <cellStyle name="Normal 3 4 3" xfId="372" xr:uid="{00000000-0005-0000-0000-0000A9020000}"/>
    <cellStyle name="Normal 3 5" xfId="99" xr:uid="{00000000-0005-0000-0000-0000AA020000}"/>
    <cellStyle name="Normal 3 5 2" xfId="374" xr:uid="{00000000-0005-0000-0000-0000AB020000}"/>
    <cellStyle name="Normal 3 6" xfId="139" xr:uid="{00000000-0005-0000-0000-0000AC020000}"/>
    <cellStyle name="Normal 3 7" xfId="148" xr:uid="{00000000-0005-0000-0000-0000AD020000}"/>
    <cellStyle name="Normal 3 8" xfId="187" xr:uid="{00000000-0005-0000-0000-0000AE020000}"/>
    <cellStyle name="Normal 3 9" xfId="366" xr:uid="{00000000-0005-0000-0000-0000AF020000}"/>
    <cellStyle name="Normal 4" xfId="58" xr:uid="{00000000-0005-0000-0000-0000B0020000}"/>
    <cellStyle name="Normal 4 2" xfId="100" xr:uid="{00000000-0005-0000-0000-0000B1020000}"/>
    <cellStyle name="Normal 4 2 2" xfId="8" xr:uid="{00000000-0005-0000-0000-0000B2020000}"/>
    <cellStyle name="Normal 4 2 2 2" xfId="101" xr:uid="{00000000-0005-0000-0000-0000B3020000}"/>
    <cellStyle name="Normal 4 2 3" xfId="156" xr:uid="{00000000-0005-0000-0000-0000B4020000}"/>
    <cellStyle name="Normal 4 2 4" xfId="376" xr:uid="{00000000-0005-0000-0000-0000B5020000}"/>
    <cellStyle name="Normal 4 3" xfId="102" xr:uid="{00000000-0005-0000-0000-0000B6020000}"/>
    <cellStyle name="Normal 4 3 2" xfId="140" xr:uid="{00000000-0005-0000-0000-0000B7020000}"/>
    <cellStyle name="Normal 4 3 2 2" xfId="141" xr:uid="{00000000-0005-0000-0000-0000B8020000}"/>
    <cellStyle name="Normal 4 3 3" xfId="377" xr:uid="{00000000-0005-0000-0000-0000B9020000}"/>
    <cellStyle name="Normal 4 4" xfId="150" xr:uid="{00000000-0005-0000-0000-0000BA020000}"/>
    <cellStyle name="Normal 4 4 2" xfId="378" xr:uid="{00000000-0005-0000-0000-0000BB020000}"/>
    <cellStyle name="Normal 4 5" xfId="375" xr:uid="{00000000-0005-0000-0000-0000BC020000}"/>
    <cellStyle name="Normal 5" xfId="103" xr:uid="{00000000-0005-0000-0000-0000BD020000}"/>
    <cellStyle name="Normal 5 2" xfId="104" xr:uid="{00000000-0005-0000-0000-0000BE020000}"/>
    <cellStyle name="Normal 5 2 2" xfId="381" xr:uid="{00000000-0005-0000-0000-0000BF020000}"/>
    <cellStyle name="Normal 5 2 2 2" xfId="382" xr:uid="{00000000-0005-0000-0000-0000C0020000}"/>
    <cellStyle name="Normal 5 2 3" xfId="383" xr:uid="{00000000-0005-0000-0000-0000C1020000}"/>
    <cellStyle name="Normal 5 2 4" xfId="384" xr:uid="{00000000-0005-0000-0000-0000C2020000}"/>
    <cellStyle name="Normal 5 2 5" xfId="380" xr:uid="{00000000-0005-0000-0000-0000C3020000}"/>
    <cellStyle name="Normal 5 2 6" xfId="675" xr:uid="{00000000-0005-0000-0000-0000C4020000}"/>
    <cellStyle name="Normal 5 3" xfId="385" xr:uid="{00000000-0005-0000-0000-0000C5020000}"/>
    <cellStyle name="Normal 5 3 2" xfId="386" xr:uid="{00000000-0005-0000-0000-0000C6020000}"/>
    <cellStyle name="Normal 5 4" xfId="387" xr:uid="{00000000-0005-0000-0000-0000C7020000}"/>
    <cellStyle name="Normal 5 5" xfId="388" xr:uid="{00000000-0005-0000-0000-0000C8020000}"/>
    <cellStyle name="Normal 5 6" xfId="389" xr:uid="{00000000-0005-0000-0000-0000C9020000}"/>
    <cellStyle name="Normal 5 7" xfId="379" xr:uid="{00000000-0005-0000-0000-0000CA020000}"/>
    <cellStyle name="Normal 5 8" xfId="437" xr:uid="{00000000-0005-0000-0000-0000CB020000}"/>
    <cellStyle name="Normal 6" xfId="105" xr:uid="{00000000-0005-0000-0000-0000CC020000}"/>
    <cellStyle name="Normal 6 2" xfId="106" xr:uid="{00000000-0005-0000-0000-0000CD020000}"/>
    <cellStyle name="Normal 6 2 2" xfId="391" xr:uid="{00000000-0005-0000-0000-0000CE020000}"/>
    <cellStyle name="Normal 6 3" xfId="392" xr:uid="{00000000-0005-0000-0000-0000CF020000}"/>
    <cellStyle name="Normal 6 3 2" xfId="677" xr:uid="{00000000-0005-0000-0000-0000D0020000}"/>
    <cellStyle name="Normal 6 4" xfId="393" xr:uid="{00000000-0005-0000-0000-0000D1020000}"/>
    <cellStyle name="Normal 6 5" xfId="394" xr:uid="{00000000-0005-0000-0000-0000D2020000}"/>
    <cellStyle name="Normal 6 6" xfId="390" xr:uid="{00000000-0005-0000-0000-0000D3020000}"/>
    <cellStyle name="Normal 6 7" xfId="440" xr:uid="{00000000-0005-0000-0000-0000D4020000}"/>
    <cellStyle name="Normal 7" xfId="107" xr:uid="{00000000-0005-0000-0000-0000D5020000}"/>
    <cellStyle name="Normal 7 2" xfId="396" xr:uid="{00000000-0005-0000-0000-0000D6020000}"/>
    <cellStyle name="Normal 7 2 2" xfId="691" xr:uid="{00000000-0005-0000-0000-0000D7020000}"/>
    <cellStyle name="Normal 7 3" xfId="395" xr:uid="{00000000-0005-0000-0000-0000D8020000}"/>
    <cellStyle name="Normal 8" xfId="108" xr:uid="{00000000-0005-0000-0000-0000D9020000}"/>
    <cellStyle name="Normal 8 2" xfId="142" xr:uid="{00000000-0005-0000-0000-0000DA020000}"/>
    <cellStyle name="Normal 8 2 2" xfId="398" xr:uid="{00000000-0005-0000-0000-0000DB020000}"/>
    <cellStyle name="Normal 8 2 3" xfId="820" xr:uid="{00000000-0005-0000-0000-0000DC020000}"/>
    <cellStyle name="Normal 8 3" xfId="397" xr:uid="{00000000-0005-0000-0000-0000DD020000}"/>
    <cellStyle name="Normal 8 3 2" xfId="705" xr:uid="{00000000-0005-0000-0000-0000DE020000}"/>
    <cellStyle name="Normal 8 4" xfId="468" xr:uid="{00000000-0005-0000-0000-0000DF020000}"/>
    <cellStyle name="Normal 9" xfId="129" xr:uid="{00000000-0005-0000-0000-0000E0020000}"/>
    <cellStyle name="Normal 9 2" xfId="399" xr:uid="{00000000-0005-0000-0000-0000E1020000}"/>
    <cellStyle name="Normal 9 2 2" xfId="719" xr:uid="{00000000-0005-0000-0000-0000E2020000}"/>
    <cellStyle name="Normal_drd-2011-table1" xfId="4" xr:uid="{00000000-0005-0000-0000-0000E3020000}"/>
    <cellStyle name="Normal_Sheet1_1" xfId="3" xr:uid="{00000000-0005-0000-0000-0000E4020000}"/>
    <cellStyle name="Normal_shhdtab" xfId="2" xr:uid="{00000000-0005-0000-0000-0000E5020000}"/>
    <cellStyle name="Normal10" xfId="14" xr:uid="{00000000-0005-0000-0000-0000E6020000}"/>
    <cellStyle name="Normal10 2" xfId="15" xr:uid="{00000000-0005-0000-0000-0000E7020000}"/>
    <cellStyle name="Normal10 3" xfId="109" xr:uid="{00000000-0005-0000-0000-0000E8020000}"/>
    <cellStyle name="Note 10" xfId="528" xr:uid="{00000000-0005-0000-0000-0000E9020000}"/>
    <cellStyle name="Note 10 2" xfId="750" xr:uid="{00000000-0005-0000-0000-0000EA020000}"/>
    <cellStyle name="Note 11" xfId="542" xr:uid="{00000000-0005-0000-0000-0000EB020000}"/>
    <cellStyle name="Note 11 2" xfId="764" xr:uid="{00000000-0005-0000-0000-0000EC020000}"/>
    <cellStyle name="Note 12" xfId="557" xr:uid="{00000000-0005-0000-0000-0000ED020000}"/>
    <cellStyle name="Note 12 2" xfId="777" xr:uid="{00000000-0005-0000-0000-0000EE020000}"/>
    <cellStyle name="Note 13" xfId="572" xr:uid="{00000000-0005-0000-0000-0000EF020000}"/>
    <cellStyle name="Note 13 2" xfId="792" xr:uid="{00000000-0005-0000-0000-0000F0020000}"/>
    <cellStyle name="Note 14" xfId="601" xr:uid="{00000000-0005-0000-0000-0000F1020000}"/>
    <cellStyle name="Note 14 2" xfId="807" xr:uid="{00000000-0005-0000-0000-0000F2020000}"/>
    <cellStyle name="Note 2" xfId="59" xr:uid="{00000000-0005-0000-0000-0000F3020000}"/>
    <cellStyle name="Note 2 2" xfId="110" xr:uid="{00000000-0005-0000-0000-0000F4020000}"/>
    <cellStyle name="Note 2 2 2" xfId="401" xr:uid="{00000000-0005-0000-0000-0000F5020000}"/>
    <cellStyle name="Note 2 3" xfId="400" xr:uid="{00000000-0005-0000-0000-0000F6020000}"/>
    <cellStyle name="Note 3" xfId="143" xr:uid="{00000000-0005-0000-0000-0000F7020000}"/>
    <cellStyle name="Note 3 2" xfId="676" xr:uid="{00000000-0005-0000-0000-0000F8020000}"/>
    <cellStyle name="Note 4" xfId="441" xr:uid="{00000000-0005-0000-0000-0000F9020000}"/>
    <cellStyle name="Note 4 2" xfId="678" xr:uid="{00000000-0005-0000-0000-0000FA020000}"/>
    <cellStyle name="Note 5" xfId="455" xr:uid="{00000000-0005-0000-0000-0000FB020000}"/>
    <cellStyle name="Note 5 2" xfId="692" xr:uid="{00000000-0005-0000-0000-0000FC020000}"/>
    <cellStyle name="Note 6" xfId="469" xr:uid="{00000000-0005-0000-0000-0000FD020000}"/>
    <cellStyle name="Note 6 2" xfId="706" xr:uid="{00000000-0005-0000-0000-0000FE020000}"/>
    <cellStyle name="Note 7" xfId="496" xr:uid="{00000000-0005-0000-0000-0000FF020000}"/>
    <cellStyle name="Note 8" xfId="500" xr:uid="{00000000-0005-0000-0000-000000030000}"/>
    <cellStyle name="Note 8 2" xfId="722" xr:uid="{00000000-0005-0000-0000-000001030000}"/>
    <cellStyle name="Note 9" xfId="514" xr:uid="{00000000-0005-0000-0000-000002030000}"/>
    <cellStyle name="Note 9 2" xfId="736" xr:uid="{00000000-0005-0000-0000-000003030000}"/>
    <cellStyle name="Output 2" xfId="60" xr:uid="{00000000-0005-0000-0000-000004030000}"/>
    <cellStyle name="Output 2 2" xfId="497" xr:uid="{00000000-0005-0000-0000-000005030000}"/>
    <cellStyle name="Output 3" xfId="596" xr:uid="{00000000-0005-0000-0000-000006030000}"/>
    <cellStyle name="Output 4" xfId="670" xr:uid="{00000000-0005-0000-0000-000007030000}"/>
    <cellStyle name="Output 5" xfId="432" xr:uid="{00000000-0005-0000-0000-000008030000}"/>
    <cellStyle name="Paragraph Han" xfId="177" xr:uid="{00000000-0005-0000-0000-000009030000}"/>
    <cellStyle name="Per cent" xfId="1" builtinId="5"/>
    <cellStyle name="Per cent 2" xfId="169" xr:uid="{00000000-0005-0000-0000-00000A030000}"/>
    <cellStyle name="Per cent 3" xfId="184" xr:uid="{00000000-0005-0000-0000-00000B030000}"/>
    <cellStyle name="Percent 2" xfId="61" xr:uid="{00000000-0005-0000-0000-00000D030000}"/>
    <cellStyle name="Percent 2 2" xfId="111" xr:uid="{00000000-0005-0000-0000-00000E030000}"/>
    <cellStyle name="Percent 2 2 2" xfId="403" xr:uid="{00000000-0005-0000-0000-00000F030000}"/>
    <cellStyle name="Percent 2 3" xfId="154" xr:uid="{00000000-0005-0000-0000-000010030000}"/>
    <cellStyle name="Percent 2 4" xfId="402" xr:uid="{00000000-0005-0000-0000-000011030000}"/>
    <cellStyle name="Percent 3" xfId="112" xr:uid="{00000000-0005-0000-0000-000012030000}"/>
    <cellStyle name="Percent 3 2" xfId="113" xr:uid="{00000000-0005-0000-0000-000013030000}"/>
    <cellStyle name="Percent 3 2 2" xfId="114" xr:uid="{00000000-0005-0000-0000-000014030000}"/>
    <cellStyle name="Percent 3 3" xfId="115" xr:uid="{00000000-0005-0000-0000-000015030000}"/>
    <cellStyle name="Percent 3 4" xfId="404" xr:uid="{00000000-0005-0000-0000-000016030000}"/>
    <cellStyle name="Percent 4" xfId="116" xr:uid="{00000000-0005-0000-0000-000017030000}"/>
    <cellStyle name="Percent 4 2" xfId="671" xr:uid="{00000000-0005-0000-0000-000018030000}"/>
    <cellStyle name="Percent 5" xfId="117" xr:uid="{00000000-0005-0000-0000-000019030000}"/>
    <cellStyle name="Percent 5 2" xfId="118" xr:uid="{00000000-0005-0000-0000-00001A030000}"/>
    <cellStyle name="Percent 6" xfId="119" xr:uid="{00000000-0005-0000-0000-00001B030000}"/>
    <cellStyle name="Percent 7" xfId="161" xr:uid="{00000000-0005-0000-0000-00001C030000}"/>
    <cellStyle name="Percent 8" xfId="433" xr:uid="{00000000-0005-0000-0000-00001D030000}"/>
    <cellStyle name="rowfield" xfId="144" xr:uid="{00000000-0005-0000-0000-00001E030000}"/>
    <cellStyle name="Style1" xfId="120" xr:uid="{00000000-0005-0000-0000-00001F030000}"/>
    <cellStyle name="Style2" xfId="121" xr:uid="{00000000-0005-0000-0000-000020030000}"/>
    <cellStyle name="Style3" xfId="122" xr:uid="{00000000-0005-0000-0000-000021030000}"/>
    <cellStyle name="Style4" xfId="123" xr:uid="{00000000-0005-0000-0000-000022030000}"/>
    <cellStyle name="Style5" xfId="124" xr:uid="{00000000-0005-0000-0000-000023030000}"/>
    <cellStyle name="Style6" xfId="125" xr:uid="{00000000-0005-0000-0000-000024030000}"/>
    <cellStyle name="Style7" xfId="126" xr:uid="{00000000-0005-0000-0000-000025030000}"/>
    <cellStyle name="Title 2" xfId="62" xr:uid="{00000000-0005-0000-0000-000026030000}"/>
    <cellStyle name="Title 3" xfId="587" xr:uid="{00000000-0005-0000-0000-000027030000}"/>
    <cellStyle name="Title 4" xfId="672" xr:uid="{00000000-0005-0000-0000-000028030000}"/>
    <cellStyle name="Title 5" xfId="434" xr:uid="{00000000-0005-0000-0000-000029030000}"/>
    <cellStyle name="Total 2" xfId="63" xr:uid="{00000000-0005-0000-0000-00002A030000}"/>
    <cellStyle name="Total 2 2" xfId="498" xr:uid="{00000000-0005-0000-0000-00002B030000}"/>
    <cellStyle name="Total 3" xfId="603" xr:uid="{00000000-0005-0000-0000-00002C030000}"/>
    <cellStyle name="Total 4" xfId="673" xr:uid="{00000000-0005-0000-0000-00002D030000}"/>
    <cellStyle name="Total 5" xfId="435" xr:uid="{00000000-0005-0000-0000-00002E030000}"/>
    <cellStyle name="Warning Text 2" xfId="64" xr:uid="{00000000-0005-0000-0000-00002F030000}"/>
    <cellStyle name="Warning Text 3" xfId="600" xr:uid="{00000000-0005-0000-0000-000030030000}"/>
    <cellStyle name="Warning Text 4" xfId="674" xr:uid="{00000000-0005-0000-0000-000031030000}"/>
    <cellStyle name="Warning Text 5" xfId="436" xr:uid="{00000000-0005-0000-0000-000032030000}"/>
    <cellStyle name="whole number" xfId="65" xr:uid="{00000000-0005-0000-0000-000033030000}"/>
    <cellStyle name="whole number 2" xfId="66" xr:uid="{00000000-0005-0000-0000-000034030000}"/>
    <cellStyle name="whole number 2 2" xfId="127" xr:uid="{00000000-0005-0000-0000-000035030000}"/>
    <cellStyle name="whole number 3" xfId="128" xr:uid="{00000000-0005-0000-0000-000036030000}"/>
  </cellStyles>
  <dxfs count="408">
    <dxf>
      <font>
        <b val="0"/>
        <i val="0"/>
        <strike val="0"/>
        <condense val="0"/>
        <extend val="0"/>
        <outline val="0"/>
        <shadow val="0"/>
        <u val="none"/>
        <vertAlign val="baseline"/>
        <sz val="12"/>
        <color theme="1"/>
        <name val="Arial"/>
        <family val="2"/>
        <scheme val="none"/>
      </font>
      <numFmt numFmtId="166" formatCode="0.0"/>
    </dxf>
    <dxf>
      <font>
        <b val="0"/>
        <i val="0"/>
        <strike val="0"/>
        <condense val="0"/>
        <extend val="0"/>
        <outline val="0"/>
        <shadow val="0"/>
        <u val="none"/>
        <vertAlign val="baseline"/>
        <sz val="12"/>
        <color theme="1"/>
        <name val="Arial"/>
        <family val="2"/>
        <scheme val="none"/>
      </font>
      <numFmt numFmtId="166" formatCode="0.0"/>
    </dxf>
    <dxf>
      <font>
        <b val="0"/>
        <i val="0"/>
        <strike val="0"/>
        <condense val="0"/>
        <extend val="0"/>
        <outline val="0"/>
        <shadow val="0"/>
        <u val="none"/>
        <vertAlign val="baseline"/>
        <sz val="12"/>
        <color theme="1"/>
        <name val="Arial"/>
        <family val="2"/>
        <scheme val="none"/>
      </font>
      <numFmt numFmtId="166" formatCode="0.0"/>
    </dxf>
    <dxf>
      <font>
        <b val="0"/>
        <i val="0"/>
        <strike val="0"/>
        <condense val="0"/>
        <extend val="0"/>
        <outline val="0"/>
        <shadow val="0"/>
        <u val="none"/>
        <vertAlign val="baseline"/>
        <sz val="12"/>
        <color theme="1"/>
        <name val="Arial"/>
        <family val="2"/>
        <scheme val="none"/>
      </font>
      <numFmt numFmtId="166" formatCode="0.0"/>
    </dxf>
    <dxf>
      <font>
        <b val="0"/>
        <i val="0"/>
        <strike val="0"/>
        <condense val="0"/>
        <extend val="0"/>
        <outline val="0"/>
        <shadow val="0"/>
        <u val="none"/>
        <vertAlign val="baseline"/>
        <sz val="12"/>
        <color theme="1"/>
        <name val="Arial"/>
        <family val="2"/>
        <scheme val="none"/>
      </font>
      <numFmt numFmtId="166" formatCode="0.0"/>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alignment vertical="bottom" textRotation="0" indent="0" justifyLastLine="0" shrinkToFit="0" readingOrder="0"/>
    </dxf>
    <dxf>
      <font>
        <b val="0"/>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theme="1"/>
        <name val="Arial"/>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alignmen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i val="0"/>
        <strike val="0"/>
        <condense val="0"/>
        <extend val="0"/>
        <outline val="0"/>
        <shadow val="0"/>
        <u val="none"/>
        <vertAlign val="baseline"/>
        <sz val="12"/>
        <color auto="1"/>
        <name val="Arial"/>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theme="1"/>
        <name val="Arial"/>
        <scheme val="none"/>
      </font>
      <alignment horizontal="right" vertical="center" textRotation="0" wrapText="1"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theme="1"/>
        <name val="Arial"/>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vertical="bottom" textRotation="0" indent="0" justifyLastLine="0" shrinkToFit="0" readingOrder="0"/>
    </dxf>
    <dxf>
      <font>
        <b val="0"/>
        <i val="0"/>
        <strike val="0"/>
        <condense val="0"/>
        <extend val="0"/>
        <outline val="0"/>
        <shadow val="0"/>
        <u val="none"/>
        <vertAlign val="baseline"/>
        <sz val="12"/>
        <color theme="1"/>
        <name val="Arial"/>
        <scheme val="none"/>
      </font>
      <alignment vertical="bottom" textRotation="0" indent="0" justifyLastLine="0" shrinkToFit="0" readingOrder="0"/>
    </dxf>
    <dxf>
      <font>
        <b val="0"/>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theme="1"/>
        <name val="Arial"/>
        <scheme val="none"/>
      </font>
      <alignment horizontal="right" vertical="center" textRotation="0" wrapText="1" indent="0" justifyLastLine="0" shrinkToFit="0" readingOrder="0"/>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auto="1"/>
        <name val="Arial"/>
        <scheme val="none"/>
      </font>
      <numFmt numFmtId="1" formatCode="0"/>
      <alignment horizontal="right" vertical="center"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theme="1"/>
        <name val="Arial"/>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numFmt numFmtId="166" formatCode="0.0"/>
    </dxf>
    <dxf>
      <font>
        <b val="0"/>
        <i val="0"/>
        <strike val="0"/>
        <condense val="0"/>
        <extend val="0"/>
        <outline val="0"/>
        <shadow val="0"/>
        <u val="none"/>
        <vertAlign val="baseline"/>
        <sz val="12"/>
        <color theme="1"/>
        <name val="Arial"/>
        <scheme val="none"/>
      </font>
      <numFmt numFmtId="166" formatCode="0.0"/>
    </dxf>
    <dxf>
      <font>
        <b val="0"/>
        <i val="0"/>
        <strike val="0"/>
        <condense val="0"/>
        <extend val="0"/>
        <outline val="0"/>
        <shadow val="0"/>
        <u val="none"/>
        <vertAlign val="baseline"/>
        <sz val="12"/>
        <color theme="1"/>
        <name val="Arial"/>
        <scheme val="none"/>
      </font>
      <numFmt numFmtId="166" formatCode="0.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scheme val="none"/>
      </font>
      <numFmt numFmtId="167"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scheme val="none"/>
      </font>
    </dxf>
    <dxf>
      <font>
        <b/>
        <i val="0"/>
        <strike val="0"/>
        <condense val="0"/>
        <extend val="0"/>
        <outline val="0"/>
        <shadow val="0"/>
        <u val="none"/>
        <vertAlign val="baseline"/>
        <sz val="12"/>
        <color theme="1"/>
        <name val="Arial"/>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166"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166"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font>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theme="1"/>
        <name val="Arial"/>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center" textRotation="0" wrapText="0" indent="0" justifyLastLine="0" shrinkToFit="0" readingOrder="0"/>
    </dxf>
    <dxf>
      <alignment vertical="top" textRotation="0" indent="0" justifyLastLine="0" shrinkToFit="0" readingOrder="0"/>
    </dxf>
    <dxf>
      <font>
        <b val="0"/>
        <i val="0"/>
        <strike val="0"/>
        <condense val="0"/>
        <extend val="0"/>
        <outline val="0"/>
        <shadow val="0"/>
        <u val="none"/>
        <vertAlign val="baseline"/>
        <sz val="12"/>
        <color auto="1"/>
        <name val="Arial"/>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left" vertical="bottom" textRotation="0" wrapText="1"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lef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1" formatCode="0"/>
      <alignment horizontal="right" vertical="bottom" textRotation="0" wrapText="1" indent="0" justifyLastLine="0" shrinkToFit="0" readingOrder="0"/>
    </dxf>
    <dxf>
      <font>
        <b val="0"/>
        <i val="0"/>
        <strike val="0"/>
        <condense val="0"/>
        <extend val="0"/>
        <outline val="0"/>
        <shadow val="0"/>
        <u/>
        <vertAlign val="baseline"/>
        <sz val="12"/>
        <color theme="10"/>
        <name val="Arial"/>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2"/>
        <name val="Arial"/>
        <family val="2"/>
        <scheme val="none"/>
      </font>
      <fill>
        <patternFill patternType="none">
          <fgColor indexed="64"/>
          <bgColor auto="1"/>
        </patternFill>
      </fill>
      <alignment vertical="top" textRotation="0" indent="0" justifyLastLine="0" shrinkToFit="0" readingOrder="0"/>
    </dxf>
    <dxf>
      <border>
        <bottom style="thin">
          <color indexed="64"/>
        </bottom>
      </border>
    </dxf>
    <dxf>
      <alignment vertical="top" textRotation="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border outline="0">
        <top style="thin">
          <color indexed="64"/>
        </top>
      </border>
    </dxf>
    <dxf>
      <font>
        <b val="0"/>
        <i val="0"/>
        <strike val="0"/>
        <condense val="0"/>
        <extend val="0"/>
        <outline val="0"/>
        <shadow val="0"/>
        <u val="none"/>
        <vertAlign val="baseline"/>
        <sz val="12"/>
        <color theme="1"/>
        <name val="Arial"/>
        <scheme val="none"/>
      </font>
    </dxf>
    <dxf>
      <font>
        <b/>
        <i val="0"/>
        <strike val="0"/>
        <condense val="0"/>
        <extend val="0"/>
        <outline val="0"/>
        <shadow val="0"/>
        <u val="none"/>
        <vertAlign val="baseline"/>
        <sz val="12"/>
        <color auto="1"/>
        <name val="Arial"/>
        <scheme val="none"/>
      </font>
      <fill>
        <patternFill patternType="none">
          <fgColor indexed="64"/>
          <bgColor auto="1"/>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949494"/>
      <color rgb="FF333333"/>
      <color rgb="FF6C297F"/>
      <color rgb="FFBF78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chartsheet" Target="chartsheets/sheet8.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hartsheet" Target="chartsheets/sheet3.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hartsheet" Target="chartsheets/sheet6.xml"/><Relationship Id="rId37" Type="http://schemas.openxmlformats.org/officeDocument/2006/relationships/chartsheet" Target="chartsheets/sheet11.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hartsheet" Target="chartsheets/sheet2.xml"/><Relationship Id="rId36" Type="http://schemas.openxmlformats.org/officeDocument/2006/relationships/chartsheet" Target="chartsheets/sheet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hartsheet" Target="chartsheets/sheet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hartsheet" Target="chartsheets/sheet1.xml"/><Relationship Id="rId30" Type="http://schemas.openxmlformats.org/officeDocument/2006/relationships/chartsheet" Target="chartsheets/sheet4.xml"/><Relationship Id="rId35" Type="http://schemas.openxmlformats.org/officeDocument/2006/relationships/chartsheet" Target="chartsheets/sheet9.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hartsheet" Target="chartsheets/sheet7.xml"/><Relationship Id="rId38" Type="http://schemas.openxmlformats.org/officeDocument/2006/relationships/chartsheet" Target="chartsheets/sheet1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1: Drug misuse deaths increased in 2023</a:t>
            </a:r>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2284220345798844"/>
          <c:y val="0.10495162534493332"/>
          <c:w val="0.80164851831013317"/>
          <c:h val="0.74954250428346425"/>
        </c:manualLayout>
      </c:layout>
      <c:areaChart>
        <c:grouping val="standard"/>
        <c:varyColors val="0"/>
        <c:ser>
          <c:idx val="3"/>
          <c:order val="2"/>
          <c:tx>
            <c:strRef>
              <c:f>'&lt;figures&gt;'!$F$28</c:f>
              <c:strCache>
                <c:ptCount val="1"/>
                <c:pt idx="0">
                  <c:v>Upper 95 % confidence interval</c:v>
                </c:pt>
              </c:strCache>
            </c:strRef>
          </c:tx>
          <c:spPr>
            <a:solidFill>
              <a:schemeClr val="bg2"/>
            </a:solidFill>
            <a:ln>
              <a:noFill/>
            </a:ln>
            <a:effectLst/>
          </c:spPr>
          <c:cat>
            <c:numRef>
              <c:f>Table_1!$A$7:$A$34</c:f>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f>'&lt;figures&gt;'!$F$29:$F$56</c:f>
              <c:numCache>
                <c:formatCode>#,##0\ \ \ \ \ \ \ \ \ </c:formatCode>
                <c:ptCount val="28"/>
                <c:pt idx="2" formatCode="0.0">
                  <c:v>291.60405037333032</c:v>
                </c:pt>
                <c:pt idx="3" formatCode="0.0">
                  <c:v>310.46797330720108</c:v>
                </c:pt>
                <c:pt idx="4" formatCode="0.0">
                  <c:v>343.87594871791055</c:v>
                </c:pt>
                <c:pt idx="5" formatCode="0.0">
                  <c:v>358.64731819585711</c:v>
                </c:pt>
                <c:pt idx="6" formatCode="0.0">
                  <c:v>372.34877244079411</c:v>
                </c:pt>
                <c:pt idx="7" formatCode="0.0">
                  <c:v>381.6159349735799</c:v>
                </c:pt>
                <c:pt idx="8" formatCode="0.0">
                  <c:v>399.9224350759701</c:v>
                </c:pt>
                <c:pt idx="9" formatCode="0.0">
                  <c:v>415.26640933946879</c:v>
                </c:pt>
                <c:pt idx="10" formatCode="0.0">
                  <c:v>468.75826820760471</c:v>
                </c:pt>
                <c:pt idx="11" formatCode="0.0">
                  <c:v>508.31058496404887</c:v>
                </c:pt>
                <c:pt idx="12" formatCode="0.0">
                  <c:v>539.44247105744591</c:v>
                </c:pt>
                <c:pt idx="13" formatCode="0.0">
                  <c:v>573.66295329869092</c:v>
                </c:pt>
                <c:pt idx="14" formatCode="0.0">
                  <c:v>599.92459300633448</c:v>
                </c:pt>
                <c:pt idx="15" formatCode="0.0">
                  <c:v>590.1314666285698</c:v>
                </c:pt>
                <c:pt idx="16" formatCode="0.0">
                  <c:v>604.50746289746394</c:v>
                </c:pt>
                <c:pt idx="17" formatCode="0.0">
                  <c:v>650.50592312803064</c:v>
                </c:pt>
                <c:pt idx="18" formatCode="0.0">
                  <c:v>709.52278529652358</c:v>
                </c:pt>
                <c:pt idx="19" formatCode="0.0">
                  <c:v>782.74902907513979</c:v>
                </c:pt>
                <c:pt idx="20" formatCode="0.0">
                  <c:v>919.33860338937677</c:v>
                </c:pt>
                <c:pt idx="21" formatCode="0.0">
                  <c:v>1056.825496358703</c:v>
                </c:pt>
                <c:pt idx="22" formatCode="0.0">
                  <c:v>1187.2409823204985</c:v>
                </c:pt>
                <c:pt idx="23" formatCode="0.0">
                  <c:v>1282.2913054495227</c:v>
                </c:pt>
                <c:pt idx="24" formatCode="0.0">
                  <c:v>1306.3463257904293</c:v>
                </c:pt>
                <c:pt idx="25" formatCode="0.0">
                  <c:v>1303.2626970136953</c:v>
                </c:pt>
              </c:numCache>
            </c:numRef>
          </c:val>
          <c:extLst>
            <c:ext xmlns:c16="http://schemas.microsoft.com/office/drawing/2014/chart" uri="{C3380CC4-5D6E-409C-BE32-E72D297353CC}">
              <c16:uniqueId val="{00000000-0F3A-437E-B316-5C0121422A27}"/>
            </c:ext>
          </c:extLst>
        </c:ser>
        <c:ser>
          <c:idx val="2"/>
          <c:order val="3"/>
          <c:tx>
            <c:strRef>
              <c:f>'&lt;figures&gt;'!$E$28</c:f>
              <c:strCache>
                <c:ptCount val="1"/>
                <c:pt idx="0">
                  <c:v>Lower 95 % confidence interval</c:v>
                </c:pt>
              </c:strCache>
            </c:strRef>
          </c:tx>
          <c:spPr>
            <a:solidFill>
              <a:schemeClr val="bg1"/>
            </a:solidFill>
            <a:ln>
              <a:noFill/>
            </a:ln>
            <a:effectLst/>
          </c:spPr>
          <c:cat>
            <c:numRef>
              <c:f>Table_1!$A$7:$A$34</c:f>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f>'&lt;figures&gt;'!$E$29:$E$56</c:f>
              <c:numCache>
                <c:formatCode>#,##0\ \ \ \ \ \ \ \ \ </c:formatCode>
                <c:ptCount val="28"/>
                <c:pt idx="2" formatCode="0.0">
                  <c:v>228.39594962666968</c:v>
                </c:pt>
                <c:pt idx="3" formatCode="0.0">
                  <c:v>245.13202669279897</c:v>
                </c:pt>
                <c:pt idx="4" formatCode="0.0">
                  <c:v>274.92405128208941</c:v>
                </c:pt>
                <c:pt idx="5" formatCode="0.0">
                  <c:v>288.15268180414284</c:v>
                </c:pt>
                <c:pt idx="6" formatCode="0.0">
                  <c:v>300.45122755920585</c:v>
                </c:pt>
                <c:pt idx="7" formatCode="0.0">
                  <c:v>308.78406502642008</c:v>
                </c:pt>
                <c:pt idx="8" formatCode="0.0">
                  <c:v>325.27756492402995</c:v>
                </c:pt>
                <c:pt idx="9" formatCode="0.0">
                  <c:v>339.13359066053118</c:v>
                </c:pt>
                <c:pt idx="10" formatCode="0.0">
                  <c:v>387.64173179239526</c:v>
                </c:pt>
                <c:pt idx="11" formatCode="0.0">
                  <c:v>423.68941503595113</c:v>
                </c:pt>
                <c:pt idx="12" formatCode="0.0">
                  <c:v>452.15752894255417</c:v>
                </c:pt>
                <c:pt idx="13" formatCode="0.0">
                  <c:v>483.53704670130912</c:v>
                </c:pt>
                <c:pt idx="14" formatCode="0.0">
                  <c:v>507.67540699366549</c:v>
                </c:pt>
                <c:pt idx="15" formatCode="0.0">
                  <c:v>498.6685333714301</c:v>
                </c:pt>
                <c:pt idx="16" formatCode="0.0">
                  <c:v>511.8925371025361</c:v>
                </c:pt>
                <c:pt idx="17" formatCode="0.0">
                  <c:v>554.29407687196931</c:v>
                </c:pt>
                <c:pt idx="18" formatCode="0.0">
                  <c:v>608.87721470347651</c:v>
                </c:pt>
                <c:pt idx="19" formatCode="0.0">
                  <c:v>676.85097092486012</c:v>
                </c:pt>
                <c:pt idx="20" formatCode="0.0">
                  <c:v>804.26139661062314</c:v>
                </c:pt>
                <c:pt idx="21" formatCode="0.0">
                  <c:v>933.17450364129695</c:v>
                </c:pt>
                <c:pt idx="22" formatCode="0.0">
                  <c:v>1055.9590176795014</c:v>
                </c:pt>
                <c:pt idx="23" formatCode="0.0">
                  <c:v>1145.7086945504773</c:v>
                </c:pt>
                <c:pt idx="24" formatCode="0.0">
                  <c:v>1168.4536742095709</c:v>
                </c:pt>
                <c:pt idx="25" formatCode="0.0">
                  <c:v>1165.5373029863049</c:v>
                </c:pt>
              </c:numCache>
            </c:numRef>
          </c:val>
          <c:extLst>
            <c:ext xmlns:c16="http://schemas.microsoft.com/office/drawing/2014/chart" uri="{C3380CC4-5D6E-409C-BE32-E72D297353CC}">
              <c16:uniqueId val="{00000001-0F3A-437E-B316-5C0121422A27}"/>
            </c:ext>
          </c:extLst>
        </c:ser>
        <c:dLbls>
          <c:showLegendKey val="0"/>
          <c:showVal val="0"/>
          <c:showCatName val="0"/>
          <c:showSerName val="0"/>
          <c:showPercent val="0"/>
          <c:showBubbleSize val="0"/>
        </c:dLbls>
        <c:axId val="1926518960"/>
        <c:axId val="1926519440"/>
      </c:areaChart>
      <c:lineChart>
        <c:grouping val="standard"/>
        <c:varyColors val="0"/>
        <c:ser>
          <c:idx val="0"/>
          <c:order val="0"/>
          <c:tx>
            <c:strRef>
              <c:f>'&lt;figures&gt;'!$C$28</c:f>
              <c:strCache>
                <c:ptCount val="1"/>
                <c:pt idx="0">
                  <c:v>Drug misuse deaths</c:v>
                </c:pt>
              </c:strCache>
            </c:strRef>
          </c:tx>
          <c:spPr>
            <a:ln w="57150" cap="rnd">
              <a:solidFill>
                <a:srgbClr val="6C297F"/>
              </a:solidFill>
              <a:round/>
            </a:ln>
            <a:effectLst/>
          </c:spPr>
          <c:marker>
            <c:symbol val="none"/>
          </c:marker>
          <c:dPt>
            <c:idx val="0"/>
            <c:marker>
              <c:symbol val="circle"/>
              <c:size val="10"/>
              <c:spPr>
                <a:solidFill>
                  <a:srgbClr val="6C297F"/>
                </a:solidFill>
                <a:ln w="9525">
                  <a:solidFill>
                    <a:srgbClr val="6C297F"/>
                  </a:solidFill>
                </a:ln>
                <a:effectLst/>
              </c:spPr>
            </c:marker>
            <c:bubble3D val="0"/>
            <c:extLst>
              <c:ext xmlns:c16="http://schemas.microsoft.com/office/drawing/2014/chart" uri="{C3380CC4-5D6E-409C-BE32-E72D297353CC}">
                <c16:uniqueId val="{00000016-0F3A-437E-B316-5C0121422A27}"/>
              </c:ext>
            </c:extLst>
          </c:dPt>
          <c:dPt>
            <c:idx val="3"/>
            <c:marker>
              <c:symbol val="none"/>
            </c:marker>
            <c:bubble3D val="0"/>
            <c:extLst>
              <c:ext xmlns:c16="http://schemas.microsoft.com/office/drawing/2014/chart" uri="{C3380CC4-5D6E-409C-BE32-E72D297353CC}">
                <c16:uniqueId val="{00000001-3B70-41A7-8A95-016DF057C5C9}"/>
              </c:ext>
            </c:extLst>
          </c:dPt>
          <c:dPt>
            <c:idx val="4"/>
            <c:marker>
              <c:symbol val="none"/>
            </c:marker>
            <c:bubble3D val="0"/>
            <c:extLst>
              <c:ext xmlns:c16="http://schemas.microsoft.com/office/drawing/2014/chart" uri="{C3380CC4-5D6E-409C-BE32-E72D297353CC}">
                <c16:uniqueId val="{00000002-3B70-41A7-8A95-016DF057C5C9}"/>
              </c:ext>
            </c:extLst>
          </c:dPt>
          <c:dPt>
            <c:idx val="5"/>
            <c:marker>
              <c:symbol val="none"/>
            </c:marker>
            <c:bubble3D val="0"/>
            <c:extLst>
              <c:ext xmlns:c16="http://schemas.microsoft.com/office/drawing/2014/chart" uri="{C3380CC4-5D6E-409C-BE32-E72D297353CC}">
                <c16:uniqueId val="{00000003-3B70-41A7-8A95-016DF057C5C9}"/>
              </c:ext>
            </c:extLst>
          </c:dPt>
          <c:dPt>
            <c:idx val="27"/>
            <c:marker>
              <c:symbol val="circle"/>
              <c:size val="10"/>
              <c:spPr>
                <a:solidFill>
                  <a:srgbClr val="6C297F"/>
                </a:solidFill>
                <a:ln w="9525">
                  <a:solidFill>
                    <a:srgbClr val="6C297F"/>
                  </a:solidFill>
                </a:ln>
                <a:effectLst/>
              </c:spPr>
            </c:marker>
            <c:bubble3D val="0"/>
            <c:extLst>
              <c:ext xmlns:c16="http://schemas.microsoft.com/office/drawing/2014/chart" uri="{C3380CC4-5D6E-409C-BE32-E72D297353CC}">
                <c16:uniqueId val="{00000003-0238-4C28-85E9-F5D322F93CF6}"/>
              </c:ext>
            </c:extLst>
          </c:dPt>
          <c:dLbls>
            <c:dLbl>
              <c:idx val="0"/>
              <c:layout>
                <c:manualLayout>
                  <c:x val="-1.0043923402131706E-2"/>
                  <c:y val="-2.65769793167859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0F3A-437E-B316-5C0121422A27}"/>
                </c:ext>
              </c:extLst>
            </c:dLbl>
            <c:dLbl>
              <c:idx val="2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238-4C28-85E9-F5D322F93CF6}"/>
                </c:ext>
              </c:extLst>
            </c:dLbl>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'&lt;figures&gt;'!$A$29:$A$56</c:f>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f>'&lt;figures&gt;'!$C$29:$C$56</c:f>
              <c:numCache>
                <c:formatCode>#,##0</c:formatCode>
                <c:ptCount val="28"/>
                <c:pt idx="0">
                  <c:v>244</c:v>
                </c:pt>
                <c:pt idx="1">
                  <c:v>224</c:v>
                </c:pt>
                <c:pt idx="2">
                  <c:v>249</c:v>
                </c:pt>
                <c:pt idx="3">
                  <c:v>291</c:v>
                </c:pt>
                <c:pt idx="4">
                  <c:v>292</c:v>
                </c:pt>
                <c:pt idx="5">
                  <c:v>333</c:v>
                </c:pt>
                <c:pt idx="6">
                  <c:v>382</c:v>
                </c:pt>
                <c:pt idx="7">
                  <c:v>319</c:v>
                </c:pt>
                <c:pt idx="8">
                  <c:v>356</c:v>
                </c:pt>
                <c:pt idx="9">
                  <c:v>336</c:v>
                </c:pt>
                <c:pt idx="10">
                  <c:v>420</c:v>
                </c:pt>
                <c:pt idx="11">
                  <c:v>455</c:v>
                </c:pt>
                <c:pt idx="12">
                  <c:v>574</c:v>
                </c:pt>
                <c:pt idx="13">
                  <c:v>545</c:v>
                </c:pt>
                <c:pt idx="14">
                  <c:v>485</c:v>
                </c:pt>
                <c:pt idx="15">
                  <c:v>584</c:v>
                </c:pt>
                <c:pt idx="16">
                  <c:v>581</c:v>
                </c:pt>
                <c:pt idx="17">
                  <c:v>527</c:v>
                </c:pt>
                <c:pt idx="18">
                  <c:v>614</c:v>
                </c:pt>
                <c:pt idx="19">
                  <c:v>706</c:v>
                </c:pt>
                <c:pt idx="20">
                  <c:v>868</c:v>
                </c:pt>
                <c:pt idx="21">
                  <c:v>934</c:v>
                </c:pt>
                <c:pt idx="22">
                  <c:v>1187</c:v>
                </c:pt>
                <c:pt idx="23">
                  <c:v>1280</c:v>
                </c:pt>
                <c:pt idx="24">
                  <c:v>1339</c:v>
                </c:pt>
                <c:pt idx="25">
                  <c:v>1330</c:v>
                </c:pt>
                <c:pt idx="26">
                  <c:v>1051</c:v>
                </c:pt>
                <c:pt idx="27">
                  <c:v>1172</c:v>
                </c:pt>
              </c:numCache>
            </c:numRef>
          </c:val>
          <c:smooth val="0"/>
          <c:extLst>
            <c:ext xmlns:c16="http://schemas.microsoft.com/office/drawing/2014/chart" uri="{C3380CC4-5D6E-409C-BE32-E72D297353CC}">
              <c16:uniqueId val="{00000002-0F3A-437E-B316-5C0121422A27}"/>
            </c:ext>
          </c:extLst>
        </c:ser>
        <c:ser>
          <c:idx val="1"/>
          <c:order val="1"/>
          <c:tx>
            <c:strRef>
              <c:f>'&lt;figures&gt;'!$D$28</c:f>
              <c:strCache>
                <c:ptCount val="1"/>
                <c:pt idx="0">
                  <c:v>5-year average</c:v>
                </c:pt>
              </c:strCache>
            </c:strRef>
          </c:tx>
          <c:spPr>
            <a:ln w="41275" cap="rnd">
              <a:solidFill>
                <a:schemeClr val="tx1"/>
              </a:solidFill>
              <a:prstDash val="dash"/>
              <a:round/>
            </a:ln>
            <a:effectLst/>
          </c:spPr>
          <c:marker>
            <c:symbol val="none"/>
          </c:marker>
          <c:cat>
            <c:numRef>
              <c:f>'&lt;figures&gt;'!$A$29:$A$56</c:f>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f>'&lt;figures&gt;'!$D$29:$D$56</c:f>
              <c:numCache>
                <c:formatCode>#,##0\ \ \ \ \ \ \ \ \ </c:formatCode>
                <c:ptCount val="28"/>
                <c:pt idx="2" formatCode="General">
                  <c:v>260</c:v>
                </c:pt>
                <c:pt idx="3" formatCode="General">
                  <c:v>277.8</c:v>
                </c:pt>
                <c:pt idx="4" formatCode="General">
                  <c:v>309.39999999999998</c:v>
                </c:pt>
                <c:pt idx="5" formatCode="General">
                  <c:v>323.39999999999998</c:v>
                </c:pt>
                <c:pt idx="6" formatCode="General">
                  <c:v>336.4</c:v>
                </c:pt>
                <c:pt idx="7" formatCode="General">
                  <c:v>345.2</c:v>
                </c:pt>
                <c:pt idx="8" formatCode="General">
                  <c:v>362.6</c:v>
                </c:pt>
                <c:pt idx="9" formatCode="General">
                  <c:v>377.2</c:v>
                </c:pt>
                <c:pt idx="10" formatCode="General">
                  <c:v>428.2</c:v>
                </c:pt>
                <c:pt idx="11" formatCode="General">
                  <c:v>466</c:v>
                </c:pt>
                <c:pt idx="12" formatCode="General">
                  <c:v>495.8</c:v>
                </c:pt>
                <c:pt idx="13" formatCode="General">
                  <c:v>528.6</c:v>
                </c:pt>
                <c:pt idx="14" formatCode="General">
                  <c:v>553.79999999999995</c:v>
                </c:pt>
                <c:pt idx="15" formatCode="General">
                  <c:v>544.4</c:v>
                </c:pt>
                <c:pt idx="16" formatCode="General">
                  <c:v>558.20000000000005</c:v>
                </c:pt>
                <c:pt idx="17" formatCode="General">
                  <c:v>602.4</c:v>
                </c:pt>
                <c:pt idx="18" formatCode="General">
                  <c:v>659.2</c:v>
                </c:pt>
                <c:pt idx="19" formatCode="General">
                  <c:v>729.8</c:v>
                </c:pt>
                <c:pt idx="20" formatCode="General">
                  <c:v>861.8</c:v>
                </c:pt>
                <c:pt idx="21" formatCode="General">
                  <c:v>995</c:v>
                </c:pt>
                <c:pt idx="22" formatCode="General">
                  <c:v>1121.5999999999999</c:v>
                </c:pt>
                <c:pt idx="23" formatCode="General">
                  <c:v>1214</c:v>
                </c:pt>
                <c:pt idx="24" formatCode="General">
                  <c:v>1237.4000000000001</c:v>
                </c:pt>
                <c:pt idx="25" formatCode="General">
                  <c:v>1234.4000000000001</c:v>
                </c:pt>
              </c:numCache>
            </c:numRef>
          </c:val>
          <c:smooth val="0"/>
          <c:extLst>
            <c:ext xmlns:c16="http://schemas.microsoft.com/office/drawing/2014/chart" uri="{C3380CC4-5D6E-409C-BE32-E72D297353CC}">
              <c16:uniqueId val="{00000003-0F3A-437E-B316-5C0121422A27}"/>
            </c:ext>
          </c:extLst>
        </c:ser>
        <c:dLbls>
          <c:showLegendKey val="0"/>
          <c:showVal val="0"/>
          <c:showCatName val="0"/>
          <c:showSerName val="0"/>
          <c:showPercent val="0"/>
          <c:showBubbleSize val="0"/>
        </c:dLbls>
        <c:marker val="1"/>
        <c:smooth val="0"/>
        <c:axId val="1926518960"/>
        <c:axId val="1926519440"/>
      </c:lineChart>
      <c:catAx>
        <c:axId val="1926518960"/>
        <c:scaling>
          <c:orientation val="minMax"/>
        </c:scaling>
        <c:delete val="0"/>
        <c:axPos val="b"/>
        <c:title>
          <c:tx>
            <c:rich>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Year</a:t>
                </a:r>
              </a:p>
            </c:rich>
          </c:tx>
          <c:layout>
            <c:manualLayout>
              <c:xMode val="edge"/>
              <c:yMode val="edge"/>
              <c:x val="0.52615094867123136"/>
              <c:y val="0.94253186732137695"/>
            </c:manualLayout>
          </c:layout>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0"/>
        <c:majorTickMark val="out"/>
        <c:minorTickMark val="none"/>
        <c:tickLblPos val="nextTo"/>
        <c:spPr>
          <a:noFill/>
          <a:ln w="9525" cap="flat" cmpd="sng" algn="ctr">
            <a:solidFill>
              <a:srgbClr val="333333"/>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26519440"/>
        <c:crosses val="autoZero"/>
        <c:auto val="1"/>
        <c:lblAlgn val="ctr"/>
        <c:lblOffset val="100"/>
        <c:tickLblSkip val="3"/>
        <c:tickMarkSkip val="3"/>
        <c:noMultiLvlLbl val="0"/>
      </c:catAx>
      <c:valAx>
        <c:axId val="1926519440"/>
        <c:scaling>
          <c:orientation val="minMax"/>
        </c:scaling>
        <c:delete val="0"/>
        <c:axPos val="l"/>
        <c:title>
          <c:tx>
            <c:rich>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Drug misuse deaths</a:t>
                </a:r>
              </a:p>
            </c:rich>
          </c:tx>
          <c:layout>
            <c:manualLayout>
              <c:xMode val="edge"/>
              <c:yMode val="edge"/>
              <c:x val="8.3490262359197324E-3"/>
              <c:y val="0.32440635471224366"/>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rgbClr val="333333"/>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265189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7d: Drug misuse deaths in Scotland by drugs implicated, other significant drugs</a:t>
            </a:r>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9.0662293977479325E-2"/>
          <c:y val="8.8700291250615876E-2"/>
          <c:w val="0.71037193806587751"/>
          <c:h val="0.8143680788536144"/>
        </c:manualLayout>
      </c:layout>
      <c:lineChart>
        <c:grouping val="standard"/>
        <c:varyColors val="0"/>
        <c:ser>
          <c:idx val="0"/>
          <c:order val="0"/>
          <c:tx>
            <c:v>Gabapentin/Pregabalin</c:v>
          </c:tx>
          <c:spPr>
            <a:ln w="47625" cap="rnd">
              <a:solidFill>
                <a:srgbClr val="949494"/>
              </a:solidFill>
              <a:round/>
            </a:ln>
            <a:effectLst/>
          </c:spPr>
          <c:marker>
            <c:symbol val="none"/>
          </c:marker>
          <c:dLbls>
            <c:dLbl>
              <c:idx val="14"/>
              <c:delete val="1"/>
              <c:extLst>
                <c:ext xmlns:c15="http://schemas.microsoft.com/office/drawing/2012/chart" uri="{CE6537A1-D6FC-4f65-9D91-7224C49458BB}"/>
                <c:ext xmlns:c16="http://schemas.microsoft.com/office/drawing/2014/chart" uri="{C3380CC4-5D6E-409C-BE32-E72D297353CC}">
                  <c16:uniqueId val="{00000001-5C74-4411-8279-8D8893F5EE0F}"/>
                </c:ext>
              </c:extLst>
            </c:dLbl>
            <c:dLbl>
              <c:idx val="15"/>
              <c:layout>
                <c:manualLayout>
                  <c:x val="0"/>
                  <c:y val="4.5917824005216941E-2"/>
                </c:manualLayout>
              </c:layout>
              <c:spPr>
                <a:noFill/>
                <a:ln w="44450">
                  <a:solidFill>
                    <a:srgbClr val="949494"/>
                  </a:solidFill>
                </a:ln>
                <a:effectLst/>
              </c:spPr>
              <c:txPr>
                <a:bodyPr rot="0" spcFirstLastPara="1" vertOverflow="clip" horzOverflow="clip" vert="horz" wrap="square"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15:layout>
                    <c:manualLayout>
                      <c:w val="0.13785268106859783"/>
                      <c:h val="0.12190304919249989"/>
                    </c:manualLayout>
                  </c15:layout>
                </c:ext>
                <c:ext xmlns:c16="http://schemas.microsoft.com/office/drawing/2014/chart" uri="{C3380CC4-5D6E-409C-BE32-E72D297353CC}">
                  <c16:uniqueId val="{00000001-6143-4F84-B0C3-D23FD28D36C4}"/>
                </c:ext>
              </c:extLst>
            </c:dLbl>
            <c:spPr>
              <a:noFill/>
              <a:ln w="44450">
                <a:noFill/>
              </a:ln>
              <a:effectLst/>
            </c:spPr>
            <c:txPr>
              <a:bodyPr rot="0" spcFirstLastPara="1" vertOverflow="overflow" horzOverflow="overflow" vert="horz" wrap="square"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eparator>
</c:separator>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Table_3!$P$19:$P$34</c:f>
              <c:numCache>
                <c:formatCode>#,##0</c:formatCode>
                <c:ptCount val="16"/>
                <c:pt idx="0">
                  <c:v>2</c:v>
                </c:pt>
                <c:pt idx="1">
                  <c:v>2</c:v>
                </c:pt>
                <c:pt idx="2">
                  <c:v>3</c:v>
                </c:pt>
                <c:pt idx="3">
                  <c:v>8</c:v>
                </c:pt>
                <c:pt idx="4">
                  <c:v>25</c:v>
                </c:pt>
                <c:pt idx="5">
                  <c:v>56</c:v>
                </c:pt>
                <c:pt idx="6">
                  <c:v>86</c:v>
                </c:pt>
                <c:pt idx="7">
                  <c:v>131</c:v>
                </c:pt>
                <c:pt idx="8">
                  <c:v>208</c:v>
                </c:pt>
                <c:pt idx="9">
                  <c:v>242</c:v>
                </c:pt>
                <c:pt idx="10">
                  <c:v>367</c:v>
                </c:pt>
                <c:pt idx="11">
                  <c:v>443</c:v>
                </c:pt>
                <c:pt idx="12">
                  <c:v>502</c:v>
                </c:pt>
                <c:pt idx="13">
                  <c:v>473</c:v>
                </c:pt>
                <c:pt idx="14">
                  <c:v>367</c:v>
                </c:pt>
                <c:pt idx="15">
                  <c:v>450</c:v>
                </c:pt>
              </c:numCache>
            </c:numRef>
          </c:val>
          <c:smooth val="0"/>
          <c:extLst>
            <c:ext xmlns:c16="http://schemas.microsoft.com/office/drawing/2014/chart" uri="{C3380CC4-5D6E-409C-BE32-E72D297353CC}">
              <c16:uniqueId val="{00000000-39C2-4184-A7C2-8B8B0FF87612}"/>
            </c:ext>
          </c:extLst>
        </c:ser>
        <c:ser>
          <c:idx val="1"/>
          <c:order val="1"/>
          <c:tx>
            <c:strRef>
              <c:f>Table_3!$Q$6</c:f>
              <c:strCache>
                <c:ptCount val="1"/>
                <c:pt idx="0">
                  <c:v>Cocaine</c:v>
                </c:pt>
              </c:strCache>
            </c:strRef>
          </c:tx>
          <c:spPr>
            <a:ln w="47625" cap="rnd">
              <a:solidFill>
                <a:srgbClr val="6C297F"/>
              </a:solidFill>
              <a:round/>
            </a:ln>
            <a:effectLst/>
          </c:spPr>
          <c:marker>
            <c:symbol val="none"/>
          </c:marker>
          <c:dLbls>
            <c:dLbl>
              <c:idx val="15"/>
              <c:layout>
                <c:manualLayout>
                  <c:x val="0"/>
                  <c:y val="-1.8784530749931715E-2"/>
                </c:manualLayout>
              </c:layout>
              <c:spPr>
                <a:noFill/>
                <a:ln w="28575">
                  <a:solidFill>
                    <a:srgbClr val="6C297F"/>
                  </a:solidFill>
                </a:ln>
                <a:effectLst/>
              </c:spPr>
              <c:txPr>
                <a:bodyPr rot="0" spcFirstLastPara="1" vertOverflow="clip" horzOverflow="clip" vert="horz" wrap="square"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6143-4F84-B0C3-D23FD28D36C4}"/>
                </c:ext>
              </c:extLst>
            </c:dLbl>
            <c:spPr>
              <a:noFill/>
              <a:ln>
                <a:noFill/>
              </a:ln>
              <a:effectLst/>
            </c:spPr>
            <c:txPr>
              <a:bodyPr rot="0" spcFirstLastPara="1" vertOverflow="overflow" horzOverflow="overflow" vert="horz" wrap="square"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Table_3!$Q$19:$Q$34</c:f>
              <c:numCache>
                <c:formatCode>#,##0</c:formatCode>
                <c:ptCount val="16"/>
                <c:pt idx="0">
                  <c:v>36</c:v>
                </c:pt>
                <c:pt idx="1">
                  <c:v>32</c:v>
                </c:pt>
                <c:pt idx="2">
                  <c:v>33</c:v>
                </c:pt>
                <c:pt idx="3">
                  <c:v>36</c:v>
                </c:pt>
                <c:pt idx="4">
                  <c:v>31</c:v>
                </c:pt>
                <c:pt idx="5">
                  <c:v>45</c:v>
                </c:pt>
                <c:pt idx="6">
                  <c:v>45</c:v>
                </c:pt>
                <c:pt idx="7">
                  <c:v>93</c:v>
                </c:pt>
                <c:pt idx="8">
                  <c:v>123</c:v>
                </c:pt>
                <c:pt idx="9">
                  <c:v>176</c:v>
                </c:pt>
                <c:pt idx="10">
                  <c:v>273</c:v>
                </c:pt>
                <c:pt idx="11">
                  <c:v>372</c:v>
                </c:pt>
                <c:pt idx="12">
                  <c:v>459</c:v>
                </c:pt>
                <c:pt idx="13">
                  <c:v>403</c:v>
                </c:pt>
                <c:pt idx="14">
                  <c:v>371</c:v>
                </c:pt>
                <c:pt idx="15">
                  <c:v>479</c:v>
                </c:pt>
              </c:numCache>
            </c:numRef>
          </c:val>
          <c:smooth val="0"/>
          <c:extLst>
            <c:ext xmlns:c16="http://schemas.microsoft.com/office/drawing/2014/chart" uri="{C3380CC4-5D6E-409C-BE32-E72D297353CC}">
              <c16:uniqueId val="{00000001-39C2-4184-A7C2-8B8B0FF87612}"/>
            </c:ext>
          </c:extLst>
        </c:ser>
        <c:ser>
          <c:idx val="2"/>
          <c:order val="2"/>
          <c:tx>
            <c:strRef>
              <c:f>Table_3!$R$6</c:f>
              <c:strCache>
                <c:ptCount val="1"/>
                <c:pt idx="0">
                  <c:v>Ecstasy type</c:v>
                </c:pt>
              </c:strCache>
            </c:strRef>
          </c:tx>
          <c:spPr>
            <a:ln w="47625" cap="rnd">
              <a:solidFill>
                <a:srgbClr val="949494"/>
              </a:solidFill>
              <a:prstDash val="sysDash"/>
              <a:round/>
            </a:ln>
            <a:effectLst/>
          </c:spPr>
          <c:marker>
            <c:symbol val="none"/>
          </c:marker>
          <c:dLbls>
            <c:dLbl>
              <c:idx val="14"/>
              <c:delete val="1"/>
              <c:extLst>
                <c:ext xmlns:c15="http://schemas.microsoft.com/office/drawing/2012/chart" uri="{CE6537A1-D6FC-4f65-9D91-7224C49458BB}"/>
                <c:ext xmlns:c16="http://schemas.microsoft.com/office/drawing/2014/chart" uri="{C3380CC4-5D6E-409C-BE32-E72D297353CC}">
                  <c16:uniqueId val="{00000004-5C74-4411-8279-8D8893F5EE0F}"/>
                </c:ext>
              </c:extLst>
            </c:dLbl>
            <c:dLbl>
              <c:idx val="15"/>
              <c:layout>
                <c:manualLayout>
                  <c:x val="1.3638187267989736E-3"/>
                  <c:y val="2.7133211083234701E-2"/>
                </c:manualLayout>
              </c:layout>
              <c:spPr>
                <a:noFill/>
                <a:ln w="28575">
                  <a:solidFill>
                    <a:srgbClr val="949494"/>
                  </a:solidFill>
                  <a:prstDash val="sysDash"/>
                </a:ln>
                <a:effectLst/>
              </c:spPr>
              <c:txPr>
                <a:bodyPr rot="0" spcFirstLastPara="1" vertOverflow="clip" horzOverflow="clip" vert="horz" wrap="square"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6143-4F84-B0C3-D23FD28D36C4}"/>
                </c:ext>
              </c:extLst>
            </c:dLbl>
            <c:spPr>
              <a:noFill/>
              <a:ln>
                <a:noFill/>
              </a:ln>
              <a:effectLst/>
            </c:spPr>
            <c:txPr>
              <a:bodyPr rot="0" spcFirstLastPara="1" vertOverflow="overflow" horzOverflow="overflow" vert="horz" wrap="square"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eparator>
</c:separator>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Table_3!$R$19:$R$34</c:f>
              <c:numCache>
                <c:formatCode>#,##0</c:formatCode>
                <c:ptCount val="16"/>
                <c:pt idx="0">
                  <c:v>5</c:v>
                </c:pt>
                <c:pt idx="1">
                  <c:v>2</c:v>
                </c:pt>
                <c:pt idx="2">
                  <c:v>0</c:v>
                </c:pt>
                <c:pt idx="3">
                  <c:v>8</c:v>
                </c:pt>
                <c:pt idx="4">
                  <c:v>9</c:v>
                </c:pt>
                <c:pt idx="5">
                  <c:v>17</c:v>
                </c:pt>
                <c:pt idx="6">
                  <c:v>14</c:v>
                </c:pt>
                <c:pt idx="7">
                  <c:v>15</c:v>
                </c:pt>
                <c:pt idx="8">
                  <c:v>28</c:v>
                </c:pt>
                <c:pt idx="9">
                  <c:v>27</c:v>
                </c:pt>
                <c:pt idx="10">
                  <c:v>35</c:v>
                </c:pt>
                <c:pt idx="11">
                  <c:v>25</c:v>
                </c:pt>
                <c:pt idx="12">
                  <c:v>40</c:v>
                </c:pt>
                <c:pt idx="13">
                  <c:v>20</c:v>
                </c:pt>
                <c:pt idx="14">
                  <c:v>22</c:v>
                </c:pt>
                <c:pt idx="15">
                  <c:v>31</c:v>
                </c:pt>
              </c:numCache>
            </c:numRef>
          </c:val>
          <c:smooth val="0"/>
          <c:extLst>
            <c:ext xmlns:c16="http://schemas.microsoft.com/office/drawing/2014/chart" uri="{C3380CC4-5D6E-409C-BE32-E72D297353CC}">
              <c16:uniqueId val="{00000002-39C2-4184-A7C2-8B8B0FF87612}"/>
            </c:ext>
          </c:extLst>
        </c:ser>
        <c:ser>
          <c:idx val="3"/>
          <c:order val="3"/>
          <c:tx>
            <c:strRef>
              <c:f>Table_3!$S$6</c:f>
              <c:strCache>
                <c:ptCount val="1"/>
                <c:pt idx="0">
                  <c:v>Amphetamines</c:v>
                </c:pt>
              </c:strCache>
            </c:strRef>
          </c:tx>
          <c:spPr>
            <a:ln w="47625" cap="rnd">
              <a:solidFill>
                <a:srgbClr val="949494"/>
              </a:solidFill>
              <a:prstDash val="sysDot"/>
              <a:round/>
            </a:ln>
            <a:effectLst/>
          </c:spPr>
          <c:marker>
            <c:symbol val="none"/>
          </c:marker>
          <c:dLbls>
            <c:dLbl>
              <c:idx val="14"/>
              <c:delete val="1"/>
              <c:extLst>
                <c:ext xmlns:c15="http://schemas.microsoft.com/office/drawing/2012/chart" uri="{CE6537A1-D6FC-4f65-9D91-7224C49458BB}"/>
                <c:ext xmlns:c16="http://schemas.microsoft.com/office/drawing/2014/chart" uri="{C3380CC4-5D6E-409C-BE32-E72D297353CC}">
                  <c16:uniqueId val="{00000003-5C74-4411-8279-8D8893F5EE0F}"/>
                </c:ext>
              </c:extLst>
            </c:dLbl>
            <c:dLbl>
              <c:idx val="15"/>
              <c:layout>
                <c:manualLayout>
                  <c:x val="-2.0002443589783054E-16"/>
                  <c:y val="-2.2958870916583361E-2"/>
                </c:manualLayout>
              </c:layout>
              <c:spPr>
                <a:noFill/>
                <a:ln w="28575">
                  <a:solidFill>
                    <a:srgbClr val="949494"/>
                  </a:solidFill>
                  <a:prstDash val="sysDot"/>
                </a:ln>
                <a:effectLst/>
              </c:spPr>
              <c:txPr>
                <a:bodyPr rot="0" spcFirstLastPara="1" vertOverflow="clip" horzOverflow="clip" vert="horz" wrap="square"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6143-4F84-B0C3-D23FD28D36C4}"/>
                </c:ext>
              </c:extLst>
            </c:dLbl>
            <c:spPr>
              <a:noFill/>
              <a:ln>
                <a:noFill/>
              </a:ln>
              <a:effectLst/>
            </c:spPr>
            <c:txPr>
              <a:bodyPr rot="0" spcFirstLastPara="1" vertOverflow="overflow" horzOverflow="overflow" vert="horz" wrap="square"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separator>
</c:separator>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Table_3!$S$19:$S$34</c:f>
              <c:numCache>
                <c:formatCode>#,##0</c:formatCode>
                <c:ptCount val="16"/>
                <c:pt idx="0">
                  <c:v>11</c:v>
                </c:pt>
                <c:pt idx="1">
                  <c:v>6</c:v>
                </c:pt>
                <c:pt idx="2">
                  <c:v>3</c:v>
                </c:pt>
                <c:pt idx="3">
                  <c:v>24</c:v>
                </c:pt>
                <c:pt idx="4">
                  <c:v>18</c:v>
                </c:pt>
                <c:pt idx="5">
                  <c:v>27</c:v>
                </c:pt>
                <c:pt idx="6">
                  <c:v>22</c:v>
                </c:pt>
                <c:pt idx="7">
                  <c:v>17</c:v>
                </c:pt>
                <c:pt idx="8">
                  <c:v>25</c:v>
                </c:pt>
                <c:pt idx="9">
                  <c:v>32</c:v>
                </c:pt>
                <c:pt idx="10">
                  <c:v>46</c:v>
                </c:pt>
                <c:pt idx="11">
                  <c:v>52</c:v>
                </c:pt>
                <c:pt idx="12">
                  <c:v>60</c:v>
                </c:pt>
                <c:pt idx="13">
                  <c:v>42</c:v>
                </c:pt>
                <c:pt idx="14">
                  <c:v>28</c:v>
                </c:pt>
                <c:pt idx="15">
                  <c:v>37</c:v>
                </c:pt>
              </c:numCache>
            </c:numRef>
          </c:val>
          <c:smooth val="0"/>
          <c:extLst>
            <c:ext xmlns:c16="http://schemas.microsoft.com/office/drawing/2014/chart" uri="{C3380CC4-5D6E-409C-BE32-E72D297353CC}">
              <c16:uniqueId val="{00000003-39C2-4184-A7C2-8B8B0FF87612}"/>
            </c:ext>
          </c:extLst>
        </c:ser>
        <c:ser>
          <c:idx val="4"/>
          <c:order val="4"/>
          <c:tx>
            <c:strRef>
              <c:f>Table_3!$T$6</c:f>
              <c:strCache>
                <c:ptCount val="1"/>
                <c:pt idx="0">
                  <c:v>Alcohol</c:v>
                </c:pt>
              </c:strCache>
            </c:strRef>
          </c:tx>
          <c:spPr>
            <a:ln w="47625" cap="rnd">
              <a:solidFill>
                <a:srgbClr val="6C297F"/>
              </a:solidFill>
              <a:prstDash val="solid"/>
              <a:round/>
            </a:ln>
            <a:effectLst/>
          </c:spPr>
          <c:marker>
            <c:symbol val="none"/>
          </c:marker>
          <c:dLbls>
            <c:dLbl>
              <c:idx val="14"/>
              <c:delete val="1"/>
              <c:extLst>
                <c:ext xmlns:c15="http://schemas.microsoft.com/office/drawing/2012/chart" uri="{CE6537A1-D6FC-4f65-9D91-7224C49458BB}"/>
                <c:ext xmlns:c16="http://schemas.microsoft.com/office/drawing/2014/chart" uri="{C3380CC4-5D6E-409C-BE32-E72D297353CC}">
                  <c16:uniqueId val="{00000002-5C74-4411-8279-8D8893F5EE0F}"/>
                </c:ext>
              </c:extLst>
            </c:dLbl>
            <c:dLbl>
              <c:idx val="15"/>
              <c:spPr>
                <a:noFill/>
                <a:ln>
                  <a:noFill/>
                </a:ln>
                <a:effectLst/>
              </c:spPr>
              <c:txPr>
                <a:bodyPr rot="0" spcFirstLastPara="1" vertOverflow="clip" horzOverflow="clip" vert="horz" wrap="square"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6143-4F84-B0C3-D23FD28D36C4}"/>
                </c:ext>
              </c:extLst>
            </c:dLbl>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separator>
</c:separator>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Table_3!$T$19:$T$34</c:f>
              <c:numCache>
                <c:formatCode>#,##0</c:formatCode>
                <c:ptCount val="16"/>
                <c:pt idx="0">
                  <c:v>167</c:v>
                </c:pt>
                <c:pt idx="1">
                  <c:v>165</c:v>
                </c:pt>
                <c:pt idx="2">
                  <c:v>127</c:v>
                </c:pt>
                <c:pt idx="3">
                  <c:v>129</c:v>
                </c:pt>
                <c:pt idx="4">
                  <c:v>111</c:v>
                </c:pt>
                <c:pt idx="5">
                  <c:v>103</c:v>
                </c:pt>
                <c:pt idx="6">
                  <c:v>106</c:v>
                </c:pt>
                <c:pt idx="7">
                  <c:v>107</c:v>
                </c:pt>
                <c:pt idx="8">
                  <c:v>112</c:v>
                </c:pt>
                <c:pt idx="9">
                  <c:v>90</c:v>
                </c:pt>
                <c:pt idx="10">
                  <c:v>156</c:v>
                </c:pt>
                <c:pt idx="11">
                  <c:v>140</c:v>
                </c:pt>
                <c:pt idx="12">
                  <c:v>173</c:v>
                </c:pt>
                <c:pt idx="13">
                  <c:v>155</c:v>
                </c:pt>
                <c:pt idx="14">
                  <c:v>117</c:v>
                </c:pt>
                <c:pt idx="15">
                  <c:v>116</c:v>
                </c:pt>
              </c:numCache>
            </c:numRef>
          </c:val>
          <c:smooth val="0"/>
          <c:extLst>
            <c:ext xmlns:c16="http://schemas.microsoft.com/office/drawing/2014/chart" uri="{C3380CC4-5D6E-409C-BE32-E72D297353CC}">
              <c16:uniqueId val="{00000004-39C2-4184-A7C2-8B8B0FF87612}"/>
            </c:ext>
          </c:extLst>
        </c:ser>
        <c:dLbls>
          <c:showLegendKey val="0"/>
          <c:showVal val="0"/>
          <c:showCatName val="0"/>
          <c:showSerName val="0"/>
          <c:showPercent val="0"/>
          <c:showBubbleSize val="0"/>
        </c:dLbls>
        <c:smooth val="0"/>
        <c:axId val="343875775"/>
        <c:axId val="343877215"/>
      </c:lineChart>
      <c:catAx>
        <c:axId val="343875775"/>
        <c:scaling>
          <c:orientation val="minMax"/>
        </c:scaling>
        <c:delete val="0"/>
        <c:axPos val="b"/>
        <c:title>
          <c:tx>
            <c:rich>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Year</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rgbClr val="333333"/>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43877215"/>
        <c:crosses val="autoZero"/>
        <c:auto val="1"/>
        <c:lblAlgn val="ctr"/>
        <c:lblOffset val="100"/>
        <c:tickLblSkip val="3"/>
        <c:noMultiLvlLbl val="0"/>
      </c:catAx>
      <c:valAx>
        <c:axId val="343877215"/>
        <c:scaling>
          <c:orientation val="minMax"/>
        </c:scaling>
        <c:delete val="0"/>
        <c:axPos val="l"/>
        <c:title>
          <c:tx>
            <c:rich>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Drug misuse deaths</a:t>
                </a:r>
              </a:p>
            </c:rich>
          </c:tx>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rgbClr val="333333"/>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43875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8: The majority of drug misuse deaths are accidental poisonings</a:t>
            </a:r>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9.9164440885867913E-2"/>
          <c:y val="0.2444023577462113"/>
          <c:w val="0.88583355311934331"/>
          <c:h val="0.64486016834102633"/>
        </c:manualLayout>
      </c:layout>
      <c:barChart>
        <c:barDir val="col"/>
        <c:grouping val="stacked"/>
        <c:varyColors val="0"/>
        <c:ser>
          <c:idx val="0"/>
          <c:order val="0"/>
          <c:tx>
            <c:strRef>
              <c:f>Table_2!$D$6</c:f>
              <c:strCache>
                <c:ptCount val="1"/>
                <c:pt idx="0">
                  <c:v>Accidental poisoning</c:v>
                </c:pt>
              </c:strCache>
            </c:strRef>
          </c:tx>
          <c:spPr>
            <a:solidFill>
              <a:srgbClr val="6C297F"/>
            </a:solidFill>
            <a:ln w="6350">
              <a:solidFill>
                <a:srgbClr val="333333"/>
              </a:solidFill>
            </a:ln>
            <a:effectLst/>
          </c:spPr>
          <c:invertIfNegative val="0"/>
          <c:cat>
            <c:numRef>
              <c:f>'&lt;figures&gt;'!$A$13:$A$25</c:f>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f>Table_2!$D$22:$D$34</c:f>
              <c:numCache>
                <c:formatCode>#,##0</c:formatCode>
                <c:ptCount val="13"/>
                <c:pt idx="0">
                  <c:v>346</c:v>
                </c:pt>
                <c:pt idx="1">
                  <c:v>365</c:v>
                </c:pt>
                <c:pt idx="2">
                  <c:v>366</c:v>
                </c:pt>
                <c:pt idx="3">
                  <c:v>471</c:v>
                </c:pt>
                <c:pt idx="4">
                  <c:v>553</c:v>
                </c:pt>
                <c:pt idx="5">
                  <c:v>730</c:v>
                </c:pt>
                <c:pt idx="6">
                  <c:v>807</c:v>
                </c:pt>
                <c:pt idx="7">
                  <c:v>1017</c:v>
                </c:pt>
                <c:pt idx="8">
                  <c:v>1134</c:v>
                </c:pt>
                <c:pt idx="9">
                  <c:v>1242</c:v>
                </c:pt>
                <c:pt idx="10">
                  <c:v>1208</c:v>
                </c:pt>
                <c:pt idx="11">
                  <c:v>936</c:v>
                </c:pt>
                <c:pt idx="12">
                  <c:v>1032</c:v>
                </c:pt>
              </c:numCache>
            </c:numRef>
          </c:val>
          <c:extLst>
            <c:ext xmlns:c16="http://schemas.microsoft.com/office/drawing/2014/chart" uri="{C3380CC4-5D6E-409C-BE32-E72D297353CC}">
              <c16:uniqueId val="{00000000-F349-4026-B43C-2760496BBE7D}"/>
            </c:ext>
          </c:extLst>
        </c:ser>
        <c:ser>
          <c:idx val="3"/>
          <c:order val="1"/>
          <c:tx>
            <c:v>Mental and behavioural disorders</c:v>
          </c:tx>
          <c:spPr>
            <a:pattFill prst="dkDnDiag">
              <a:fgClr>
                <a:schemeClr val="bg1"/>
              </a:fgClr>
              <a:bgClr>
                <a:schemeClr val="tx1"/>
              </a:bgClr>
            </a:pattFill>
            <a:ln w="6350">
              <a:solidFill>
                <a:srgbClr val="333333"/>
              </a:solidFill>
            </a:ln>
            <a:effectLst/>
          </c:spPr>
          <c:invertIfNegative val="0"/>
          <c:cat>
            <c:numRef>
              <c:f>'&lt;figures&gt;'!$A$13:$A$25</c:f>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f>Table_2!$C$22:$C$34</c:f>
              <c:numCache>
                <c:formatCode>0</c:formatCode>
                <c:ptCount val="13"/>
                <c:pt idx="0">
                  <c:v>12</c:v>
                </c:pt>
                <c:pt idx="1">
                  <c:v>26</c:v>
                </c:pt>
                <c:pt idx="2">
                  <c:v>22</c:v>
                </c:pt>
                <c:pt idx="3">
                  <c:v>32</c:v>
                </c:pt>
                <c:pt idx="4">
                  <c:v>49</c:v>
                </c:pt>
                <c:pt idx="5">
                  <c:v>32</c:v>
                </c:pt>
                <c:pt idx="6">
                  <c:v>34</c:v>
                </c:pt>
                <c:pt idx="7">
                  <c:v>45</c:v>
                </c:pt>
                <c:pt idx="8">
                  <c:v>47</c:v>
                </c:pt>
                <c:pt idx="9">
                  <c:v>14</c:v>
                </c:pt>
                <c:pt idx="10">
                  <c:v>41</c:v>
                </c:pt>
                <c:pt idx="11">
                  <c:v>32</c:v>
                </c:pt>
                <c:pt idx="12">
                  <c:v>48</c:v>
                </c:pt>
              </c:numCache>
            </c:numRef>
          </c:val>
          <c:extLst>
            <c:ext xmlns:c16="http://schemas.microsoft.com/office/drawing/2014/chart" uri="{C3380CC4-5D6E-409C-BE32-E72D297353CC}">
              <c16:uniqueId val="{00000003-F349-4026-B43C-2760496BBE7D}"/>
            </c:ext>
          </c:extLst>
        </c:ser>
        <c:ser>
          <c:idx val="2"/>
          <c:order val="2"/>
          <c:tx>
            <c:strRef>
              <c:f>Table_2!$E$6</c:f>
              <c:strCache>
                <c:ptCount val="1"/>
                <c:pt idx="0">
                  <c:v>Intentional self-poisoning</c:v>
                </c:pt>
              </c:strCache>
            </c:strRef>
          </c:tx>
          <c:spPr>
            <a:solidFill>
              <a:schemeClr val="bg1"/>
            </a:solidFill>
            <a:ln w="6350">
              <a:solidFill>
                <a:srgbClr val="333333"/>
              </a:solidFill>
            </a:ln>
            <a:effectLst/>
          </c:spPr>
          <c:invertIfNegative val="0"/>
          <c:cat>
            <c:numRef>
              <c:f>'&lt;figures&gt;'!$A$13:$A$25</c:f>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f>Table_2!$E$22:$E$34</c:f>
              <c:numCache>
                <c:formatCode>0</c:formatCode>
                <c:ptCount val="13"/>
                <c:pt idx="0">
                  <c:v>36</c:v>
                </c:pt>
                <c:pt idx="1">
                  <c:v>65</c:v>
                </c:pt>
                <c:pt idx="2">
                  <c:v>50</c:v>
                </c:pt>
                <c:pt idx="3">
                  <c:v>45</c:v>
                </c:pt>
                <c:pt idx="4">
                  <c:v>54</c:v>
                </c:pt>
                <c:pt idx="5">
                  <c:v>48</c:v>
                </c:pt>
                <c:pt idx="6">
                  <c:v>54</c:v>
                </c:pt>
                <c:pt idx="7">
                  <c:v>59</c:v>
                </c:pt>
                <c:pt idx="8">
                  <c:v>43</c:v>
                </c:pt>
                <c:pt idx="9">
                  <c:v>57</c:v>
                </c:pt>
                <c:pt idx="10">
                  <c:v>68</c:v>
                </c:pt>
                <c:pt idx="11">
                  <c:v>72</c:v>
                </c:pt>
                <c:pt idx="12">
                  <c:v>87</c:v>
                </c:pt>
              </c:numCache>
            </c:numRef>
          </c:val>
          <c:extLst>
            <c:ext xmlns:c16="http://schemas.microsoft.com/office/drawing/2014/chart" uri="{C3380CC4-5D6E-409C-BE32-E72D297353CC}">
              <c16:uniqueId val="{00000002-F349-4026-B43C-2760496BBE7D}"/>
            </c:ext>
          </c:extLst>
        </c:ser>
        <c:ser>
          <c:idx val="1"/>
          <c:order val="3"/>
          <c:tx>
            <c:strRef>
              <c:f>Table_2!$G$6</c:f>
              <c:strCache>
                <c:ptCount val="1"/>
                <c:pt idx="0">
                  <c:v>Undetermined intent</c:v>
                </c:pt>
              </c:strCache>
            </c:strRef>
          </c:tx>
          <c:spPr>
            <a:solidFill>
              <a:srgbClr val="949494"/>
            </a:solidFill>
            <a:ln w="6350">
              <a:solidFill>
                <a:srgbClr val="333333"/>
              </a:solidFill>
            </a:ln>
            <a:effectLst/>
          </c:spPr>
          <c:invertIfNegative val="0"/>
          <c:cat>
            <c:numRef>
              <c:f>'&lt;figures&gt;'!$A$13:$A$25</c:f>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f>Table_2!$G$22:$G$34</c:f>
              <c:numCache>
                <c:formatCode>0</c:formatCode>
                <c:ptCount val="13"/>
                <c:pt idx="0">
                  <c:v>190</c:v>
                </c:pt>
                <c:pt idx="1">
                  <c:v>125</c:v>
                </c:pt>
                <c:pt idx="2">
                  <c:v>88</c:v>
                </c:pt>
                <c:pt idx="3">
                  <c:v>66</c:v>
                </c:pt>
                <c:pt idx="4">
                  <c:v>50</c:v>
                </c:pt>
                <c:pt idx="5">
                  <c:v>58</c:v>
                </c:pt>
                <c:pt idx="6">
                  <c:v>39</c:v>
                </c:pt>
                <c:pt idx="7">
                  <c:v>66</c:v>
                </c:pt>
                <c:pt idx="8">
                  <c:v>56</c:v>
                </c:pt>
                <c:pt idx="9">
                  <c:v>25</c:v>
                </c:pt>
                <c:pt idx="10">
                  <c:v>13</c:v>
                </c:pt>
                <c:pt idx="11">
                  <c:v>9</c:v>
                </c:pt>
                <c:pt idx="12">
                  <c:v>5</c:v>
                </c:pt>
              </c:numCache>
            </c:numRef>
          </c:val>
          <c:extLst>
            <c:ext xmlns:c16="http://schemas.microsoft.com/office/drawing/2014/chart" uri="{C3380CC4-5D6E-409C-BE32-E72D297353CC}">
              <c16:uniqueId val="{00000001-F349-4026-B43C-2760496BBE7D}"/>
            </c:ext>
          </c:extLst>
        </c:ser>
        <c:dLbls>
          <c:showLegendKey val="0"/>
          <c:showVal val="0"/>
          <c:showCatName val="0"/>
          <c:showSerName val="0"/>
          <c:showPercent val="0"/>
          <c:showBubbleSize val="0"/>
        </c:dLbls>
        <c:gapWidth val="150"/>
        <c:overlap val="100"/>
        <c:axId val="343869535"/>
        <c:axId val="343870495"/>
      </c:barChart>
      <c:catAx>
        <c:axId val="343869535"/>
        <c:scaling>
          <c:orientation val="minMax"/>
        </c:scaling>
        <c:delete val="0"/>
        <c:axPos val="b"/>
        <c:title>
          <c:tx>
            <c:rich>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Year</a:t>
                </a:r>
              </a:p>
            </c:rich>
          </c:tx>
          <c:layout>
            <c:manualLayout>
              <c:xMode val="edge"/>
              <c:yMode val="edge"/>
              <c:x val="0.51183219293084792"/>
              <c:y val="0.9541146463275163"/>
            </c:manualLayout>
          </c:layout>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rgbClr val="333333"/>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43870495"/>
        <c:crosses val="autoZero"/>
        <c:auto val="1"/>
        <c:lblAlgn val="ctr"/>
        <c:lblOffset val="100"/>
        <c:noMultiLvlLbl val="0"/>
      </c:catAx>
      <c:valAx>
        <c:axId val="343870495"/>
        <c:scaling>
          <c:orientation val="minMax"/>
          <c:max val="1400"/>
        </c:scaling>
        <c:delete val="0"/>
        <c:axPos val="l"/>
        <c:title>
          <c:tx>
            <c:rich>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Drug misuse deaths</a:t>
                </a:r>
              </a:p>
            </c:rich>
          </c:tx>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solidFill>
              <a:srgbClr val="333333"/>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43869535"/>
        <c:crosses val="autoZero"/>
        <c:crossBetween val="between"/>
      </c:valAx>
      <c:spPr>
        <a:noFill/>
        <a:ln>
          <a:noFill/>
        </a:ln>
        <a:effectLst/>
      </c:spPr>
    </c:plotArea>
    <c:legend>
      <c:legendPos val="b"/>
      <c:layout>
        <c:manualLayout>
          <c:xMode val="edge"/>
          <c:yMode val="edge"/>
          <c:x val="0.154111516128284"/>
          <c:y val="0.12070679796226465"/>
          <c:w val="0.78997191607295802"/>
          <c:h val="0.12165046179048954"/>
        </c:manualLayout>
      </c:layout>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9: Drug poisoning deaths, age standardised mortality rates, UK countries and regions, 2022</a:t>
            </a:r>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Table_12!$C$6</c:f>
              <c:strCache>
                <c:ptCount val="1"/>
                <c:pt idx="0">
                  <c:v>Age-standardised mortality rate</c:v>
                </c:pt>
              </c:strCache>
            </c:strRef>
          </c:tx>
          <c:spPr>
            <a:solidFill>
              <a:srgbClr val="949494"/>
            </a:solidFill>
            <a:ln w="12700">
              <a:solidFill>
                <a:srgbClr val="333333"/>
              </a:solidFill>
            </a:ln>
            <a:effectLst/>
          </c:spPr>
          <c:invertIfNegative val="0"/>
          <c:dPt>
            <c:idx val="0"/>
            <c:invertIfNegative val="0"/>
            <c:bubble3D val="0"/>
            <c:spPr>
              <a:solidFill>
                <a:srgbClr val="6C297F"/>
              </a:solidFill>
              <a:ln w="12700">
                <a:solidFill>
                  <a:srgbClr val="333333"/>
                </a:solidFill>
              </a:ln>
              <a:effectLst/>
            </c:spPr>
            <c:extLst>
              <c:ext xmlns:c16="http://schemas.microsoft.com/office/drawing/2014/chart" uri="{C3380CC4-5D6E-409C-BE32-E72D297353CC}">
                <c16:uniqueId val="{00000001-FB1B-4589-A5C3-D3493E857D28}"/>
              </c:ext>
            </c:extLst>
          </c:dPt>
          <c:dPt>
            <c:idx val="2"/>
            <c:invertIfNegative val="0"/>
            <c:bubble3D val="0"/>
            <c:spPr>
              <a:solidFill>
                <a:srgbClr val="949494"/>
              </a:solidFill>
              <a:ln w="12700">
                <a:solidFill>
                  <a:srgbClr val="333333"/>
                </a:solidFill>
              </a:ln>
              <a:effectLst/>
            </c:spPr>
            <c:extLst>
              <c:ext xmlns:c16="http://schemas.microsoft.com/office/drawing/2014/chart" uri="{C3380CC4-5D6E-409C-BE32-E72D297353CC}">
                <c16:uniqueId val="{00000003-7131-4331-99CF-7A7C42673AE6}"/>
              </c:ext>
            </c:extLst>
          </c:dPt>
          <c:dPt>
            <c:idx val="3"/>
            <c:invertIfNegative val="0"/>
            <c:bubble3D val="0"/>
            <c:spPr>
              <a:solidFill>
                <a:srgbClr val="949494"/>
              </a:solidFill>
              <a:ln w="12700">
                <a:solidFill>
                  <a:srgbClr val="333333"/>
                </a:solidFill>
              </a:ln>
              <a:effectLst/>
            </c:spPr>
            <c:extLst>
              <c:ext xmlns:c16="http://schemas.microsoft.com/office/drawing/2014/chart" uri="{C3380CC4-5D6E-409C-BE32-E72D297353CC}">
                <c16:uniqueId val="{00000005-15BF-4C5A-AFA0-0C4F0A0F385C}"/>
              </c:ext>
            </c:extLst>
          </c:dPt>
          <c:dPt>
            <c:idx val="4"/>
            <c:invertIfNegative val="0"/>
            <c:bubble3D val="0"/>
            <c:spPr>
              <a:solidFill>
                <a:srgbClr val="333333"/>
              </a:solidFill>
              <a:ln w="12700">
                <a:solidFill>
                  <a:srgbClr val="333333"/>
                </a:solidFill>
              </a:ln>
              <a:effectLst/>
            </c:spPr>
            <c:extLst>
              <c:ext xmlns:c16="http://schemas.microsoft.com/office/drawing/2014/chart" uri="{C3380CC4-5D6E-409C-BE32-E72D297353CC}">
                <c16:uniqueId val="{0000000A-4234-45CA-8D4B-222577B89084}"/>
              </c:ext>
            </c:extLst>
          </c:dPt>
          <c:dPt>
            <c:idx val="6"/>
            <c:invertIfNegative val="0"/>
            <c:bubble3D val="0"/>
            <c:spPr>
              <a:solidFill>
                <a:srgbClr val="333333"/>
              </a:solidFill>
              <a:ln w="12700">
                <a:solidFill>
                  <a:srgbClr val="333333"/>
                </a:solidFill>
              </a:ln>
              <a:effectLst/>
            </c:spPr>
            <c:extLst>
              <c:ext xmlns:c16="http://schemas.microsoft.com/office/drawing/2014/chart" uri="{C3380CC4-5D6E-409C-BE32-E72D297353CC}">
                <c16:uniqueId val="{0000000B-4234-45CA-8D4B-222577B89084}"/>
              </c:ext>
            </c:extLst>
          </c:dPt>
          <c:dPt>
            <c:idx val="7"/>
            <c:invertIfNegative val="0"/>
            <c:bubble3D val="0"/>
            <c:spPr>
              <a:solidFill>
                <a:srgbClr val="333333"/>
              </a:solidFill>
              <a:ln w="12700">
                <a:solidFill>
                  <a:srgbClr val="333333"/>
                </a:solidFill>
              </a:ln>
              <a:effectLst/>
            </c:spPr>
            <c:extLst>
              <c:ext xmlns:c16="http://schemas.microsoft.com/office/drawing/2014/chart" uri="{C3380CC4-5D6E-409C-BE32-E72D297353CC}">
                <c16:uniqueId val="{00000007-15BF-4C5A-AFA0-0C4F0A0F385C}"/>
              </c:ext>
            </c:extLst>
          </c:dPt>
          <c:dPt>
            <c:idx val="11"/>
            <c:invertIfNegative val="0"/>
            <c:bubble3D val="0"/>
            <c:spPr>
              <a:solidFill>
                <a:srgbClr val="949494"/>
              </a:solidFill>
              <a:ln w="12700">
                <a:solidFill>
                  <a:srgbClr val="333333"/>
                </a:solidFill>
              </a:ln>
              <a:effectLst/>
            </c:spPr>
            <c:extLst>
              <c:ext xmlns:c16="http://schemas.microsoft.com/office/drawing/2014/chart" uri="{C3380CC4-5D6E-409C-BE32-E72D297353CC}">
                <c16:uniqueId val="{00000009-15BF-4C5A-AFA0-0C4F0A0F385C}"/>
              </c:ext>
            </c:extLst>
          </c:dPt>
          <c:dLbls>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Table_12!$A$7:$A$19</c:f>
              <c:strCache>
                <c:ptCount val="13"/>
                <c:pt idx="0">
                  <c:v>Scotland</c:v>
                </c:pt>
                <c:pt idx="1">
                  <c:v>North East</c:v>
                </c:pt>
                <c:pt idx="2">
                  <c:v>North West</c:v>
                </c:pt>
                <c:pt idx="3">
                  <c:v>Yorkshire and the Humber</c:v>
                </c:pt>
                <c:pt idx="4">
                  <c:v>Wales</c:v>
                </c:pt>
                <c:pt idx="5">
                  <c:v>East Midlands</c:v>
                </c:pt>
                <c:pt idx="6">
                  <c:v>Northern Ireland</c:v>
                </c:pt>
                <c:pt idx="7">
                  <c:v>England</c:v>
                </c:pt>
                <c:pt idx="8">
                  <c:v>South West</c:v>
                </c:pt>
                <c:pt idx="9">
                  <c:v>West Midlands</c:v>
                </c:pt>
                <c:pt idx="10">
                  <c:v>South East</c:v>
                </c:pt>
                <c:pt idx="11">
                  <c:v>East</c:v>
                </c:pt>
                <c:pt idx="12">
                  <c:v>London</c:v>
                </c:pt>
              </c:strCache>
            </c:strRef>
          </c:cat>
          <c:val>
            <c:numRef>
              <c:f>Table_12!$C$7:$C$19</c:f>
              <c:numCache>
                <c:formatCode>0.0</c:formatCode>
                <c:ptCount val="13"/>
                <c:pt idx="0">
                  <c:v>22.7</c:v>
                </c:pt>
                <c:pt idx="1">
                  <c:v>13.39</c:v>
                </c:pt>
                <c:pt idx="2">
                  <c:v>12.66</c:v>
                </c:pt>
                <c:pt idx="3">
                  <c:v>11.540000000000001</c:v>
                </c:pt>
                <c:pt idx="4">
                  <c:v>10.959999999999999</c:v>
                </c:pt>
                <c:pt idx="5">
                  <c:v>8.6</c:v>
                </c:pt>
                <c:pt idx="6">
                  <c:v>8.3000000000000007</c:v>
                </c:pt>
                <c:pt idx="7">
                  <c:v>8.2900000000000009</c:v>
                </c:pt>
                <c:pt idx="8">
                  <c:v>7.9599999999999991</c:v>
                </c:pt>
                <c:pt idx="9">
                  <c:v>7.12</c:v>
                </c:pt>
                <c:pt idx="10">
                  <c:v>6.7299999999999995</c:v>
                </c:pt>
                <c:pt idx="11">
                  <c:v>6.43</c:v>
                </c:pt>
                <c:pt idx="12">
                  <c:v>5.66</c:v>
                </c:pt>
              </c:numCache>
            </c:numRef>
          </c:val>
          <c:extLst>
            <c:ext xmlns:c16="http://schemas.microsoft.com/office/drawing/2014/chart" uri="{C3380CC4-5D6E-409C-BE32-E72D297353CC}">
              <c16:uniqueId val="{00000000-FB1B-4589-A5C3-D3493E857D28}"/>
            </c:ext>
          </c:extLst>
        </c:ser>
        <c:dLbls>
          <c:showLegendKey val="0"/>
          <c:showVal val="0"/>
          <c:showCatName val="0"/>
          <c:showSerName val="0"/>
          <c:showPercent val="0"/>
          <c:showBubbleSize val="0"/>
        </c:dLbls>
        <c:gapWidth val="111"/>
        <c:overlap val="-27"/>
        <c:axId val="1117738575"/>
        <c:axId val="553206847"/>
      </c:barChart>
      <c:catAx>
        <c:axId val="1117738575"/>
        <c:scaling>
          <c:orientation val="minMax"/>
        </c:scaling>
        <c:delete val="0"/>
        <c:axPos val="b"/>
        <c:numFmt formatCode="General" sourceLinked="1"/>
        <c:majorTickMark val="none"/>
        <c:minorTickMark val="none"/>
        <c:tickLblPos val="nextTo"/>
        <c:spPr>
          <a:noFill/>
          <a:ln w="9525" cap="flat" cmpd="sng" algn="ctr">
            <a:solidFill>
              <a:srgbClr val="333333"/>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53206847"/>
        <c:crosses val="autoZero"/>
        <c:auto val="1"/>
        <c:lblAlgn val="ctr"/>
        <c:lblOffset val="100"/>
        <c:noMultiLvlLbl val="0"/>
      </c:catAx>
      <c:valAx>
        <c:axId val="553206847"/>
        <c:scaling>
          <c:orientation val="minMax"/>
        </c:scaling>
        <c:delete val="0"/>
        <c:axPos val="l"/>
        <c:title>
          <c:tx>
            <c:rich>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Drug poisoning age standardised mortality rates per 100,000 people</a:t>
                </a:r>
              </a:p>
            </c:rich>
          </c:tx>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rgbClr val="333333"/>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17738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2: Male deaths driving</a:t>
            </a:r>
            <a:r>
              <a:rPr lang="en-US" baseline="0"/>
              <a:t> i</a:t>
            </a:r>
            <a:r>
              <a:rPr lang="en-US"/>
              <a:t>ncrease in drug misuse deaths in 2023</a:t>
            </a:r>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v>Males</c:v>
          </c:tx>
          <c:spPr>
            <a:ln w="47625" cap="rnd">
              <a:solidFill>
                <a:srgbClr val="6C297F"/>
              </a:solidFill>
              <a:round/>
            </a:ln>
            <a:effectLst/>
          </c:spPr>
          <c:marker>
            <c:symbol val="none"/>
          </c:marker>
          <c:dPt>
            <c:idx val="0"/>
            <c:marker>
              <c:symbol val="circle"/>
              <c:size val="12"/>
              <c:spPr>
                <a:solidFill>
                  <a:srgbClr val="6C297F"/>
                </a:solidFill>
                <a:ln w="9525">
                  <a:noFill/>
                </a:ln>
                <a:effectLst/>
              </c:spPr>
            </c:marker>
            <c:bubble3D val="0"/>
            <c:extLst>
              <c:ext xmlns:c16="http://schemas.microsoft.com/office/drawing/2014/chart" uri="{C3380CC4-5D6E-409C-BE32-E72D297353CC}">
                <c16:uniqueId val="{00000001-54C2-47FC-9777-F7806A119EFC}"/>
              </c:ext>
            </c:extLst>
          </c:dPt>
          <c:dPt>
            <c:idx val="22"/>
            <c:marker>
              <c:symbol val="none"/>
            </c:marker>
            <c:bubble3D val="0"/>
            <c:extLst>
              <c:ext xmlns:c16="http://schemas.microsoft.com/office/drawing/2014/chart" uri="{C3380CC4-5D6E-409C-BE32-E72D297353CC}">
                <c16:uniqueId val="{00000000-54C2-47FC-9777-F7806A119EFC}"/>
              </c:ext>
            </c:extLst>
          </c:dPt>
          <c:dPt>
            <c:idx val="23"/>
            <c:marker>
              <c:symbol val="circle"/>
              <c:size val="12"/>
              <c:spPr>
                <a:solidFill>
                  <a:srgbClr val="6C297F"/>
                </a:solidFill>
                <a:ln w="9525">
                  <a:solidFill>
                    <a:srgbClr val="6C297F"/>
                  </a:solidFill>
                </a:ln>
                <a:effectLst/>
              </c:spPr>
            </c:marker>
            <c:bubble3D val="0"/>
            <c:extLst>
              <c:ext xmlns:c16="http://schemas.microsoft.com/office/drawing/2014/chart" uri="{C3380CC4-5D6E-409C-BE32-E72D297353CC}">
                <c16:uniqueId val="{00000005-2402-45AE-B584-C09CF0877567}"/>
              </c:ext>
            </c:extLst>
          </c:dPt>
          <c:dLbls>
            <c:dLbl>
              <c:idx val="0"/>
              <c:layout>
                <c:manualLayout>
                  <c:x val="-4.5818680581387562E-3"/>
                  <c:y val="-6.01137029523152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4C2-47FC-9777-F7806A119EFC}"/>
                </c:ext>
              </c:extLst>
            </c:dLbl>
            <c:dLbl>
              <c:idx val="8"/>
              <c:layout>
                <c:manualLayout>
                  <c:x val="0.32436545785187543"/>
                  <c:y val="-0.31250747318764588"/>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C0E1-4854-ACDF-55A431E24B1D}"/>
                </c:ext>
              </c:extLst>
            </c:dLbl>
            <c:dLbl>
              <c:idx val="2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402-45AE-B584-C09CF0877567}"/>
                </c:ext>
              </c:extLst>
            </c:dLbl>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'&lt;figures&gt;'!$B$2:$B$25</c:f>
              <c:numCache>
                <c:formatCode>General</c:formatCode>
                <c:ptCount val="24"/>
                <c:pt idx="0">
                  <c:v>2000</c:v>
                </c:pt>
                <c:pt idx="5">
                  <c:v>2005</c:v>
                </c:pt>
                <c:pt idx="10">
                  <c:v>2010</c:v>
                </c:pt>
                <c:pt idx="15">
                  <c:v>2015</c:v>
                </c:pt>
                <c:pt idx="20">
                  <c:v>2020</c:v>
                </c:pt>
                <c:pt idx="23">
                  <c:v>2023</c:v>
                </c:pt>
              </c:numCache>
            </c:numRef>
          </c:cat>
          <c:val>
            <c:numRef>
              <c:f>Table_1!$C$59:$C$82</c:f>
              <c:numCache>
                <c:formatCode>#,##0</c:formatCode>
                <c:ptCount val="24"/>
                <c:pt idx="0">
                  <c:v>239</c:v>
                </c:pt>
                <c:pt idx="1">
                  <c:v>267</c:v>
                </c:pt>
                <c:pt idx="2">
                  <c:v>321</c:v>
                </c:pt>
                <c:pt idx="3">
                  <c:v>257</c:v>
                </c:pt>
                <c:pt idx="4">
                  <c:v>289</c:v>
                </c:pt>
                <c:pt idx="5">
                  <c:v>259</c:v>
                </c:pt>
                <c:pt idx="6">
                  <c:v>333</c:v>
                </c:pt>
                <c:pt idx="7">
                  <c:v>393</c:v>
                </c:pt>
                <c:pt idx="8">
                  <c:v>461</c:v>
                </c:pt>
                <c:pt idx="9">
                  <c:v>413</c:v>
                </c:pt>
                <c:pt idx="10">
                  <c:v>363</c:v>
                </c:pt>
                <c:pt idx="11">
                  <c:v>429</c:v>
                </c:pt>
                <c:pt idx="12">
                  <c:v>416</c:v>
                </c:pt>
                <c:pt idx="13">
                  <c:v>393</c:v>
                </c:pt>
                <c:pt idx="14">
                  <c:v>453</c:v>
                </c:pt>
                <c:pt idx="15">
                  <c:v>484</c:v>
                </c:pt>
                <c:pt idx="16">
                  <c:v>593</c:v>
                </c:pt>
                <c:pt idx="17">
                  <c:v>652</c:v>
                </c:pt>
                <c:pt idx="18">
                  <c:v>860</c:v>
                </c:pt>
                <c:pt idx="19">
                  <c:v>887</c:v>
                </c:pt>
                <c:pt idx="20">
                  <c:v>973</c:v>
                </c:pt>
                <c:pt idx="21">
                  <c:v>933</c:v>
                </c:pt>
                <c:pt idx="22">
                  <c:v>692</c:v>
                </c:pt>
                <c:pt idx="23">
                  <c:v>805</c:v>
                </c:pt>
              </c:numCache>
            </c:numRef>
          </c:val>
          <c:smooth val="0"/>
          <c:extLst>
            <c:ext xmlns:c16="http://schemas.microsoft.com/office/drawing/2014/chart" uri="{C3380CC4-5D6E-409C-BE32-E72D297353CC}">
              <c16:uniqueId val="{00000006-C0E1-4854-ACDF-55A431E24B1D}"/>
            </c:ext>
          </c:extLst>
        </c:ser>
        <c:ser>
          <c:idx val="1"/>
          <c:order val="1"/>
          <c:tx>
            <c:v>Females</c:v>
          </c:tx>
          <c:spPr>
            <a:ln w="47625" cap="rnd">
              <a:solidFill>
                <a:srgbClr val="6C297F"/>
              </a:solidFill>
              <a:round/>
            </a:ln>
            <a:effectLst/>
          </c:spPr>
          <c:marker>
            <c:symbol val="none"/>
          </c:marker>
          <c:dPt>
            <c:idx val="0"/>
            <c:marker>
              <c:symbol val="circle"/>
              <c:size val="12"/>
              <c:spPr>
                <a:solidFill>
                  <a:srgbClr val="6C297F"/>
                </a:solidFill>
                <a:ln w="9525">
                  <a:noFill/>
                </a:ln>
                <a:effectLst/>
              </c:spPr>
            </c:marker>
            <c:bubble3D val="0"/>
            <c:extLst>
              <c:ext xmlns:c16="http://schemas.microsoft.com/office/drawing/2014/chart" uri="{C3380CC4-5D6E-409C-BE32-E72D297353CC}">
                <c16:uniqueId val="{00000002-54C2-47FC-9777-F7806A119EFC}"/>
              </c:ext>
            </c:extLst>
          </c:dPt>
          <c:dPt>
            <c:idx val="22"/>
            <c:marker>
              <c:symbol val="none"/>
            </c:marker>
            <c:bubble3D val="0"/>
            <c:extLst>
              <c:ext xmlns:c16="http://schemas.microsoft.com/office/drawing/2014/chart" uri="{C3380CC4-5D6E-409C-BE32-E72D297353CC}">
                <c16:uniqueId val="{00000003-54C2-47FC-9777-F7806A119EFC}"/>
              </c:ext>
            </c:extLst>
          </c:dPt>
          <c:dPt>
            <c:idx val="23"/>
            <c:marker>
              <c:symbol val="circle"/>
              <c:size val="12"/>
              <c:spPr>
                <a:solidFill>
                  <a:srgbClr val="6C297F"/>
                </a:solidFill>
                <a:ln w="9525">
                  <a:solidFill>
                    <a:srgbClr val="6C297F"/>
                  </a:solidFill>
                </a:ln>
                <a:effectLst/>
              </c:spPr>
            </c:marker>
            <c:bubble3D val="0"/>
            <c:extLst>
              <c:ext xmlns:c16="http://schemas.microsoft.com/office/drawing/2014/chart" uri="{C3380CC4-5D6E-409C-BE32-E72D297353CC}">
                <c16:uniqueId val="{00000004-2402-45AE-B584-C09CF0877567}"/>
              </c:ext>
            </c:extLst>
          </c:dPt>
          <c:dLbls>
            <c:dLbl>
              <c:idx val="0"/>
              <c:layout>
                <c:manualLayout>
                  <c:x val="-2.5986714359593054E-3"/>
                  <c:y val="-4.12627159637844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4C2-47FC-9777-F7806A119EFC}"/>
                </c:ext>
              </c:extLst>
            </c:dLbl>
            <c:dLbl>
              <c:idx val="9"/>
              <c:layout>
                <c:manualLayout>
                  <c:x val="0.30338805153920395"/>
                  <c:y val="-0.20149610536629711"/>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B-C0E1-4854-ACDF-55A431E24B1D}"/>
                </c:ext>
              </c:extLst>
            </c:dLbl>
            <c:dLbl>
              <c:idx val="2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402-45AE-B584-C09CF0877567}"/>
                </c:ext>
              </c:extLst>
            </c:dLbl>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'&lt;figures&gt;'!$B$2:$B$25</c:f>
              <c:numCache>
                <c:formatCode>General</c:formatCode>
                <c:ptCount val="24"/>
                <c:pt idx="0">
                  <c:v>2000</c:v>
                </c:pt>
                <c:pt idx="5">
                  <c:v>2005</c:v>
                </c:pt>
                <c:pt idx="10">
                  <c:v>2010</c:v>
                </c:pt>
                <c:pt idx="15">
                  <c:v>2015</c:v>
                </c:pt>
                <c:pt idx="20">
                  <c:v>2020</c:v>
                </c:pt>
                <c:pt idx="23">
                  <c:v>2023</c:v>
                </c:pt>
              </c:numCache>
            </c:numRef>
          </c:cat>
          <c:val>
            <c:numRef>
              <c:f>Table_1!$C$35:$C$58</c:f>
              <c:numCache>
                <c:formatCode>#,##0</c:formatCode>
                <c:ptCount val="24"/>
                <c:pt idx="0">
                  <c:v>53</c:v>
                </c:pt>
                <c:pt idx="1">
                  <c:v>66</c:v>
                </c:pt>
                <c:pt idx="2">
                  <c:v>61</c:v>
                </c:pt>
                <c:pt idx="3">
                  <c:v>62</c:v>
                </c:pt>
                <c:pt idx="4">
                  <c:v>67</c:v>
                </c:pt>
                <c:pt idx="5">
                  <c:v>77</c:v>
                </c:pt>
                <c:pt idx="6">
                  <c:v>87</c:v>
                </c:pt>
                <c:pt idx="7">
                  <c:v>62</c:v>
                </c:pt>
                <c:pt idx="8">
                  <c:v>113</c:v>
                </c:pt>
                <c:pt idx="9">
                  <c:v>132</c:v>
                </c:pt>
                <c:pt idx="10">
                  <c:v>122</c:v>
                </c:pt>
                <c:pt idx="11">
                  <c:v>155</c:v>
                </c:pt>
                <c:pt idx="12">
                  <c:v>165</c:v>
                </c:pt>
                <c:pt idx="13">
                  <c:v>134</c:v>
                </c:pt>
                <c:pt idx="14">
                  <c:v>161</c:v>
                </c:pt>
                <c:pt idx="15">
                  <c:v>222</c:v>
                </c:pt>
                <c:pt idx="16">
                  <c:v>275</c:v>
                </c:pt>
                <c:pt idx="17">
                  <c:v>282</c:v>
                </c:pt>
                <c:pt idx="18">
                  <c:v>327</c:v>
                </c:pt>
                <c:pt idx="19">
                  <c:v>393</c:v>
                </c:pt>
                <c:pt idx="20">
                  <c:v>366</c:v>
                </c:pt>
                <c:pt idx="21">
                  <c:v>397</c:v>
                </c:pt>
                <c:pt idx="22">
                  <c:v>359</c:v>
                </c:pt>
                <c:pt idx="23">
                  <c:v>367</c:v>
                </c:pt>
              </c:numCache>
            </c:numRef>
          </c:val>
          <c:smooth val="0"/>
          <c:extLst>
            <c:ext xmlns:c16="http://schemas.microsoft.com/office/drawing/2014/chart" uri="{C3380CC4-5D6E-409C-BE32-E72D297353CC}">
              <c16:uniqueId val="{00000007-C0E1-4854-ACDF-55A431E24B1D}"/>
            </c:ext>
          </c:extLst>
        </c:ser>
        <c:dLbls>
          <c:showLegendKey val="0"/>
          <c:showVal val="0"/>
          <c:showCatName val="0"/>
          <c:showSerName val="0"/>
          <c:showPercent val="0"/>
          <c:showBubbleSize val="0"/>
        </c:dLbls>
        <c:smooth val="0"/>
        <c:axId val="1926518960"/>
        <c:axId val="1926519440"/>
      </c:lineChart>
      <c:catAx>
        <c:axId val="1926518960"/>
        <c:scaling>
          <c:orientation val="minMax"/>
        </c:scaling>
        <c:delete val="0"/>
        <c:axPos val="b"/>
        <c:title>
          <c:tx>
            <c:rich>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Year</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0"/>
        <c:majorTickMark val="out"/>
        <c:minorTickMark val="none"/>
        <c:tickLblPos val="nextTo"/>
        <c:spPr>
          <a:noFill/>
          <a:ln w="9525" cap="flat" cmpd="sng" algn="ctr">
            <a:solidFill>
              <a:srgbClr val="333333"/>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26519440"/>
        <c:crosses val="autoZero"/>
        <c:auto val="1"/>
        <c:lblAlgn val="ctr"/>
        <c:lblOffset val="100"/>
        <c:noMultiLvlLbl val="0"/>
      </c:catAx>
      <c:valAx>
        <c:axId val="1926519440"/>
        <c:scaling>
          <c:orientation val="minMax"/>
        </c:scaling>
        <c:delete val="0"/>
        <c:axPos val="l"/>
        <c:title>
          <c:tx>
            <c:rich>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Drug misuse deaths</a:t>
                </a:r>
              </a:p>
            </c:rich>
          </c:tx>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rgbClr val="333333"/>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265189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a:t>
            </a:r>
            <a:r>
              <a:rPr lang="en-US" baseline="0"/>
              <a:t> 3: Rate of drug misuse deaths highest in age group 35 to 54</a:t>
            </a:r>
            <a:endParaRPr lang="en-US"/>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9.2900080706356164E-2"/>
          <c:y val="8.390541307728383E-2"/>
          <c:w val="0.78070809726061619"/>
          <c:h val="0.77413768420013329"/>
        </c:manualLayout>
      </c:layout>
      <c:lineChart>
        <c:grouping val="standard"/>
        <c:varyColors val="0"/>
        <c:ser>
          <c:idx val="6"/>
          <c:order val="0"/>
          <c:tx>
            <c:v>under 35</c:v>
          </c:tx>
          <c:spPr>
            <a:ln w="44450" cap="rnd">
              <a:solidFill>
                <a:srgbClr val="BF78D3"/>
              </a:solidFill>
              <a:prstDash val="sysDash"/>
              <a:round/>
            </a:ln>
            <a:effectLst/>
          </c:spPr>
          <c:marker>
            <c:symbol val="none"/>
          </c:marker>
          <c:dLbls>
            <c:dLbl>
              <c:idx val="23"/>
              <c:layout>
                <c:manualLayout>
                  <c:x val="-1.0007845266488592E-16"/>
                  <c:y val="2.5078369905955959E-2"/>
                </c:manualLayout>
              </c:layout>
              <c:dLblPos val="r"/>
              <c:showLegendKey val="0"/>
              <c:showVal val="0"/>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0D03-4C88-9CC9-678F795D64AC}"/>
                </c:ext>
              </c:extLst>
            </c:dLbl>
            <c:spPr>
              <a:noFill/>
              <a:ln w="25400">
                <a:solidFill>
                  <a:srgbClr val="BF78D3"/>
                </a:solidFill>
                <a:prstDash val="dash"/>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'&lt;figures&gt;'!$B$2:$B$25</c:f>
              <c:numCache>
                <c:formatCode>General</c:formatCode>
                <c:ptCount val="24"/>
                <c:pt idx="0">
                  <c:v>2000</c:v>
                </c:pt>
                <c:pt idx="5">
                  <c:v>2005</c:v>
                </c:pt>
                <c:pt idx="10">
                  <c:v>2010</c:v>
                </c:pt>
                <c:pt idx="15">
                  <c:v>2015</c:v>
                </c:pt>
                <c:pt idx="20">
                  <c:v>2020</c:v>
                </c:pt>
                <c:pt idx="23">
                  <c:v>2023</c:v>
                </c:pt>
              </c:numCache>
            </c:numRef>
          </c:cat>
          <c:val>
            <c:numRef>
              <c:f>Table_5!$Y$7:$Y$30</c:f>
              <c:numCache>
                <c:formatCode>0.0</c:formatCode>
                <c:ptCount val="24"/>
                <c:pt idx="0">
                  <c:v>9</c:v>
                </c:pt>
                <c:pt idx="1">
                  <c:v>10</c:v>
                </c:pt>
                <c:pt idx="2">
                  <c:v>11.8</c:v>
                </c:pt>
                <c:pt idx="3">
                  <c:v>9.4</c:v>
                </c:pt>
                <c:pt idx="4">
                  <c:v>10.4</c:v>
                </c:pt>
                <c:pt idx="5">
                  <c:v>7.2</c:v>
                </c:pt>
                <c:pt idx="6">
                  <c:v>10.6</c:v>
                </c:pt>
                <c:pt idx="7">
                  <c:v>11.4</c:v>
                </c:pt>
                <c:pt idx="8">
                  <c:v>14.2</c:v>
                </c:pt>
                <c:pt idx="9">
                  <c:v>11.6</c:v>
                </c:pt>
                <c:pt idx="10">
                  <c:v>10.4</c:v>
                </c:pt>
                <c:pt idx="11">
                  <c:v>11.1</c:v>
                </c:pt>
                <c:pt idx="12">
                  <c:v>9.8000000000000007</c:v>
                </c:pt>
                <c:pt idx="13">
                  <c:v>7.7</c:v>
                </c:pt>
                <c:pt idx="14">
                  <c:v>9.1999999999999993</c:v>
                </c:pt>
                <c:pt idx="15">
                  <c:v>8.8000000000000007</c:v>
                </c:pt>
                <c:pt idx="16">
                  <c:v>10.9</c:v>
                </c:pt>
                <c:pt idx="17">
                  <c:v>10.1</c:v>
                </c:pt>
                <c:pt idx="18">
                  <c:v>12.7</c:v>
                </c:pt>
                <c:pt idx="19">
                  <c:v>13.3</c:v>
                </c:pt>
                <c:pt idx="20">
                  <c:v>15.4</c:v>
                </c:pt>
                <c:pt idx="21">
                  <c:v>12.8</c:v>
                </c:pt>
                <c:pt idx="22">
                  <c:v>8.9</c:v>
                </c:pt>
                <c:pt idx="23">
                  <c:v>9.8000000000000007</c:v>
                </c:pt>
              </c:numCache>
            </c:numRef>
          </c:val>
          <c:smooth val="0"/>
          <c:extLst>
            <c:ext xmlns:c16="http://schemas.microsoft.com/office/drawing/2014/chart" uri="{C3380CC4-5D6E-409C-BE32-E72D297353CC}">
              <c16:uniqueId val="{00000006-876A-4FD3-A542-F6235B817F14}"/>
            </c:ext>
          </c:extLst>
        </c:ser>
        <c:ser>
          <c:idx val="7"/>
          <c:order val="1"/>
          <c:tx>
            <c:v>55 and over</c:v>
          </c:tx>
          <c:spPr>
            <a:ln w="41275" cap="rnd">
              <a:solidFill>
                <a:srgbClr val="6C297F"/>
              </a:solidFill>
              <a:round/>
            </a:ln>
            <a:effectLst/>
          </c:spPr>
          <c:marker>
            <c:symbol val="none"/>
          </c:marker>
          <c:dLbls>
            <c:dLbl>
              <c:idx val="23"/>
              <c:layout>
                <c:manualLayout>
                  <c:x val="-1.0007845266488592E-16"/>
                  <c:y val="-3.5527690700104496E-2"/>
                </c:manualLayout>
              </c:layout>
              <c:spPr>
                <a:noFill/>
                <a:ln w="25400">
                  <a:solidFill>
                    <a:srgbClr val="6C297F"/>
                  </a:solid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0D03-4C88-9CC9-678F795D64AC}"/>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eparator>
</c:separator>
            <c:extLst>
              <c:ext xmlns:c15="http://schemas.microsoft.com/office/drawing/2012/chart" uri="{CE6537A1-D6FC-4f65-9D91-7224C49458BB}">
                <c15:showLeaderLines val="0"/>
              </c:ext>
            </c:extLst>
          </c:dLbls>
          <c:cat>
            <c:numRef>
              <c:f>'&lt;figures&gt;'!$B$2:$B$25</c:f>
              <c:numCache>
                <c:formatCode>General</c:formatCode>
                <c:ptCount val="24"/>
                <c:pt idx="0">
                  <c:v>2000</c:v>
                </c:pt>
                <c:pt idx="5">
                  <c:v>2005</c:v>
                </c:pt>
                <c:pt idx="10">
                  <c:v>2010</c:v>
                </c:pt>
                <c:pt idx="15">
                  <c:v>2015</c:v>
                </c:pt>
                <c:pt idx="20">
                  <c:v>2020</c:v>
                </c:pt>
                <c:pt idx="23">
                  <c:v>2023</c:v>
                </c:pt>
              </c:numCache>
            </c:numRef>
          </c:cat>
          <c:val>
            <c:numRef>
              <c:f>Table_5!$AA$7:$AA$30</c:f>
              <c:numCache>
                <c:formatCode>0.0</c:formatCode>
                <c:ptCount val="24"/>
                <c:pt idx="0">
                  <c:v>0.6</c:v>
                </c:pt>
                <c:pt idx="1">
                  <c:v>0.9</c:v>
                </c:pt>
                <c:pt idx="2">
                  <c:v>0.7</c:v>
                </c:pt>
                <c:pt idx="3">
                  <c:v>1.1000000000000001</c:v>
                </c:pt>
                <c:pt idx="4">
                  <c:v>0.7</c:v>
                </c:pt>
                <c:pt idx="5">
                  <c:v>1.4</c:v>
                </c:pt>
                <c:pt idx="6">
                  <c:v>1</c:v>
                </c:pt>
                <c:pt idx="7">
                  <c:v>1.2</c:v>
                </c:pt>
                <c:pt idx="8">
                  <c:v>1.7</c:v>
                </c:pt>
                <c:pt idx="9">
                  <c:v>1.8</c:v>
                </c:pt>
                <c:pt idx="10">
                  <c:v>1.5</c:v>
                </c:pt>
                <c:pt idx="11">
                  <c:v>2.2000000000000002</c:v>
                </c:pt>
                <c:pt idx="12">
                  <c:v>3.1</c:v>
                </c:pt>
                <c:pt idx="13">
                  <c:v>2.9</c:v>
                </c:pt>
                <c:pt idx="14">
                  <c:v>2.9</c:v>
                </c:pt>
                <c:pt idx="15">
                  <c:v>4.7</c:v>
                </c:pt>
                <c:pt idx="16">
                  <c:v>4.8</c:v>
                </c:pt>
                <c:pt idx="17">
                  <c:v>4.5</c:v>
                </c:pt>
                <c:pt idx="18">
                  <c:v>6.4</c:v>
                </c:pt>
                <c:pt idx="19">
                  <c:v>6.2</c:v>
                </c:pt>
                <c:pt idx="20">
                  <c:v>8.4</c:v>
                </c:pt>
                <c:pt idx="21">
                  <c:v>9.5</c:v>
                </c:pt>
                <c:pt idx="22">
                  <c:v>9.8000000000000007</c:v>
                </c:pt>
                <c:pt idx="23">
                  <c:v>10.1</c:v>
                </c:pt>
              </c:numCache>
            </c:numRef>
          </c:val>
          <c:smooth val="0"/>
          <c:extLst>
            <c:ext xmlns:c16="http://schemas.microsoft.com/office/drawing/2014/chart" uri="{C3380CC4-5D6E-409C-BE32-E72D297353CC}">
              <c16:uniqueId val="{00000007-876A-4FD3-A542-F6235B817F14}"/>
            </c:ext>
          </c:extLst>
        </c:ser>
        <c:ser>
          <c:idx val="0"/>
          <c:order val="2"/>
          <c:tx>
            <c:v>35 to 54</c:v>
          </c:tx>
          <c:spPr>
            <a:ln w="41275" cap="rnd">
              <a:solidFill>
                <a:srgbClr val="6C297F"/>
              </a:solidFill>
              <a:round/>
            </a:ln>
            <a:effectLst/>
          </c:spPr>
          <c:marker>
            <c:symbol val="none"/>
          </c:marker>
          <c:dLbls>
            <c:dLbl>
              <c:idx val="23"/>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35D0-426D-8ACE-BFFF1701046F}"/>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Table_5!$Z$7:$Z$30</c:f>
              <c:numCache>
                <c:formatCode>0.0</c:formatCode>
                <c:ptCount val="24"/>
                <c:pt idx="0">
                  <c:v>5.6</c:v>
                </c:pt>
                <c:pt idx="1">
                  <c:v>6.7</c:v>
                </c:pt>
                <c:pt idx="2">
                  <c:v>7.8</c:v>
                </c:pt>
                <c:pt idx="3">
                  <c:v>6.5</c:v>
                </c:pt>
                <c:pt idx="4">
                  <c:v>8.3000000000000007</c:v>
                </c:pt>
                <c:pt idx="5">
                  <c:v>10.6</c:v>
                </c:pt>
                <c:pt idx="6">
                  <c:v>11.8</c:v>
                </c:pt>
                <c:pt idx="7">
                  <c:v>12.5</c:v>
                </c:pt>
                <c:pt idx="8">
                  <c:v>15.9</c:v>
                </c:pt>
                <c:pt idx="9">
                  <c:v>17.600000000000001</c:v>
                </c:pt>
                <c:pt idx="10">
                  <c:v>15.5</c:v>
                </c:pt>
                <c:pt idx="11">
                  <c:v>20.6</c:v>
                </c:pt>
                <c:pt idx="12">
                  <c:v>21.4</c:v>
                </c:pt>
                <c:pt idx="13">
                  <c:v>21.1</c:v>
                </c:pt>
                <c:pt idx="14">
                  <c:v>24.9</c:v>
                </c:pt>
                <c:pt idx="15">
                  <c:v>30</c:v>
                </c:pt>
                <c:pt idx="16">
                  <c:v>37.9</c:v>
                </c:pt>
                <c:pt idx="17">
                  <c:v>44.1</c:v>
                </c:pt>
                <c:pt idx="18">
                  <c:v>55.8</c:v>
                </c:pt>
                <c:pt idx="19">
                  <c:v>61.9</c:v>
                </c:pt>
                <c:pt idx="20">
                  <c:v>59.9</c:v>
                </c:pt>
                <c:pt idx="21">
                  <c:v>61.9</c:v>
                </c:pt>
                <c:pt idx="22">
                  <c:v>47.7</c:v>
                </c:pt>
                <c:pt idx="23">
                  <c:v>54.6</c:v>
                </c:pt>
              </c:numCache>
            </c:numRef>
          </c:val>
          <c:smooth val="0"/>
          <c:extLst>
            <c:ext xmlns:c16="http://schemas.microsoft.com/office/drawing/2014/chart" uri="{C3380CC4-5D6E-409C-BE32-E72D297353CC}">
              <c16:uniqueId val="{00000000-35D0-426D-8ACE-BFFF1701046F}"/>
            </c:ext>
          </c:extLst>
        </c:ser>
        <c:dLbls>
          <c:showLegendKey val="0"/>
          <c:showVal val="0"/>
          <c:showCatName val="0"/>
          <c:showSerName val="0"/>
          <c:showPercent val="0"/>
          <c:showBubbleSize val="0"/>
        </c:dLbls>
        <c:smooth val="0"/>
        <c:axId val="980545312"/>
        <c:axId val="980545792"/>
      </c:lineChart>
      <c:catAx>
        <c:axId val="980545312"/>
        <c:scaling>
          <c:orientation val="minMax"/>
        </c:scaling>
        <c:delete val="0"/>
        <c:axPos val="b"/>
        <c:title>
          <c:tx>
            <c:rich>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Year</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rgbClr val="333333"/>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980545792"/>
        <c:crosses val="autoZero"/>
        <c:auto val="1"/>
        <c:lblAlgn val="ctr"/>
        <c:lblOffset val="100"/>
        <c:noMultiLvlLbl val="0"/>
      </c:catAx>
      <c:valAx>
        <c:axId val="980545792"/>
        <c:scaling>
          <c:orientation val="minMax"/>
        </c:scaling>
        <c:delete val="0"/>
        <c:axPos val="l"/>
        <c:title>
          <c:tx>
            <c:rich>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Drug misuse mortality rates per 100,000 people</a:t>
                </a:r>
              </a:p>
            </c:rich>
          </c:tx>
          <c:layout>
            <c:manualLayout>
              <c:xMode val="edge"/>
              <c:yMode val="edge"/>
              <c:x val="4.7287635342534631E-3"/>
              <c:y val="0.10537850159557195"/>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rgbClr val="333333"/>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9805453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4: Drug misuse death rates are 15 time as high in the most deprived areas</a:t>
            </a:r>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0602782635793864"/>
          <c:y val="0.11291568961403335"/>
          <c:w val="0.72636916803004525"/>
          <c:h val="0.7685876961304603"/>
        </c:manualLayout>
      </c:layout>
      <c:lineChart>
        <c:grouping val="standard"/>
        <c:varyColors val="0"/>
        <c:ser>
          <c:idx val="0"/>
          <c:order val="0"/>
          <c:tx>
            <c:v>Scotland</c:v>
          </c:tx>
          <c:spPr>
            <a:ln w="47625" cap="rnd">
              <a:solidFill>
                <a:srgbClr val="949494"/>
              </a:solidFill>
              <a:prstDash val="solid"/>
              <a:round/>
            </a:ln>
            <a:effectLst/>
          </c:spPr>
          <c:marker>
            <c:symbol val="none"/>
          </c:marker>
          <c:dLbls>
            <c:dLbl>
              <c:idx val="22"/>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302B-48A9-BA94-DD1192CCE1E0}"/>
                </c:ext>
              </c:extLst>
            </c:dLbl>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Table_9!$A$6:$A$28</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Table_9!$B$6:$B$28</c:f>
              <c:numCache>
                <c:formatCode>#,##0.0</c:formatCode>
                <c:ptCount val="23"/>
                <c:pt idx="0">
                  <c:v>6.2</c:v>
                </c:pt>
                <c:pt idx="1">
                  <c:v>7.1</c:v>
                </c:pt>
                <c:pt idx="2">
                  <c:v>5.9</c:v>
                </c:pt>
                <c:pt idx="3">
                  <c:v>6.7</c:v>
                </c:pt>
                <c:pt idx="4">
                  <c:v>6.3</c:v>
                </c:pt>
                <c:pt idx="5">
                  <c:v>7.9</c:v>
                </c:pt>
                <c:pt idx="6">
                  <c:v>8.5</c:v>
                </c:pt>
                <c:pt idx="7">
                  <c:v>10.7</c:v>
                </c:pt>
                <c:pt idx="8">
                  <c:v>10.1</c:v>
                </c:pt>
                <c:pt idx="9">
                  <c:v>9</c:v>
                </c:pt>
                <c:pt idx="10">
                  <c:v>10.9</c:v>
                </c:pt>
                <c:pt idx="11">
                  <c:v>10.9</c:v>
                </c:pt>
                <c:pt idx="12">
                  <c:v>9.9</c:v>
                </c:pt>
                <c:pt idx="13">
                  <c:v>11.5</c:v>
                </c:pt>
                <c:pt idx="14">
                  <c:v>13.3</c:v>
                </c:pt>
                <c:pt idx="15">
                  <c:v>16.399999999999999</c:v>
                </c:pt>
                <c:pt idx="16">
                  <c:v>17.7</c:v>
                </c:pt>
                <c:pt idx="17">
                  <c:v>22.5</c:v>
                </c:pt>
                <c:pt idx="18">
                  <c:v>24.4</c:v>
                </c:pt>
                <c:pt idx="19">
                  <c:v>25.2</c:v>
                </c:pt>
                <c:pt idx="20">
                  <c:v>25</c:v>
                </c:pt>
                <c:pt idx="21">
                  <c:v>19.8</c:v>
                </c:pt>
                <c:pt idx="22">
                  <c:v>22.1</c:v>
                </c:pt>
              </c:numCache>
            </c:numRef>
          </c:val>
          <c:smooth val="0"/>
          <c:extLst>
            <c:ext xmlns:c16="http://schemas.microsoft.com/office/drawing/2014/chart" uri="{C3380CC4-5D6E-409C-BE32-E72D297353CC}">
              <c16:uniqueId val="{00000000-218C-4376-B6F6-B0E553AE7B28}"/>
            </c:ext>
          </c:extLst>
        </c:ser>
        <c:ser>
          <c:idx val="1"/>
          <c:order val="1"/>
          <c:tx>
            <c:v>Quintile 1 (most dep)</c:v>
          </c:tx>
          <c:spPr>
            <a:ln w="47625" cap="rnd">
              <a:solidFill>
                <a:srgbClr val="6C297F"/>
              </a:solidFill>
              <a:round/>
            </a:ln>
            <a:effectLst/>
          </c:spPr>
          <c:marker>
            <c:symbol val="none"/>
          </c:marker>
          <c:dLbls>
            <c:dLbl>
              <c:idx val="22"/>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302B-48A9-BA94-DD1192CCE1E0}"/>
                </c:ext>
              </c:extLst>
            </c:dLbl>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Table_9!$A$6:$A$28</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Table_9!$F$6:$F$28</c:f>
              <c:numCache>
                <c:formatCode>#,##0.0</c:formatCode>
                <c:ptCount val="23"/>
                <c:pt idx="0">
                  <c:v>16.600000000000001</c:v>
                </c:pt>
                <c:pt idx="1">
                  <c:v>18.3</c:v>
                </c:pt>
                <c:pt idx="2">
                  <c:v>15.1</c:v>
                </c:pt>
                <c:pt idx="3">
                  <c:v>17.3</c:v>
                </c:pt>
                <c:pt idx="4">
                  <c:v>15.3</c:v>
                </c:pt>
                <c:pt idx="5">
                  <c:v>19.899999999999999</c:v>
                </c:pt>
                <c:pt idx="6">
                  <c:v>20.3</c:v>
                </c:pt>
                <c:pt idx="7">
                  <c:v>26.4</c:v>
                </c:pt>
                <c:pt idx="8">
                  <c:v>25.1</c:v>
                </c:pt>
                <c:pt idx="9">
                  <c:v>22.7</c:v>
                </c:pt>
                <c:pt idx="10">
                  <c:v>25.3</c:v>
                </c:pt>
                <c:pt idx="11">
                  <c:v>27.6</c:v>
                </c:pt>
                <c:pt idx="12">
                  <c:v>23.3</c:v>
                </c:pt>
                <c:pt idx="13">
                  <c:v>32.1</c:v>
                </c:pt>
                <c:pt idx="14">
                  <c:v>34</c:v>
                </c:pt>
                <c:pt idx="15">
                  <c:v>41.6</c:v>
                </c:pt>
                <c:pt idx="16">
                  <c:v>46.4</c:v>
                </c:pt>
                <c:pt idx="17">
                  <c:v>62.1</c:v>
                </c:pt>
                <c:pt idx="18">
                  <c:v>68.5</c:v>
                </c:pt>
                <c:pt idx="19">
                  <c:v>68.5</c:v>
                </c:pt>
                <c:pt idx="20">
                  <c:v>64.599999999999994</c:v>
                </c:pt>
                <c:pt idx="21">
                  <c:v>52.4</c:v>
                </c:pt>
                <c:pt idx="22">
                  <c:v>53.7</c:v>
                </c:pt>
              </c:numCache>
            </c:numRef>
          </c:val>
          <c:smooth val="0"/>
          <c:extLst>
            <c:ext xmlns:c16="http://schemas.microsoft.com/office/drawing/2014/chart" uri="{C3380CC4-5D6E-409C-BE32-E72D297353CC}">
              <c16:uniqueId val="{00000001-218C-4376-B6F6-B0E553AE7B28}"/>
            </c:ext>
          </c:extLst>
        </c:ser>
        <c:ser>
          <c:idx val="2"/>
          <c:order val="2"/>
          <c:tx>
            <c:v>Quintile 2</c:v>
          </c:tx>
          <c:spPr>
            <a:ln w="47625" cap="rnd">
              <a:solidFill>
                <a:srgbClr val="6C297F"/>
              </a:solidFill>
              <a:round/>
            </a:ln>
            <a:effectLst/>
          </c:spPr>
          <c:marker>
            <c:symbol val="none"/>
          </c:marker>
          <c:dLbls>
            <c:dLbl>
              <c:idx val="22"/>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302B-48A9-BA94-DD1192CCE1E0}"/>
                </c:ext>
              </c:extLst>
            </c:dLbl>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Table_9!$A$6:$A$28</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Table_9!$J$6:$J$28</c:f>
              <c:numCache>
                <c:formatCode>#,##0.0</c:formatCode>
                <c:ptCount val="23"/>
                <c:pt idx="0">
                  <c:v>7.1</c:v>
                </c:pt>
                <c:pt idx="1">
                  <c:v>8</c:v>
                </c:pt>
                <c:pt idx="2">
                  <c:v>6.2</c:v>
                </c:pt>
                <c:pt idx="3">
                  <c:v>7.7</c:v>
                </c:pt>
                <c:pt idx="4">
                  <c:v>6.3</c:v>
                </c:pt>
                <c:pt idx="5">
                  <c:v>9.3000000000000007</c:v>
                </c:pt>
                <c:pt idx="6">
                  <c:v>11.8</c:v>
                </c:pt>
                <c:pt idx="7">
                  <c:v>14.6</c:v>
                </c:pt>
                <c:pt idx="8">
                  <c:v>11</c:v>
                </c:pt>
                <c:pt idx="9">
                  <c:v>9.6</c:v>
                </c:pt>
                <c:pt idx="10">
                  <c:v>13.5</c:v>
                </c:pt>
                <c:pt idx="11">
                  <c:v>13.4</c:v>
                </c:pt>
                <c:pt idx="12">
                  <c:v>13.3</c:v>
                </c:pt>
                <c:pt idx="13">
                  <c:v>11.7</c:v>
                </c:pt>
                <c:pt idx="14">
                  <c:v>16.100000000000001</c:v>
                </c:pt>
                <c:pt idx="15">
                  <c:v>21.2</c:v>
                </c:pt>
                <c:pt idx="16">
                  <c:v>22.1</c:v>
                </c:pt>
                <c:pt idx="17">
                  <c:v>26.8</c:v>
                </c:pt>
                <c:pt idx="18">
                  <c:v>30.6</c:v>
                </c:pt>
                <c:pt idx="19">
                  <c:v>30.7</c:v>
                </c:pt>
                <c:pt idx="20">
                  <c:v>34.4</c:v>
                </c:pt>
                <c:pt idx="21">
                  <c:v>26.7</c:v>
                </c:pt>
                <c:pt idx="22">
                  <c:v>32.4</c:v>
                </c:pt>
              </c:numCache>
            </c:numRef>
          </c:val>
          <c:smooth val="0"/>
          <c:extLst>
            <c:ext xmlns:c16="http://schemas.microsoft.com/office/drawing/2014/chart" uri="{C3380CC4-5D6E-409C-BE32-E72D297353CC}">
              <c16:uniqueId val="{00000002-218C-4376-B6F6-B0E553AE7B28}"/>
            </c:ext>
          </c:extLst>
        </c:ser>
        <c:ser>
          <c:idx val="3"/>
          <c:order val="3"/>
          <c:tx>
            <c:v>Quintile 3</c:v>
          </c:tx>
          <c:spPr>
            <a:ln w="47625" cap="rnd">
              <a:solidFill>
                <a:srgbClr val="6C297F"/>
              </a:solidFill>
              <a:prstDash val="solid"/>
              <a:round/>
            </a:ln>
            <a:effectLst/>
          </c:spPr>
          <c:marker>
            <c:symbol val="none"/>
          </c:marker>
          <c:dLbls>
            <c:dLbl>
              <c:idx val="22"/>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302B-48A9-BA94-DD1192CCE1E0}"/>
                </c:ext>
              </c:extLst>
            </c:dLbl>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Table_9!$A$6:$A$28</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Table_9!$N$6:$N$28</c:f>
              <c:numCache>
                <c:formatCode>#,##0.0</c:formatCode>
                <c:ptCount val="23"/>
                <c:pt idx="0">
                  <c:v>3.1</c:v>
                </c:pt>
                <c:pt idx="1">
                  <c:v>4.5999999999999996</c:v>
                </c:pt>
                <c:pt idx="2">
                  <c:v>4.3</c:v>
                </c:pt>
                <c:pt idx="3">
                  <c:v>4.3</c:v>
                </c:pt>
                <c:pt idx="4">
                  <c:v>5.3</c:v>
                </c:pt>
                <c:pt idx="5">
                  <c:v>5.6</c:v>
                </c:pt>
                <c:pt idx="6">
                  <c:v>5.6</c:v>
                </c:pt>
                <c:pt idx="7">
                  <c:v>5.2</c:v>
                </c:pt>
                <c:pt idx="8">
                  <c:v>7.8</c:v>
                </c:pt>
                <c:pt idx="9">
                  <c:v>7.3</c:v>
                </c:pt>
                <c:pt idx="10">
                  <c:v>9.4</c:v>
                </c:pt>
                <c:pt idx="11">
                  <c:v>7.7</c:v>
                </c:pt>
                <c:pt idx="12">
                  <c:v>7.4</c:v>
                </c:pt>
                <c:pt idx="13">
                  <c:v>6.8</c:v>
                </c:pt>
                <c:pt idx="14">
                  <c:v>9.5</c:v>
                </c:pt>
                <c:pt idx="15">
                  <c:v>11.5</c:v>
                </c:pt>
                <c:pt idx="16">
                  <c:v>13</c:v>
                </c:pt>
                <c:pt idx="17">
                  <c:v>16.100000000000001</c:v>
                </c:pt>
                <c:pt idx="18">
                  <c:v>14.2</c:v>
                </c:pt>
                <c:pt idx="19">
                  <c:v>16.8</c:v>
                </c:pt>
                <c:pt idx="20">
                  <c:v>18.3</c:v>
                </c:pt>
                <c:pt idx="21">
                  <c:v>13.3</c:v>
                </c:pt>
                <c:pt idx="22">
                  <c:v>17.600000000000001</c:v>
                </c:pt>
              </c:numCache>
            </c:numRef>
          </c:val>
          <c:smooth val="0"/>
          <c:extLst>
            <c:ext xmlns:c16="http://schemas.microsoft.com/office/drawing/2014/chart" uri="{C3380CC4-5D6E-409C-BE32-E72D297353CC}">
              <c16:uniqueId val="{00000003-218C-4376-B6F6-B0E553AE7B28}"/>
            </c:ext>
          </c:extLst>
        </c:ser>
        <c:ser>
          <c:idx val="4"/>
          <c:order val="4"/>
          <c:tx>
            <c:v>Quintile 4</c:v>
          </c:tx>
          <c:spPr>
            <a:ln w="47625" cap="rnd">
              <a:solidFill>
                <a:srgbClr val="6C297F"/>
              </a:solidFill>
              <a:prstDash val="solid"/>
              <a:round/>
            </a:ln>
            <a:effectLst/>
          </c:spPr>
          <c:marker>
            <c:symbol val="none"/>
          </c:marker>
          <c:dLbls>
            <c:dLbl>
              <c:idx val="22"/>
              <c:layout>
                <c:manualLayout>
                  <c:x val="0"/>
                  <c:y val="-1.4661878768857379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302B-48A9-BA94-DD1192CCE1E0}"/>
                </c:ext>
              </c:extLst>
            </c:dLbl>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Table_9!$A$6:$A$28</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Table_9!$R$6:$R$28</c:f>
              <c:numCache>
                <c:formatCode>#,##0.0</c:formatCode>
                <c:ptCount val="23"/>
                <c:pt idx="0">
                  <c:v>2.1</c:v>
                </c:pt>
                <c:pt idx="1">
                  <c:v>2.7</c:v>
                </c:pt>
                <c:pt idx="2">
                  <c:v>2.2000000000000002</c:v>
                </c:pt>
                <c:pt idx="3">
                  <c:v>2.8</c:v>
                </c:pt>
                <c:pt idx="4">
                  <c:v>3</c:v>
                </c:pt>
                <c:pt idx="5">
                  <c:v>2.7</c:v>
                </c:pt>
                <c:pt idx="6">
                  <c:v>3.1</c:v>
                </c:pt>
                <c:pt idx="7">
                  <c:v>4.5</c:v>
                </c:pt>
                <c:pt idx="8">
                  <c:v>4.8</c:v>
                </c:pt>
                <c:pt idx="9">
                  <c:v>3.7</c:v>
                </c:pt>
                <c:pt idx="10">
                  <c:v>3.9</c:v>
                </c:pt>
                <c:pt idx="11">
                  <c:v>3.9</c:v>
                </c:pt>
                <c:pt idx="12">
                  <c:v>4.3</c:v>
                </c:pt>
                <c:pt idx="13">
                  <c:v>5.2</c:v>
                </c:pt>
                <c:pt idx="14">
                  <c:v>4.8</c:v>
                </c:pt>
                <c:pt idx="15">
                  <c:v>6.6</c:v>
                </c:pt>
                <c:pt idx="16">
                  <c:v>5.7</c:v>
                </c:pt>
                <c:pt idx="17">
                  <c:v>6.9</c:v>
                </c:pt>
                <c:pt idx="18">
                  <c:v>8.1999999999999993</c:v>
                </c:pt>
                <c:pt idx="19">
                  <c:v>9.3000000000000007</c:v>
                </c:pt>
                <c:pt idx="20">
                  <c:v>7.3</c:v>
                </c:pt>
                <c:pt idx="21">
                  <c:v>6.8</c:v>
                </c:pt>
                <c:pt idx="22">
                  <c:v>7.4</c:v>
                </c:pt>
              </c:numCache>
            </c:numRef>
          </c:val>
          <c:smooth val="0"/>
          <c:extLst>
            <c:ext xmlns:c16="http://schemas.microsoft.com/office/drawing/2014/chart" uri="{C3380CC4-5D6E-409C-BE32-E72D297353CC}">
              <c16:uniqueId val="{00000004-218C-4376-B6F6-B0E553AE7B28}"/>
            </c:ext>
          </c:extLst>
        </c:ser>
        <c:ser>
          <c:idx val="5"/>
          <c:order val="5"/>
          <c:tx>
            <c:v>Quintile 5 (least dep)</c:v>
          </c:tx>
          <c:spPr>
            <a:ln w="47625" cap="rnd">
              <a:solidFill>
                <a:srgbClr val="6C297F"/>
              </a:solidFill>
              <a:round/>
            </a:ln>
            <a:effectLst/>
          </c:spPr>
          <c:marker>
            <c:symbol val="none"/>
          </c:marker>
          <c:dLbls>
            <c:dLbl>
              <c:idx val="22"/>
              <c:layout>
                <c:manualLayout>
                  <c:x val="-1.0007845266488592E-16"/>
                  <c:y val="1.8822929265503253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302B-48A9-BA94-DD1192CCE1E0}"/>
                </c:ext>
              </c:extLst>
            </c:dLbl>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Table_9!$A$6:$A$28</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Table_9!$V$6:$V$28</c:f>
              <c:numCache>
                <c:formatCode>#,##0.0</c:formatCode>
                <c:ptCount val="23"/>
                <c:pt idx="0">
                  <c:v>1.6</c:v>
                </c:pt>
                <c:pt idx="1">
                  <c:v>1.5</c:v>
                </c:pt>
                <c:pt idx="2">
                  <c:v>1.7</c:v>
                </c:pt>
                <c:pt idx="3">
                  <c:v>1.2</c:v>
                </c:pt>
                <c:pt idx="4">
                  <c:v>1.8</c:v>
                </c:pt>
                <c:pt idx="5">
                  <c:v>2</c:v>
                </c:pt>
                <c:pt idx="6">
                  <c:v>1.6</c:v>
                </c:pt>
                <c:pt idx="7">
                  <c:v>2.6</c:v>
                </c:pt>
                <c:pt idx="8">
                  <c:v>2.2000000000000002</c:v>
                </c:pt>
                <c:pt idx="9">
                  <c:v>1.9</c:v>
                </c:pt>
                <c:pt idx="10">
                  <c:v>3</c:v>
                </c:pt>
                <c:pt idx="11">
                  <c:v>2.2000000000000002</c:v>
                </c:pt>
                <c:pt idx="12">
                  <c:v>1.9</c:v>
                </c:pt>
                <c:pt idx="13">
                  <c:v>2.6</c:v>
                </c:pt>
                <c:pt idx="14">
                  <c:v>3.1</c:v>
                </c:pt>
                <c:pt idx="15">
                  <c:v>2.5</c:v>
                </c:pt>
                <c:pt idx="16">
                  <c:v>3.2</c:v>
                </c:pt>
                <c:pt idx="17">
                  <c:v>3.6</c:v>
                </c:pt>
                <c:pt idx="18">
                  <c:v>3.5</c:v>
                </c:pt>
                <c:pt idx="19">
                  <c:v>3.7</c:v>
                </c:pt>
                <c:pt idx="20">
                  <c:v>4.2</c:v>
                </c:pt>
                <c:pt idx="21">
                  <c:v>3.3</c:v>
                </c:pt>
                <c:pt idx="22">
                  <c:v>3.5</c:v>
                </c:pt>
              </c:numCache>
            </c:numRef>
          </c:val>
          <c:smooth val="0"/>
          <c:extLst>
            <c:ext xmlns:c16="http://schemas.microsoft.com/office/drawing/2014/chart" uri="{C3380CC4-5D6E-409C-BE32-E72D297353CC}">
              <c16:uniqueId val="{00000005-218C-4376-B6F6-B0E553AE7B28}"/>
            </c:ext>
          </c:extLst>
        </c:ser>
        <c:dLbls>
          <c:showLegendKey val="0"/>
          <c:showVal val="0"/>
          <c:showCatName val="0"/>
          <c:showSerName val="0"/>
          <c:showPercent val="0"/>
          <c:showBubbleSize val="0"/>
        </c:dLbls>
        <c:smooth val="0"/>
        <c:axId val="1092506479"/>
        <c:axId val="1092510319"/>
      </c:lineChart>
      <c:catAx>
        <c:axId val="1092506479"/>
        <c:scaling>
          <c:orientation val="minMax"/>
        </c:scaling>
        <c:delete val="0"/>
        <c:axPos val="b"/>
        <c:title>
          <c:tx>
            <c:rich>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Year</a:t>
                </a:r>
              </a:p>
            </c:rich>
          </c:tx>
          <c:layout>
            <c:manualLayout>
              <c:xMode val="edge"/>
              <c:yMode val="edge"/>
              <c:x val="0.443057514433009"/>
              <c:y val="0.95471494746542263"/>
            </c:manualLayout>
          </c:layout>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092510319"/>
        <c:crosses val="autoZero"/>
        <c:auto val="1"/>
        <c:lblAlgn val="ctr"/>
        <c:lblOffset val="100"/>
        <c:tickLblSkip val="2"/>
        <c:tickMarkSkip val="1"/>
        <c:noMultiLvlLbl val="0"/>
      </c:catAx>
      <c:valAx>
        <c:axId val="1092510319"/>
        <c:scaling>
          <c:orientation val="minMax"/>
        </c:scaling>
        <c:delete val="0"/>
        <c:axPos val="l"/>
        <c:title>
          <c:tx>
            <c:rich>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Drug misuse age standardised mortality rates per 100,000 people</a:t>
                </a:r>
              </a:p>
            </c:rich>
          </c:tx>
          <c:layout>
            <c:manualLayout>
              <c:xMode val="edge"/>
              <c:yMode val="edge"/>
              <c:x val="2.4920682253510534E-3"/>
              <c:y val="0.12047490928837656"/>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0925064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5: Drug misuse deaths for selected NHS health board areas, age standardised death rates, 2019-2023</a:t>
            </a:r>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33218139566641114"/>
          <c:y val="0.15952124100516826"/>
          <c:w val="0.64060094034643644"/>
          <c:h val="0.71180667166610889"/>
        </c:manualLayout>
      </c:layout>
      <c:barChart>
        <c:barDir val="bar"/>
        <c:grouping val="clustered"/>
        <c:varyColors val="0"/>
        <c:ser>
          <c:idx val="0"/>
          <c:order val="0"/>
          <c:tx>
            <c:v>health board</c:v>
          </c:tx>
          <c:spPr>
            <a:solidFill>
              <a:srgbClr val="949494"/>
            </a:solidFill>
            <a:ln>
              <a:noFill/>
            </a:ln>
            <a:effectLst/>
          </c:spPr>
          <c:invertIfNegative val="0"/>
          <c:dPt>
            <c:idx val="8"/>
            <c:invertIfNegative val="0"/>
            <c:bubble3D val="0"/>
            <c:spPr>
              <a:solidFill>
                <a:srgbClr val="6C297F"/>
              </a:solidFill>
              <a:ln>
                <a:noFill/>
              </a:ln>
              <a:effectLst/>
            </c:spPr>
            <c:extLst>
              <c:ext xmlns:c16="http://schemas.microsoft.com/office/drawing/2014/chart" uri="{C3380CC4-5D6E-409C-BE32-E72D297353CC}">
                <c16:uniqueId val="{00000000-992B-4268-9D81-DBD923020BEB}"/>
              </c:ext>
            </c:extLst>
          </c:dPt>
          <c:errBars>
            <c:errBarType val="both"/>
            <c:errValType val="cust"/>
            <c:noEndCap val="0"/>
            <c:plus>
              <c:numRef>
                <c:f>'&lt;figures&gt;'!$F$60:$F$73</c:f>
                <c:numCache>
                  <c:formatCode>General</c:formatCode>
                  <c:ptCount val="14"/>
                  <c:pt idx="0">
                    <c:v>6.6</c:v>
                  </c:pt>
                  <c:pt idx="1">
                    <c:v>3.5</c:v>
                  </c:pt>
                  <c:pt idx="2">
                    <c:v>2.1000000000000014</c:v>
                  </c:pt>
                  <c:pt idx="3">
                    <c:v>1.4000000000000004</c:v>
                  </c:pt>
                  <c:pt idx="4">
                    <c:v>7.6</c:v>
                  </c:pt>
                  <c:pt idx="5">
                    <c:v>1.2999999999999972</c:v>
                  </c:pt>
                  <c:pt idx="6">
                    <c:v>2.0999999999999979</c:v>
                  </c:pt>
                  <c:pt idx="7">
                    <c:v>2.5</c:v>
                  </c:pt>
                  <c:pt idx="8">
                    <c:v>0.5</c:v>
                  </c:pt>
                  <c:pt idx="9">
                    <c:v>4</c:v>
                  </c:pt>
                  <c:pt idx="10">
                    <c:v>2.3000000000000007</c:v>
                  </c:pt>
                  <c:pt idx="11">
                    <c:v>1.8000000000000007</c:v>
                  </c:pt>
                  <c:pt idx="12">
                    <c:v>2.6999999999999993</c:v>
                  </c:pt>
                  <c:pt idx="13">
                    <c:v>1.5</c:v>
                  </c:pt>
                </c:numCache>
              </c:numRef>
            </c:plus>
            <c:minus>
              <c:numRef>
                <c:f>'&lt;figures&gt;'!$F$60:$F$73</c:f>
                <c:numCache>
                  <c:formatCode>General</c:formatCode>
                  <c:ptCount val="14"/>
                  <c:pt idx="0">
                    <c:v>6.6</c:v>
                  </c:pt>
                  <c:pt idx="1">
                    <c:v>3.5</c:v>
                  </c:pt>
                  <c:pt idx="2">
                    <c:v>2.1000000000000014</c:v>
                  </c:pt>
                  <c:pt idx="3">
                    <c:v>1.4000000000000004</c:v>
                  </c:pt>
                  <c:pt idx="4">
                    <c:v>7.6</c:v>
                  </c:pt>
                  <c:pt idx="5">
                    <c:v>1.2999999999999972</c:v>
                  </c:pt>
                  <c:pt idx="6">
                    <c:v>2.0999999999999979</c:v>
                  </c:pt>
                  <c:pt idx="7">
                    <c:v>2.5</c:v>
                  </c:pt>
                  <c:pt idx="8">
                    <c:v>0.5</c:v>
                  </c:pt>
                  <c:pt idx="9">
                    <c:v>4</c:v>
                  </c:pt>
                  <c:pt idx="10">
                    <c:v>2.3000000000000007</c:v>
                  </c:pt>
                  <c:pt idx="11">
                    <c:v>1.8000000000000007</c:v>
                  </c:pt>
                  <c:pt idx="12">
                    <c:v>2.6999999999999993</c:v>
                  </c:pt>
                  <c:pt idx="13">
                    <c:v>1.5</c:v>
                  </c:pt>
                </c:numCache>
              </c:numRef>
            </c:minus>
            <c:spPr>
              <a:noFill/>
              <a:ln w="28575" cap="flat" cmpd="sng" algn="ctr">
                <a:solidFill>
                  <a:srgbClr val="333333"/>
                </a:solidFill>
                <a:round/>
              </a:ln>
              <a:effectLst/>
            </c:spPr>
          </c:errBars>
          <c:cat>
            <c:strRef>
              <c:f>'&lt;figures&gt;'!$A$60:$A$73</c:f>
              <c:strCache>
                <c:ptCount val="14"/>
                <c:pt idx="0">
                  <c:v>Western Isles</c:v>
                </c:pt>
                <c:pt idx="1">
                  <c:v>Borders</c:v>
                </c:pt>
                <c:pt idx="2">
                  <c:v>Highland</c:v>
                </c:pt>
                <c:pt idx="3">
                  <c:v>Grampian</c:v>
                </c:pt>
                <c:pt idx="4">
                  <c:v>Shetland</c:v>
                </c:pt>
                <c:pt idx="5">
                  <c:v>Lothian</c:v>
                </c:pt>
                <c:pt idx="6">
                  <c:v>Fife</c:v>
                </c:pt>
                <c:pt idx="7">
                  <c:v>Forth Valley</c:v>
                </c:pt>
                <c:pt idx="8">
                  <c:v>Scotland</c:v>
                </c:pt>
                <c:pt idx="9">
                  <c:v>Dumfries and Galloway</c:v>
                </c:pt>
                <c:pt idx="10">
                  <c:v>Tayside</c:v>
                </c:pt>
                <c:pt idx="11">
                  <c:v>Lanarkshire</c:v>
                </c:pt>
                <c:pt idx="12">
                  <c:v>Ayrshire and Arran</c:v>
                </c:pt>
                <c:pt idx="13">
                  <c:v>Greater Glasgow and Clyde</c:v>
                </c:pt>
              </c:strCache>
            </c:strRef>
          </c:cat>
          <c:val>
            <c:numRef>
              <c:f>'&lt;figures&gt;'!$C$60:$C$73</c:f>
              <c:numCache>
                <c:formatCode>General</c:formatCode>
                <c:ptCount val="14"/>
                <c:pt idx="0">
                  <c:v>11.5</c:v>
                </c:pt>
                <c:pt idx="1">
                  <c:v>15.5</c:v>
                </c:pt>
                <c:pt idx="2">
                  <c:v>15.8</c:v>
                </c:pt>
                <c:pt idx="3">
                  <c:v>15.9</c:v>
                </c:pt>
                <c:pt idx="4">
                  <c:v>16.5</c:v>
                </c:pt>
                <c:pt idx="5">
                  <c:v>18.899999999999999</c:v>
                </c:pt>
                <c:pt idx="6">
                  <c:v>20.2</c:v>
                </c:pt>
                <c:pt idx="7">
                  <c:v>23</c:v>
                </c:pt>
                <c:pt idx="8">
                  <c:v>23.6</c:v>
                </c:pt>
                <c:pt idx="9">
                  <c:v>23.7</c:v>
                </c:pt>
                <c:pt idx="10">
                  <c:v>25.3</c:v>
                </c:pt>
                <c:pt idx="11">
                  <c:v>25.8</c:v>
                </c:pt>
                <c:pt idx="12">
                  <c:v>29.4</c:v>
                </c:pt>
                <c:pt idx="13">
                  <c:v>33.799999999999997</c:v>
                </c:pt>
              </c:numCache>
            </c:numRef>
          </c:val>
          <c:extLst>
            <c:ext xmlns:c16="http://schemas.microsoft.com/office/drawing/2014/chart" uri="{C3380CC4-5D6E-409C-BE32-E72D297353CC}">
              <c16:uniqueId val="{00000000-609C-4AD9-BBDD-AF5C39307B57}"/>
            </c:ext>
          </c:extLst>
        </c:ser>
        <c:dLbls>
          <c:showLegendKey val="0"/>
          <c:showVal val="0"/>
          <c:showCatName val="0"/>
          <c:showSerName val="0"/>
          <c:showPercent val="0"/>
          <c:showBubbleSize val="0"/>
        </c:dLbls>
        <c:gapWidth val="131"/>
        <c:axId val="234222767"/>
        <c:axId val="234223247"/>
      </c:barChart>
      <c:catAx>
        <c:axId val="234222767"/>
        <c:scaling>
          <c:orientation val="minMax"/>
        </c:scaling>
        <c:delete val="0"/>
        <c:axPos val="l"/>
        <c:numFmt formatCode="General" sourceLinked="1"/>
        <c:majorTickMark val="none"/>
        <c:minorTickMark val="none"/>
        <c:tickLblPos val="nextTo"/>
        <c:spPr>
          <a:noFill/>
          <a:ln w="9525" cap="flat" cmpd="sng" algn="ctr">
            <a:solidFill>
              <a:srgbClr val="333333"/>
            </a:solidFill>
            <a:round/>
          </a:ln>
          <a:effectLst/>
        </c:spPr>
        <c:txPr>
          <a:bodyPr rot="0" spcFirstLastPara="1" vertOverflow="ellipsis"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34223247"/>
        <c:crosses val="autoZero"/>
        <c:auto val="1"/>
        <c:lblAlgn val="ctr"/>
        <c:lblOffset val="100"/>
        <c:tickLblSkip val="1"/>
        <c:noMultiLvlLbl val="0"/>
      </c:catAx>
      <c:valAx>
        <c:axId val="234223247"/>
        <c:scaling>
          <c:orientation val="minMax"/>
        </c:scaling>
        <c:delete val="0"/>
        <c:axPos val="b"/>
        <c:title>
          <c:tx>
            <c:rich>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Drug misuse age standardised mortality rates per 100,000 people</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solidFill>
              <a:srgbClr val="333333"/>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3422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6: Drug misuse deaths for selected council areas, age standardised death rates 2019-2023</a:t>
            </a:r>
            <a:endParaRPr lang="en-GB"/>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38122948173408538"/>
          <c:y val="0.12080185712220876"/>
          <c:w val="0.57791302995466765"/>
          <c:h val="0.75273888984489035"/>
        </c:manualLayout>
      </c:layout>
      <c:barChart>
        <c:barDir val="bar"/>
        <c:grouping val="clustered"/>
        <c:varyColors val="0"/>
        <c:ser>
          <c:idx val="0"/>
          <c:order val="0"/>
          <c:tx>
            <c:v>councils</c:v>
          </c:tx>
          <c:spPr>
            <a:solidFill>
              <a:srgbClr val="949494"/>
            </a:solidFill>
            <a:ln>
              <a:noFill/>
            </a:ln>
            <a:effectLst/>
          </c:spPr>
          <c:invertIfNegative val="0"/>
          <c:dPt>
            <c:idx val="19"/>
            <c:invertIfNegative val="0"/>
            <c:bubble3D val="0"/>
            <c:spPr>
              <a:solidFill>
                <a:srgbClr val="6C297F"/>
              </a:solidFill>
              <a:ln>
                <a:noFill/>
              </a:ln>
              <a:effectLst/>
            </c:spPr>
            <c:extLst>
              <c:ext xmlns:c16="http://schemas.microsoft.com/office/drawing/2014/chart" uri="{C3380CC4-5D6E-409C-BE32-E72D297353CC}">
                <c16:uniqueId val="{00000000-3390-4284-ADA2-8FD9E1BE5508}"/>
              </c:ext>
            </c:extLst>
          </c:dPt>
          <c:errBars>
            <c:errBarType val="both"/>
            <c:errValType val="cust"/>
            <c:noEndCap val="0"/>
            <c:plus>
              <c:numRef>
                <c:f>'&lt;figures&gt;'!$F$78:$F$109</c:f>
                <c:numCache>
                  <c:formatCode>General</c:formatCode>
                  <c:ptCount val="32"/>
                  <c:pt idx="0">
                    <c:v>2.7000000000000011</c:v>
                  </c:pt>
                  <c:pt idx="1">
                    <c:v>3.0000000000000009</c:v>
                  </c:pt>
                  <c:pt idx="2">
                    <c:v>1.9000000000000004</c:v>
                  </c:pt>
                  <c:pt idx="3">
                    <c:v>6.6</c:v>
                  </c:pt>
                  <c:pt idx="4">
                    <c:v>3.5</c:v>
                  </c:pt>
                  <c:pt idx="5">
                    <c:v>2.3999999999999986</c:v>
                  </c:pt>
                  <c:pt idx="6">
                    <c:v>3.5</c:v>
                  </c:pt>
                  <c:pt idx="7">
                    <c:v>3.5999999999999979</c:v>
                  </c:pt>
                  <c:pt idx="8">
                    <c:v>3.4999999999999982</c:v>
                  </c:pt>
                  <c:pt idx="9">
                    <c:v>7.6</c:v>
                  </c:pt>
                  <c:pt idx="10">
                    <c:v>2.5999999999999996</c:v>
                  </c:pt>
                  <c:pt idx="11">
                    <c:v>4.3000000000000007</c:v>
                  </c:pt>
                  <c:pt idx="12">
                    <c:v>3.2000000000000011</c:v>
                  </c:pt>
                  <c:pt idx="13">
                    <c:v>4</c:v>
                  </c:pt>
                  <c:pt idx="14">
                    <c:v>2.0999999999999979</c:v>
                  </c:pt>
                  <c:pt idx="15">
                    <c:v>1.7999999999999972</c:v>
                  </c:pt>
                  <c:pt idx="16">
                    <c:v>4.5</c:v>
                  </c:pt>
                  <c:pt idx="17">
                    <c:v>3.3999999999999986</c:v>
                  </c:pt>
                  <c:pt idx="18">
                    <c:v>4.2999999999999972</c:v>
                  </c:pt>
                  <c:pt idx="19">
                    <c:v>0.5</c:v>
                  </c:pt>
                  <c:pt idx="20">
                    <c:v>3</c:v>
                  </c:pt>
                  <c:pt idx="21">
                    <c:v>4</c:v>
                  </c:pt>
                  <c:pt idx="22">
                    <c:v>2.5</c:v>
                  </c:pt>
                  <c:pt idx="23">
                    <c:v>2.5</c:v>
                  </c:pt>
                  <c:pt idx="24">
                    <c:v>6.6999999999999993</c:v>
                  </c:pt>
                  <c:pt idx="25">
                    <c:v>3.3999999999999986</c:v>
                  </c:pt>
                  <c:pt idx="26">
                    <c:v>4.6999999999999993</c:v>
                  </c:pt>
                  <c:pt idx="27">
                    <c:v>5.5</c:v>
                  </c:pt>
                  <c:pt idx="28">
                    <c:v>4.6999999999999957</c:v>
                  </c:pt>
                  <c:pt idx="29">
                    <c:v>6.4000000000000021</c:v>
                  </c:pt>
                  <c:pt idx="30">
                    <c:v>4.9000000000000057</c:v>
                  </c:pt>
                  <c:pt idx="31">
                    <c:v>2.5</c:v>
                  </c:pt>
                </c:numCache>
              </c:numRef>
            </c:plus>
            <c:minus>
              <c:numRef>
                <c:f>'&lt;figures&gt;'!$F$78:$F$109</c:f>
                <c:numCache>
                  <c:formatCode>General</c:formatCode>
                  <c:ptCount val="32"/>
                  <c:pt idx="0">
                    <c:v>2.7000000000000011</c:v>
                  </c:pt>
                  <c:pt idx="1">
                    <c:v>3.0000000000000009</c:v>
                  </c:pt>
                  <c:pt idx="2">
                    <c:v>1.9000000000000004</c:v>
                  </c:pt>
                  <c:pt idx="3">
                    <c:v>6.6</c:v>
                  </c:pt>
                  <c:pt idx="4">
                    <c:v>3.5</c:v>
                  </c:pt>
                  <c:pt idx="5">
                    <c:v>2.3999999999999986</c:v>
                  </c:pt>
                  <c:pt idx="6">
                    <c:v>3.5</c:v>
                  </c:pt>
                  <c:pt idx="7">
                    <c:v>3.5999999999999979</c:v>
                  </c:pt>
                  <c:pt idx="8">
                    <c:v>3.4999999999999982</c:v>
                  </c:pt>
                  <c:pt idx="9">
                    <c:v>7.6</c:v>
                  </c:pt>
                  <c:pt idx="10">
                    <c:v>2.5999999999999996</c:v>
                  </c:pt>
                  <c:pt idx="11">
                    <c:v>4.3000000000000007</c:v>
                  </c:pt>
                  <c:pt idx="12">
                    <c:v>3.2000000000000011</c:v>
                  </c:pt>
                  <c:pt idx="13">
                    <c:v>4</c:v>
                  </c:pt>
                  <c:pt idx="14">
                    <c:v>2.0999999999999979</c:v>
                  </c:pt>
                  <c:pt idx="15">
                    <c:v>1.7999999999999972</c:v>
                  </c:pt>
                  <c:pt idx="16">
                    <c:v>4.5</c:v>
                  </c:pt>
                  <c:pt idx="17">
                    <c:v>3.3999999999999986</c:v>
                  </c:pt>
                  <c:pt idx="18">
                    <c:v>4.2999999999999972</c:v>
                  </c:pt>
                  <c:pt idx="19">
                    <c:v>0.5</c:v>
                  </c:pt>
                  <c:pt idx="20">
                    <c:v>3</c:v>
                  </c:pt>
                  <c:pt idx="21">
                    <c:v>4</c:v>
                  </c:pt>
                  <c:pt idx="22">
                    <c:v>2.5</c:v>
                  </c:pt>
                  <c:pt idx="23">
                    <c:v>2.5</c:v>
                  </c:pt>
                  <c:pt idx="24">
                    <c:v>6.6999999999999993</c:v>
                  </c:pt>
                  <c:pt idx="25">
                    <c:v>3.3999999999999986</c:v>
                  </c:pt>
                  <c:pt idx="26">
                    <c:v>4.6999999999999993</c:v>
                  </c:pt>
                  <c:pt idx="27">
                    <c:v>5.5</c:v>
                  </c:pt>
                  <c:pt idx="28">
                    <c:v>4.6999999999999957</c:v>
                  </c:pt>
                  <c:pt idx="29">
                    <c:v>6.4000000000000021</c:v>
                  </c:pt>
                  <c:pt idx="30">
                    <c:v>4.9000000000000057</c:v>
                  </c:pt>
                  <c:pt idx="31">
                    <c:v>2.5</c:v>
                  </c:pt>
                </c:numCache>
              </c:numRef>
            </c:minus>
            <c:spPr>
              <a:noFill/>
              <a:ln w="22225" cap="flat" cmpd="sng" algn="ctr">
                <a:solidFill>
                  <a:srgbClr val="333333"/>
                </a:solidFill>
                <a:round/>
              </a:ln>
              <a:effectLst/>
            </c:spPr>
          </c:errBars>
          <c:cat>
            <c:strRef>
              <c:f>'&lt;figures&gt;'!$A$78:$A$109</c:f>
              <c:strCache>
                <c:ptCount val="32"/>
                <c:pt idx="0">
                  <c:v>East Renfrewshire</c:v>
                </c:pt>
                <c:pt idx="1">
                  <c:v>East Dunbartonshire</c:v>
                </c:pt>
                <c:pt idx="2">
                  <c:v>Aberdeenshire</c:v>
                </c:pt>
                <c:pt idx="3">
                  <c:v>Na h-Eileanan Siar</c:v>
                </c:pt>
                <c:pt idx="4">
                  <c:v>Moray</c:v>
                </c:pt>
                <c:pt idx="5">
                  <c:v>Highland</c:v>
                </c:pt>
                <c:pt idx="6">
                  <c:v>Scottish Borders</c:v>
                </c:pt>
                <c:pt idx="7">
                  <c:v>Angus</c:v>
                </c:pt>
                <c:pt idx="8">
                  <c:v>East Lothian</c:v>
                </c:pt>
                <c:pt idx="9">
                  <c:v>Shetland Islands</c:v>
                </c:pt>
                <c:pt idx="10">
                  <c:v>West Lothian</c:v>
                </c:pt>
                <c:pt idx="11">
                  <c:v>Argyll and Bute</c:v>
                </c:pt>
                <c:pt idx="12">
                  <c:v>Perth and Kinross</c:v>
                </c:pt>
                <c:pt idx="13">
                  <c:v>Midlothian</c:v>
                </c:pt>
                <c:pt idx="14">
                  <c:v>Fife</c:v>
                </c:pt>
                <c:pt idx="15">
                  <c:v>City of Edinburgh</c:v>
                </c:pt>
                <c:pt idx="16">
                  <c:v>Stirling</c:v>
                </c:pt>
                <c:pt idx="17">
                  <c:v>Falkirk</c:v>
                </c:pt>
                <c:pt idx="18">
                  <c:v>South Ayrshire</c:v>
                </c:pt>
                <c:pt idx="19">
                  <c:v>Scotland</c:v>
                </c:pt>
                <c:pt idx="20">
                  <c:v>Aberdeen City</c:v>
                </c:pt>
                <c:pt idx="21">
                  <c:v>Dumfries and Galloway</c:v>
                </c:pt>
                <c:pt idx="22">
                  <c:v>South Lanarkshire</c:v>
                </c:pt>
                <c:pt idx="23">
                  <c:v>North Lanarkshire</c:v>
                </c:pt>
                <c:pt idx="24">
                  <c:v>Clackmannanshire</c:v>
                </c:pt>
                <c:pt idx="25">
                  <c:v>Renfrewshire</c:v>
                </c:pt>
                <c:pt idx="26">
                  <c:v>East Ayrshire</c:v>
                </c:pt>
                <c:pt idx="27">
                  <c:v>West Dunbartonshire</c:v>
                </c:pt>
                <c:pt idx="28">
                  <c:v>North Ayrshire</c:v>
                </c:pt>
                <c:pt idx="29">
                  <c:v>Inverclyde</c:v>
                </c:pt>
                <c:pt idx="30">
                  <c:v>Dundee City</c:v>
                </c:pt>
                <c:pt idx="31">
                  <c:v>Glasgow City</c:v>
                </c:pt>
              </c:strCache>
            </c:strRef>
          </c:cat>
          <c:val>
            <c:numRef>
              <c:f>'&lt;figures&gt;'!$C$78:$C$109</c:f>
              <c:numCache>
                <c:formatCode>General</c:formatCode>
                <c:ptCount val="32"/>
                <c:pt idx="0">
                  <c:v>8.3000000000000007</c:v>
                </c:pt>
                <c:pt idx="1">
                  <c:v>10.8</c:v>
                </c:pt>
                <c:pt idx="2">
                  <c:v>10.9</c:v>
                </c:pt>
                <c:pt idx="3">
                  <c:v>11.5</c:v>
                </c:pt>
                <c:pt idx="4">
                  <c:v>13.6</c:v>
                </c:pt>
                <c:pt idx="5">
                  <c:v>15.2</c:v>
                </c:pt>
                <c:pt idx="6">
                  <c:v>15.5</c:v>
                </c:pt>
                <c:pt idx="7">
                  <c:v>16.399999999999999</c:v>
                </c:pt>
                <c:pt idx="8">
                  <c:v>16.399999999999999</c:v>
                </c:pt>
                <c:pt idx="9">
                  <c:v>16.5</c:v>
                </c:pt>
                <c:pt idx="10">
                  <c:v>16.5</c:v>
                </c:pt>
                <c:pt idx="11">
                  <c:v>17.600000000000001</c:v>
                </c:pt>
                <c:pt idx="12">
                  <c:v>18.3</c:v>
                </c:pt>
                <c:pt idx="13">
                  <c:v>18.8</c:v>
                </c:pt>
                <c:pt idx="14">
                  <c:v>20.2</c:v>
                </c:pt>
                <c:pt idx="15">
                  <c:v>20.9</c:v>
                </c:pt>
                <c:pt idx="16">
                  <c:v>22.3</c:v>
                </c:pt>
                <c:pt idx="17">
                  <c:v>22.4</c:v>
                </c:pt>
                <c:pt idx="18">
                  <c:v>22.9</c:v>
                </c:pt>
                <c:pt idx="19">
                  <c:v>23.6</c:v>
                </c:pt>
                <c:pt idx="20">
                  <c:v>23.7</c:v>
                </c:pt>
                <c:pt idx="21">
                  <c:v>23.7</c:v>
                </c:pt>
                <c:pt idx="22">
                  <c:v>25.6</c:v>
                </c:pt>
                <c:pt idx="23">
                  <c:v>26</c:v>
                </c:pt>
                <c:pt idx="24">
                  <c:v>26.2</c:v>
                </c:pt>
                <c:pt idx="25">
                  <c:v>27.5</c:v>
                </c:pt>
                <c:pt idx="26">
                  <c:v>31.4</c:v>
                </c:pt>
                <c:pt idx="27">
                  <c:v>32.4</c:v>
                </c:pt>
                <c:pt idx="28">
                  <c:v>32.799999999999997</c:v>
                </c:pt>
                <c:pt idx="29">
                  <c:v>37.6</c:v>
                </c:pt>
                <c:pt idx="30">
                  <c:v>40.200000000000003</c:v>
                </c:pt>
                <c:pt idx="31">
                  <c:v>44.6</c:v>
                </c:pt>
              </c:numCache>
            </c:numRef>
          </c:val>
          <c:extLst>
            <c:ext xmlns:c16="http://schemas.microsoft.com/office/drawing/2014/chart" uri="{C3380CC4-5D6E-409C-BE32-E72D297353CC}">
              <c16:uniqueId val="{00000000-CC89-4CD9-8FC8-E255EC8E7A8A}"/>
            </c:ext>
          </c:extLst>
        </c:ser>
        <c:dLbls>
          <c:showLegendKey val="0"/>
          <c:showVal val="0"/>
          <c:showCatName val="0"/>
          <c:showSerName val="0"/>
          <c:showPercent val="0"/>
          <c:showBubbleSize val="0"/>
        </c:dLbls>
        <c:gapWidth val="101"/>
        <c:axId val="234202127"/>
        <c:axId val="234221327"/>
      </c:barChart>
      <c:catAx>
        <c:axId val="234202127"/>
        <c:scaling>
          <c:orientation val="minMax"/>
        </c:scaling>
        <c:delete val="0"/>
        <c:axPos val="l"/>
        <c:numFmt formatCode="General" sourceLinked="1"/>
        <c:majorTickMark val="none"/>
        <c:minorTickMark val="out"/>
        <c:tickLblPos val="nextTo"/>
        <c:spPr>
          <a:noFill/>
          <a:ln w="9525" cap="flat" cmpd="sng" algn="ctr">
            <a:solidFill>
              <a:srgbClr val="333333"/>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34221327"/>
        <c:crosses val="autoZero"/>
        <c:auto val="1"/>
        <c:lblAlgn val="ctr"/>
        <c:lblOffset val="100"/>
        <c:tickLblSkip val="1"/>
        <c:noMultiLvlLbl val="0"/>
      </c:catAx>
      <c:valAx>
        <c:axId val="234221327"/>
        <c:scaling>
          <c:orientation val="minMax"/>
        </c:scaling>
        <c:delete val="0"/>
        <c:axPos val="b"/>
        <c:title>
          <c:tx>
            <c:rich>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Drug misuse age standardised mortality rates per 100,000 people</a:t>
                </a:r>
              </a:p>
            </c:rich>
          </c:tx>
          <c:layout>
            <c:manualLayout>
              <c:xMode val="edge"/>
              <c:yMode val="edge"/>
              <c:x val="0.26747767209665879"/>
              <c:y val="0.93400394784805096"/>
            </c:manualLayout>
          </c:layout>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rgbClr val="333333"/>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34202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7a: Drug misuse deaths in Scotland by drugs implicated</a:t>
            </a:r>
          </a:p>
        </c:rich>
      </c:tx>
      <c:overlay val="0"/>
      <c:spPr>
        <a:noFill/>
        <a:ln>
          <a:noFill/>
        </a:ln>
        <a:effectLst/>
      </c:spPr>
    </c:title>
    <c:autoTitleDeleted val="0"/>
    <c:plotArea>
      <c:layout>
        <c:manualLayout>
          <c:layoutTarget val="inner"/>
          <c:xMode val="edge"/>
          <c:yMode val="edge"/>
          <c:x val="0.10119924432831613"/>
          <c:y val="8.1089415551074961E-2"/>
          <c:w val="0.735631097283588"/>
          <c:h val="0.82337208213676971"/>
        </c:manualLayout>
      </c:layout>
      <c:lineChart>
        <c:grouping val="standard"/>
        <c:varyColors val="0"/>
        <c:ser>
          <c:idx val="0"/>
          <c:order val="0"/>
          <c:tx>
            <c:strRef>
              <c:f>Table_3!$B$6</c:f>
              <c:strCache>
                <c:ptCount val="1"/>
                <c:pt idx="0">
                  <c:v>All drug misuse deaths</c:v>
                </c:pt>
              </c:strCache>
            </c:strRef>
          </c:tx>
          <c:spPr>
            <a:ln w="47625" cap="rnd">
              <a:solidFill>
                <a:srgbClr val="6C297F"/>
              </a:solidFill>
              <a:round/>
            </a:ln>
            <a:effectLst/>
          </c:spPr>
          <c:marker>
            <c:symbol val="none"/>
          </c:marker>
          <c:dLbls>
            <c:dLbl>
              <c:idx val="15"/>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0-62E1-457E-AF85-C51EDB0266F8}"/>
                </c:ext>
              </c:extLst>
            </c:dLbl>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Table_3!$B$19:$B$34</c:f>
              <c:numCache>
                <c:formatCode>#,##0</c:formatCode>
                <c:ptCount val="16"/>
                <c:pt idx="0">
                  <c:v>574</c:v>
                </c:pt>
                <c:pt idx="1">
                  <c:v>545</c:v>
                </c:pt>
                <c:pt idx="2">
                  <c:v>485</c:v>
                </c:pt>
                <c:pt idx="3">
                  <c:v>584</c:v>
                </c:pt>
                <c:pt idx="4">
                  <c:v>581</c:v>
                </c:pt>
                <c:pt idx="5">
                  <c:v>527</c:v>
                </c:pt>
                <c:pt idx="6">
                  <c:v>614</c:v>
                </c:pt>
                <c:pt idx="7">
                  <c:v>706</c:v>
                </c:pt>
                <c:pt idx="8">
                  <c:v>868</c:v>
                </c:pt>
                <c:pt idx="9">
                  <c:v>934</c:v>
                </c:pt>
                <c:pt idx="10">
                  <c:v>1187</c:v>
                </c:pt>
                <c:pt idx="11">
                  <c:v>1280</c:v>
                </c:pt>
                <c:pt idx="12">
                  <c:v>1339</c:v>
                </c:pt>
                <c:pt idx="13">
                  <c:v>1330</c:v>
                </c:pt>
                <c:pt idx="14">
                  <c:v>1051</c:v>
                </c:pt>
                <c:pt idx="15">
                  <c:v>1172</c:v>
                </c:pt>
              </c:numCache>
            </c:numRef>
          </c:val>
          <c:smooth val="0"/>
          <c:extLst>
            <c:ext xmlns:c16="http://schemas.microsoft.com/office/drawing/2014/chart" uri="{C3380CC4-5D6E-409C-BE32-E72D297353CC}">
              <c16:uniqueId val="{00000000-9529-44B2-A411-7B11863720E1}"/>
            </c:ext>
          </c:extLst>
        </c:ser>
        <c:ser>
          <c:idx val="1"/>
          <c:order val="1"/>
          <c:tx>
            <c:strRef>
              <c:f>Table_3!$C$6</c:f>
              <c:strCache>
                <c:ptCount val="1"/>
                <c:pt idx="0">
                  <c:v>Any opiate or opioid</c:v>
                </c:pt>
              </c:strCache>
            </c:strRef>
          </c:tx>
          <c:spPr>
            <a:ln w="47625" cap="rnd">
              <a:solidFill>
                <a:srgbClr val="949494"/>
              </a:solidFill>
              <a:round/>
            </a:ln>
            <a:effectLst/>
          </c:spPr>
          <c:marker>
            <c:symbol val="none"/>
          </c:marker>
          <c:dLbls>
            <c:dLbl>
              <c:idx val="15"/>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62E1-457E-AF85-C51EDB0266F8}"/>
                </c:ext>
              </c:extLst>
            </c:dLbl>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Table_3!$C$19:$C$34</c:f>
              <c:numCache>
                <c:formatCode>#,##0</c:formatCode>
                <c:ptCount val="16"/>
                <c:pt idx="0">
                  <c:v>507</c:v>
                </c:pt>
                <c:pt idx="1">
                  <c:v>498</c:v>
                </c:pt>
                <c:pt idx="2">
                  <c:v>442</c:v>
                </c:pt>
                <c:pt idx="3">
                  <c:v>524</c:v>
                </c:pt>
                <c:pt idx="4">
                  <c:v>499</c:v>
                </c:pt>
                <c:pt idx="5">
                  <c:v>461</c:v>
                </c:pt>
                <c:pt idx="6">
                  <c:v>536</c:v>
                </c:pt>
                <c:pt idx="7">
                  <c:v>606</c:v>
                </c:pt>
                <c:pt idx="8">
                  <c:v>766</c:v>
                </c:pt>
                <c:pt idx="9">
                  <c:v>815</c:v>
                </c:pt>
                <c:pt idx="10">
                  <c:v>1021</c:v>
                </c:pt>
                <c:pt idx="11">
                  <c:v>1106</c:v>
                </c:pt>
                <c:pt idx="12">
                  <c:v>1192</c:v>
                </c:pt>
                <c:pt idx="13">
                  <c:v>1119</c:v>
                </c:pt>
                <c:pt idx="14">
                  <c:v>867</c:v>
                </c:pt>
                <c:pt idx="15">
                  <c:v>937</c:v>
                </c:pt>
              </c:numCache>
            </c:numRef>
          </c:val>
          <c:smooth val="0"/>
          <c:extLst>
            <c:ext xmlns:c16="http://schemas.microsoft.com/office/drawing/2014/chart" uri="{C3380CC4-5D6E-409C-BE32-E72D297353CC}">
              <c16:uniqueId val="{00000001-9529-44B2-A411-7B11863720E1}"/>
            </c:ext>
          </c:extLst>
        </c:ser>
        <c:ser>
          <c:idx val="2"/>
          <c:order val="2"/>
          <c:tx>
            <c:strRef>
              <c:f>Table_3!$J$6</c:f>
              <c:strCache>
                <c:ptCount val="1"/>
                <c:pt idx="0">
                  <c:v>Any benzodiazepine</c:v>
                </c:pt>
              </c:strCache>
            </c:strRef>
          </c:tx>
          <c:spPr>
            <a:ln w="47625" cap="rnd">
              <a:solidFill>
                <a:srgbClr val="949494"/>
              </a:solidFill>
              <a:round/>
            </a:ln>
            <a:effectLst/>
          </c:spPr>
          <c:marker>
            <c:symbol val="none"/>
          </c:marker>
          <c:dLbls>
            <c:dLbl>
              <c:idx val="15"/>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2-62E1-457E-AF85-C51EDB0266F8}"/>
                </c:ext>
              </c:extLst>
            </c:dLbl>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Table_3!$J$19:$J$34</c:f>
              <c:numCache>
                <c:formatCode>#,##0</c:formatCode>
                <c:ptCount val="16"/>
                <c:pt idx="0">
                  <c:v>149</c:v>
                </c:pt>
                <c:pt idx="1">
                  <c:v>154</c:v>
                </c:pt>
                <c:pt idx="2">
                  <c:v>122</c:v>
                </c:pt>
                <c:pt idx="3">
                  <c:v>185</c:v>
                </c:pt>
                <c:pt idx="4">
                  <c:v>196</c:v>
                </c:pt>
                <c:pt idx="5">
                  <c:v>149</c:v>
                </c:pt>
                <c:pt idx="6">
                  <c:v>121</c:v>
                </c:pt>
                <c:pt idx="7">
                  <c:v>191</c:v>
                </c:pt>
                <c:pt idx="8">
                  <c:v>426</c:v>
                </c:pt>
                <c:pt idx="9">
                  <c:v>552</c:v>
                </c:pt>
                <c:pt idx="10">
                  <c:v>792</c:v>
                </c:pt>
                <c:pt idx="11">
                  <c:v>902</c:v>
                </c:pt>
                <c:pt idx="12">
                  <c:v>974</c:v>
                </c:pt>
                <c:pt idx="13">
                  <c:v>918</c:v>
                </c:pt>
                <c:pt idx="14">
                  <c:v>601</c:v>
                </c:pt>
                <c:pt idx="15">
                  <c:v>678</c:v>
                </c:pt>
              </c:numCache>
            </c:numRef>
          </c:val>
          <c:smooth val="0"/>
          <c:extLst>
            <c:ext xmlns:c16="http://schemas.microsoft.com/office/drawing/2014/chart" uri="{C3380CC4-5D6E-409C-BE32-E72D297353CC}">
              <c16:uniqueId val="{00000002-9529-44B2-A411-7B11863720E1}"/>
            </c:ext>
          </c:extLst>
        </c:ser>
        <c:ser>
          <c:idx val="3"/>
          <c:order val="3"/>
          <c:tx>
            <c:v>Gabapentin/ Pregabalin</c:v>
          </c:tx>
          <c:spPr>
            <a:ln w="47625" cap="rnd">
              <a:solidFill>
                <a:srgbClr val="949494"/>
              </a:solidFill>
              <a:prstDash val="sysDash"/>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D2D4-49D5-837E-C89125E784EE}"/>
                </c:ext>
              </c:extLst>
            </c:dLbl>
            <c:dLbl>
              <c:idx val="1"/>
              <c:delete val="1"/>
              <c:extLst>
                <c:ext xmlns:c15="http://schemas.microsoft.com/office/drawing/2012/chart" uri="{CE6537A1-D6FC-4f65-9D91-7224C49458BB}"/>
                <c:ext xmlns:c16="http://schemas.microsoft.com/office/drawing/2014/chart" uri="{C3380CC4-5D6E-409C-BE32-E72D297353CC}">
                  <c16:uniqueId val="{00000010-D2D4-49D5-837E-C89125E784EE}"/>
                </c:ext>
              </c:extLst>
            </c:dLbl>
            <c:dLbl>
              <c:idx val="2"/>
              <c:delete val="1"/>
              <c:extLst>
                <c:ext xmlns:c15="http://schemas.microsoft.com/office/drawing/2012/chart" uri="{CE6537A1-D6FC-4f65-9D91-7224C49458BB}"/>
                <c:ext xmlns:c16="http://schemas.microsoft.com/office/drawing/2014/chart" uri="{C3380CC4-5D6E-409C-BE32-E72D297353CC}">
                  <c16:uniqueId val="{0000000F-D2D4-49D5-837E-C89125E784EE}"/>
                </c:ext>
              </c:extLst>
            </c:dLbl>
            <c:dLbl>
              <c:idx val="3"/>
              <c:delete val="1"/>
              <c:extLst>
                <c:ext xmlns:c15="http://schemas.microsoft.com/office/drawing/2012/chart" uri="{CE6537A1-D6FC-4f65-9D91-7224C49458BB}"/>
                <c:ext xmlns:c16="http://schemas.microsoft.com/office/drawing/2014/chart" uri="{C3380CC4-5D6E-409C-BE32-E72D297353CC}">
                  <c16:uniqueId val="{0000000E-D2D4-49D5-837E-C89125E784EE}"/>
                </c:ext>
              </c:extLst>
            </c:dLbl>
            <c:dLbl>
              <c:idx val="4"/>
              <c:delete val="1"/>
              <c:extLst>
                <c:ext xmlns:c15="http://schemas.microsoft.com/office/drawing/2012/chart" uri="{CE6537A1-D6FC-4f65-9D91-7224C49458BB}"/>
                <c:ext xmlns:c16="http://schemas.microsoft.com/office/drawing/2014/chart" uri="{C3380CC4-5D6E-409C-BE32-E72D297353CC}">
                  <c16:uniqueId val="{0000000D-D2D4-49D5-837E-C89125E784EE}"/>
                </c:ext>
              </c:extLst>
            </c:dLbl>
            <c:dLbl>
              <c:idx val="5"/>
              <c:delete val="1"/>
              <c:extLst>
                <c:ext xmlns:c15="http://schemas.microsoft.com/office/drawing/2012/chart" uri="{CE6537A1-D6FC-4f65-9D91-7224C49458BB}"/>
                <c:ext xmlns:c16="http://schemas.microsoft.com/office/drawing/2014/chart" uri="{C3380CC4-5D6E-409C-BE32-E72D297353CC}">
                  <c16:uniqueId val="{0000000C-D2D4-49D5-837E-C89125E784EE}"/>
                </c:ext>
              </c:extLst>
            </c:dLbl>
            <c:dLbl>
              <c:idx val="6"/>
              <c:delete val="1"/>
              <c:extLst>
                <c:ext xmlns:c15="http://schemas.microsoft.com/office/drawing/2012/chart" uri="{CE6537A1-D6FC-4f65-9D91-7224C49458BB}"/>
                <c:ext xmlns:c16="http://schemas.microsoft.com/office/drawing/2014/chart" uri="{C3380CC4-5D6E-409C-BE32-E72D297353CC}">
                  <c16:uniqueId val="{0000000B-D2D4-49D5-837E-C89125E784EE}"/>
                </c:ext>
              </c:extLst>
            </c:dLbl>
            <c:dLbl>
              <c:idx val="7"/>
              <c:delete val="1"/>
              <c:extLst>
                <c:ext xmlns:c15="http://schemas.microsoft.com/office/drawing/2012/chart" uri="{CE6537A1-D6FC-4f65-9D91-7224C49458BB}"/>
                <c:ext xmlns:c16="http://schemas.microsoft.com/office/drawing/2014/chart" uri="{C3380CC4-5D6E-409C-BE32-E72D297353CC}">
                  <c16:uniqueId val="{0000000A-D2D4-49D5-837E-C89125E784EE}"/>
                </c:ext>
              </c:extLst>
            </c:dLbl>
            <c:dLbl>
              <c:idx val="8"/>
              <c:delete val="1"/>
              <c:extLst>
                <c:ext xmlns:c15="http://schemas.microsoft.com/office/drawing/2012/chart" uri="{CE6537A1-D6FC-4f65-9D91-7224C49458BB}"/>
                <c:ext xmlns:c16="http://schemas.microsoft.com/office/drawing/2014/chart" uri="{C3380CC4-5D6E-409C-BE32-E72D297353CC}">
                  <c16:uniqueId val="{00000009-D2D4-49D5-837E-C89125E784EE}"/>
                </c:ext>
              </c:extLst>
            </c:dLbl>
            <c:dLbl>
              <c:idx val="9"/>
              <c:delete val="1"/>
              <c:extLst>
                <c:ext xmlns:c15="http://schemas.microsoft.com/office/drawing/2012/chart" uri="{CE6537A1-D6FC-4f65-9D91-7224C49458BB}"/>
                <c:ext xmlns:c16="http://schemas.microsoft.com/office/drawing/2014/chart" uri="{C3380CC4-5D6E-409C-BE32-E72D297353CC}">
                  <c16:uniqueId val="{00000008-D2D4-49D5-837E-C89125E784EE}"/>
                </c:ext>
              </c:extLst>
            </c:dLbl>
            <c:dLbl>
              <c:idx val="10"/>
              <c:delete val="1"/>
              <c:extLst>
                <c:ext xmlns:c15="http://schemas.microsoft.com/office/drawing/2012/chart" uri="{CE6537A1-D6FC-4f65-9D91-7224C49458BB}"/>
                <c:ext xmlns:c16="http://schemas.microsoft.com/office/drawing/2014/chart" uri="{C3380CC4-5D6E-409C-BE32-E72D297353CC}">
                  <c16:uniqueId val="{00000007-D2D4-49D5-837E-C89125E784EE}"/>
                </c:ext>
              </c:extLst>
            </c:dLbl>
            <c:dLbl>
              <c:idx val="11"/>
              <c:delete val="1"/>
              <c:extLst>
                <c:ext xmlns:c15="http://schemas.microsoft.com/office/drawing/2012/chart" uri="{CE6537A1-D6FC-4f65-9D91-7224C49458BB}"/>
                <c:ext xmlns:c16="http://schemas.microsoft.com/office/drawing/2014/chart" uri="{C3380CC4-5D6E-409C-BE32-E72D297353CC}">
                  <c16:uniqueId val="{00000006-D2D4-49D5-837E-C89125E784EE}"/>
                </c:ext>
              </c:extLst>
            </c:dLbl>
            <c:dLbl>
              <c:idx val="12"/>
              <c:delete val="1"/>
              <c:extLst>
                <c:ext xmlns:c15="http://schemas.microsoft.com/office/drawing/2012/chart" uri="{CE6537A1-D6FC-4f65-9D91-7224C49458BB}"/>
                <c:ext xmlns:c16="http://schemas.microsoft.com/office/drawing/2014/chart" uri="{C3380CC4-5D6E-409C-BE32-E72D297353CC}">
                  <c16:uniqueId val="{00000005-D2D4-49D5-837E-C89125E784EE}"/>
                </c:ext>
              </c:extLst>
            </c:dLbl>
            <c:dLbl>
              <c:idx val="13"/>
              <c:delete val="1"/>
              <c:extLst>
                <c:ext xmlns:c15="http://schemas.microsoft.com/office/drawing/2012/chart" uri="{CE6537A1-D6FC-4f65-9D91-7224C49458BB}"/>
                <c:ext xmlns:c16="http://schemas.microsoft.com/office/drawing/2014/chart" uri="{C3380CC4-5D6E-409C-BE32-E72D297353CC}">
                  <c16:uniqueId val="{00000004-D2D4-49D5-837E-C89125E784EE}"/>
                </c:ext>
              </c:extLst>
            </c:dLbl>
            <c:dLbl>
              <c:idx val="14"/>
              <c:delete val="1"/>
              <c:extLst>
                <c:ext xmlns:c15="http://schemas.microsoft.com/office/drawing/2012/chart" uri="{CE6537A1-D6FC-4f65-9D91-7224C49458BB}"/>
                <c:ext xmlns:c16="http://schemas.microsoft.com/office/drawing/2014/chart" uri="{C3380CC4-5D6E-409C-BE32-E72D297353CC}">
                  <c16:uniqueId val="{00000012-D2D4-49D5-837E-C89125E784EE}"/>
                </c:ext>
              </c:extLst>
            </c:dLbl>
            <c:dLbl>
              <c:idx val="15"/>
              <c:layout>
                <c:manualLayout>
                  <c:x val="-5.4697947812818179E-3"/>
                  <c:y val="9.9447913838356494E-2"/>
                </c:manualLayout>
              </c:layout>
              <c:showLegendKey val="0"/>
              <c:showVal val="1"/>
              <c:showCatName val="0"/>
              <c:showSerName val="1"/>
              <c:showPercent val="0"/>
              <c:showBubbleSize val="0"/>
              <c:separator>
</c:separator>
              <c:extLst>
                <c:ext xmlns:c15="http://schemas.microsoft.com/office/drawing/2012/chart" uri="{CE6537A1-D6FC-4f65-9D91-7224C49458BB}">
                  <c15:layout>
                    <c:manualLayout>
                      <c:w val="0.15564889552389868"/>
                      <c:h val="0.1457621600281821"/>
                    </c:manualLayout>
                  </c15:layout>
                </c:ext>
                <c:ext xmlns:c16="http://schemas.microsoft.com/office/drawing/2014/chart" uri="{C3380CC4-5D6E-409C-BE32-E72D297353CC}">
                  <c16:uniqueId val="{00000003-62E1-457E-AF85-C51EDB0266F8}"/>
                </c:ext>
              </c:extLst>
            </c:dLbl>
            <c:spPr>
              <a:noFill/>
              <a:ln w="25400">
                <a:solidFill>
                  <a:srgbClr val="949494"/>
                </a:solidFill>
                <a:prstDash val="sysDash"/>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Table_3!$P$19:$P$34</c:f>
              <c:numCache>
                <c:formatCode>#,##0</c:formatCode>
                <c:ptCount val="16"/>
                <c:pt idx="0">
                  <c:v>2</c:v>
                </c:pt>
                <c:pt idx="1">
                  <c:v>2</c:v>
                </c:pt>
                <c:pt idx="2">
                  <c:v>3</c:v>
                </c:pt>
                <c:pt idx="3">
                  <c:v>8</c:v>
                </c:pt>
                <c:pt idx="4">
                  <c:v>25</c:v>
                </c:pt>
                <c:pt idx="5">
                  <c:v>56</c:v>
                </c:pt>
                <c:pt idx="6">
                  <c:v>86</c:v>
                </c:pt>
                <c:pt idx="7">
                  <c:v>131</c:v>
                </c:pt>
                <c:pt idx="8">
                  <c:v>208</c:v>
                </c:pt>
                <c:pt idx="9">
                  <c:v>242</c:v>
                </c:pt>
                <c:pt idx="10">
                  <c:v>367</c:v>
                </c:pt>
                <c:pt idx="11">
                  <c:v>443</c:v>
                </c:pt>
                <c:pt idx="12">
                  <c:v>502</c:v>
                </c:pt>
                <c:pt idx="13">
                  <c:v>473</c:v>
                </c:pt>
                <c:pt idx="14">
                  <c:v>367</c:v>
                </c:pt>
                <c:pt idx="15">
                  <c:v>450</c:v>
                </c:pt>
              </c:numCache>
            </c:numRef>
          </c:val>
          <c:smooth val="0"/>
          <c:extLst>
            <c:ext xmlns:c16="http://schemas.microsoft.com/office/drawing/2014/chart" uri="{C3380CC4-5D6E-409C-BE32-E72D297353CC}">
              <c16:uniqueId val="{00000003-9529-44B2-A411-7B11863720E1}"/>
            </c:ext>
          </c:extLst>
        </c:ser>
        <c:ser>
          <c:idx val="4"/>
          <c:order val="4"/>
          <c:tx>
            <c:strRef>
              <c:f>Table_3!$Q$6</c:f>
              <c:strCache>
                <c:ptCount val="1"/>
                <c:pt idx="0">
                  <c:v>Cocaine</c:v>
                </c:pt>
              </c:strCache>
            </c:strRef>
          </c:tx>
          <c:spPr>
            <a:ln w="47625" cap="rnd">
              <a:solidFill>
                <a:srgbClr val="949494"/>
              </a:solidFill>
              <a:round/>
            </a:ln>
            <a:effectLst/>
          </c:spPr>
          <c:marker>
            <c:symbol val="none"/>
          </c:marker>
          <c:dLbls>
            <c:dLbl>
              <c:idx val="15"/>
              <c:layout>
                <c:manualLayout>
                  <c:x val="2.8722131330308279E-2"/>
                  <c:y val="-1.25720961995738E-2"/>
                </c:manualLayout>
              </c:layout>
              <c:spPr>
                <a:noFill/>
                <a:ln w="25400">
                  <a:solidFill>
                    <a:srgbClr val="949494"/>
                  </a:solid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62E1-457E-AF85-C51EDB0266F8}"/>
                </c:ext>
              </c:extLst>
            </c:dLbl>
            <c:spPr>
              <a:noFill/>
              <a:ln w="25400">
                <a:solidFill>
                  <a:schemeClr val="tx1"/>
                </a:solid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Table_3!$Q$19:$Q$34</c:f>
              <c:numCache>
                <c:formatCode>#,##0</c:formatCode>
                <c:ptCount val="16"/>
                <c:pt idx="0">
                  <c:v>36</c:v>
                </c:pt>
                <c:pt idx="1">
                  <c:v>32</c:v>
                </c:pt>
                <c:pt idx="2">
                  <c:v>33</c:v>
                </c:pt>
                <c:pt idx="3">
                  <c:v>36</c:v>
                </c:pt>
                <c:pt idx="4">
                  <c:v>31</c:v>
                </c:pt>
                <c:pt idx="5">
                  <c:v>45</c:v>
                </c:pt>
                <c:pt idx="6">
                  <c:v>45</c:v>
                </c:pt>
                <c:pt idx="7">
                  <c:v>93</c:v>
                </c:pt>
                <c:pt idx="8">
                  <c:v>123</c:v>
                </c:pt>
                <c:pt idx="9">
                  <c:v>176</c:v>
                </c:pt>
                <c:pt idx="10">
                  <c:v>273</c:v>
                </c:pt>
                <c:pt idx="11">
                  <c:v>372</c:v>
                </c:pt>
                <c:pt idx="12">
                  <c:v>459</c:v>
                </c:pt>
                <c:pt idx="13">
                  <c:v>403</c:v>
                </c:pt>
                <c:pt idx="14">
                  <c:v>371</c:v>
                </c:pt>
                <c:pt idx="15">
                  <c:v>479</c:v>
                </c:pt>
              </c:numCache>
            </c:numRef>
          </c:val>
          <c:smooth val="0"/>
          <c:extLst>
            <c:ext xmlns:c16="http://schemas.microsoft.com/office/drawing/2014/chart" uri="{C3380CC4-5D6E-409C-BE32-E72D297353CC}">
              <c16:uniqueId val="{00000004-9529-44B2-A411-7B11863720E1}"/>
            </c:ext>
          </c:extLst>
        </c:ser>
        <c:dLbls>
          <c:showLegendKey val="0"/>
          <c:showVal val="0"/>
          <c:showCatName val="0"/>
          <c:showSerName val="0"/>
          <c:showPercent val="0"/>
          <c:showBubbleSize val="0"/>
        </c:dLbls>
        <c:smooth val="0"/>
        <c:axId val="368792063"/>
        <c:axId val="368806943"/>
      </c:lineChart>
      <c:catAx>
        <c:axId val="368792063"/>
        <c:scaling>
          <c:orientation val="minMax"/>
        </c:scaling>
        <c:delete val="0"/>
        <c:axPos val="b"/>
        <c:title>
          <c:tx>
            <c:rich>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Year</a:t>
                </a:r>
              </a:p>
            </c:rich>
          </c:tx>
          <c:overlay val="0"/>
          <c:spPr>
            <a:noFill/>
            <a:ln>
              <a:noFill/>
            </a:ln>
            <a:effectLst/>
          </c:spPr>
        </c:title>
        <c:numFmt formatCode="General" sourceLinked="1"/>
        <c:majorTickMark val="out"/>
        <c:minorTickMark val="none"/>
        <c:tickLblPos val="nextTo"/>
        <c:spPr>
          <a:noFill/>
          <a:ln w="9525" cap="flat" cmpd="sng" algn="ctr">
            <a:solidFill>
              <a:srgbClr val="333333"/>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68806943"/>
        <c:crosses val="autoZero"/>
        <c:auto val="1"/>
        <c:lblAlgn val="ctr"/>
        <c:lblOffset val="100"/>
        <c:tickLblSkip val="3"/>
        <c:noMultiLvlLbl val="0"/>
      </c:catAx>
      <c:valAx>
        <c:axId val="368806943"/>
        <c:scaling>
          <c:orientation val="minMax"/>
          <c:max val="1400"/>
        </c:scaling>
        <c:delete val="0"/>
        <c:axPos val="l"/>
        <c:title>
          <c:tx>
            <c:rich>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Drug misuse deaths</a:t>
                </a:r>
              </a:p>
            </c:rich>
          </c:tx>
          <c:overlay val="0"/>
          <c:spPr>
            <a:noFill/>
            <a:ln>
              <a:noFill/>
            </a:ln>
            <a:effectLst/>
          </c:spPr>
        </c:title>
        <c:numFmt formatCode="#,##0" sourceLinked="1"/>
        <c:majorTickMark val="out"/>
        <c:minorTickMark val="none"/>
        <c:tickLblPos val="nextTo"/>
        <c:spPr>
          <a:noFill/>
          <a:ln>
            <a:solidFill>
              <a:srgbClr val="333333"/>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687920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7b: Drug misuse deaths in Scotland by drugs implicated, opiates and opioids</a:t>
            </a:r>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5351964027831351E-2"/>
          <c:y val="0.1190763401357548"/>
          <c:w val="0.69834756716216595"/>
          <c:h val="0.8022973333197474"/>
        </c:manualLayout>
      </c:layout>
      <c:lineChart>
        <c:grouping val="standard"/>
        <c:varyColors val="0"/>
        <c:ser>
          <c:idx val="0"/>
          <c:order val="0"/>
          <c:tx>
            <c:v>All opiates/ opioids</c:v>
          </c:tx>
          <c:spPr>
            <a:ln w="47625" cap="rnd">
              <a:solidFill>
                <a:srgbClr val="6C297F"/>
              </a:solidFill>
              <a:round/>
            </a:ln>
            <a:effectLst/>
          </c:spPr>
          <c:marker>
            <c:symbol val="none"/>
          </c:marker>
          <c:dLbls>
            <c:dLbl>
              <c:idx val="15"/>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D36B-41C9-9857-2068E80244C4}"/>
                </c:ext>
              </c:extLst>
            </c:dLbl>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Table_3!$C$19:$C$34</c:f>
              <c:numCache>
                <c:formatCode>#,##0</c:formatCode>
                <c:ptCount val="16"/>
                <c:pt idx="0">
                  <c:v>507</c:v>
                </c:pt>
                <c:pt idx="1">
                  <c:v>498</c:v>
                </c:pt>
                <c:pt idx="2">
                  <c:v>442</c:v>
                </c:pt>
                <c:pt idx="3">
                  <c:v>524</c:v>
                </c:pt>
                <c:pt idx="4">
                  <c:v>499</c:v>
                </c:pt>
                <c:pt idx="5">
                  <c:v>461</c:v>
                </c:pt>
                <c:pt idx="6">
                  <c:v>536</c:v>
                </c:pt>
                <c:pt idx="7">
                  <c:v>606</c:v>
                </c:pt>
                <c:pt idx="8">
                  <c:v>766</c:v>
                </c:pt>
                <c:pt idx="9">
                  <c:v>815</c:v>
                </c:pt>
                <c:pt idx="10">
                  <c:v>1021</c:v>
                </c:pt>
                <c:pt idx="11">
                  <c:v>1106</c:v>
                </c:pt>
                <c:pt idx="12">
                  <c:v>1192</c:v>
                </c:pt>
                <c:pt idx="13">
                  <c:v>1119</c:v>
                </c:pt>
                <c:pt idx="14">
                  <c:v>867</c:v>
                </c:pt>
                <c:pt idx="15">
                  <c:v>937</c:v>
                </c:pt>
              </c:numCache>
            </c:numRef>
          </c:val>
          <c:smooth val="0"/>
          <c:extLst>
            <c:ext xmlns:c16="http://schemas.microsoft.com/office/drawing/2014/chart" uri="{C3380CC4-5D6E-409C-BE32-E72D297353CC}">
              <c16:uniqueId val="{00000000-434C-42F5-B8A5-330BDC67AD30}"/>
            </c:ext>
          </c:extLst>
        </c:ser>
        <c:ser>
          <c:idx val="1"/>
          <c:order val="1"/>
          <c:tx>
            <c:v>Heroin/morphine</c:v>
          </c:tx>
          <c:spPr>
            <a:ln w="47625" cap="rnd">
              <a:solidFill>
                <a:srgbClr val="949494"/>
              </a:solidFill>
              <a:prstDash val="solid"/>
              <a:round/>
            </a:ln>
            <a:effectLst/>
          </c:spPr>
          <c:marker>
            <c:symbol val="none"/>
          </c:marker>
          <c:dLbls>
            <c:dLbl>
              <c:idx val="15"/>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D36B-41C9-9857-2068E80244C4}"/>
                </c:ext>
              </c:extLst>
            </c:dLbl>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Table_3!$D$19:$D$34</c:f>
              <c:numCache>
                <c:formatCode>#,##0</c:formatCode>
                <c:ptCount val="16"/>
                <c:pt idx="0">
                  <c:v>324</c:v>
                </c:pt>
                <c:pt idx="1">
                  <c:v>322</c:v>
                </c:pt>
                <c:pt idx="2">
                  <c:v>254</c:v>
                </c:pt>
                <c:pt idx="3">
                  <c:v>206</c:v>
                </c:pt>
                <c:pt idx="4">
                  <c:v>221</c:v>
                </c:pt>
                <c:pt idx="5">
                  <c:v>221</c:v>
                </c:pt>
                <c:pt idx="6">
                  <c:v>309</c:v>
                </c:pt>
                <c:pt idx="7">
                  <c:v>345</c:v>
                </c:pt>
                <c:pt idx="8">
                  <c:v>473</c:v>
                </c:pt>
                <c:pt idx="9">
                  <c:v>470</c:v>
                </c:pt>
                <c:pt idx="10">
                  <c:v>537</c:v>
                </c:pt>
                <c:pt idx="11">
                  <c:v>651</c:v>
                </c:pt>
                <c:pt idx="12">
                  <c:v>605</c:v>
                </c:pt>
                <c:pt idx="13">
                  <c:v>480</c:v>
                </c:pt>
                <c:pt idx="14">
                  <c:v>419</c:v>
                </c:pt>
                <c:pt idx="15">
                  <c:v>389</c:v>
                </c:pt>
              </c:numCache>
            </c:numRef>
          </c:val>
          <c:smooth val="0"/>
          <c:extLst>
            <c:ext xmlns:c16="http://schemas.microsoft.com/office/drawing/2014/chart" uri="{C3380CC4-5D6E-409C-BE32-E72D297353CC}">
              <c16:uniqueId val="{00000001-434C-42F5-B8A5-330BDC67AD30}"/>
            </c:ext>
          </c:extLst>
        </c:ser>
        <c:ser>
          <c:idx val="2"/>
          <c:order val="2"/>
          <c:tx>
            <c:strRef>
              <c:f>Table_3!$E$6</c:f>
              <c:strCache>
                <c:ptCount val="1"/>
                <c:pt idx="0">
                  <c:v>Methadone</c:v>
                </c:pt>
              </c:strCache>
            </c:strRef>
          </c:tx>
          <c:spPr>
            <a:ln w="47625" cap="rnd">
              <a:solidFill>
                <a:srgbClr val="949494"/>
              </a:solidFill>
              <a:prstDash val="sysDash"/>
              <a:round/>
            </a:ln>
            <a:effectLst/>
          </c:spPr>
          <c:marker>
            <c:symbol val="none"/>
          </c:marker>
          <c:dLbls>
            <c:dLbl>
              <c:idx val="15"/>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D36B-41C9-9857-2068E80244C4}"/>
                </c:ext>
              </c:extLst>
            </c:dLbl>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Table_3!$E$19:$E$34</c:f>
              <c:numCache>
                <c:formatCode>#,##0</c:formatCode>
                <c:ptCount val="16"/>
                <c:pt idx="0">
                  <c:v>169</c:v>
                </c:pt>
                <c:pt idx="1">
                  <c:v>173</c:v>
                </c:pt>
                <c:pt idx="2">
                  <c:v>174</c:v>
                </c:pt>
                <c:pt idx="3">
                  <c:v>275</c:v>
                </c:pt>
                <c:pt idx="4">
                  <c:v>237</c:v>
                </c:pt>
                <c:pt idx="5">
                  <c:v>216</c:v>
                </c:pt>
                <c:pt idx="6">
                  <c:v>214</c:v>
                </c:pt>
                <c:pt idx="7">
                  <c:v>251</c:v>
                </c:pt>
                <c:pt idx="8">
                  <c:v>362</c:v>
                </c:pt>
                <c:pt idx="9">
                  <c:v>439</c:v>
                </c:pt>
                <c:pt idx="10">
                  <c:v>560</c:v>
                </c:pt>
                <c:pt idx="11">
                  <c:v>567</c:v>
                </c:pt>
                <c:pt idx="12">
                  <c:v>708</c:v>
                </c:pt>
                <c:pt idx="13">
                  <c:v>635</c:v>
                </c:pt>
                <c:pt idx="14">
                  <c:v>474</c:v>
                </c:pt>
                <c:pt idx="15">
                  <c:v>514</c:v>
                </c:pt>
              </c:numCache>
            </c:numRef>
          </c:val>
          <c:smooth val="0"/>
          <c:extLst>
            <c:ext xmlns:c16="http://schemas.microsoft.com/office/drawing/2014/chart" uri="{C3380CC4-5D6E-409C-BE32-E72D297353CC}">
              <c16:uniqueId val="{00000002-434C-42F5-B8A5-330BDC67AD30}"/>
            </c:ext>
          </c:extLst>
        </c:ser>
        <c:ser>
          <c:idx val="3"/>
          <c:order val="3"/>
          <c:tx>
            <c:strRef>
              <c:f>Table_3!$F$6</c:f>
              <c:strCache>
                <c:ptCount val="1"/>
                <c:pt idx="0">
                  <c:v>Buprenorphine</c:v>
                </c:pt>
              </c:strCache>
            </c:strRef>
          </c:tx>
          <c:spPr>
            <a:ln w="47625" cap="rnd">
              <a:solidFill>
                <a:srgbClr val="949494"/>
              </a:solidFill>
              <a:prstDash val="sysDot"/>
              <a:round/>
            </a:ln>
            <a:effectLst/>
          </c:spPr>
          <c:marker>
            <c:symbol val="none"/>
          </c:marker>
          <c:dLbls>
            <c:dLbl>
              <c:idx val="15"/>
              <c:layout>
                <c:manualLayout>
                  <c:x val="4.0914561803970205E-3"/>
                  <c:y val="-1.043585041662873E-2"/>
                </c:manualLayout>
              </c:layout>
              <c:spPr>
                <a:noFill/>
                <a:ln w="28575">
                  <a:solidFill>
                    <a:srgbClr val="949494"/>
                  </a:solidFill>
                  <a:prstDash val="sysDot"/>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D36B-41C9-9857-2068E80244C4}"/>
                </c:ext>
              </c:extLst>
            </c:dLbl>
            <c:spPr>
              <a:noFill/>
              <a:ln w="28575">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Table_3!$F$19:$F$34</c:f>
              <c:numCache>
                <c:formatCode>#,##0</c:formatCode>
                <c:ptCount val="16"/>
                <c:pt idx="0">
                  <c:v>0</c:v>
                </c:pt>
                <c:pt idx="1">
                  <c:v>2</c:v>
                </c:pt>
                <c:pt idx="2">
                  <c:v>4</c:v>
                </c:pt>
                <c:pt idx="3">
                  <c:v>10</c:v>
                </c:pt>
                <c:pt idx="4">
                  <c:v>8</c:v>
                </c:pt>
                <c:pt idx="5">
                  <c:v>11</c:v>
                </c:pt>
                <c:pt idx="6">
                  <c:v>29</c:v>
                </c:pt>
                <c:pt idx="7">
                  <c:v>25</c:v>
                </c:pt>
                <c:pt idx="8">
                  <c:v>39</c:v>
                </c:pt>
                <c:pt idx="9">
                  <c:v>36</c:v>
                </c:pt>
                <c:pt idx="10">
                  <c:v>89</c:v>
                </c:pt>
                <c:pt idx="11">
                  <c:v>82</c:v>
                </c:pt>
                <c:pt idx="12">
                  <c:v>97</c:v>
                </c:pt>
                <c:pt idx="13">
                  <c:v>128</c:v>
                </c:pt>
                <c:pt idx="14">
                  <c:v>67</c:v>
                </c:pt>
                <c:pt idx="15">
                  <c:v>72</c:v>
                </c:pt>
              </c:numCache>
            </c:numRef>
          </c:val>
          <c:smooth val="0"/>
          <c:extLst>
            <c:ext xmlns:c16="http://schemas.microsoft.com/office/drawing/2014/chart" uri="{C3380CC4-5D6E-409C-BE32-E72D297353CC}">
              <c16:uniqueId val="{00000003-434C-42F5-B8A5-330BDC67AD30}"/>
            </c:ext>
          </c:extLst>
        </c:ser>
        <c:ser>
          <c:idx val="4"/>
          <c:order val="4"/>
          <c:tx>
            <c:v>Codeine</c:v>
          </c:tx>
          <c:spPr>
            <a:ln w="47625" cap="rnd">
              <a:solidFill>
                <a:srgbClr val="949494"/>
              </a:solidFill>
              <a:prstDash val="dash"/>
              <a:round/>
            </a:ln>
            <a:effectLst/>
          </c:spPr>
          <c:marker>
            <c:symbol val="none"/>
          </c:marker>
          <c:dLbls>
            <c:dLbl>
              <c:idx val="15"/>
              <c:layout>
                <c:manualLayout>
                  <c:x val="1.6432190073805145E-2"/>
                  <c:y val="3.7672433939423419E-2"/>
                </c:manualLayout>
              </c:layout>
              <c:spPr>
                <a:noFill/>
                <a:ln w="28575">
                  <a:solidFill>
                    <a:srgbClr val="949494"/>
                  </a:solidFill>
                  <a:prstDash val="dash"/>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D36B-41C9-9857-2068E80244C4}"/>
                </c:ext>
              </c:extLst>
            </c:dLbl>
            <c:spPr>
              <a:noFill/>
              <a:ln w="28575">
                <a:noFill/>
                <a:prstDash val="dash"/>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Table_3!$G$19:$G$34</c:f>
              <c:numCache>
                <c:formatCode>#,##0</c:formatCode>
                <c:ptCount val="16"/>
                <c:pt idx="0">
                  <c:v>24</c:v>
                </c:pt>
                <c:pt idx="1">
                  <c:v>33</c:v>
                </c:pt>
                <c:pt idx="2">
                  <c:v>11</c:v>
                </c:pt>
                <c:pt idx="3">
                  <c:v>32</c:v>
                </c:pt>
                <c:pt idx="4">
                  <c:v>33</c:v>
                </c:pt>
                <c:pt idx="5">
                  <c:v>33</c:v>
                </c:pt>
                <c:pt idx="6">
                  <c:v>38</c:v>
                </c:pt>
                <c:pt idx="7">
                  <c:v>31</c:v>
                </c:pt>
                <c:pt idx="8">
                  <c:v>43</c:v>
                </c:pt>
                <c:pt idx="9">
                  <c:v>27</c:v>
                </c:pt>
                <c:pt idx="10">
                  <c:v>57</c:v>
                </c:pt>
                <c:pt idx="11">
                  <c:v>57</c:v>
                </c:pt>
                <c:pt idx="12">
                  <c:v>51</c:v>
                </c:pt>
                <c:pt idx="13">
                  <c:v>59</c:v>
                </c:pt>
                <c:pt idx="14">
                  <c:v>53</c:v>
                </c:pt>
                <c:pt idx="15">
                  <c:v>60</c:v>
                </c:pt>
              </c:numCache>
            </c:numRef>
          </c:val>
          <c:smooth val="0"/>
          <c:extLst>
            <c:ext xmlns:c16="http://schemas.microsoft.com/office/drawing/2014/chart" uri="{C3380CC4-5D6E-409C-BE32-E72D297353CC}">
              <c16:uniqueId val="{00000004-434C-42F5-B8A5-330BDC67AD30}"/>
            </c:ext>
          </c:extLst>
        </c:ser>
        <c:ser>
          <c:idx val="5"/>
          <c:order val="5"/>
          <c:tx>
            <c:v>Dihydrocodeine</c:v>
          </c:tx>
          <c:spPr>
            <a:ln w="47625" cap="rnd">
              <a:solidFill>
                <a:srgbClr val="949494"/>
              </a:solidFill>
              <a:prstDash val="solid"/>
              <a:round/>
            </a:ln>
            <a:effectLst/>
          </c:spPr>
          <c:marker>
            <c:symbol val="none"/>
          </c:marker>
          <c:dLbls>
            <c:dLbl>
              <c:idx val="15"/>
              <c:layout>
                <c:manualLayout>
                  <c:x val="-1.3638187267990735E-3"/>
                  <c:y val="-3.9714984599314287E-2"/>
                </c:manualLayout>
              </c:layout>
              <c:spPr>
                <a:noFill/>
                <a:ln w="28575">
                  <a:solidFill>
                    <a:srgbClr val="949494"/>
                  </a:solidFill>
                  <a:prstDash val="solid"/>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extLst>
                <c:ext xmlns:c15="http://schemas.microsoft.com/office/drawing/2012/chart" uri="{CE6537A1-D6FC-4f65-9D91-7224C49458BB}">
                  <c15:layout>
                    <c:manualLayout>
                      <c:w val="0.20915448823078134"/>
                      <c:h val="5.8023328316455736E-2"/>
                    </c:manualLayout>
                  </c15:layout>
                </c:ext>
                <c:ext xmlns:c16="http://schemas.microsoft.com/office/drawing/2014/chart" uri="{C3380CC4-5D6E-409C-BE32-E72D297353CC}">
                  <c16:uniqueId val="{00000003-D36B-41C9-9857-2068E80244C4}"/>
                </c:ext>
              </c:extLst>
            </c:dLbl>
            <c:spPr>
              <a:noFill/>
              <a:ln w="28575">
                <a:solidFill>
                  <a:schemeClr val="tx1"/>
                </a:solidFill>
                <a:prstDash val="solid"/>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Table_3!$H$19:$H$34</c:f>
              <c:numCache>
                <c:formatCode>#,##0</c:formatCode>
                <c:ptCount val="16"/>
                <c:pt idx="0">
                  <c:v>67</c:v>
                </c:pt>
                <c:pt idx="1">
                  <c:v>64</c:v>
                </c:pt>
                <c:pt idx="2">
                  <c:v>58</c:v>
                </c:pt>
                <c:pt idx="3">
                  <c:v>85</c:v>
                </c:pt>
                <c:pt idx="4">
                  <c:v>84</c:v>
                </c:pt>
                <c:pt idx="5">
                  <c:v>81</c:v>
                </c:pt>
                <c:pt idx="6">
                  <c:v>69</c:v>
                </c:pt>
                <c:pt idx="7">
                  <c:v>94</c:v>
                </c:pt>
                <c:pt idx="8">
                  <c:v>114</c:v>
                </c:pt>
                <c:pt idx="9">
                  <c:v>97</c:v>
                </c:pt>
                <c:pt idx="10">
                  <c:v>133</c:v>
                </c:pt>
                <c:pt idx="11">
                  <c:v>118</c:v>
                </c:pt>
                <c:pt idx="12">
                  <c:v>151</c:v>
                </c:pt>
                <c:pt idx="13">
                  <c:v>136</c:v>
                </c:pt>
                <c:pt idx="14">
                  <c:v>96</c:v>
                </c:pt>
                <c:pt idx="15">
                  <c:v>122</c:v>
                </c:pt>
              </c:numCache>
            </c:numRef>
          </c:val>
          <c:smooth val="0"/>
          <c:extLst>
            <c:ext xmlns:c16="http://schemas.microsoft.com/office/drawing/2014/chart" uri="{C3380CC4-5D6E-409C-BE32-E72D297353CC}">
              <c16:uniqueId val="{00000005-434C-42F5-B8A5-330BDC67AD30}"/>
            </c:ext>
          </c:extLst>
        </c:ser>
        <c:dLbls>
          <c:showLegendKey val="0"/>
          <c:showVal val="0"/>
          <c:showCatName val="0"/>
          <c:showSerName val="0"/>
          <c:showPercent val="0"/>
          <c:showBubbleSize val="0"/>
        </c:dLbls>
        <c:smooth val="0"/>
        <c:axId val="375305919"/>
        <c:axId val="375308799"/>
      </c:lineChart>
      <c:catAx>
        <c:axId val="375305919"/>
        <c:scaling>
          <c:orientation val="minMax"/>
        </c:scaling>
        <c:delete val="0"/>
        <c:axPos val="b"/>
        <c:title>
          <c:tx>
            <c:rich>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Year</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rgbClr val="333333"/>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75308799"/>
        <c:crosses val="autoZero"/>
        <c:auto val="1"/>
        <c:lblAlgn val="ctr"/>
        <c:lblOffset val="150"/>
        <c:tickLblSkip val="3"/>
        <c:noMultiLvlLbl val="0"/>
      </c:catAx>
      <c:valAx>
        <c:axId val="375308799"/>
        <c:scaling>
          <c:orientation val="minMax"/>
          <c:max val="1200"/>
        </c:scaling>
        <c:delete val="0"/>
        <c:axPos val="l"/>
        <c:title>
          <c:tx>
            <c:rich>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Drug misuse deaths</a:t>
                </a:r>
              </a:p>
            </c:rich>
          </c:tx>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rgbClr val="333333"/>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753059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sz="16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7c: Drug misuse deaths in Scotland by drugs implicated, benzodiazepines (benzo)</a:t>
            </a:r>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9.0850221107846033E-2"/>
          <c:y val="0.11698917005242905"/>
          <c:w val="0.7205933835676811"/>
          <c:h val="0.79741812130369571"/>
        </c:manualLayout>
      </c:layout>
      <c:lineChart>
        <c:grouping val="standard"/>
        <c:varyColors val="0"/>
        <c:ser>
          <c:idx val="0"/>
          <c:order val="0"/>
          <c:tx>
            <c:v>Any benzo</c:v>
          </c:tx>
          <c:spPr>
            <a:ln w="47625" cap="rnd">
              <a:solidFill>
                <a:srgbClr val="6C297F"/>
              </a:solidFill>
              <a:round/>
            </a:ln>
            <a:effectLst/>
          </c:spPr>
          <c:marker>
            <c:symbol val="none"/>
          </c:marker>
          <c:dLbls>
            <c:dLbl>
              <c:idx val="15"/>
              <c:spPr>
                <a:no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0E83-40A3-BCEE-6A68CE63DD9C}"/>
                </c:ext>
              </c:extLst>
            </c:dLbl>
            <c:spPr>
              <a:noFill/>
              <a:ln>
                <a:noFill/>
              </a:ln>
              <a:effectLst/>
            </c:spPr>
            <c:txPr>
              <a:bodyPr rot="0" spcFirstLastPara="1" vertOverflow="overflow" horzOverflow="overflow" vert="horz" wrap="square"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eparator>
</c:separator>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Table_3!$J$19:$J$34</c:f>
              <c:numCache>
                <c:formatCode>#,##0</c:formatCode>
                <c:ptCount val="16"/>
                <c:pt idx="0">
                  <c:v>149</c:v>
                </c:pt>
                <c:pt idx="1">
                  <c:v>154</c:v>
                </c:pt>
                <c:pt idx="2">
                  <c:v>122</c:v>
                </c:pt>
                <c:pt idx="3">
                  <c:v>185</c:v>
                </c:pt>
                <c:pt idx="4">
                  <c:v>196</c:v>
                </c:pt>
                <c:pt idx="5">
                  <c:v>149</c:v>
                </c:pt>
                <c:pt idx="6">
                  <c:v>121</c:v>
                </c:pt>
                <c:pt idx="7">
                  <c:v>191</c:v>
                </c:pt>
                <c:pt idx="8">
                  <c:v>426</c:v>
                </c:pt>
                <c:pt idx="9">
                  <c:v>552</c:v>
                </c:pt>
                <c:pt idx="10">
                  <c:v>792</c:v>
                </c:pt>
                <c:pt idx="11">
                  <c:v>902</c:v>
                </c:pt>
                <c:pt idx="12">
                  <c:v>974</c:v>
                </c:pt>
                <c:pt idx="13">
                  <c:v>918</c:v>
                </c:pt>
                <c:pt idx="14">
                  <c:v>601</c:v>
                </c:pt>
                <c:pt idx="15">
                  <c:v>678</c:v>
                </c:pt>
              </c:numCache>
            </c:numRef>
          </c:val>
          <c:smooth val="0"/>
          <c:extLst>
            <c:ext xmlns:c16="http://schemas.microsoft.com/office/drawing/2014/chart" uri="{C3380CC4-5D6E-409C-BE32-E72D297353CC}">
              <c16:uniqueId val="{00000000-1463-4D6E-9AB2-30C26458F879}"/>
            </c:ext>
          </c:extLst>
        </c:ser>
        <c:ser>
          <c:idx val="1"/>
          <c:order val="1"/>
          <c:tx>
            <c:v>Prescribable benzo</c:v>
          </c:tx>
          <c:spPr>
            <a:ln w="47625" cap="rnd">
              <a:solidFill>
                <a:srgbClr val="6C297F"/>
              </a:solidFill>
              <a:prstDash val="solid"/>
              <a:round/>
            </a:ln>
            <a:effectLst/>
          </c:spPr>
          <c:marker>
            <c:symbol val="none"/>
          </c:marker>
          <c:dLbls>
            <c:dLbl>
              <c:idx val="15"/>
              <c:layout>
                <c:manualLayout>
                  <c:x val="-6.3949137937699906E-4"/>
                  <c:y val="-3.5481891416537757E-2"/>
                </c:manualLayout>
              </c:layout>
              <c:spPr>
                <a:noFill/>
                <a:ln w="28575">
                  <a:solidFill>
                    <a:srgbClr val="6C297F"/>
                  </a:solidFill>
                  <a:prstDash val="solid"/>
                </a:ln>
                <a:effectLst/>
              </c:spPr>
              <c:txPr>
                <a:bodyPr rot="0" spcFirstLastPara="1" vertOverflow="clip" horzOverflow="clip" vert="horz" wrap="square"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0E83-40A3-BCEE-6A68CE63DD9C}"/>
                </c:ext>
              </c:extLst>
            </c:dLbl>
            <c:spPr>
              <a:noFill/>
              <a:ln w="28575">
                <a:noFill/>
                <a:prstDash val="solid"/>
              </a:ln>
              <a:effectLst/>
            </c:spPr>
            <c:txPr>
              <a:bodyPr rot="0" spcFirstLastPara="1" vertOverflow="clip" horzOverflow="clip"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Table_3!$K$19:$K$34</c:f>
              <c:numCache>
                <c:formatCode>#,##0</c:formatCode>
                <c:ptCount val="16"/>
                <c:pt idx="0">
                  <c:v>148</c:v>
                </c:pt>
                <c:pt idx="1">
                  <c:v>154</c:v>
                </c:pt>
                <c:pt idx="2">
                  <c:v>122</c:v>
                </c:pt>
                <c:pt idx="3">
                  <c:v>172</c:v>
                </c:pt>
                <c:pt idx="4">
                  <c:v>179</c:v>
                </c:pt>
                <c:pt idx="5">
                  <c:v>126</c:v>
                </c:pt>
                <c:pt idx="6">
                  <c:v>92</c:v>
                </c:pt>
                <c:pt idx="7">
                  <c:v>143</c:v>
                </c:pt>
                <c:pt idx="8">
                  <c:v>173</c:v>
                </c:pt>
                <c:pt idx="9">
                  <c:v>234</c:v>
                </c:pt>
                <c:pt idx="10">
                  <c:v>238</c:v>
                </c:pt>
                <c:pt idx="11">
                  <c:v>204</c:v>
                </c:pt>
                <c:pt idx="12">
                  <c:v>210</c:v>
                </c:pt>
                <c:pt idx="13">
                  <c:v>214</c:v>
                </c:pt>
                <c:pt idx="14">
                  <c:v>190</c:v>
                </c:pt>
                <c:pt idx="15">
                  <c:v>218</c:v>
                </c:pt>
              </c:numCache>
            </c:numRef>
          </c:val>
          <c:smooth val="0"/>
          <c:extLst>
            <c:ext xmlns:c16="http://schemas.microsoft.com/office/drawing/2014/chart" uri="{C3380CC4-5D6E-409C-BE32-E72D297353CC}">
              <c16:uniqueId val="{00000001-1463-4D6E-9AB2-30C26458F879}"/>
            </c:ext>
          </c:extLst>
        </c:ser>
        <c:ser>
          <c:idx val="2"/>
          <c:order val="2"/>
          <c:tx>
            <c:v>Street benzo</c:v>
          </c:tx>
          <c:spPr>
            <a:ln w="47625" cap="rnd">
              <a:solidFill>
                <a:srgbClr val="6C297F"/>
              </a:solidFill>
              <a:prstDash val="sysDash"/>
              <a:round/>
            </a:ln>
            <a:effectLst/>
          </c:spPr>
          <c:marker>
            <c:symbol val="none"/>
          </c:marker>
          <c:dLbls>
            <c:dLbl>
              <c:idx val="14"/>
              <c:delete val="1"/>
              <c:extLst>
                <c:ext xmlns:c15="http://schemas.microsoft.com/office/drawing/2012/chart" uri="{CE6537A1-D6FC-4f65-9D91-7224C49458BB}"/>
                <c:ext xmlns:c16="http://schemas.microsoft.com/office/drawing/2014/chart" uri="{C3380CC4-5D6E-409C-BE32-E72D297353CC}">
                  <c16:uniqueId val="{00000001-3581-401B-ACE6-41F4E5471990}"/>
                </c:ext>
              </c:extLst>
            </c:dLbl>
            <c:dLbl>
              <c:idx val="15"/>
              <c:spPr>
                <a:noFill/>
                <a:ln>
                  <a:noFill/>
                </a:ln>
                <a:effectLst/>
              </c:spPr>
              <c:txPr>
                <a:bodyPr rot="0" spcFirstLastPara="1" vertOverflow="clip" horzOverflow="clip" vert="horz" wrap="square"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0E83-40A3-BCEE-6A68CE63DD9C}"/>
                </c:ext>
              </c:extLst>
            </c:dLbl>
            <c:spPr>
              <a:noFill/>
              <a:ln>
                <a:noFill/>
              </a:ln>
              <a:effectLst/>
            </c:spPr>
            <c:txPr>
              <a:bodyPr rot="0" spcFirstLastPara="1" vertOverflow="overflow" horzOverflow="overflow" vert="horz" wrap="square"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eparator>
</c:separator>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Table_3!$M$19:$M$34</c:f>
              <c:numCache>
                <c:formatCode>#,##0</c:formatCode>
                <c:ptCount val="16"/>
                <c:pt idx="0">
                  <c:v>1</c:v>
                </c:pt>
                <c:pt idx="1">
                  <c:v>1</c:v>
                </c:pt>
                <c:pt idx="2">
                  <c:v>0</c:v>
                </c:pt>
                <c:pt idx="3">
                  <c:v>14</c:v>
                </c:pt>
                <c:pt idx="4">
                  <c:v>20</c:v>
                </c:pt>
                <c:pt idx="5">
                  <c:v>40</c:v>
                </c:pt>
                <c:pt idx="6">
                  <c:v>41</c:v>
                </c:pt>
                <c:pt idx="7">
                  <c:v>58</c:v>
                </c:pt>
                <c:pt idx="8">
                  <c:v>303</c:v>
                </c:pt>
                <c:pt idx="9">
                  <c:v>423</c:v>
                </c:pt>
                <c:pt idx="10">
                  <c:v>675</c:v>
                </c:pt>
                <c:pt idx="11">
                  <c:v>823</c:v>
                </c:pt>
                <c:pt idx="12">
                  <c:v>879</c:v>
                </c:pt>
                <c:pt idx="13">
                  <c:v>842</c:v>
                </c:pt>
                <c:pt idx="14">
                  <c:v>505</c:v>
                </c:pt>
                <c:pt idx="15">
                  <c:v>572</c:v>
                </c:pt>
              </c:numCache>
            </c:numRef>
          </c:val>
          <c:smooth val="0"/>
          <c:extLst>
            <c:ext xmlns:c16="http://schemas.microsoft.com/office/drawing/2014/chart" uri="{C3380CC4-5D6E-409C-BE32-E72D297353CC}">
              <c16:uniqueId val="{00000002-1463-4D6E-9AB2-30C26458F879}"/>
            </c:ext>
          </c:extLst>
        </c:ser>
        <c:ser>
          <c:idx val="3"/>
          <c:order val="3"/>
          <c:tx>
            <c:v>Diazepam</c:v>
          </c:tx>
          <c:spPr>
            <a:ln w="47625" cap="rnd">
              <a:solidFill>
                <a:srgbClr val="949494"/>
              </a:solidFill>
              <a:prstDash val="sysDash"/>
              <a:round/>
            </a:ln>
            <a:effectLst/>
          </c:spPr>
          <c:marker>
            <c:symbol val="none"/>
          </c:marker>
          <c:dLbls>
            <c:dLbl>
              <c:idx val="0"/>
              <c:delete val="1"/>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0-AE6B-4C2D-B860-55A32ACF5F8E}"/>
                </c:ext>
              </c:extLst>
            </c:dLbl>
            <c:dLbl>
              <c:idx val="1"/>
              <c:delete val="1"/>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1-AE6B-4C2D-B860-55A32ACF5F8E}"/>
                </c:ext>
              </c:extLst>
            </c:dLbl>
            <c:dLbl>
              <c:idx val="2"/>
              <c:delete val="1"/>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2-AE6B-4C2D-B860-55A32ACF5F8E}"/>
                </c:ext>
              </c:extLst>
            </c:dLbl>
            <c:dLbl>
              <c:idx val="3"/>
              <c:delete val="1"/>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3-AE6B-4C2D-B860-55A32ACF5F8E}"/>
                </c:ext>
              </c:extLst>
            </c:dLbl>
            <c:dLbl>
              <c:idx val="4"/>
              <c:delete val="1"/>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4-AE6B-4C2D-B860-55A32ACF5F8E}"/>
                </c:ext>
              </c:extLst>
            </c:dLbl>
            <c:dLbl>
              <c:idx val="5"/>
              <c:delete val="1"/>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5-AE6B-4C2D-B860-55A32ACF5F8E}"/>
                </c:ext>
              </c:extLst>
            </c:dLbl>
            <c:dLbl>
              <c:idx val="6"/>
              <c:delete val="1"/>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6-AE6B-4C2D-B860-55A32ACF5F8E}"/>
                </c:ext>
              </c:extLst>
            </c:dLbl>
            <c:dLbl>
              <c:idx val="7"/>
              <c:delete val="1"/>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7-AE6B-4C2D-B860-55A32ACF5F8E}"/>
                </c:ext>
              </c:extLst>
            </c:dLbl>
            <c:dLbl>
              <c:idx val="8"/>
              <c:delete val="1"/>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8-AE6B-4C2D-B860-55A32ACF5F8E}"/>
                </c:ext>
              </c:extLst>
            </c:dLbl>
            <c:dLbl>
              <c:idx val="9"/>
              <c:delete val="1"/>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9-AE6B-4C2D-B860-55A32ACF5F8E}"/>
                </c:ext>
              </c:extLst>
            </c:dLbl>
            <c:dLbl>
              <c:idx val="10"/>
              <c:delete val="1"/>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A-AE6B-4C2D-B860-55A32ACF5F8E}"/>
                </c:ext>
              </c:extLst>
            </c:dLbl>
            <c:dLbl>
              <c:idx val="11"/>
              <c:delete val="1"/>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B-AE6B-4C2D-B860-55A32ACF5F8E}"/>
                </c:ext>
              </c:extLst>
            </c:dLbl>
            <c:dLbl>
              <c:idx val="12"/>
              <c:delete val="1"/>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C-AE6B-4C2D-B860-55A32ACF5F8E}"/>
                </c:ext>
              </c:extLst>
            </c:dLbl>
            <c:dLbl>
              <c:idx val="13"/>
              <c:delete val="1"/>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D-AE6B-4C2D-B860-55A32ACF5F8E}"/>
                </c:ext>
              </c:extLst>
            </c:dLbl>
            <c:dLbl>
              <c:idx val="14"/>
              <c:delete val="1"/>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E-AE6B-4C2D-B860-55A32ACF5F8E}"/>
                </c:ext>
              </c:extLst>
            </c:dLbl>
            <c:dLbl>
              <c:idx val="15"/>
              <c:layout>
                <c:manualLayout>
                  <c:x val="1.3638187267988736E-3"/>
                  <c:y val="3.9656231583189178E-2"/>
                </c:manualLayout>
              </c:layout>
              <c:spPr>
                <a:noFill/>
                <a:ln w="28575">
                  <a:solidFill>
                    <a:srgbClr val="949494"/>
                  </a:solidFill>
                  <a:prstDash val="sysDash"/>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8991-43CB-9ABB-6ECCAF586642}"/>
                </c:ext>
              </c:extLst>
            </c:dLbl>
            <c:spPr>
              <a:noFill/>
              <a:ln w="28575">
                <a:noFill/>
                <a:prstDash val="sysDash"/>
              </a:ln>
              <a:effectLst/>
            </c:spPr>
            <c:txPr>
              <a:bodyPr rot="0" spcFirstLastPara="1" vertOverflow="clip" horzOverflow="clip" vert="horz" wrap="square" lIns="38100" tIns="19050" rIns="38100" bIns="19050" anchor="ctr" anchorCtr="1">
                <a:no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Table_3!$L$19:$L$34</c:f>
              <c:numCache>
                <c:formatCode>#,##0</c:formatCode>
                <c:ptCount val="16"/>
                <c:pt idx="0">
                  <c:v>115</c:v>
                </c:pt>
                <c:pt idx="1">
                  <c:v>116</c:v>
                </c:pt>
                <c:pt idx="2">
                  <c:v>93</c:v>
                </c:pt>
                <c:pt idx="3">
                  <c:v>123</c:v>
                </c:pt>
                <c:pt idx="4">
                  <c:v>160</c:v>
                </c:pt>
                <c:pt idx="5">
                  <c:v>106</c:v>
                </c:pt>
                <c:pt idx="6">
                  <c:v>84</c:v>
                </c:pt>
                <c:pt idx="7">
                  <c:v>121</c:v>
                </c:pt>
                <c:pt idx="8">
                  <c:v>154</c:v>
                </c:pt>
                <c:pt idx="9">
                  <c:v>205</c:v>
                </c:pt>
                <c:pt idx="10">
                  <c:v>211</c:v>
                </c:pt>
                <c:pt idx="11">
                  <c:v>188</c:v>
                </c:pt>
                <c:pt idx="12">
                  <c:v>194</c:v>
                </c:pt>
                <c:pt idx="13">
                  <c:v>187</c:v>
                </c:pt>
                <c:pt idx="14">
                  <c:v>161</c:v>
                </c:pt>
                <c:pt idx="15">
                  <c:v>154</c:v>
                </c:pt>
              </c:numCache>
            </c:numRef>
          </c:val>
          <c:smooth val="0"/>
          <c:extLst>
            <c:ext xmlns:c16="http://schemas.microsoft.com/office/drawing/2014/chart" uri="{C3380CC4-5D6E-409C-BE32-E72D297353CC}">
              <c16:uniqueId val="{00000003-0E83-40A3-BCEE-6A68CE63DD9C}"/>
            </c:ext>
          </c:extLst>
        </c:ser>
        <c:ser>
          <c:idx val="4"/>
          <c:order val="4"/>
          <c:tx>
            <c:v>Etizolam</c:v>
          </c:tx>
          <c:spPr>
            <a:ln w="47625" cap="rnd">
              <a:solidFill>
                <a:srgbClr val="949494"/>
              </a:solidFill>
              <a:prstDash val="solid"/>
              <a:round/>
            </a:ln>
            <a:effectLst/>
          </c:spPr>
          <c:marker>
            <c:symbol val="none"/>
          </c:marker>
          <c:dLbls>
            <c:dLbl>
              <c:idx val="15"/>
              <c:spPr>
                <a:noFill/>
                <a:ln w="28575">
                  <a:solidFill>
                    <a:srgbClr val="949494"/>
                  </a:solidFill>
                </a:ln>
                <a:effectLst/>
              </c:spPr>
              <c:txPr>
                <a:bodyPr rot="0" spcFirstLastPara="1" vertOverflow="clip" horzOverflow="clip" vert="horz" wrap="square"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0E83-40A3-BCEE-6A68CE63DD9C}"/>
                </c:ext>
              </c:extLst>
            </c:dLbl>
            <c:spPr>
              <a:noFill/>
              <a:ln>
                <a:noFill/>
              </a:ln>
              <a:effectLst/>
            </c:spPr>
            <c:txPr>
              <a:bodyPr rot="0" spcFirstLastPara="1" vertOverflow="overflow" horzOverflow="overflow" vert="horz" wrap="square"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Table_3!$N$19:$N$34</c:f>
              <c:numCache>
                <c:formatCode>#,##0</c:formatCode>
                <c:ptCount val="16"/>
                <c:pt idx="0">
                  <c:v>0</c:v>
                </c:pt>
                <c:pt idx="1">
                  <c:v>0</c:v>
                </c:pt>
                <c:pt idx="2">
                  <c:v>0</c:v>
                </c:pt>
                <c:pt idx="3">
                  <c:v>0</c:v>
                </c:pt>
                <c:pt idx="4">
                  <c:v>1</c:v>
                </c:pt>
                <c:pt idx="5">
                  <c:v>8</c:v>
                </c:pt>
                <c:pt idx="6">
                  <c:v>34</c:v>
                </c:pt>
                <c:pt idx="7">
                  <c:v>43</c:v>
                </c:pt>
                <c:pt idx="8">
                  <c:v>223</c:v>
                </c:pt>
                <c:pt idx="9">
                  <c:v>299</c:v>
                </c:pt>
                <c:pt idx="10">
                  <c:v>548</c:v>
                </c:pt>
                <c:pt idx="11">
                  <c:v>754</c:v>
                </c:pt>
                <c:pt idx="12">
                  <c:v>806</c:v>
                </c:pt>
                <c:pt idx="13">
                  <c:v>772</c:v>
                </c:pt>
                <c:pt idx="14">
                  <c:v>382</c:v>
                </c:pt>
                <c:pt idx="15">
                  <c:v>173</c:v>
                </c:pt>
              </c:numCache>
            </c:numRef>
          </c:val>
          <c:smooth val="0"/>
          <c:extLst>
            <c:ext xmlns:c16="http://schemas.microsoft.com/office/drawing/2014/chart" uri="{C3380CC4-5D6E-409C-BE32-E72D297353CC}">
              <c16:uniqueId val="{00000004-0E83-40A3-BCEE-6A68CE63DD9C}"/>
            </c:ext>
          </c:extLst>
        </c:ser>
        <c:ser>
          <c:idx val="5"/>
          <c:order val="5"/>
          <c:tx>
            <c:v>Bromazolam</c:v>
          </c:tx>
          <c:spPr>
            <a:ln w="47625" cap="rnd">
              <a:solidFill>
                <a:srgbClr val="949494"/>
              </a:solidFill>
              <a:prstDash val="sysDot"/>
              <a:round/>
            </a:ln>
            <a:effectLst/>
          </c:spPr>
          <c:marker>
            <c:symbol val="none"/>
          </c:marker>
          <c:dLbls>
            <c:dLbl>
              <c:idx val="15"/>
              <c:spPr>
                <a:noFill/>
                <a:ln>
                  <a:noFill/>
                </a:ln>
                <a:effectLst/>
              </c:spPr>
              <c:txPr>
                <a:bodyPr rot="0" spcFirstLastPara="1" vertOverflow="clip" horzOverflow="clip" vert="horz" wrap="square"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0E83-40A3-BCEE-6A68CE63DD9C}"/>
                </c:ext>
              </c:extLst>
            </c:dLbl>
            <c:spPr>
              <a:noFill/>
              <a:ln>
                <a:noFill/>
              </a:ln>
              <a:effectLst/>
            </c:spPr>
            <c:txPr>
              <a:bodyPr rot="0" spcFirstLastPara="1" vertOverflow="overflow" horzOverflow="overflow" vert="horz" wrap="square"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Table_3!$O$19:$O$34</c:f>
              <c:numCache>
                <c:formatCode>#,##0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54</c:v>
                </c:pt>
                <c:pt idx="15">
                  <c:v>426</c:v>
                </c:pt>
              </c:numCache>
            </c:numRef>
          </c:val>
          <c:smooth val="0"/>
          <c:extLst>
            <c:ext xmlns:c16="http://schemas.microsoft.com/office/drawing/2014/chart" uri="{C3380CC4-5D6E-409C-BE32-E72D297353CC}">
              <c16:uniqueId val="{00000005-0E83-40A3-BCEE-6A68CE63DD9C}"/>
            </c:ext>
          </c:extLst>
        </c:ser>
        <c:dLbls>
          <c:showLegendKey val="0"/>
          <c:showVal val="0"/>
          <c:showCatName val="0"/>
          <c:showSerName val="0"/>
          <c:showPercent val="0"/>
          <c:showBubbleSize val="0"/>
        </c:dLbls>
        <c:smooth val="0"/>
        <c:axId val="375291519"/>
        <c:axId val="375284799"/>
      </c:lineChart>
      <c:catAx>
        <c:axId val="375291519"/>
        <c:scaling>
          <c:orientation val="minMax"/>
        </c:scaling>
        <c:delete val="0"/>
        <c:axPos val="b"/>
        <c:title>
          <c:tx>
            <c:rich>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Year</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rgbClr val="333333"/>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75284799"/>
        <c:crosses val="autoZero"/>
        <c:auto val="1"/>
        <c:lblAlgn val="ctr"/>
        <c:lblOffset val="100"/>
        <c:tickLblSkip val="3"/>
        <c:noMultiLvlLbl val="0"/>
      </c:catAx>
      <c:valAx>
        <c:axId val="375284799"/>
        <c:scaling>
          <c:orientation val="minMax"/>
          <c:max val="1000"/>
          <c:min val="0"/>
        </c:scaling>
        <c:delete val="0"/>
        <c:axPos val="l"/>
        <c:title>
          <c:tx>
            <c:rich>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Drug misuse deaths</a:t>
                </a:r>
              </a:p>
            </c:rich>
          </c:tx>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rgbClr val="333333"/>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75291519"/>
        <c:crosses val="autoZero"/>
        <c:crossBetween val="midCat"/>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A00-000000000000}">
  <sheetPr/>
  <sheetViews>
    <sheetView workbookViewId="0"/>
  </sheetViews>
  <pageMargins left="0.7" right="0.7" top="0.75" bottom="0.75" header="0.3" footer="0.3"/>
  <drawing r:id="rId1"/>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300-000000000000}">
  <sheetPr/>
  <sheetViews>
    <sheetView workbookViewId="0"/>
  </sheetViews>
  <pageMargins left="0.7" right="0.7" top="0.75" bottom="0.75" header="0.3" footer="0.3"/>
  <drawing r:id="rId1"/>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400-000000000000}">
  <sheetPr/>
  <sheetViews>
    <sheetView workbookViewId="0"/>
  </sheetViews>
  <pageMargins left="0.7" right="0.7" top="0.75" bottom="0.75" header="0.3" footer="0.3"/>
  <drawing r:id="rId1"/>
</chartsheet>
</file>

<file path=xl/chartsheets/sheet1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500-000000000000}">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B00-000000000000}">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C00-000000000000}">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D00-000000000000}">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E00-000000000000}">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F00-000000000000}">
  <sheetPr/>
  <sheetViews>
    <sheetView workbookViewId="0"/>
  </sheetViews>
  <pageMargins left="0.7" right="0.7" top="0.75" bottom="0.75" header="0.3" footer="0.3"/>
  <pageSetup paperSize="9" orientation="portrait" r:id="rId1"/>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000-000000000000}">
  <sheetPr/>
  <sheetViews>
    <sheetView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100-000000000000}">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200-000000000000}">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absoluteAnchor>
    <xdr:pos x="0" y="0"/>
    <xdr:ext cx="9286875" cy="6048375"/>
    <xdr:graphicFrame macro="">
      <xdr:nvGraphicFramePr>
        <xdr:cNvPr id="2" name="Chart 1">
          <a:extLst>
            <a:ext uri="{FF2B5EF4-FFF2-40B4-BE49-F238E27FC236}">
              <a16:creationId xmlns:a16="http://schemas.microsoft.com/office/drawing/2014/main" id="{A7DE7033-105A-77D0-1DB1-83FFDC9983F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86875" cy="6048375"/>
    <xdr:graphicFrame macro="">
      <xdr:nvGraphicFramePr>
        <xdr:cNvPr id="2" name="Chart 1">
          <a:extLst>
            <a:ext uri="{FF2B5EF4-FFF2-40B4-BE49-F238E27FC236}">
              <a16:creationId xmlns:a16="http://schemas.microsoft.com/office/drawing/2014/main" id="{6F85E7B5-29D6-691C-87B0-4C9C0E0EB9C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86875" cy="6048375"/>
    <xdr:graphicFrame macro="">
      <xdr:nvGraphicFramePr>
        <xdr:cNvPr id="2" name="Chart 1">
          <a:extLst>
            <a:ext uri="{FF2B5EF4-FFF2-40B4-BE49-F238E27FC236}">
              <a16:creationId xmlns:a16="http://schemas.microsoft.com/office/drawing/2014/main" id="{28D3B966-F83B-E0B4-1796-471CE923B55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absoluteAnchor>
    <xdr:pos x="0" y="0"/>
    <xdr:ext cx="9286875" cy="6048375"/>
    <xdr:graphicFrame macro="">
      <xdr:nvGraphicFramePr>
        <xdr:cNvPr id="2" name="Chart 1">
          <a:extLst>
            <a:ext uri="{FF2B5EF4-FFF2-40B4-BE49-F238E27FC236}">
              <a16:creationId xmlns:a16="http://schemas.microsoft.com/office/drawing/2014/main" id="{08DC0A33-FCF8-796F-4B6E-8A2B4CC4A7E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absoluteAnchor>
    <xdr:pos x="0" y="0"/>
    <xdr:ext cx="9286875" cy="6048375"/>
    <xdr:graphicFrame macro="">
      <xdr:nvGraphicFramePr>
        <xdr:cNvPr id="2" name="Chart 1">
          <a:extLst>
            <a:ext uri="{FF2B5EF4-FFF2-40B4-BE49-F238E27FC236}">
              <a16:creationId xmlns:a16="http://schemas.microsoft.com/office/drawing/2014/main" id="{3970B5C3-D106-591E-0BFB-303BA292113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0.25827</cdr:x>
      <cdr:y>0.20425</cdr:y>
    </cdr:from>
    <cdr:to>
      <cdr:x>0.61259</cdr:x>
      <cdr:y>0.46405</cdr:y>
    </cdr:to>
    <cdr:grpSp>
      <cdr:nvGrpSpPr>
        <cdr:cNvPr id="3" name="Group 2">
          <a:extLst xmlns:a="http://schemas.openxmlformats.org/drawingml/2006/main">
            <a:ext uri="{FF2B5EF4-FFF2-40B4-BE49-F238E27FC236}">
              <a16:creationId xmlns:a16="http://schemas.microsoft.com/office/drawing/2014/main" id="{42339E1F-19EF-B8AE-6159-303DC72A9A78}"/>
            </a:ext>
          </a:extLst>
        </cdr:cNvPr>
        <cdr:cNvGrpSpPr/>
      </cdr:nvGrpSpPr>
      <cdr:grpSpPr>
        <a:xfrm xmlns:a="http://schemas.openxmlformats.org/drawingml/2006/main">
          <a:off x="2398521" y="1235381"/>
          <a:ext cx="3290526" cy="1571367"/>
          <a:chOff x="3601724" y="1860678"/>
          <a:chExt cx="4941197" cy="2366728"/>
        </a:xfrm>
      </cdr:grpSpPr>
      <cdr:grpSp>
        <cdr:nvGrpSpPr>
          <cdr:cNvPr id="12" name="Group 11">
            <a:extLst xmlns:a="http://schemas.openxmlformats.org/drawingml/2006/main">
              <a:ext uri="{FF2B5EF4-FFF2-40B4-BE49-F238E27FC236}">
                <a16:creationId xmlns:a16="http://schemas.microsoft.com/office/drawing/2014/main" id="{A16B863F-527E-32A7-948A-50316CFB6599}"/>
              </a:ext>
            </a:extLst>
          </cdr:cNvPr>
          <cdr:cNvGrpSpPr/>
        </cdr:nvGrpSpPr>
        <cdr:grpSpPr>
          <a:xfrm xmlns:a="http://schemas.openxmlformats.org/drawingml/2006/main">
            <a:off x="3601724" y="2601057"/>
            <a:ext cx="1071586" cy="989135"/>
            <a:chOff x="2678905" y="1345010"/>
            <a:chExt cx="714376" cy="887412"/>
          </a:xfrm>
        </cdr:grpSpPr>
        <cdr:sp macro="" textlink="">
          <cdr:nvSpPr>
            <cdr:cNvPr id="2" name="Rectangle 1">
              <a:extLst xmlns:a="http://schemas.openxmlformats.org/drawingml/2006/main">
                <a:ext uri="{FF2B5EF4-FFF2-40B4-BE49-F238E27FC236}">
                  <a16:creationId xmlns:a16="http://schemas.microsoft.com/office/drawing/2014/main" id="{9238B28A-1A4D-73A3-2F57-9174032E9D2E}"/>
                </a:ext>
              </a:extLst>
            </cdr:cNvPr>
            <cdr:cNvSpPr/>
          </cdr:nvSpPr>
          <cdr:spPr>
            <a:xfrm xmlns:a="http://schemas.openxmlformats.org/drawingml/2006/main">
              <a:off x="2678905" y="2083595"/>
              <a:ext cx="714376" cy="148827"/>
            </a:xfrm>
            <a:prstGeom xmlns:a="http://schemas.openxmlformats.org/drawingml/2006/main" prst="rect">
              <a:avLst/>
            </a:prstGeom>
            <a:solidFill xmlns:a="http://schemas.openxmlformats.org/drawingml/2006/main">
              <a:schemeClr val="bg2">
                <a:lumMod val="90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cxnSp macro="">
          <cdr:nvCxnSpPr>
            <cdr:cNvPr id="4" name="Straight Connector 3">
              <a:extLst xmlns:a="http://schemas.openxmlformats.org/drawingml/2006/main">
                <a:ext uri="{FF2B5EF4-FFF2-40B4-BE49-F238E27FC236}">
                  <a16:creationId xmlns:a16="http://schemas.microsoft.com/office/drawing/2014/main" id="{6902C8C1-2A84-52D4-62C8-CB1603A1EA5C}"/>
                </a:ext>
              </a:extLst>
            </cdr:cNvPr>
            <cdr:cNvCxnSpPr/>
          </cdr:nvCxnSpPr>
          <cdr:spPr>
            <a:xfrm xmlns:a="http://schemas.openxmlformats.org/drawingml/2006/main">
              <a:off x="2678905" y="1345010"/>
              <a:ext cx="694531" cy="0"/>
            </a:xfrm>
            <a:prstGeom xmlns:a="http://schemas.openxmlformats.org/drawingml/2006/main" prst="line">
              <a:avLst/>
            </a:prstGeom>
            <a:ln xmlns:a="http://schemas.openxmlformats.org/drawingml/2006/main" w="66675">
              <a:solidFill>
                <a:srgbClr val="6C297F"/>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5" name="Straight Connector 4">
              <a:extLst xmlns:a="http://schemas.openxmlformats.org/drawingml/2006/main">
                <a:ext uri="{FF2B5EF4-FFF2-40B4-BE49-F238E27FC236}">
                  <a16:creationId xmlns:a16="http://schemas.microsoft.com/office/drawing/2014/main" id="{FFB9D65A-DD85-F420-A4CE-EB2E7F5A44FF}"/>
                </a:ext>
              </a:extLst>
            </cdr:cNvPr>
            <cdr:cNvCxnSpPr/>
          </cdr:nvCxnSpPr>
          <cdr:spPr>
            <a:xfrm xmlns:a="http://schemas.openxmlformats.org/drawingml/2006/main">
              <a:off x="2678905" y="1757363"/>
              <a:ext cx="694531" cy="0"/>
            </a:xfrm>
            <a:prstGeom xmlns:a="http://schemas.openxmlformats.org/drawingml/2006/main" prst="line">
              <a:avLst/>
            </a:prstGeom>
            <a:ln xmlns:a="http://schemas.openxmlformats.org/drawingml/2006/main" w="50800">
              <a:solidFill>
                <a:srgbClr val="333333"/>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grpSp>
      <cdr:sp macro="" textlink="">
        <cdr:nvSpPr>
          <cdr:cNvPr id="9" name="TextBox 8">
            <a:extLst xmlns:a="http://schemas.openxmlformats.org/drawingml/2006/main">
              <a:ext uri="{FF2B5EF4-FFF2-40B4-BE49-F238E27FC236}">
                <a16:creationId xmlns:a16="http://schemas.microsoft.com/office/drawing/2014/main" id="{47593D14-EC6B-EBD0-49F3-EC0BCB5E632A}"/>
              </a:ext>
            </a:extLst>
          </cdr:cNvPr>
          <cdr:cNvSpPr txBox="1"/>
        </cdr:nvSpPr>
        <cdr:spPr>
          <a:xfrm xmlns:a="http://schemas.openxmlformats.org/drawingml/2006/main">
            <a:off x="4688192" y="1860678"/>
            <a:ext cx="3854729" cy="2366728"/>
          </a:xfrm>
          <a:prstGeom xmlns:a="http://schemas.openxmlformats.org/drawingml/2006/main" prst="rect">
            <a:avLst/>
          </a:prstGeom>
        </cdr:spPr>
        <cdr:txBody>
          <a:bodyPr xmlns:a="http://schemas.openxmlformats.org/drawingml/2006/main" vertOverflow="clip" wrap="square" rtlCol="0" anchor="ctr" anchorCtr="0"/>
          <a:lstStyle xmlns:a="http://schemas.openxmlformats.org/drawingml/2006/main"/>
          <a:p xmlns:a="http://schemas.openxmlformats.org/drawingml/2006/main">
            <a:r>
              <a:rPr lang="en-GB" sz="1600">
                <a:solidFill>
                  <a:srgbClr val="333333"/>
                </a:solidFill>
                <a:latin typeface="Arial" panose="020B0604020202020204" pitchFamily="34" charset="0"/>
                <a:cs typeface="Arial" panose="020B0604020202020204" pitchFamily="34" charset="0"/>
              </a:rPr>
              <a:t>Drug misuse deaths</a:t>
            </a:r>
          </a:p>
          <a:p xmlns:a="http://schemas.openxmlformats.org/drawingml/2006/main">
            <a:endParaRPr lang="en-GB" sz="1600">
              <a:solidFill>
                <a:srgbClr val="333333"/>
              </a:solidFill>
              <a:latin typeface="Arial" panose="020B0604020202020204" pitchFamily="34" charset="0"/>
              <a:cs typeface="Arial" panose="020B0604020202020204" pitchFamily="34" charset="0"/>
            </a:endParaRPr>
          </a:p>
          <a:p xmlns:a="http://schemas.openxmlformats.org/drawingml/2006/main">
            <a:r>
              <a:rPr lang="en-GB" sz="1600">
                <a:solidFill>
                  <a:srgbClr val="333333"/>
                </a:solidFill>
                <a:latin typeface="Arial" panose="020B0604020202020204" pitchFamily="34" charset="0"/>
                <a:cs typeface="Arial" panose="020B0604020202020204" pitchFamily="34" charset="0"/>
              </a:rPr>
              <a:t>5 year average</a:t>
            </a:r>
          </a:p>
          <a:p xmlns:a="http://schemas.openxmlformats.org/drawingml/2006/main">
            <a:endParaRPr lang="en-GB" sz="1600">
              <a:solidFill>
                <a:srgbClr val="333333"/>
              </a:solidFill>
              <a:latin typeface="Arial" panose="020B0604020202020204" pitchFamily="34" charset="0"/>
              <a:cs typeface="Arial" panose="020B0604020202020204" pitchFamily="34" charset="0"/>
            </a:endParaRPr>
          </a:p>
          <a:p xmlns:a="http://schemas.openxmlformats.org/drawingml/2006/main">
            <a:r>
              <a:rPr lang="en-GB" sz="1600">
                <a:solidFill>
                  <a:srgbClr val="333333"/>
                </a:solidFill>
                <a:latin typeface="Arial" panose="020B0604020202020204" pitchFamily="34" charset="0"/>
                <a:cs typeface="Arial" panose="020B0604020202020204" pitchFamily="34" charset="0"/>
              </a:rPr>
              <a:t>95% confidence limits</a:t>
            </a:r>
          </a:p>
        </cdr:txBody>
      </cdr:sp>
    </cdr:grpSp>
  </cdr:relSizeAnchor>
</c:userShapes>
</file>

<file path=xl/drawings/drawing3.xml><?xml version="1.0" encoding="utf-8"?>
<xdr:wsDr xmlns:xdr="http://schemas.openxmlformats.org/drawingml/2006/spreadsheetDrawing" xmlns:a="http://schemas.openxmlformats.org/drawingml/2006/main">
  <xdr:absoluteAnchor>
    <xdr:pos x="0" y="0"/>
    <xdr:ext cx="9286875" cy="6048375"/>
    <xdr:graphicFrame macro="">
      <xdr:nvGraphicFramePr>
        <xdr:cNvPr id="2" name="Chart 1">
          <a:extLst>
            <a:ext uri="{FF2B5EF4-FFF2-40B4-BE49-F238E27FC236}">
              <a16:creationId xmlns:a16="http://schemas.microsoft.com/office/drawing/2014/main" id="{B24A74DC-E030-AD9C-17F1-6AE4A9A3720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86875" cy="6048375"/>
    <xdr:graphicFrame macro="">
      <xdr:nvGraphicFramePr>
        <xdr:cNvPr id="2" name="Chart 1">
          <a:extLst>
            <a:ext uri="{FF2B5EF4-FFF2-40B4-BE49-F238E27FC236}">
              <a16:creationId xmlns:a16="http://schemas.microsoft.com/office/drawing/2014/main" id="{B3E86DFD-502B-214F-AF6C-978EB530C8A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86875" cy="6048375"/>
    <xdr:graphicFrame macro="">
      <xdr:nvGraphicFramePr>
        <xdr:cNvPr id="2" name="Chart 1">
          <a:extLst>
            <a:ext uri="{FF2B5EF4-FFF2-40B4-BE49-F238E27FC236}">
              <a16:creationId xmlns:a16="http://schemas.microsoft.com/office/drawing/2014/main" id="{138CB1E4-0820-9440-9488-E0DB6A1BDA2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86875" cy="6048375"/>
    <xdr:graphicFrame macro="">
      <xdr:nvGraphicFramePr>
        <xdr:cNvPr id="2" name="Chart 1">
          <a:extLst>
            <a:ext uri="{FF2B5EF4-FFF2-40B4-BE49-F238E27FC236}">
              <a16:creationId xmlns:a16="http://schemas.microsoft.com/office/drawing/2014/main" id="{A7A8BCF7-0150-EEFA-90FB-AF9528DDC89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6163235" cy="9211235"/>
    <xdr:graphicFrame macro="">
      <xdr:nvGraphicFramePr>
        <xdr:cNvPr id="2" name="Chart 1">
          <a:extLst>
            <a:ext uri="{FF2B5EF4-FFF2-40B4-BE49-F238E27FC236}">
              <a16:creationId xmlns:a16="http://schemas.microsoft.com/office/drawing/2014/main" id="{F07AC39F-DFC7-5840-7640-5CE91CF5F7B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286875" cy="6048375"/>
    <xdr:graphicFrame macro="">
      <xdr:nvGraphicFramePr>
        <xdr:cNvPr id="2" name="Chart 1">
          <a:extLst>
            <a:ext uri="{FF2B5EF4-FFF2-40B4-BE49-F238E27FC236}">
              <a16:creationId xmlns:a16="http://schemas.microsoft.com/office/drawing/2014/main" id="{D4B9D79B-0D3C-A94B-E33E-F36B4FB9270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286875" cy="6048375"/>
    <xdr:graphicFrame macro="">
      <xdr:nvGraphicFramePr>
        <xdr:cNvPr id="2" name="Chart 1">
          <a:extLst>
            <a:ext uri="{FF2B5EF4-FFF2-40B4-BE49-F238E27FC236}">
              <a16:creationId xmlns:a16="http://schemas.microsoft.com/office/drawing/2014/main" id="{76E428C8-A9B3-62D5-EDBE-6931F6FFAD4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ents" displayName="Contents" ref="A3:B37" totalsRowShown="0" headerRowDxfId="407" dataDxfId="406" tableBorderDxfId="405">
  <autoFilter ref="A3:B37" xr:uid="{00000000-0009-0000-0100-000001000000}">
    <filterColumn colId="0" hiddenButton="1"/>
    <filterColumn colId="1" hiddenButton="1"/>
  </autoFilter>
  <tableColumns count="2">
    <tableColumn id="1" xr3:uid="{00000000-0010-0000-0000-000001000000}" name="Worksheet name" dataDxfId="404"/>
    <tableColumn id="2" xr3:uid="{00000000-0010-0000-0000-000002000000}" name="Worksheet title" dataDxfId="403"/>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8" displayName="Table8" ref="A5:D24" totalsRowShown="0" headerRowDxfId="245" dataDxfId="244">
  <autoFilter ref="A5:D24" xr:uid="{00000000-0009-0000-0100-00000A000000}">
    <filterColumn colId="0" hiddenButton="1"/>
    <filterColumn colId="1" hiddenButton="1"/>
    <filterColumn colId="2" hiddenButton="1"/>
    <filterColumn colId="3" hiddenButton="1"/>
  </autoFilter>
  <tableColumns count="4">
    <tableColumn id="1" xr3:uid="{00000000-0010-0000-0900-000001000000}" name="Drugs implicated" dataDxfId="243"/>
    <tableColumn id="2" xr3:uid="{00000000-0010-0000-0900-000002000000}" name="Persons" dataDxfId="242"/>
    <tableColumn id="3" xr3:uid="{00000000-0010-0000-0900-000003000000}" name="Females" dataDxfId="241"/>
    <tableColumn id="4" xr3:uid="{00000000-0010-0000-0900-000004000000}" name="Males" dataDxfId="240"/>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9" displayName="Table9" ref="A5:Y28" totalsRowShown="0" headerRowDxfId="239" dataDxfId="238" headerRowCellStyle="Normal 10 2">
  <autoFilter ref="A5:Y28" xr:uid="{00000000-0009-0000-0100-00000B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00000000-0010-0000-0A00-000001000000}" name="Year" dataDxfId="237" dataCellStyle="Normal_shhdtab"/>
    <tableColumn id="2" xr3:uid="{00000000-0010-0000-0A00-000002000000}" name="Scotland _x000a__x000a_age-standardised rate" dataDxfId="236"/>
    <tableColumn id="3" xr3:uid="{00000000-0010-0000-0A00-000003000000}" name="Scotland_x000a__x000a_lower 95% CI" dataDxfId="235"/>
    <tableColumn id="4" xr3:uid="{00000000-0010-0000-0A00-000004000000}" name="Scotland_x000a__x000a_upper 95% CI" dataDxfId="234"/>
    <tableColumn id="5" xr3:uid="{00000000-0010-0000-0A00-000005000000}" name="Scotland_x000a__x000a_deaths" dataDxfId="233"/>
    <tableColumn id="6" xr3:uid="{00000000-0010-0000-0A00-000006000000}" name="SIMD Quintile 1 (most deprived)_x000a__x000a_age-standardised rate" dataDxfId="232"/>
    <tableColumn id="7" xr3:uid="{00000000-0010-0000-0A00-000007000000}" name="SIMD Quintile 1 (most deprived)_x000a__x000a_lower 95% CI" dataDxfId="231"/>
    <tableColumn id="8" xr3:uid="{00000000-0010-0000-0A00-000008000000}" name="SIMD Quintile 1 (most deprived)_x000a__x000a_upper 95% CI" dataDxfId="230"/>
    <tableColumn id="9" xr3:uid="{00000000-0010-0000-0A00-000009000000}" name="SIMD Quintile 1 (most deprived)_x000a__x000a_deaths" dataDxfId="229"/>
    <tableColumn id="10" xr3:uid="{00000000-0010-0000-0A00-00000A000000}" name="SIMD Quintile 2_x000a__x000a_age-standardised rate" dataDxfId="228"/>
    <tableColumn id="11" xr3:uid="{00000000-0010-0000-0A00-00000B000000}" name="SIMD Quintile 2_x000a__x000a_lower 95% CI" dataDxfId="227"/>
    <tableColumn id="12" xr3:uid="{00000000-0010-0000-0A00-00000C000000}" name="SIMD Quintile 2_x000a__x000a_upper 95% CI" dataDxfId="226"/>
    <tableColumn id="13" xr3:uid="{00000000-0010-0000-0A00-00000D000000}" name="SIMD Quintile 2_x000a__x000a_deaths" dataDxfId="225"/>
    <tableColumn id="14" xr3:uid="{00000000-0010-0000-0A00-00000E000000}" name="SIMD Quintile 3_x000a__x000a_age-standardised rate" dataDxfId="224"/>
    <tableColumn id="15" xr3:uid="{00000000-0010-0000-0A00-00000F000000}" name="SIMD Quintile 3_x000a__x000a_lower 95% CI" dataDxfId="223"/>
    <tableColumn id="16" xr3:uid="{00000000-0010-0000-0A00-000010000000}" name="SIMD Quintile 3_x000a__x000a_upper 95% CI" dataDxfId="222"/>
    <tableColumn id="17" xr3:uid="{00000000-0010-0000-0A00-000011000000}" name="SIMD Quintile 3_x000a__x000a_deaths" dataDxfId="221"/>
    <tableColumn id="18" xr3:uid="{00000000-0010-0000-0A00-000012000000}" name="SIMD Quintile 4_x000a__x000a_age-standardised rate" dataDxfId="220"/>
    <tableColumn id="19" xr3:uid="{00000000-0010-0000-0A00-000013000000}" name="SIMD Quintile 4_x000a__x000a_lower 95% CI" dataDxfId="219"/>
    <tableColumn id="20" xr3:uid="{00000000-0010-0000-0A00-000014000000}" name="SIMD Quintile 4_x000a__x000a_upper 95% CI" dataDxfId="218"/>
    <tableColumn id="21" xr3:uid="{00000000-0010-0000-0A00-000015000000}" name="SIMD Quintile 4_x000a__x000a_deaths" dataDxfId="217"/>
    <tableColumn id="22" xr3:uid="{00000000-0010-0000-0A00-000016000000}" name="SIMD Quintile 5 (least deprived)_x000a__x000a_age-standardised rate" dataDxfId="216"/>
    <tableColumn id="23" xr3:uid="{00000000-0010-0000-0A00-000017000000}" name="SIMD Quintile 5 (least deprived)_x000a__x000a_lower 95% CI" dataDxfId="215"/>
    <tableColumn id="24" xr3:uid="{00000000-0010-0000-0A00-000018000000}" name="SIMD Quintile 5 (least deprived)_x000a__x000a_upper 95% CI" dataDxfId="214"/>
    <tableColumn id="25" xr3:uid="{00000000-0010-0000-0A00-000019000000}" name="SIMD Quintile 5 (least deprived)_x000a__x000a_deaths" dataDxfId="213"/>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0" displayName="Table10" ref="A6:AS29" totalsRowShown="0" headerRowDxfId="212" dataDxfId="211" headerRowCellStyle="Normal 10 2">
  <autoFilter ref="A6:AS29" xr:uid="{00000000-0009-0000-0100-00000C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00000000-0010-0000-0B00-000001000000}" name="Year" dataDxfId="210" dataCellStyle="Normal_shhdtab"/>
    <tableColumn id="2" xr3:uid="{00000000-0010-0000-0B00-000002000000}" name="Scotland_x000a__x000a_age-standardised rate" dataDxfId="209"/>
    <tableColumn id="3" xr3:uid="{00000000-0010-0000-0B00-000003000000}" name="Scotland_x000a__x000a_lower 95% CI" dataDxfId="208"/>
    <tableColumn id="4" xr3:uid="{00000000-0010-0000-0B00-000004000000}" name="Scotland_x000a__x000a_upper 95% CI" dataDxfId="207"/>
    <tableColumn id="5" xr3:uid="{00000000-0010-0000-0B00-000005000000}" name="Scotland_x000a__x000a_deaths" dataDxfId="206" dataCellStyle="Comma"/>
    <tableColumn id="6" xr3:uid="{00000000-0010-0000-0B00-000006000000}" name="SIMD Decile 1_x000a_ (most deprived)_x000a__x000a_age-standardised rate" dataDxfId="205"/>
    <tableColumn id="7" xr3:uid="{00000000-0010-0000-0B00-000007000000}" name="SIMD Decile 1_x000a_ (most deprived)_x000a__x000a_lower 95% CI" dataDxfId="204"/>
    <tableColumn id="8" xr3:uid="{00000000-0010-0000-0B00-000008000000}" name="SIMD Decile 1_x000a_ (most deprived)_x000a__x000a_upper 95% CI" dataDxfId="203"/>
    <tableColumn id="9" xr3:uid="{00000000-0010-0000-0B00-000009000000}" name="SIMD Decile 1_x000a_ (most deprived)_x000a__x000a_deaths" dataDxfId="202"/>
    <tableColumn id="10" xr3:uid="{00000000-0010-0000-0B00-00000A000000}" name="SIMD Decile 2_x000a__x000a_age-standardised rate" dataDxfId="201"/>
    <tableColumn id="11" xr3:uid="{00000000-0010-0000-0B00-00000B000000}" name="SIMD Decile 2_x000a__x000a_lower 95% CI" dataDxfId="200"/>
    <tableColumn id="12" xr3:uid="{00000000-0010-0000-0B00-00000C000000}" name="SIMD Decile 2_x000a__x000a_upper 95% CI" dataDxfId="199"/>
    <tableColumn id="13" xr3:uid="{00000000-0010-0000-0B00-00000D000000}" name="SIMD Decile 2_x000a__x000a_deaths" dataDxfId="198"/>
    <tableColumn id="14" xr3:uid="{00000000-0010-0000-0B00-00000E000000}" name="SIMD Decile 3_x000a__x000a_age-standardised rate" dataDxfId="197"/>
    <tableColumn id="15" xr3:uid="{00000000-0010-0000-0B00-00000F000000}" name="SIMD Decile 3_x000a__x000a_lower 95% CI" dataDxfId="196"/>
    <tableColumn id="16" xr3:uid="{00000000-0010-0000-0B00-000010000000}" name="SIMD Decile 3_x000a__x000a_upper 95% CI" dataDxfId="195"/>
    <tableColumn id="17" xr3:uid="{00000000-0010-0000-0B00-000011000000}" name="SIMD Decile 3_x000a__x000a_deaths" dataDxfId="194"/>
    <tableColumn id="18" xr3:uid="{00000000-0010-0000-0B00-000012000000}" name="SIMD Decile 4_x000a__x000a_age-standardised rate" dataDxfId="193"/>
    <tableColumn id="19" xr3:uid="{00000000-0010-0000-0B00-000013000000}" name="SIMD Decile 4_x000a__x000a_lower 95% CI" dataDxfId="192"/>
    <tableColumn id="20" xr3:uid="{00000000-0010-0000-0B00-000014000000}" name="SIMD Decile 4_x000a__x000a_upper 95% CI" dataDxfId="191"/>
    <tableColumn id="21" xr3:uid="{00000000-0010-0000-0B00-000015000000}" name="SIMD Decile 4_x000a__x000a_deaths" dataDxfId="190"/>
    <tableColumn id="22" xr3:uid="{00000000-0010-0000-0B00-000016000000}" name="SIMD Decile 5_x000a__x000a_age-standardised rate" dataDxfId="189"/>
    <tableColumn id="23" xr3:uid="{00000000-0010-0000-0B00-000017000000}" name="SIMD Decile 5_x000a__x000a_lower 95% CI" dataDxfId="188"/>
    <tableColumn id="24" xr3:uid="{00000000-0010-0000-0B00-000018000000}" name="SIMD Decile 5_x000a__x000a_upper 95% CI" dataDxfId="187"/>
    <tableColumn id="25" xr3:uid="{00000000-0010-0000-0B00-000019000000}" name="SIMD Decile 5_x000a__x000a_deaths" dataDxfId="186"/>
    <tableColumn id="26" xr3:uid="{00000000-0010-0000-0B00-00001A000000}" name="SIMD Decile 6_x000a__x000a_age-standardised rate" dataDxfId="185"/>
    <tableColumn id="27" xr3:uid="{00000000-0010-0000-0B00-00001B000000}" name="SIMD Decile 6_x000a__x000a_lower 95% CI" dataDxfId="184"/>
    <tableColumn id="28" xr3:uid="{00000000-0010-0000-0B00-00001C000000}" name="SIMD Decile 6_x000a__x000a_upper 95% CI" dataDxfId="183"/>
    <tableColumn id="29" xr3:uid="{00000000-0010-0000-0B00-00001D000000}" name="SIMD Decile 6_x000a__x000a_deaths" dataDxfId="182"/>
    <tableColumn id="30" xr3:uid="{00000000-0010-0000-0B00-00001E000000}" name="SIMD Decile 7_x000a__x000a_age-standardised rate" dataDxfId="181"/>
    <tableColumn id="31" xr3:uid="{00000000-0010-0000-0B00-00001F000000}" name="SIMD Decile 7_x000a__x000a_lower 95% CI" dataDxfId="180"/>
    <tableColumn id="32" xr3:uid="{00000000-0010-0000-0B00-000020000000}" name="SIMD Decile 7_x000a__x000a_upper 95% CI" dataDxfId="179"/>
    <tableColumn id="33" xr3:uid="{00000000-0010-0000-0B00-000021000000}" name="SIMD Decile 7_x000a__x000a_deaths" dataDxfId="178"/>
    <tableColumn id="34" xr3:uid="{00000000-0010-0000-0B00-000022000000}" name="SIMD Decile 8_x000a__x000a_age-standardised rate" dataDxfId="177"/>
    <tableColumn id="35" xr3:uid="{00000000-0010-0000-0B00-000023000000}" name="SIMD Decile 8_x000a__x000a_lower 95% CI" dataDxfId="176"/>
    <tableColumn id="36" xr3:uid="{00000000-0010-0000-0B00-000024000000}" name="SIMD Decile 8_x000a__x000a_upper 95% CI" dataDxfId="175"/>
    <tableColumn id="37" xr3:uid="{00000000-0010-0000-0B00-000025000000}" name="SIMD Decile 8_x000a__x000a_deaths" dataDxfId="174"/>
    <tableColumn id="38" xr3:uid="{00000000-0010-0000-0B00-000026000000}" name="SIMD Decile 9_x000a__x000a_age-standardised rate" dataDxfId="173"/>
    <tableColumn id="39" xr3:uid="{00000000-0010-0000-0B00-000027000000}" name="SIMD Decile 9_x000a__x000a_lower 95% CI" dataDxfId="172"/>
    <tableColumn id="40" xr3:uid="{00000000-0010-0000-0B00-000028000000}" name="SIMD Decile 9_x000a__x000a_upper 95% CI" dataDxfId="171"/>
    <tableColumn id="41" xr3:uid="{00000000-0010-0000-0B00-000029000000}" name="SIMD Decile 9_x000a__x000a_deaths" dataDxfId="170"/>
    <tableColumn id="42" xr3:uid="{00000000-0010-0000-0B00-00002A000000}" name="SIMD Decile 10_x000a_(least deprived)_x000a__x000a_age-standardised rate" dataDxfId="169"/>
    <tableColumn id="43" xr3:uid="{00000000-0010-0000-0B00-00002B000000}" name="SIMD Decile 10_x000a_ (least deprived)_x000a__x000a_lower 95% CI" dataDxfId="168"/>
    <tableColumn id="44" xr3:uid="{00000000-0010-0000-0B00-00002C000000}" name="SIMD Decile 10_x000a_ (least deprived)_x000a__x000a_upper 95% CI" dataDxfId="167"/>
    <tableColumn id="45" xr3:uid="{00000000-0010-0000-0B00-00002D000000}" name="SIMD Decile 10_x000a_ (least deprived)_x000a__x000a_deaths" dataDxfId="166"/>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11" displayName="Table11" ref="A7:K52" totalsRowShown="0" headerRowDxfId="165" dataDxfId="164">
  <autoFilter ref="A7:K52" xr:uid="{00000000-0009-0000-0100-00000D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00000000-0010-0000-0C00-000001000000}" name="Year" dataDxfId="163"/>
    <tableColumn id="2" xr3:uid="{00000000-0010-0000-0C00-000002000000}" name="Drug misuse deaths" dataDxfId="162"/>
    <tableColumn id="3" xr3:uid="{00000000-0010-0000-0C00-000003000000}" name="Drug poisoning deaths" dataDxfId="161"/>
    <tableColumn id="4" xr3:uid="{00000000-0010-0000-0C00-000004000000}" name="Drug induced deaths" dataDxfId="160"/>
    <tableColumn id="5" xr3:uid="{00000000-0010-0000-0C00-000005000000}" name="Population" dataDxfId="159" dataCellStyle="Comma"/>
    <tableColumn id="6" xr3:uid="{00000000-0010-0000-0C00-000006000000}" name="Crude rate _x000a__x000a_drug misuse deaths" dataDxfId="158">
      <calculatedColumnFormula>B8/$E8*100000</calculatedColumnFormula>
    </tableColumn>
    <tableColumn id="7" xr3:uid="{00000000-0010-0000-0C00-000007000000}" name="Crude rate_x000a__x000a_drug poisoning deaths" dataDxfId="157">
      <calculatedColumnFormula>C8/$E8*100000</calculatedColumnFormula>
    </tableColumn>
    <tableColumn id="8" xr3:uid="{00000000-0010-0000-0C00-000008000000}" name="Crude rate_x000a__x000a_drug induced deaths" dataDxfId="156">
      <calculatedColumnFormula>D8/$E8*100000</calculatedColumnFormula>
    </tableColumn>
    <tableColumn id="9" xr3:uid="{00000000-0010-0000-0C00-000009000000}" name="Age-standardised rate_x000a__x000a_drug misuse deaths " dataDxfId="155"/>
    <tableColumn id="10" xr3:uid="{00000000-0010-0000-0C00-00000A000000}" name="Age-standardised rate_x000a__x000a_drug poisoning deaths" dataDxfId="154"/>
    <tableColumn id="11" xr3:uid="{00000000-0010-0000-0C00-00000B000000}" name="_x000a_Age-standardised rate_x000a__x000a_drug induced deaths" dataDxfId="153"/>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12" displayName="Table12" ref="A6:C19" totalsRowShown="0">
  <autoFilter ref="A6:C19" xr:uid="{00000000-0009-0000-0100-00000E000000}">
    <filterColumn colId="0" hiddenButton="1"/>
    <filterColumn colId="1" hiddenButton="1"/>
    <filterColumn colId="2" hiddenButton="1"/>
  </autoFilter>
  <tableColumns count="3">
    <tableColumn id="1" xr3:uid="{00000000-0010-0000-0D00-000001000000}" name="Area" dataDxfId="152" dataCellStyle="Normal 4 2 2"/>
    <tableColumn id="2" xr3:uid="{00000000-0010-0000-0D00-000002000000}" name="Deaths" dataDxfId="151"/>
    <tableColumn id="3" xr3:uid="{00000000-0010-0000-0D00-000003000000}" name="Age-standardised mortality rate" dataDxfId="150"/>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HB1" displayName="TableHB1" ref="A5:Q47" totalsRowShown="0" headerRowDxfId="149" dataDxfId="148">
  <autoFilter ref="A5:Q47" xr:uid="{00000000-0009-0000-0100-00000F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00000000-0010-0000-0E00-000001000000}" name="Year" dataDxfId="147"/>
    <tableColumn id="2" xr3:uid="{00000000-0010-0000-0E00-000002000000}" name="Sex" dataDxfId="146"/>
    <tableColumn id="3" xr3:uid="{00000000-0010-0000-0E00-000003000000}" name="Scotland" dataDxfId="145"/>
    <tableColumn id="4" xr3:uid="{00000000-0010-0000-0E00-000004000000}" name="Ayrshire and Arran" dataDxfId="144"/>
    <tableColumn id="5" xr3:uid="{00000000-0010-0000-0E00-000005000000}" name="Borders" dataDxfId="143"/>
    <tableColumn id="6" xr3:uid="{00000000-0010-0000-0E00-000006000000}" name="Dumfries and Galloway" dataDxfId="142"/>
    <tableColumn id="7" xr3:uid="{00000000-0010-0000-0E00-000007000000}" name="Fife" dataDxfId="141"/>
    <tableColumn id="8" xr3:uid="{00000000-0010-0000-0E00-000008000000}" name="Forth Valley" dataDxfId="140"/>
    <tableColumn id="9" xr3:uid="{00000000-0010-0000-0E00-000009000000}" name="Grampian" dataDxfId="139"/>
    <tableColumn id="10" xr3:uid="{00000000-0010-0000-0E00-00000A000000}" name="Greater Glasgow and Clyde " dataDxfId="138"/>
    <tableColumn id="11" xr3:uid="{00000000-0010-0000-0E00-00000B000000}" name="Highland " dataDxfId="137"/>
    <tableColumn id="12" xr3:uid="{00000000-0010-0000-0E00-00000C000000}" name="Lanarkshire" dataDxfId="136"/>
    <tableColumn id="13" xr3:uid="{00000000-0010-0000-0E00-00000D000000}" name="Lothian" dataDxfId="135"/>
    <tableColumn id="14" xr3:uid="{00000000-0010-0000-0E00-00000E000000}" name="Orkney" dataDxfId="134"/>
    <tableColumn id="15" xr3:uid="{00000000-0010-0000-0E00-00000F000000}" name="Shetland" dataDxfId="133"/>
    <tableColumn id="16" xr3:uid="{00000000-0010-0000-0E00-000010000000}" name="Tayside" dataDxfId="132"/>
    <tableColumn id="17" xr3:uid="{00000000-0010-0000-0E00-000011000000}" name="Western Isles" dataDxfId="131"/>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HB2" displayName="TableHB2" ref="A5:G20" totalsRowShown="0" headerRowDxfId="130" dataDxfId="129" headerRowCellStyle="Normal_Sheet1_1">
  <autoFilter ref="A5:G20" xr:uid="{00000000-0009-0000-0100-000010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F00-000001000000}" name="NHS Board area" dataDxfId="128"/>
    <tableColumn id="2" xr3:uid="{00000000-0010-0000-0F00-000002000000}" name="All drug misuse deaths" dataDxfId="127"/>
    <tableColumn id="3" xr3:uid="{00000000-0010-0000-0F00-000003000000}" name="Mental and behavioural disorders due to drug use" dataDxfId="126"/>
    <tableColumn id="4" xr3:uid="{00000000-0010-0000-0F00-000004000000}" name="Accidental poisoning" dataDxfId="125"/>
    <tableColumn id="5" xr3:uid="{00000000-0010-0000-0F00-000005000000}" name="Intentional self-poisoning" dataDxfId="124"/>
    <tableColumn id="6" xr3:uid="{00000000-0010-0000-0F00-000006000000}" name="Assault by drugs, etc." dataDxfId="123"/>
    <tableColumn id="7" xr3:uid="{00000000-0010-0000-0F00-000007000000}" name="Undetermined intent" dataDxfId="122"/>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HB3" displayName="TableHB3" ref="A5:T20" totalsRowShown="0" headerRowDxfId="121" dataDxfId="120" headerRowCellStyle="Normal_Sheet1_1">
  <autoFilter ref="A5:T20" xr:uid="{00000000-0009-0000-0100-00001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00000000-0010-0000-1000-000001000000}" name="NHS Board area" dataDxfId="119"/>
    <tableColumn id="2" xr3:uid="{00000000-0010-0000-1000-000002000000}" name="All drug misuse deaths" dataDxfId="118"/>
    <tableColumn id="3" xr3:uid="{00000000-0010-0000-1000-000003000000}" name="Any opiate or opioid" dataDxfId="117"/>
    <tableColumn id="4" xr3:uid="{00000000-0010-0000-1000-000004000000}" name="Heroin / morphine_x000a__x000a_[note 6]" dataDxfId="116"/>
    <tableColumn id="5" xr3:uid="{00000000-0010-0000-1000-000005000000}" name="Methadone" dataDxfId="115"/>
    <tableColumn id="6" xr3:uid="{00000000-0010-0000-1000-000006000000}" name="Buprenorphine" dataDxfId="114"/>
    <tableColumn id="7" xr3:uid="{00000000-0010-0000-1000-000007000000}" name="Codeine or a codeine-containing compound" dataDxfId="113"/>
    <tableColumn id="8" xr3:uid="{00000000-0010-0000-1000-000008000000}" name="Dihydrocodeine or a d.h.c-containing compound" dataDxfId="112"/>
    <tableColumn id="9" xr3:uid="{00000000-0010-0000-1000-000009000000}" name="Nitazenes_x000a__x000a_ [note 5]" dataDxfId="111"/>
    <tableColumn id="10" xr3:uid="{00000000-0010-0000-1000-00000A000000}" name="Any benzodiazepine" dataDxfId="110"/>
    <tableColumn id="11" xr3:uid="{00000000-0010-0000-1000-00000B000000}" name="Any Prescribable benzodiazepine_x000a__x000a_[note 7]" dataDxfId="109"/>
    <tableColumn id="12" xr3:uid="{00000000-0010-0000-1000-00000C000000}" name="Diazepam_x000a__x000a_[note 8]" dataDxfId="108"/>
    <tableColumn id="13" xr3:uid="{00000000-0010-0000-1000-00000D000000}" name="Any Street benzodiazepine_x000a__x000a_[note 7]" dataDxfId="107"/>
    <tableColumn id="14" xr3:uid="{00000000-0010-0000-1000-00000E000000}" name="Etizolam_x000a__x000a_[note 8]" dataDxfId="106"/>
    <tableColumn id="15" xr3:uid="{00000000-0010-0000-1000-00000F000000}" name="Bromazolam_x000a__x000a_[note 5][note 8]" dataDxfId="105"/>
    <tableColumn id="16" xr3:uid="{00000000-0010-0000-1000-000010000000}" name="Gabapentin and/or Pregabalin" dataDxfId="104"/>
    <tableColumn id="17" xr3:uid="{00000000-0010-0000-1000-000011000000}" name="Cocaine" dataDxfId="103"/>
    <tableColumn id="18" xr3:uid="{00000000-0010-0000-1000-000012000000}" name="Ecstasy type" dataDxfId="102"/>
    <tableColumn id="19" xr3:uid="{00000000-0010-0000-1000-000013000000}" name="Amphetamines" dataDxfId="101"/>
    <tableColumn id="20" xr3:uid="{00000000-0010-0000-1000-000014000000}" name="Alcohol" dataDxfId="100"/>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HB4" displayName="TableHB4" ref="A5:F305" totalsRowShown="0" headerRowDxfId="99" dataDxfId="98">
  <tableColumns count="6">
    <tableColumn id="1" xr3:uid="{00000000-0010-0000-1100-000001000000}" name="NHS Board area" dataDxfId="97"/>
    <tableColumn id="2" xr3:uid="{00000000-0010-0000-1100-000002000000}" name="Five-year period" dataDxfId="96"/>
    <tableColumn id="3" xr3:uid="{00000000-0010-0000-1100-000003000000}" name="Age-standardised rate (per 100,000 population)" dataDxfId="95"/>
    <tableColumn id="4" xr3:uid="{00000000-0010-0000-1100-000004000000}" name="Lower 95% confidence interval" dataDxfId="94"/>
    <tableColumn id="5" xr3:uid="{00000000-0010-0000-1100-000005000000}" name="Upper 95% confidence interval" dataDxfId="93"/>
    <tableColumn id="6" xr3:uid="{00000000-0010-0000-1100-000006000000}" name="Total number of deaths" dataDxfId="92"/>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HB5" displayName="TableHB5" ref="A5:F20" totalsRowShown="0" headerRowDxfId="91" dataDxfId="90">
  <autoFilter ref="A5:F20" xr:uid="{00000000-0009-0000-0100-000013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1200-000001000000}" name="NHS Health Board area" dataDxfId="89"/>
    <tableColumn id="2" xr3:uid="{00000000-0010-0000-1200-000002000000}" name="Age 15 - 24" dataDxfId="88"/>
    <tableColumn id="3" xr3:uid="{00000000-0010-0000-1200-000003000000}" name="Age 25 - 34" dataDxfId="87"/>
    <tableColumn id="4" xr3:uid="{00000000-0010-0000-1200-000004000000}" name="Age 35 - 44" dataDxfId="86"/>
    <tableColumn id="5" xr3:uid="{00000000-0010-0000-1200-000005000000}" name="Age 45 - 54" dataDxfId="85"/>
    <tableColumn id="6" xr3:uid="{00000000-0010-0000-1200-000006000000}" name="Age 55 - 64" dataDxfId="8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Notes" displayName="Notes" ref="A4:C18" totalsRowShown="0" headerRowDxfId="402" dataDxfId="400" headerRowBorderDxfId="401" tableBorderDxfId="399" totalsRowBorderDxfId="398">
  <autoFilter ref="A4:C18" xr:uid="{00000000-0009-0000-0100-000005000000}">
    <filterColumn colId="0" hiddenButton="1"/>
    <filterColumn colId="1" hiddenButton="1"/>
    <filterColumn colId="2" hiddenButton="1"/>
  </autoFilter>
  <tableColumns count="3">
    <tableColumn id="1" xr3:uid="{00000000-0010-0000-0100-000001000000}" name="Note number " dataDxfId="397"/>
    <tableColumn id="2" xr3:uid="{00000000-0010-0000-0100-000002000000}" name="Note text " dataDxfId="396" dataCellStyle="Normal 10 2"/>
    <tableColumn id="3" xr3:uid="{00000000-0010-0000-0100-000003000000}" name="Links to further information" dataDxfId="395" dataCellStyle="Hyperlink"/>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C1" displayName="TableC1" ref="A5:AI47" totalsRowShown="0" headerRowDxfId="83" dataDxfId="82">
  <autoFilter ref="A5:AI47" xr:uid="{00000000-0009-0000-0100-00001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autoFilter>
  <tableColumns count="35">
    <tableColumn id="1" xr3:uid="{00000000-0010-0000-1300-000001000000}" name="Year" dataDxfId="81"/>
    <tableColumn id="2" xr3:uid="{00000000-0010-0000-1300-000002000000}" name="Sex" dataDxfId="80"/>
    <tableColumn id="3" xr3:uid="{00000000-0010-0000-1300-000003000000}" name="Scotland" dataDxfId="79"/>
    <tableColumn id="4" xr3:uid="{00000000-0010-0000-1300-000004000000}" name="Aberdeen City" dataDxfId="78"/>
    <tableColumn id="5" xr3:uid="{00000000-0010-0000-1300-000005000000}" name="Aberdeenshire" dataDxfId="77"/>
    <tableColumn id="6" xr3:uid="{00000000-0010-0000-1300-000006000000}" name="Angus" dataDxfId="76"/>
    <tableColumn id="7" xr3:uid="{00000000-0010-0000-1300-000007000000}" name="Argyll and Bute" dataDxfId="75"/>
    <tableColumn id="8" xr3:uid="{00000000-0010-0000-1300-000008000000}" name="City of Edinburgh" dataDxfId="74"/>
    <tableColumn id="9" xr3:uid="{00000000-0010-0000-1300-000009000000}" name="Clackmannanshire" dataDxfId="73"/>
    <tableColumn id="10" xr3:uid="{00000000-0010-0000-1300-00000A000000}" name="Dumfries and Galloway" dataDxfId="72"/>
    <tableColumn id="11" xr3:uid="{00000000-0010-0000-1300-00000B000000}" name="Dundee City" dataDxfId="71"/>
    <tableColumn id="12" xr3:uid="{00000000-0010-0000-1300-00000C000000}" name="East Ayrshire" dataDxfId="70"/>
    <tableColumn id="13" xr3:uid="{00000000-0010-0000-1300-00000D000000}" name="East Dunbartonshire" dataDxfId="69"/>
    <tableColumn id="14" xr3:uid="{00000000-0010-0000-1300-00000E000000}" name="East Lothian" dataDxfId="68"/>
    <tableColumn id="15" xr3:uid="{00000000-0010-0000-1300-00000F000000}" name="East Renfrewshire" dataDxfId="67"/>
    <tableColumn id="16" xr3:uid="{00000000-0010-0000-1300-000010000000}" name="Falkirk" dataDxfId="66"/>
    <tableColumn id="17" xr3:uid="{00000000-0010-0000-1300-000011000000}" name="Fife" dataDxfId="65"/>
    <tableColumn id="18" xr3:uid="{00000000-0010-0000-1300-000012000000}" name="Glasgow City" dataDxfId="64"/>
    <tableColumn id="19" xr3:uid="{00000000-0010-0000-1300-000013000000}" name="Highland" dataDxfId="63"/>
    <tableColumn id="20" xr3:uid="{00000000-0010-0000-1300-000014000000}" name="Inverclyde" dataDxfId="62"/>
    <tableColumn id="21" xr3:uid="{00000000-0010-0000-1300-000015000000}" name="Midlothian" dataDxfId="61"/>
    <tableColumn id="22" xr3:uid="{00000000-0010-0000-1300-000016000000}" name="Moray" dataDxfId="60"/>
    <tableColumn id="23" xr3:uid="{00000000-0010-0000-1300-000017000000}" name="Na h-Eileanan Siar" dataDxfId="59"/>
    <tableColumn id="24" xr3:uid="{00000000-0010-0000-1300-000018000000}" name="North Ayrshire" dataDxfId="58"/>
    <tableColumn id="25" xr3:uid="{00000000-0010-0000-1300-000019000000}" name="North Lanarkshire" dataDxfId="57"/>
    <tableColumn id="26" xr3:uid="{00000000-0010-0000-1300-00001A000000}" name="Orkney Islands" dataDxfId="56"/>
    <tableColumn id="27" xr3:uid="{00000000-0010-0000-1300-00001B000000}" name="Perth and Kinross" dataDxfId="55"/>
    <tableColumn id="28" xr3:uid="{00000000-0010-0000-1300-00001C000000}" name="Renfrewshire" dataDxfId="54"/>
    <tableColumn id="29" xr3:uid="{00000000-0010-0000-1300-00001D000000}" name="Scottish Borders" dataDxfId="53"/>
    <tableColumn id="30" xr3:uid="{00000000-0010-0000-1300-00001E000000}" name="Shetland Islands" dataDxfId="52"/>
    <tableColumn id="31" xr3:uid="{00000000-0010-0000-1300-00001F000000}" name="South Ayrshire" dataDxfId="51"/>
    <tableColumn id="32" xr3:uid="{00000000-0010-0000-1300-000020000000}" name="South Lanarkshire" dataDxfId="50"/>
    <tableColumn id="33" xr3:uid="{00000000-0010-0000-1300-000021000000}" name="Stirling" dataDxfId="49"/>
    <tableColumn id="34" xr3:uid="{00000000-0010-0000-1300-000022000000}" name="West Dunbartonshire" dataDxfId="48"/>
    <tableColumn id="35" xr3:uid="{00000000-0010-0000-1300-000023000000}" name="West Lothian" dataDxfId="47"/>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C2" displayName="TableC2" ref="A5:G38" totalsRowShown="0" headerRowDxfId="46" dataDxfId="45" headerRowCellStyle="Normal_Sheet1_1">
  <autoFilter ref="A5:G38" xr:uid="{00000000-0009-0000-0100-000015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1400-000001000000}" name="Council area" dataDxfId="44"/>
    <tableColumn id="2" xr3:uid="{00000000-0010-0000-1400-000002000000}" name="All drug misuse deaths" dataDxfId="43"/>
    <tableColumn id="3" xr3:uid="{00000000-0010-0000-1400-000003000000}" name="Mental and behavioural disorders due to drug use" dataDxfId="42"/>
    <tableColumn id="4" xr3:uid="{00000000-0010-0000-1400-000004000000}" name="Accidental poisoning" dataDxfId="41"/>
    <tableColumn id="5" xr3:uid="{00000000-0010-0000-1400-000005000000}" name="Intentional self-poisoning" dataDxfId="40"/>
    <tableColumn id="6" xr3:uid="{00000000-0010-0000-1400-000006000000}" name="Assault by drugs, etc." dataDxfId="39"/>
    <tableColumn id="7" xr3:uid="{00000000-0010-0000-1400-000007000000}" name="Undetermined intent" dataDxfId="38"/>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C3" displayName="TableC3" ref="A5:T38" totalsRowShown="0" headerRowDxfId="37" dataDxfId="36">
  <autoFilter ref="A5:T38" xr:uid="{00000000-0009-0000-0100-000016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00000000-0010-0000-1500-000001000000}" name="Council area" dataDxfId="35"/>
    <tableColumn id="2" xr3:uid="{00000000-0010-0000-1500-000002000000}" name="All drug misuse deaths" dataDxfId="34"/>
    <tableColumn id="3" xr3:uid="{00000000-0010-0000-1500-000003000000}" name="Any opiate or opioid" dataDxfId="33"/>
    <tableColumn id="4" xr3:uid="{00000000-0010-0000-1500-000004000000}" name="Heroin / morphine_x000a__x000a_[note 6]" dataDxfId="32"/>
    <tableColumn id="5" xr3:uid="{00000000-0010-0000-1500-000005000000}" name="Methadone" dataDxfId="31"/>
    <tableColumn id="6" xr3:uid="{00000000-0010-0000-1500-000006000000}" name="Buprenorphine" dataDxfId="30"/>
    <tableColumn id="7" xr3:uid="{00000000-0010-0000-1500-000007000000}" name="Codeine or a codeine-containing compound" dataDxfId="29"/>
    <tableColumn id="8" xr3:uid="{00000000-0010-0000-1500-000008000000}" name="Dihydrocodeine or a d.h.c-containing compound" dataDxfId="28"/>
    <tableColumn id="9" xr3:uid="{00000000-0010-0000-1500-000009000000}" name="Nitazenes_x000a__x000a_ [note 5]" dataDxfId="27"/>
    <tableColumn id="10" xr3:uid="{00000000-0010-0000-1500-00000A000000}" name="Any benzodiazepine" dataDxfId="26"/>
    <tableColumn id="11" xr3:uid="{00000000-0010-0000-1500-00000B000000}" name="Any Prescribable benzodiazepine_x000a__x000a_[note 7]" dataDxfId="25"/>
    <tableColumn id="12" xr3:uid="{00000000-0010-0000-1500-00000C000000}" name="Diazepam_x000a__x000a_[note 8]" dataDxfId="24"/>
    <tableColumn id="13" xr3:uid="{00000000-0010-0000-1500-00000D000000}" name="Any Street benzodiazepine_x000a__x000a_[note 7]" dataDxfId="23"/>
    <tableColumn id="14" xr3:uid="{00000000-0010-0000-1500-00000E000000}" name="Etizolam_x000a__x000a_[note 8]" dataDxfId="22"/>
    <tableColumn id="15" xr3:uid="{00000000-0010-0000-1500-00000F000000}" name="Bromazolam_x000a__x000a_[note 5][note 8]" dataDxfId="21"/>
    <tableColumn id="16" xr3:uid="{00000000-0010-0000-1500-000010000000}" name="Gabapentin and/or Pregabalin" dataDxfId="20"/>
    <tableColumn id="17" xr3:uid="{00000000-0010-0000-1500-000011000000}" name="Cocaine" dataDxfId="19"/>
    <tableColumn id="18" xr3:uid="{00000000-0010-0000-1500-000012000000}" name="Ecstasy type" dataDxfId="18"/>
    <tableColumn id="19" xr3:uid="{00000000-0010-0000-1500-000013000000}" name="Amphetamines" dataDxfId="17"/>
    <tableColumn id="20" xr3:uid="{00000000-0010-0000-1500-000014000000}" name="Alcohol" dataDxfId="16"/>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C4" displayName="TableC4" ref="A5:F665" totalsRowShown="0" headerRowDxfId="15" dataDxfId="14">
  <tableColumns count="6">
    <tableColumn id="1" xr3:uid="{00000000-0010-0000-1600-000001000000}" name="Council area" dataDxfId="13"/>
    <tableColumn id="2" xr3:uid="{00000000-0010-0000-1600-000002000000}" name="Five-year period" dataDxfId="12"/>
    <tableColumn id="3" xr3:uid="{00000000-0010-0000-1600-000003000000}" name="Age-standardised rate (per 100,000 population)" dataDxfId="11"/>
    <tableColumn id="4" xr3:uid="{00000000-0010-0000-1600-000004000000}" name="Lower 95% confidence interval" dataDxfId="10"/>
    <tableColumn id="5" xr3:uid="{00000000-0010-0000-1600-000005000000}" name="Upper 95% confidence interval" dataDxfId="9"/>
    <tableColumn id="6" xr3:uid="{00000000-0010-0000-1600-000006000000}" name="Total number of deaths" dataDxfId="8"/>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3CF314C0-36F6-4023-A038-5E1FE60B372D}" name="Table24" displayName="Table24" ref="A5:F38" totalsRowShown="0" headerRowDxfId="7" dataDxfId="6">
  <autoFilter ref="A5:F38" xr:uid="{3CF314C0-36F6-4023-A038-5E1FE60B372D}">
    <filterColumn colId="0" hiddenButton="1"/>
    <filterColumn colId="1" hiddenButton="1"/>
    <filterColumn colId="2" hiddenButton="1"/>
    <filterColumn colId="3" hiddenButton="1"/>
    <filterColumn colId="4" hiddenButton="1"/>
    <filterColumn colId="5" hiddenButton="1"/>
  </autoFilter>
  <tableColumns count="6">
    <tableColumn id="1" xr3:uid="{7F7FD047-0D9A-417A-82A2-A73FF4BD3C71}" name="Council area" dataDxfId="5"/>
    <tableColumn id="2" xr3:uid="{679A4B30-A934-4DE2-8DB4-9BF9FD4DF686}" name="Age 15 - 24" dataDxfId="4"/>
    <tableColumn id="3" xr3:uid="{0B25E55F-0B5F-478D-8B6E-268AC356008D}" name="Age 25 - 34" dataDxfId="3"/>
    <tableColumn id="4" xr3:uid="{9467B452-8FF8-41D5-906A-09C570CD64FC}" name="Age 35 - 44" dataDxfId="2"/>
    <tableColumn id="5" xr3:uid="{63D2487B-B38A-43D5-8A50-DCD70FC4886A}" name="Age 45 - 54" dataDxfId="1"/>
    <tableColumn id="6" xr3:uid="{E4847D72-364F-4D0F-A52A-3808941185AB}" name="Age 55 - 64" dataDxfId="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1" displayName="Table1" ref="A6:J82" totalsRowShown="0" headerRowDxfId="394" headerRowCellStyle="Normal_Sheet1_1">
  <autoFilter ref="A6:J82"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00000000-0010-0000-0200-000001000000}" name="Year" dataDxfId="393" dataCellStyle="Normal_shhdtab"/>
    <tableColumn id="2" xr3:uid="{00000000-0010-0000-0200-000002000000}" name="Sex" dataDxfId="392" dataCellStyle="Normal_shhdtab"/>
    <tableColumn id="3" xr3:uid="{00000000-0010-0000-0200-000003000000}" name="Drug misuse deaths" dataDxfId="391" dataCellStyle="Normal_shhdtab"/>
    <tableColumn id="4" xr3:uid="{00000000-0010-0000-0200-000004000000}" name="Percent change from previous year" dataDxfId="390">
      <calculatedColumnFormula>(C7-C6)/C6</calculatedColumnFormula>
    </tableColumn>
    <tableColumn id="5" xr3:uid="{00000000-0010-0000-0200-000005000000}" name="5-year average" dataDxfId="389" dataCellStyle="Normal_shhdtab"/>
    <tableColumn id="6" xr3:uid="{00000000-0010-0000-0200-000006000000}" name="Lower 95 % confidence interval" dataDxfId="388" dataCellStyle="Normal_shhdtab"/>
    <tableColumn id="7" xr3:uid="{00000000-0010-0000-0200-000007000000}" name="Upper 95 % confidence interval" dataDxfId="387" dataCellStyle="Normal_shhdtab"/>
    <tableColumn id="8" xr3:uid="{00000000-0010-0000-0200-000008000000}" name="Age-standardised rate (per 100,000 population)" dataDxfId="386"/>
    <tableColumn id="9" xr3:uid="{00000000-0010-0000-0200-000009000000}" name="Lower 95% confidence interval" dataDxfId="385"/>
    <tableColumn id="10" xr3:uid="{00000000-0010-0000-0200-00000A000000}" name="Upper 95% confidence interval" dataDxfId="38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2" displayName="Table2" ref="A6:G34" totalsRowShown="0" headerRowDxfId="383" dataDxfId="382" headerRowCellStyle="Normal_Sheet1_1" dataCellStyle="Normal_shhdtab">
  <autoFilter ref="A6:G34" xr:uid="{00000000-0009-0000-0100-000003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300-000001000000}" name="Year" dataDxfId="381" dataCellStyle="Normal_shhdtab"/>
    <tableColumn id="2" xr3:uid="{00000000-0010-0000-0300-000002000000}" name="All drug misuse deaths" dataDxfId="380" dataCellStyle="Normal_shhdtab"/>
    <tableColumn id="3" xr3:uid="{00000000-0010-0000-0300-000003000000}" name="Mental and behavioural disorders due to drug use" dataDxfId="379" dataCellStyle="Normal_shhdtab"/>
    <tableColumn id="4" xr3:uid="{00000000-0010-0000-0300-000004000000}" name="Accidental poisoning" dataDxfId="378" dataCellStyle="Normal_shhdtab"/>
    <tableColumn id="5" xr3:uid="{00000000-0010-0000-0300-000005000000}" name="Intentional self-poisoning" dataDxfId="377" dataCellStyle="Normal_shhdtab"/>
    <tableColumn id="6" xr3:uid="{00000000-0010-0000-0300-000006000000}" name="Assault by drugs, etc." dataDxfId="376" dataCellStyle="Normal_shhdtab"/>
    <tableColumn id="7" xr3:uid="{00000000-0010-0000-0300-000007000000}" name="Undetermined intent" dataDxfId="375" dataCellStyle="Normal_shhdtab"/>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3" displayName="Table3" ref="A6:T34" totalsRowShown="0" headerRowDxfId="374" dataDxfId="373" dataCellStyle="Normal_shhdtab">
  <autoFilter ref="A6:T34"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00000000-0010-0000-0400-000001000000}" name="Year" dataDxfId="372" dataCellStyle="Normal_shhdtab"/>
    <tableColumn id="2" xr3:uid="{00000000-0010-0000-0400-000002000000}" name="All drug misuse deaths" dataDxfId="371" dataCellStyle="Normal_shhdtab"/>
    <tableColumn id="3" xr3:uid="{00000000-0010-0000-0400-000003000000}" name="Any opiate or opioid" dataDxfId="370" dataCellStyle="Normal_shhdtab"/>
    <tableColumn id="4" xr3:uid="{00000000-0010-0000-0400-000004000000}" name="Heroin / morphine_x000a__x000a_[note 6]" dataDxfId="369" dataCellStyle="Normal_shhdtab"/>
    <tableColumn id="5" xr3:uid="{00000000-0010-0000-0400-000005000000}" name="Methadone" dataDxfId="368" dataCellStyle="Normal_shhdtab"/>
    <tableColumn id="6" xr3:uid="{00000000-0010-0000-0400-000006000000}" name="Buprenorphine" dataDxfId="367" dataCellStyle="Normal_shhdtab"/>
    <tableColumn id="7" xr3:uid="{00000000-0010-0000-0400-000007000000}" name="Codeine or a codeine-containing compound" dataDxfId="366" dataCellStyle="Normal_shhdtab"/>
    <tableColumn id="8" xr3:uid="{00000000-0010-0000-0400-000008000000}" name="Dihydrocodeine or a d.h.c-containing compound" dataDxfId="365" dataCellStyle="Normal_shhdtab"/>
    <tableColumn id="9" xr3:uid="{00000000-0010-0000-0400-000009000000}" name="Nitazenes_x000a_[note 5]" dataDxfId="364" dataCellStyle="Normal_shhdtab"/>
    <tableColumn id="10" xr3:uid="{00000000-0010-0000-0400-00000A000000}" name="Any benzodiazepine" dataDxfId="363" dataCellStyle="Normal_shhdtab"/>
    <tableColumn id="11" xr3:uid="{00000000-0010-0000-0400-00000B000000}" name="Any Prescribable benzodiazepine_x000a__x000a_[note 7]" dataDxfId="362" dataCellStyle="Normal_shhdtab"/>
    <tableColumn id="12" xr3:uid="{00000000-0010-0000-0400-00000C000000}" name="Diazepam_x000a__x000a_[note 8]" dataDxfId="361" dataCellStyle="Normal_shhdtab"/>
    <tableColumn id="13" xr3:uid="{00000000-0010-0000-0400-00000D000000}" name="Any Street benzodiazepine_x000a__x000a_[note 7]" dataDxfId="360" dataCellStyle="Normal_shhdtab"/>
    <tableColumn id="14" xr3:uid="{00000000-0010-0000-0400-00000E000000}" name="Etizolam_x000a__x000a_[note 8]" dataDxfId="359" dataCellStyle="Normal_shhdtab"/>
    <tableColumn id="15" xr3:uid="{00000000-0010-0000-0400-00000F000000}" name="Bromazolam_x000a__x000a_[note 5][note 8]" dataDxfId="358" dataCellStyle="Normal_shhdtab"/>
    <tableColumn id="16" xr3:uid="{00000000-0010-0000-0400-000010000000}" name="Gabapentin and/or Pregabalin" dataDxfId="357" dataCellStyle="Normal_shhdtab"/>
    <tableColumn id="17" xr3:uid="{00000000-0010-0000-0400-000011000000}" name="Cocaine" dataDxfId="356" dataCellStyle="Normal_shhdtab"/>
    <tableColumn id="18" xr3:uid="{00000000-0010-0000-0400-000012000000}" name="Ecstasy type" dataDxfId="355" dataCellStyle="Normal_shhdtab"/>
    <tableColumn id="19" xr3:uid="{00000000-0010-0000-0400-000013000000}" name="Amphetamines" dataDxfId="354" dataCellStyle="Normal_shhdtab"/>
    <tableColumn id="20" xr3:uid="{00000000-0010-0000-0400-000014000000}" name="Alcohol" dataDxfId="353" dataCellStyle="Normal_shhdtab"/>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4" displayName="Table4" ref="A5:AB77" totalsRowShown="0" headerRowDxfId="352" dataDxfId="351">
  <tableColumns count="28">
    <tableColumn id="1" xr3:uid="{00000000-0010-0000-0500-000001000000}" name="Year" dataDxfId="350"/>
    <tableColumn id="2" xr3:uid="{00000000-0010-0000-0500-000002000000}" name="Sex" dataDxfId="349"/>
    <tableColumn id="3" xr3:uid="{00000000-0010-0000-0500-000003000000}" name="All ages" dataDxfId="348"/>
    <tableColumn id="4" xr3:uid="{00000000-0010-0000-0500-000004000000}" name="0" dataDxfId="347"/>
    <tableColumn id="5" xr3:uid="{00000000-0010-0000-0500-000005000000}" name="1-4" dataDxfId="346"/>
    <tableColumn id="6" xr3:uid="{00000000-0010-0000-0500-000006000000}" name="5-9" dataDxfId="345"/>
    <tableColumn id="7" xr3:uid="{00000000-0010-0000-0500-000007000000}" name="10-14" dataDxfId="344"/>
    <tableColumn id="8" xr3:uid="{00000000-0010-0000-0500-000008000000}" name="15-19" dataDxfId="343"/>
    <tableColumn id="9" xr3:uid="{00000000-0010-0000-0500-000009000000}" name="20-24" dataDxfId="342"/>
    <tableColumn id="10" xr3:uid="{00000000-0010-0000-0500-00000A000000}" name="25-29" dataDxfId="341"/>
    <tableColumn id="11" xr3:uid="{00000000-0010-0000-0500-00000B000000}" name="30-34" dataDxfId="340"/>
    <tableColumn id="12" xr3:uid="{00000000-0010-0000-0500-00000C000000}" name="35-39" dataDxfId="339"/>
    <tableColumn id="13" xr3:uid="{00000000-0010-0000-0500-00000D000000}" name="40-44" dataDxfId="338"/>
    <tableColumn id="14" xr3:uid="{00000000-0010-0000-0500-00000E000000}" name="45-49" dataDxfId="337"/>
    <tableColumn id="15" xr3:uid="{00000000-0010-0000-0500-00000F000000}" name="50-54" dataDxfId="336"/>
    <tableColumn id="16" xr3:uid="{00000000-0010-0000-0500-000010000000}" name="55-59" dataDxfId="335"/>
    <tableColumn id="17" xr3:uid="{00000000-0010-0000-0500-000011000000}" name="60-64" dataDxfId="334"/>
    <tableColumn id="18" xr3:uid="{00000000-0010-0000-0500-000012000000}" name="65-69" dataDxfId="333"/>
    <tableColumn id="19" xr3:uid="{00000000-0010-0000-0500-000013000000}" name="70-74" dataDxfId="332"/>
    <tableColumn id="20" xr3:uid="{00000000-0010-0000-0500-000014000000}" name="75-79" dataDxfId="331"/>
    <tableColumn id="21" xr3:uid="{00000000-0010-0000-0500-000015000000}" name="80-84" dataDxfId="330"/>
    <tableColumn id="22" xr3:uid="{00000000-0010-0000-0500-000016000000}" name="85-89" dataDxfId="329"/>
    <tableColumn id="23" xr3:uid="{00000000-0010-0000-0500-000017000000}" name="90+" dataDxfId="328"/>
    <tableColumn id="28" xr3:uid="{2E2F64B2-5394-45AF-A487-A8E8A550C237}" name="under 25" dataDxfId="327">
      <calculatedColumnFormula>SUM(Table4[[#This Row],[0]:[20-24]])</calculatedColumnFormula>
    </tableColumn>
    <tableColumn id="24" xr3:uid="{00000000-0010-0000-0500-000018000000}" name="under 35" dataDxfId="326">
      <calculatedColumnFormula>SUM(Table4[[#This Row],[0]:[30-34]])</calculatedColumnFormula>
    </tableColumn>
    <tableColumn id="27" xr3:uid="{00000000-0010-0000-0500-00001B000000}" name="35-54" dataDxfId="325">
      <calculatedColumnFormula>SUM(Table4[[#This Row],[35-39]:[50-54]])</calculatedColumnFormula>
    </tableColumn>
    <tableColumn id="25" xr3:uid="{00000000-0010-0000-0500-000019000000}" name="55+" dataDxfId="324">
      <calculatedColumnFormula>SUM(Table4[[#This Row],[55-59]:[90+]])</calculatedColumnFormula>
    </tableColumn>
    <tableColumn id="26" xr3:uid="{00000000-0010-0000-0500-00001A000000}" name="Average age" dataDxfId="323"/>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5" displayName="Table5" ref="A6:AA78" totalsRowShown="0" headerRowDxfId="322" dataDxfId="321">
  <tableColumns count="27">
    <tableColumn id="1" xr3:uid="{00000000-0010-0000-0600-000001000000}" name="Year" dataDxfId="320"/>
    <tableColumn id="2" xr3:uid="{00000000-0010-0000-0600-000002000000}" name="Sex" dataDxfId="319"/>
    <tableColumn id="3" xr3:uid="{00000000-0010-0000-0600-000003000000}" name="All ages_x000a_[note 10]" dataDxfId="318"/>
    <tableColumn id="4" xr3:uid="{00000000-0010-0000-0600-000004000000}" name="0" dataDxfId="317"/>
    <tableColumn id="5" xr3:uid="{00000000-0010-0000-0600-000005000000}" name="1-4" dataDxfId="316"/>
    <tableColumn id="6" xr3:uid="{00000000-0010-0000-0600-000006000000}" name="5-9" dataDxfId="315"/>
    <tableColumn id="7" xr3:uid="{00000000-0010-0000-0600-000007000000}" name="10-14" dataDxfId="314"/>
    <tableColumn id="8" xr3:uid="{00000000-0010-0000-0600-000008000000}" name="15-19" dataDxfId="313"/>
    <tableColumn id="9" xr3:uid="{00000000-0010-0000-0600-000009000000}" name="20-24" dataDxfId="312"/>
    <tableColumn id="10" xr3:uid="{00000000-0010-0000-0600-00000A000000}" name="25-29" dataDxfId="311"/>
    <tableColumn id="11" xr3:uid="{00000000-0010-0000-0600-00000B000000}" name="30-34" dataDxfId="310"/>
    <tableColumn id="12" xr3:uid="{00000000-0010-0000-0600-00000C000000}" name="35-39" dataDxfId="309"/>
    <tableColumn id="13" xr3:uid="{00000000-0010-0000-0600-00000D000000}" name="40-44" dataDxfId="308"/>
    <tableColumn id="14" xr3:uid="{00000000-0010-0000-0600-00000E000000}" name="45-49" dataDxfId="307"/>
    <tableColumn id="15" xr3:uid="{00000000-0010-0000-0600-00000F000000}" name="50-54" dataDxfId="306"/>
    <tableColumn id="16" xr3:uid="{00000000-0010-0000-0600-000010000000}" name="55-59" dataDxfId="305"/>
    <tableColumn id="17" xr3:uid="{00000000-0010-0000-0600-000011000000}" name="60-64" dataDxfId="304"/>
    <tableColumn id="18" xr3:uid="{00000000-0010-0000-0600-000012000000}" name="65-69" dataDxfId="303"/>
    <tableColumn id="19" xr3:uid="{00000000-0010-0000-0600-000013000000}" name="70-74" dataDxfId="302"/>
    <tableColumn id="20" xr3:uid="{00000000-0010-0000-0600-000014000000}" name="75-79" dataDxfId="301"/>
    <tableColumn id="21" xr3:uid="{00000000-0010-0000-0600-000015000000}" name="80-84" dataDxfId="300"/>
    <tableColumn id="22" xr3:uid="{00000000-0010-0000-0600-000016000000}" name="85-89" dataDxfId="299"/>
    <tableColumn id="23" xr3:uid="{00000000-0010-0000-0600-000017000000}" name="90+" dataDxfId="298"/>
    <tableColumn id="27" xr3:uid="{221B2064-DFB8-442D-8896-C0A590F64003}" name="under 25_x000a_[note 10]" dataDxfId="297"/>
    <tableColumn id="24" xr3:uid="{00000000-0010-0000-0600-000018000000}" name="under 35_x000a_[note 10]2" dataDxfId="296"/>
    <tableColumn id="26" xr3:uid="{00000000-0010-0000-0600-00001A000000}" name="35-54_x000a_[note 10]" dataDxfId="295"/>
    <tableColumn id="25" xr3:uid="{00000000-0010-0000-0600-000019000000}" name="55+_x000a_[note 10]" dataDxfId="294"/>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6" displayName="Table6" ref="A5:V23" totalsRowShown="0" headerRowDxfId="293" dataDxfId="292">
  <autoFilter ref="A5:V23" xr:uid="{00000000-0009-0000-0100-00000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00000000-0010-0000-0700-000001000000}" name="Cause" dataDxfId="291"/>
    <tableColumn id="2" xr3:uid="{00000000-0010-0000-0700-000002000000}" name="Sex" dataDxfId="290"/>
    <tableColumn id="3" xr3:uid="{00000000-0010-0000-0700-000003000000}" name="All ages" dataDxfId="289"/>
    <tableColumn id="4" xr3:uid="{00000000-0010-0000-0700-000004000000}" name="0" dataDxfId="288"/>
    <tableColumn id="5" xr3:uid="{00000000-0010-0000-0700-000005000000}" name="1-4" dataDxfId="287"/>
    <tableColumn id="6" xr3:uid="{00000000-0010-0000-0700-000006000000}" name="5-9" dataDxfId="286"/>
    <tableColumn id="7" xr3:uid="{00000000-0010-0000-0700-000007000000}" name="10-14" dataDxfId="285"/>
    <tableColumn id="8" xr3:uid="{00000000-0010-0000-0700-000008000000}" name="15-19" dataDxfId="284"/>
    <tableColumn id="9" xr3:uid="{00000000-0010-0000-0700-000009000000}" name="20-24" dataDxfId="283"/>
    <tableColumn id="10" xr3:uid="{00000000-0010-0000-0700-00000A000000}" name="25-29" dataDxfId="282"/>
    <tableColumn id="11" xr3:uid="{00000000-0010-0000-0700-00000B000000}" name="30-34" dataDxfId="281"/>
    <tableColumn id="12" xr3:uid="{00000000-0010-0000-0700-00000C000000}" name="35 - 39" dataDxfId="280"/>
    <tableColumn id="13" xr3:uid="{00000000-0010-0000-0700-00000D000000}" name="40-44" dataDxfId="279"/>
    <tableColumn id="14" xr3:uid="{00000000-0010-0000-0700-00000E000000}" name="45 - 49" dataDxfId="278"/>
    <tableColumn id="15" xr3:uid="{00000000-0010-0000-0700-00000F000000}" name="50-54" dataDxfId="277"/>
    <tableColumn id="16" xr3:uid="{00000000-0010-0000-0700-000010000000}" name="55-59" dataDxfId="276"/>
    <tableColumn id="17" xr3:uid="{00000000-0010-0000-0700-000011000000}" name="60-64" dataDxfId="275"/>
    <tableColumn id="18" xr3:uid="{00000000-0010-0000-0700-000012000000}" name="65-69" dataDxfId="274"/>
    <tableColumn id="19" xr3:uid="{00000000-0010-0000-0700-000013000000}" name="70-74" dataDxfId="273"/>
    <tableColumn id="20" xr3:uid="{00000000-0010-0000-0700-000014000000}" name="75-79" dataDxfId="272"/>
    <tableColumn id="21" xr3:uid="{00000000-0010-0000-0700-000015000000}" name="80-84" dataDxfId="271"/>
    <tableColumn id="22" xr3:uid="{00000000-0010-0000-0700-000016000000}" name="85+" dataDxfId="270"/>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7" displayName="Table7" ref="A5:V62" totalsRowShown="0" headerRowDxfId="269" dataDxfId="268">
  <autoFilter ref="A5:V62" xr:uid="{00000000-0009-0000-0100-000009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00000000-0010-0000-0800-000001000000}" name="Drugs implicated" dataDxfId="267"/>
    <tableColumn id="2" xr3:uid="{00000000-0010-0000-0800-000002000000}" name="Sex" dataDxfId="266"/>
    <tableColumn id="3" xr3:uid="{00000000-0010-0000-0800-000003000000}" name="All ages" dataDxfId="265"/>
    <tableColumn id="4" xr3:uid="{00000000-0010-0000-0800-000004000000}" name="0" dataDxfId="264"/>
    <tableColumn id="5" xr3:uid="{00000000-0010-0000-0800-000005000000}" name="1-4" dataDxfId="263"/>
    <tableColumn id="6" xr3:uid="{00000000-0010-0000-0800-000006000000}" name="5-9" dataDxfId="262"/>
    <tableColumn id="7" xr3:uid="{00000000-0010-0000-0800-000007000000}" name="10-14" dataDxfId="261"/>
    <tableColumn id="8" xr3:uid="{00000000-0010-0000-0800-000008000000}" name="15-19" dataDxfId="260"/>
    <tableColumn id="9" xr3:uid="{00000000-0010-0000-0800-000009000000}" name="20-24" dataDxfId="259"/>
    <tableColumn id="10" xr3:uid="{00000000-0010-0000-0800-00000A000000}" name="25-29" dataDxfId="258"/>
    <tableColumn id="11" xr3:uid="{00000000-0010-0000-0800-00000B000000}" name="30-34" dataDxfId="257"/>
    <tableColumn id="12" xr3:uid="{00000000-0010-0000-0800-00000C000000}" name="35 - 39" dataDxfId="256"/>
    <tableColumn id="13" xr3:uid="{00000000-0010-0000-0800-00000D000000}" name="40-44" dataDxfId="255"/>
    <tableColumn id="14" xr3:uid="{00000000-0010-0000-0800-00000E000000}" name="45 - 49" dataDxfId="254"/>
    <tableColumn id="15" xr3:uid="{00000000-0010-0000-0800-00000F000000}" name="50-54" dataDxfId="253"/>
    <tableColumn id="16" xr3:uid="{00000000-0010-0000-0800-000010000000}" name="55-59" dataDxfId="252"/>
    <tableColumn id="17" xr3:uid="{00000000-0010-0000-0800-000011000000}" name="60-64" dataDxfId="251"/>
    <tableColumn id="18" xr3:uid="{00000000-0010-0000-0800-000012000000}" name="65-69" dataDxfId="250"/>
    <tableColumn id="19" xr3:uid="{00000000-0010-0000-0800-000013000000}" name="70-74" dataDxfId="249"/>
    <tableColumn id="20" xr3:uid="{00000000-0010-0000-0800-000014000000}" name="75-79" dataDxfId="248"/>
    <tableColumn id="21" xr3:uid="{00000000-0010-0000-0800-000015000000}" name="80-84" dataDxfId="247"/>
    <tableColumn id="22" xr3:uid="{00000000-0010-0000-0800-000016000000}" name="85+" dataDxfId="246"/>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scotland.gov.uk/statistics-and-data/statistics/statistics-by-theme/vital-events/deaths/drug-related-deaths-in-scotland/2023/methodological-annexes" TargetMode="External"/><Relationship Id="rId1" Type="http://schemas.openxmlformats.org/officeDocument/2006/relationships/hyperlink" Target="https://www.nrscotland.gov.uk/files/statistics/drug-related-deaths/23/drug-related-deaths-23-annex-A.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8" Type="http://schemas.openxmlformats.org/officeDocument/2006/relationships/hyperlink" Target="https://analysisfunction.civilservice.gov.uk/blog/comparability-of-drug-related-death-statistics-across-the-united-kingdom/" TargetMode="External"/><Relationship Id="rId3" Type="http://schemas.openxmlformats.org/officeDocument/2006/relationships/hyperlink" Target="https://icd.who.int/browse10/2019/en" TargetMode="External"/><Relationship Id="rId7" Type="http://schemas.openxmlformats.org/officeDocument/2006/relationships/hyperlink" Target="https://www.nrscotland.gov.uk/files/statistics/drug-related-deaths/23/drug-related-deaths-23-annex-B.pdf" TargetMode="External"/><Relationship Id="rId2" Type="http://schemas.openxmlformats.org/officeDocument/2006/relationships/hyperlink" Target="https://www.nrscotland.gov.uk/files/statistics/drug-related-deaths/23/drug-related-deaths-23-annex-C.pdf" TargetMode="External"/><Relationship Id="rId1" Type="http://schemas.openxmlformats.org/officeDocument/2006/relationships/hyperlink" Target="https://www.nrscotland.gov.uk/statistics-and-data/statistics/statistics-by-theme/vital-events/deaths/age-standardised-death-rates-calculated-using-the-esp" TargetMode="External"/><Relationship Id="rId6" Type="http://schemas.openxmlformats.org/officeDocument/2006/relationships/hyperlink" Target="https://www.gov.scot/collections/scottish-index-of-multiple-deprivation-2020/" TargetMode="External"/><Relationship Id="rId11" Type="http://schemas.openxmlformats.org/officeDocument/2006/relationships/table" Target="../tables/table2.xml"/><Relationship Id="rId5" Type="http://schemas.openxmlformats.org/officeDocument/2006/relationships/hyperlink" Target="https://www.nrscotland.gov.uk/files/statistics/drug-related-deaths/23/drug-related-deaths-23-annex-H.pdf" TargetMode="External"/><Relationship Id="rId10" Type="http://schemas.openxmlformats.org/officeDocument/2006/relationships/hyperlink" Target="https://www.nrscotland.gov.uk/files/statistics/drug-related-deaths/23/drug-related-deaths-23-annex-B.pdf" TargetMode="External"/><Relationship Id="rId4" Type="http://schemas.openxmlformats.org/officeDocument/2006/relationships/hyperlink" Target="https://www.nrscotland.gov.uk/files/statistics/drug-related-deaths/23/drug-related-deaths-23-annex-C.pdf" TargetMode="External"/><Relationship Id="rId9" Type="http://schemas.openxmlformats.org/officeDocument/2006/relationships/hyperlink" Target="https://www.nrscotland.gov.uk/files/statistics/drug-related-deaths/23/drug-related-deaths-23-annex-H.pdf"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5"/>
  <sheetViews>
    <sheetView workbookViewId="0"/>
  </sheetViews>
  <sheetFormatPr defaultColWidth="8.6640625" defaultRowHeight="14.4"/>
  <cols>
    <col min="1" max="1" width="120.6640625" style="11" customWidth="1"/>
    <col min="2" max="16384" width="8.6640625" style="8"/>
  </cols>
  <sheetData>
    <row r="1" spans="1:1" s="6" customFormat="1" ht="25.8">
      <c r="A1" s="20" t="s">
        <v>164</v>
      </c>
    </row>
    <row r="2" spans="1:1" ht="15.6">
      <c r="A2" s="19" t="s">
        <v>299</v>
      </c>
    </row>
    <row r="3" spans="1:1" ht="25.2" customHeight="1">
      <c r="A3" s="9" t="s">
        <v>143</v>
      </c>
    </row>
    <row r="4" spans="1:1" ht="15.6">
      <c r="A4" s="7" t="s">
        <v>165</v>
      </c>
    </row>
    <row r="5" spans="1:1" ht="32.700000000000003" customHeight="1">
      <c r="A5" s="9" t="s">
        <v>144</v>
      </c>
    </row>
    <row r="6" spans="1:1" ht="30.6">
      <c r="A6" s="7" t="s">
        <v>169</v>
      </c>
    </row>
    <row r="7" spans="1:1" ht="31.2" customHeight="1">
      <c r="A7" s="9" t="s">
        <v>145</v>
      </c>
    </row>
    <row r="8" spans="1:1" ht="15.6">
      <c r="A8" s="7" t="s">
        <v>170</v>
      </c>
    </row>
    <row r="9" spans="1:1" ht="34.5" customHeight="1">
      <c r="A9" s="9" t="s">
        <v>146</v>
      </c>
    </row>
    <row r="10" spans="1:1" ht="15.6">
      <c r="A10" s="7" t="s">
        <v>147</v>
      </c>
    </row>
    <row r="11" spans="1:1" ht="31.2" customHeight="1">
      <c r="A11" s="9" t="s">
        <v>148</v>
      </c>
    </row>
    <row r="12" spans="1:1" ht="15.6">
      <c r="A12" s="7" t="s">
        <v>150</v>
      </c>
    </row>
    <row r="13" spans="1:1" ht="30" customHeight="1">
      <c r="A13" s="9" t="s">
        <v>298</v>
      </c>
    </row>
    <row r="14" spans="1:1" ht="255.6">
      <c r="A14" s="7" t="s">
        <v>363</v>
      </c>
    </row>
    <row r="15" spans="1:1" ht="15.6">
      <c r="A15" s="97" t="s">
        <v>403</v>
      </c>
    </row>
    <row r="16" spans="1:1" ht="31.5" customHeight="1">
      <c r="A16" s="9" t="s">
        <v>330</v>
      </c>
    </row>
    <row r="17" spans="1:1" ht="45.6">
      <c r="A17" s="7" t="s">
        <v>379</v>
      </c>
    </row>
    <row r="18" spans="1:1" ht="30.6">
      <c r="A18" s="7" t="s">
        <v>331</v>
      </c>
    </row>
    <row r="19" spans="1:1" ht="31.5" customHeight="1">
      <c r="A19" s="9" t="s">
        <v>149</v>
      </c>
    </row>
    <row r="20" spans="1:1" ht="30.6">
      <c r="A20" s="7" t="s">
        <v>247</v>
      </c>
    </row>
    <row r="21" spans="1:1" ht="30.6">
      <c r="A21" s="7" t="s">
        <v>151</v>
      </c>
    </row>
    <row r="22" spans="1:1" ht="15.6">
      <c r="A22" s="10" t="s">
        <v>381</v>
      </c>
    </row>
    <row r="23" spans="1:1" ht="15.6">
      <c r="A23" s="97" t="s">
        <v>380</v>
      </c>
    </row>
    <row r="24" spans="1:1" s="15" customFormat="1" ht="30" customHeight="1">
      <c r="A24" s="14" t="s">
        <v>166</v>
      </c>
    </row>
    <row r="25" spans="1:1" ht="15.6">
      <c r="A25" s="7"/>
    </row>
  </sheetData>
  <hyperlinks>
    <hyperlink ref="A15" r:id="rId1" xr:uid="{00000000-0004-0000-0000-000000000000}"/>
    <hyperlink ref="A23" r:id="rId2" xr:uid="{035CF43A-7155-4720-9470-140C0C327EB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62"/>
  <sheetViews>
    <sheetView workbookViewId="0"/>
  </sheetViews>
  <sheetFormatPr defaultColWidth="8.6640625" defaultRowHeight="15"/>
  <cols>
    <col min="1" max="1" width="50.6640625" style="18" customWidth="1"/>
    <col min="2" max="2" width="14.33203125" style="18" customWidth="1"/>
    <col min="3" max="3" width="11.6640625" style="10" customWidth="1"/>
    <col min="4" max="6" width="8.6640625" style="10"/>
    <col min="7" max="11" width="9" style="10" customWidth="1"/>
    <col min="12" max="12" width="10.109375" style="10" customWidth="1"/>
    <col min="13" max="13" width="9" style="10" customWidth="1"/>
    <col min="14" max="14" width="10.109375" style="10" customWidth="1"/>
    <col min="15" max="21" width="9" style="10" customWidth="1"/>
    <col min="22" max="16384" width="8.6640625" style="10"/>
  </cols>
  <sheetData>
    <row r="1" spans="1:22" ht="21">
      <c r="A1" s="33" t="s">
        <v>361</v>
      </c>
      <c r="C1" s="81"/>
      <c r="D1" s="81"/>
      <c r="E1" s="81"/>
      <c r="F1" s="81"/>
      <c r="G1" s="81"/>
      <c r="H1" s="81"/>
      <c r="I1" s="81"/>
      <c r="K1" s="71"/>
      <c r="L1" s="71"/>
    </row>
    <row r="2" spans="1:22" ht="15.6">
      <c r="A2" s="17" t="s">
        <v>316</v>
      </c>
      <c r="C2" s="81"/>
      <c r="D2" s="81"/>
      <c r="E2" s="81"/>
      <c r="F2" s="81"/>
      <c r="G2" s="81"/>
      <c r="H2" s="81"/>
      <c r="I2" s="81"/>
      <c r="K2" s="71"/>
      <c r="L2" s="71"/>
    </row>
    <row r="3" spans="1:22" ht="15.6">
      <c r="A3" s="17" t="s">
        <v>365</v>
      </c>
      <c r="C3" s="81"/>
      <c r="D3" s="81"/>
      <c r="E3" s="81"/>
      <c r="F3" s="81"/>
      <c r="G3" s="81"/>
      <c r="H3" s="81"/>
      <c r="I3" s="81"/>
      <c r="K3" s="71"/>
      <c r="L3" s="71"/>
    </row>
    <row r="4" spans="1:22" ht="15.6">
      <c r="A4" s="129" t="s">
        <v>171</v>
      </c>
      <c r="C4" s="81"/>
      <c r="D4" s="81"/>
      <c r="E4" s="81"/>
      <c r="F4" s="81"/>
      <c r="G4" s="81"/>
      <c r="H4" s="81"/>
      <c r="I4" s="81"/>
      <c r="K4" s="71"/>
      <c r="L4" s="71"/>
    </row>
    <row r="5" spans="1:22" s="96" customFormat="1" ht="27.75" customHeight="1">
      <c r="A5" s="96" t="s">
        <v>266</v>
      </c>
      <c r="B5" s="96" t="s">
        <v>167</v>
      </c>
      <c r="C5" s="86" t="s">
        <v>19</v>
      </c>
      <c r="D5" s="86" t="s">
        <v>314</v>
      </c>
      <c r="E5" s="137" t="s">
        <v>33</v>
      </c>
      <c r="F5" s="137" t="s">
        <v>34</v>
      </c>
      <c r="G5" s="137" t="s">
        <v>35</v>
      </c>
      <c r="H5" s="86" t="s">
        <v>21</v>
      </c>
      <c r="I5" s="86" t="s">
        <v>22</v>
      </c>
      <c r="J5" s="86" t="s">
        <v>23</v>
      </c>
      <c r="K5" s="86" t="s">
        <v>24</v>
      </c>
      <c r="L5" s="86" t="s">
        <v>25</v>
      </c>
      <c r="M5" s="86" t="s">
        <v>26</v>
      </c>
      <c r="N5" s="86" t="s">
        <v>27</v>
      </c>
      <c r="O5" s="86" t="s">
        <v>28</v>
      </c>
      <c r="P5" s="86" t="s">
        <v>29</v>
      </c>
      <c r="Q5" s="86" t="s">
        <v>30</v>
      </c>
      <c r="R5" s="86" t="s">
        <v>31</v>
      </c>
      <c r="S5" s="86" t="s">
        <v>32</v>
      </c>
      <c r="T5" s="86" t="s">
        <v>36</v>
      </c>
      <c r="U5" s="86" t="s">
        <v>37</v>
      </c>
      <c r="V5" s="86" t="s">
        <v>117</v>
      </c>
    </row>
    <row r="6" spans="1:22">
      <c r="A6" s="18" t="s">
        <v>3</v>
      </c>
      <c r="B6" s="18" t="s">
        <v>168</v>
      </c>
      <c r="C6" s="64">
        <v>1172</v>
      </c>
      <c r="D6" s="64">
        <v>0</v>
      </c>
      <c r="E6" s="64">
        <v>0</v>
      </c>
      <c r="F6" s="64">
        <v>0</v>
      </c>
      <c r="G6" s="64">
        <v>1</v>
      </c>
      <c r="H6" s="64">
        <v>14</v>
      </c>
      <c r="I6" s="64">
        <v>43</v>
      </c>
      <c r="J6" s="64">
        <v>55</v>
      </c>
      <c r="K6" s="64">
        <v>106</v>
      </c>
      <c r="L6" s="64">
        <v>148</v>
      </c>
      <c r="M6" s="64">
        <v>230</v>
      </c>
      <c r="N6" s="64">
        <v>205</v>
      </c>
      <c r="O6" s="64">
        <v>174</v>
      </c>
      <c r="P6" s="64">
        <v>104</v>
      </c>
      <c r="Q6" s="64">
        <v>41</v>
      </c>
      <c r="R6" s="64">
        <v>26</v>
      </c>
      <c r="S6" s="64">
        <v>10</v>
      </c>
      <c r="T6" s="64">
        <v>10</v>
      </c>
      <c r="U6" s="64">
        <v>3</v>
      </c>
      <c r="V6" s="64">
        <v>2</v>
      </c>
    </row>
    <row r="7" spans="1:22" ht="26.25" customHeight="1">
      <c r="A7" s="18" t="s">
        <v>13</v>
      </c>
      <c r="B7" s="18" t="s">
        <v>168</v>
      </c>
      <c r="C7" s="64">
        <v>937</v>
      </c>
      <c r="D7" s="64">
        <v>0</v>
      </c>
      <c r="E7" s="64">
        <v>0</v>
      </c>
      <c r="F7" s="64">
        <v>0</v>
      </c>
      <c r="G7" s="64">
        <v>0</v>
      </c>
      <c r="H7" s="64">
        <v>3</v>
      </c>
      <c r="I7" s="64">
        <v>33</v>
      </c>
      <c r="J7" s="64">
        <v>30</v>
      </c>
      <c r="K7" s="64">
        <v>84</v>
      </c>
      <c r="L7" s="64">
        <v>111</v>
      </c>
      <c r="M7" s="64">
        <v>191</v>
      </c>
      <c r="N7" s="64">
        <v>173</v>
      </c>
      <c r="O7" s="64">
        <v>148</v>
      </c>
      <c r="P7" s="64">
        <v>89</v>
      </c>
      <c r="Q7" s="64">
        <v>35</v>
      </c>
      <c r="R7" s="64">
        <v>23</v>
      </c>
      <c r="S7" s="64">
        <v>7</v>
      </c>
      <c r="T7" s="64">
        <v>8</v>
      </c>
      <c r="U7" s="64">
        <v>1</v>
      </c>
      <c r="V7" s="64">
        <v>1</v>
      </c>
    </row>
    <row r="8" spans="1:22">
      <c r="A8" s="18" t="s">
        <v>424</v>
      </c>
      <c r="B8" s="18" t="s">
        <v>168</v>
      </c>
      <c r="C8" s="64">
        <v>389</v>
      </c>
      <c r="D8" s="64">
        <v>0</v>
      </c>
      <c r="E8" s="64">
        <v>0</v>
      </c>
      <c r="F8" s="64">
        <v>0</v>
      </c>
      <c r="G8" s="64">
        <v>0</v>
      </c>
      <c r="H8" s="64">
        <v>1</v>
      </c>
      <c r="I8" s="64">
        <v>17</v>
      </c>
      <c r="J8" s="64">
        <v>16</v>
      </c>
      <c r="K8" s="64">
        <v>36</v>
      </c>
      <c r="L8" s="64">
        <v>42</v>
      </c>
      <c r="M8" s="64">
        <v>75</v>
      </c>
      <c r="N8" s="64">
        <v>76</v>
      </c>
      <c r="O8" s="64">
        <v>65</v>
      </c>
      <c r="P8" s="64">
        <v>33</v>
      </c>
      <c r="Q8" s="64">
        <v>8</v>
      </c>
      <c r="R8" s="64">
        <v>13</v>
      </c>
      <c r="S8" s="64">
        <v>4</v>
      </c>
      <c r="T8" s="64">
        <v>2</v>
      </c>
      <c r="U8" s="64">
        <v>0</v>
      </c>
      <c r="V8" s="64">
        <v>1</v>
      </c>
    </row>
    <row r="9" spans="1:22">
      <c r="A9" s="18" t="s">
        <v>14</v>
      </c>
      <c r="B9" s="18" t="s">
        <v>168</v>
      </c>
      <c r="C9" s="64">
        <v>514</v>
      </c>
      <c r="D9" s="64">
        <v>0</v>
      </c>
      <c r="E9" s="64">
        <v>0</v>
      </c>
      <c r="F9" s="64">
        <v>0</v>
      </c>
      <c r="G9" s="64">
        <v>0</v>
      </c>
      <c r="H9" s="64">
        <v>2</v>
      </c>
      <c r="I9" s="64">
        <v>8</v>
      </c>
      <c r="J9" s="64">
        <v>7</v>
      </c>
      <c r="K9" s="64">
        <v>33</v>
      </c>
      <c r="L9" s="64">
        <v>62</v>
      </c>
      <c r="M9" s="64">
        <v>122</v>
      </c>
      <c r="N9" s="64">
        <v>119</v>
      </c>
      <c r="O9" s="64">
        <v>94</v>
      </c>
      <c r="P9" s="64">
        <v>49</v>
      </c>
      <c r="Q9" s="64">
        <v>14</v>
      </c>
      <c r="R9" s="64">
        <v>3</v>
      </c>
      <c r="S9" s="64">
        <v>0</v>
      </c>
      <c r="T9" s="64">
        <v>0</v>
      </c>
      <c r="U9" s="64">
        <v>1</v>
      </c>
      <c r="V9" s="64">
        <v>0</v>
      </c>
    </row>
    <row r="10" spans="1:22">
      <c r="A10" s="18" t="s">
        <v>15</v>
      </c>
      <c r="B10" s="18" t="s">
        <v>168</v>
      </c>
      <c r="C10" s="64">
        <v>72</v>
      </c>
      <c r="D10" s="64">
        <v>0</v>
      </c>
      <c r="E10" s="64">
        <v>0</v>
      </c>
      <c r="F10" s="64">
        <v>0</v>
      </c>
      <c r="G10" s="64">
        <v>0</v>
      </c>
      <c r="H10" s="64">
        <v>1</v>
      </c>
      <c r="I10" s="64">
        <v>3</v>
      </c>
      <c r="J10" s="64">
        <v>4</v>
      </c>
      <c r="K10" s="64">
        <v>9</v>
      </c>
      <c r="L10" s="64">
        <v>11</v>
      </c>
      <c r="M10" s="64">
        <v>14</v>
      </c>
      <c r="N10" s="64">
        <v>13</v>
      </c>
      <c r="O10" s="64">
        <v>7</v>
      </c>
      <c r="P10" s="64">
        <v>6</v>
      </c>
      <c r="Q10" s="64">
        <v>3</v>
      </c>
      <c r="R10" s="64">
        <v>1</v>
      </c>
      <c r="S10" s="64">
        <v>0</v>
      </c>
      <c r="T10" s="64">
        <v>0</v>
      </c>
      <c r="U10" s="64">
        <v>0</v>
      </c>
      <c r="V10" s="64">
        <v>0</v>
      </c>
    </row>
    <row r="11" spans="1:22">
      <c r="A11" s="18" t="s">
        <v>16</v>
      </c>
      <c r="B11" s="18" t="s">
        <v>168</v>
      </c>
      <c r="C11" s="64">
        <v>60</v>
      </c>
      <c r="D11" s="64">
        <v>0</v>
      </c>
      <c r="E11" s="64">
        <v>0</v>
      </c>
      <c r="F11" s="64">
        <v>0</v>
      </c>
      <c r="G11" s="64">
        <v>0</v>
      </c>
      <c r="H11" s="64">
        <v>0</v>
      </c>
      <c r="I11" s="64">
        <v>3</v>
      </c>
      <c r="J11" s="64">
        <v>3</v>
      </c>
      <c r="K11" s="64">
        <v>2</v>
      </c>
      <c r="L11" s="64">
        <v>4</v>
      </c>
      <c r="M11" s="64">
        <v>16</v>
      </c>
      <c r="N11" s="64">
        <v>5</v>
      </c>
      <c r="O11" s="64">
        <v>10</v>
      </c>
      <c r="P11" s="64">
        <v>3</v>
      </c>
      <c r="Q11" s="64">
        <v>3</v>
      </c>
      <c r="R11" s="64">
        <v>3</v>
      </c>
      <c r="S11" s="64">
        <v>3</v>
      </c>
      <c r="T11" s="64">
        <v>5</v>
      </c>
      <c r="U11" s="64">
        <v>0</v>
      </c>
      <c r="V11" s="64">
        <v>0</v>
      </c>
    </row>
    <row r="12" spans="1:22">
      <c r="A12" s="18" t="s">
        <v>315</v>
      </c>
      <c r="B12" s="18" t="s">
        <v>168</v>
      </c>
      <c r="C12" s="64">
        <v>122</v>
      </c>
      <c r="D12" s="64">
        <v>0</v>
      </c>
      <c r="E12" s="64">
        <v>0</v>
      </c>
      <c r="F12" s="64">
        <v>0</v>
      </c>
      <c r="G12" s="64">
        <v>0</v>
      </c>
      <c r="H12" s="64">
        <v>1</v>
      </c>
      <c r="I12" s="64">
        <v>9</v>
      </c>
      <c r="J12" s="64">
        <v>4</v>
      </c>
      <c r="K12" s="64">
        <v>16</v>
      </c>
      <c r="L12" s="64">
        <v>7</v>
      </c>
      <c r="M12" s="64">
        <v>22</v>
      </c>
      <c r="N12" s="64">
        <v>18</v>
      </c>
      <c r="O12" s="64">
        <v>22</v>
      </c>
      <c r="P12" s="64">
        <v>12</v>
      </c>
      <c r="Q12" s="64">
        <v>8</v>
      </c>
      <c r="R12" s="64">
        <v>2</v>
      </c>
      <c r="S12" s="64">
        <v>1</v>
      </c>
      <c r="T12" s="64">
        <v>0</v>
      </c>
      <c r="U12" s="64">
        <v>0</v>
      </c>
      <c r="V12" s="64">
        <v>0</v>
      </c>
    </row>
    <row r="13" spans="1:22">
      <c r="A13" s="18" t="s">
        <v>427</v>
      </c>
      <c r="B13" s="18" t="s">
        <v>168</v>
      </c>
      <c r="C13" s="64">
        <v>23</v>
      </c>
      <c r="D13" s="64">
        <v>0</v>
      </c>
      <c r="E13" s="64">
        <v>0</v>
      </c>
      <c r="F13" s="64">
        <v>0</v>
      </c>
      <c r="G13" s="64">
        <v>0</v>
      </c>
      <c r="H13" s="64">
        <v>0</v>
      </c>
      <c r="I13" s="64">
        <v>1</v>
      </c>
      <c r="J13" s="64">
        <v>2</v>
      </c>
      <c r="K13" s="64">
        <v>2</v>
      </c>
      <c r="L13" s="64">
        <v>5</v>
      </c>
      <c r="M13" s="64">
        <v>4</v>
      </c>
      <c r="N13" s="64">
        <v>6</v>
      </c>
      <c r="O13" s="64">
        <v>1</v>
      </c>
      <c r="P13" s="64">
        <v>0</v>
      </c>
      <c r="Q13" s="64">
        <v>0</v>
      </c>
      <c r="R13" s="64">
        <v>2</v>
      </c>
      <c r="S13" s="64">
        <v>0</v>
      </c>
      <c r="T13" s="64">
        <v>0</v>
      </c>
      <c r="U13" s="64">
        <v>0</v>
      </c>
      <c r="V13" s="64">
        <v>0</v>
      </c>
    </row>
    <row r="14" spans="1:22" ht="26.25" customHeight="1">
      <c r="A14" s="18" t="s">
        <v>39</v>
      </c>
      <c r="B14" s="18" t="s">
        <v>168</v>
      </c>
      <c r="C14" s="64">
        <v>678</v>
      </c>
      <c r="D14" s="64">
        <v>0</v>
      </c>
      <c r="E14" s="64">
        <v>0</v>
      </c>
      <c r="F14" s="64">
        <v>0</v>
      </c>
      <c r="G14" s="64">
        <v>0</v>
      </c>
      <c r="H14" s="64">
        <v>4</v>
      </c>
      <c r="I14" s="64">
        <v>29</v>
      </c>
      <c r="J14" s="64">
        <v>32</v>
      </c>
      <c r="K14" s="64">
        <v>68</v>
      </c>
      <c r="L14" s="64">
        <v>93</v>
      </c>
      <c r="M14" s="64">
        <v>143</v>
      </c>
      <c r="N14" s="64">
        <v>126</v>
      </c>
      <c r="O14" s="64">
        <v>101</v>
      </c>
      <c r="P14" s="64">
        <v>52</v>
      </c>
      <c r="Q14" s="64">
        <v>19</v>
      </c>
      <c r="R14" s="64">
        <v>6</v>
      </c>
      <c r="S14" s="64">
        <v>3</v>
      </c>
      <c r="T14" s="64">
        <v>2</v>
      </c>
      <c r="U14" s="64">
        <v>0</v>
      </c>
      <c r="V14" s="64">
        <v>0</v>
      </c>
    </row>
    <row r="15" spans="1:22">
      <c r="A15" s="18" t="s">
        <v>421</v>
      </c>
      <c r="B15" s="18" t="s">
        <v>168</v>
      </c>
      <c r="C15" s="64">
        <v>218</v>
      </c>
      <c r="D15" s="64">
        <v>0</v>
      </c>
      <c r="E15" s="64">
        <v>0</v>
      </c>
      <c r="F15" s="64">
        <v>0</v>
      </c>
      <c r="G15" s="64">
        <v>0</v>
      </c>
      <c r="H15" s="64">
        <v>1</v>
      </c>
      <c r="I15" s="64">
        <v>10</v>
      </c>
      <c r="J15" s="64">
        <v>10</v>
      </c>
      <c r="K15" s="64">
        <v>26</v>
      </c>
      <c r="L15" s="64">
        <v>32</v>
      </c>
      <c r="M15" s="64">
        <v>47</v>
      </c>
      <c r="N15" s="64">
        <v>37</v>
      </c>
      <c r="O15" s="64">
        <v>25</v>
      </c>
      <c r="P15" s="64">
        <v>18</v>
      </c>
      <c r="Q15" s="64">
        <v>7</v>
      </c>
      <c r="R15" s="64">
        <v>1</v>
      </c>
      <c r="S15" s="64">
        <v>2</v>
      </c>
      <c r="T15" s="64">
        <v>2</v>
      </c>
      <c r="U15" s="64">
        <v>0</v>
      </c>
      <c r="V15" s="64">
        <v>0</v>
      </c>
    </row>
    <row r="16" spans="1:22">
      <c r="A16" s="18" t="s">
        <v>417</v>
      </c>
      <c r="B16" s="18" t="s">
        <v>168</v>
      </c>
      <c r="C16" s="64">
        <v>154</v>
      </c>
      <c r="D16" s="64">
        <v>0</v>
      </c>
      <c r="E16" s="64">
        <v>0</v>
      </c>
      <c r="F16" s="64">
        <v>0</v>
      </c>
      <c r="G16" s="64">
        <v>0</v>
      </c>
      <c r="H16" s="64">
        <v>0</v>
      </c>
      <c r="I16" s="64">
        <v>5</v>
      </c>
      <c r="J16" s="64">
        <v>6</v>
      </c>
      <c r="K16" s="64">
        <v>20</v>
      </c>
      <c r="L16" s="64">
        <v>22</v>
      </c>
      <c r="M16" s="64">
        <v>31</v>
      </c>
      <c r="N16" s="64">
        <v>26</v>
      </c>
      <c r="O16" s="64">
        <v>20</v>
      </c>
      <c r="P16" s="64">
        <v>16</v>
      </c>
      <c r="Q16" s="64">
        <v>5</v>
      </c>
      <c r="R16" s="64">
        <v>1</v>
      </c>
      <c r="S16" s="64">
        <v>1</v>
      </c>
      <c r="T16" s="64">
        <v>1</v>
      </c>
      <c r="U16" s="64">
        <v>0</v>
      </c>
      <c r="V16" s="64">
        <v>0</v>
      </c>
    </row>
    <row r="17" spans="1:22">
      <c r="A17" s="18" t="s">
        <v>422</v>
      </c>
      <c r="B17" s="18" t="s">
        <v>168</v>
      </c>
      <c r="C17" s="64">
        <v>572</v>
      </c>
      <c r="D17" s="64">
        <v>0</v>
      </c>
      <c r="E17" s="64">
        <v>0</v>
      </c>
      <c r="F17" s="64">
        <v>0</v>
      </c>
      <c r="G17" s="64">
        <v>0</v>
      </c>
      <c r="H17" s="64">
        <v>4</v>
      </c>
      <c r="I17" s="64">
        <v>25</v>
      </c>
      <c r="J17" s="64">
        <v>29</v>
      </c>
      <c r="K17" s="64">
        <v>57</v>
      </c>
      <c r="L17" s="64">
        <v>77</v>
      </c>
      <c r="M17" s="64">
        <v>127</v>
      </c>
      <c r="N17" s="64">
        <v>107</v>
      </c>
      <c r="O17" s="64">
        <v>84</v>
      </c>
      <c r="P17" s="64">
        <v>41</v>
      </c>
      <c r="Q17" s="64">
        <v>14</v>
      </c>
      <c r="R17" s="64">
        <v>5</v>
      </c>
      <c r="S17" s="64">
        <v>1</v>
      </c>
      <c r="T17" s="64">
        <v>1</v>
      </c>
      <c r="U17" s="64">
        <v>0</v>
      </c>
      <c r="V17" s="64">
        <v>0</v>
      </c>
    </row>
    <row r="18" spans="1:22">
      <c r="A18" s="18" t="s">
        <v>418</v>
      </c>
      <c r="B18" s="18" t="s">
        <v>168</v>
      </c>
      <c r="C18" s="64">
        <v>173</v>
      </c>
      <c r="D18" s="64">
        <v>0</v>
      </c>
      <c r="E18" s="64">
        <v>0</v>
      </c>
      <c r="F18" s="64">
        <v>0</v>
      </c>
      <c r="G18" s="64">
        <v>0</v>
      </c>
      <c r="H18" s="64">
        <v>0</v>
      </c>
      <c r="I18" s="64">
        <v>6</v>
      </c>
      <c r="J18" s="64">
        <v>8</v>
      </c>
      <c r="K18" s="64">
        <v>15</v>
      </c>
      <c r="L18" s="64">
        <v>17</v>
      </c>
      <c r="M18" s="64">
        <v>32</v>
      </c>
      <c r="N18" s="64">
        <v>36</v>
      </c>
      <c r="O18" s="64">
        <v>34</v>
      </c>
      <c r="P18" s="64">
        <v>16</v>
      </c>
      <c r="Q18" s="64">
        <v>8</v>
      </c>
      <c r="R18" s="64">
        <v>1</v>
      </c>
      <c r="S18" s="64">
        <v>0</v>
      </c>
      <c r="T18" s="64">
        <v>0</v>
      </c>
      <c r="U18" s="64">
        <v>0</v>
      </c>
      <c r="V18" s="64">
        <v>0</v>
      </c>
    </row>
    <row r="19" spans="1:22">
      <c r="A19" s="18" t="s">
        <v>428</v>
      </c>
      <c r="B19" s="18" t="s">
        <v>168</v>
      </c>
      <c r="C19" s="64">
        <v>426</v>
      </c>
      <c r="D19" s="64">
        <v>0</v>
      </c>
      <c r="E19" s="64">
        <v>0</v>
      </c>
      <c r="F19" s="64">
        <v>0</v>
      </c>
      <c r="G19" s="64">
        <v>0</v>
      </c>
      <c r="H19" s="64">
        <v>3</v>
      </c>
      <c r="I19" s="64">
        <v>22</v>
      </c>
      <c r="J19" s="64">
        <v>21</v>
      </c>
      <c r="K19" s="64">
        <v>44</v>
      </c>
      <c r="L19" s="64">
        <v>58</v>
      </c>
      <c r="M19" s="64">
        <v>90</v>
      </c>
      <c r="N19" s="64">
        <v>80</v>
      </c>
      <c r="O19" s="64">
        <v>64</v>
      </c>
      <c r="P19" s="64">
        <v>27</v>
      </c>
      <c r="Q19" s="64">
        <v>11</v>
      </c>
      <c r="R19" s="64">
        <v>4</v>
      </c>
      <c r="S19" s="64">
        <v>1</v>
      </c>
      <c r="T19" s="64">
        <v>1</v>
      </c>
      <c r="U19" s="64">
        <v>0</v>
      </c>
      <c r="V19" s="64">
        <v>0</v>
      </c>
    </row>
    <row r="20" spans="1:22" ht="26.25" customHeight="1">
      <c r="A20" s="18" t="s">
        <v>8</v>
      </c>
      <c r="B20" s="18" t="s">
        <v>168</v>
      </c>
      <c r="C20" s="64">
        <v>450</v>
      </c>
      <c r="D20" s="64">
        <v>0</v>
      </c>
      <c r="E20" s="64">
        <v>0</v>
      </c>
      <c r="F20" s="64">
        <v>0</v>
      </c>
      <c r="G20" s="64">
        <v>0</v>
      </c>
      <c r="H20" s="64">
        <v>3</v>
      </c>
      <c r="I20" s="64">
        <v>9</v>
      </c>
      <c r="J20" s="64">
        <v>19</v>
      </c>
      <c r="K20" s="64">
        <v>42</v>
      </c>
      <c r="L20" s="64">
        <v>64</v>
      </c>
      <c r="M20" s="64">
        <v>89</v>
      </c>
      <c r="N20" s="64">
        <v>86</v>
      </c>
      <c r="O20" s="64">
        <v>71</v>
      </c>
      <c r="P20" s="64">
        <v>46</v>
      </c>
      <c r="Q20" s="64">
        <v>13</v>
      </c>
      <c r="R20" s="64">
        <v>5</v>
      </c>
      <c r="S20" s="64">
        <v>1</v>
      </c>
      <c r="T20" s="64">
        <v>0</v>
      </c>
      <c r="U20" s="64">
        <v>1</v>
      </c>
      <c r="V20" s="64">
        <v>1</v>
      </c>
    </row>
    <row r="21" spans="1:22">
      <c r="A21" s="18" t="s">
        <v>9</v>
      </c>
      <c r="B21" s="18" t="s">
        <v>168</v>
      </c>
      <c r="C21" s="64">
        <v>479</v>
      </c>
      <c r="D21" s="64">
        <v>0</v>
      </c>
      <c r="E21" s="64">
        <v>0</v>
      </c>
      <c r="F21" s="64">
        <v>0</v>
      </c>
      <c r="G21" s="64">
        <v>0</v>
      </c>
      <c r="H21" s="64">
        <v>8</v>
      </c>
      <c r="I21" s="64">
        <v>20</v>
      </c>
      <c r="J21" s="64">
        <v>31</v>
      </c>
      <c r="K21" s="64">
        <v>61</v>
      </c>
      <c r="L21" s="64">
        <v>65</v>
      </c>
      <c r="M21" s="64">
        <v>110</v>
      </c>
      <c r="N21" s="64">
        <v>84</v>
      </c>
      <c r="O21" s="64">
        <v>60</v>
      </c>
      <c r="P21" s="64">
        <v>29</v>
      </c>
      <c r="Q21" s="64">
        <v>8</v>
      </c>
      <c r="R21" s="64">
        <v>3</v>
      </c>
      <c r="S21" s="64">
        <v>0</v>
      </c>
      <c r="T21" s="64">
        <v>0</v>
      </c>
      <c r="U21" s="64">
        <v>0</v>
      </c>
      <c r="V21" s="64">
        <v>0</v>
      </c>
    </row>
    <row r="22" spans="1:22">
      <c r="A22" s="18" t="s">
        <v>10</v>
      </c>
      <c r="B22" s="18" t="s">
        <v>168</v>
      </c>
      <c r="C22" s="64">
        <v>31</v>
      </c>
      <c r="D22" s="64">
        <v>0</v>
      </c>
      <c r="E22" s="64">
        <v>0</v>
      </c>
      <c r="F22" s="64">
        <v>0</v>
      </c>
      <c r="G22" s="64">
        <v>1</v>
      </c>
      <c r="H22" s="64">
        <v>8</v>
      </c>
      <c r="I22" s="64">
        <v>4</v>
      </c>
      <c r="J22" s="64">
        <v>6</v>
      </c>
      <c r="K22" s="64">
        <v>3</v>
      </c>
      <c r="L22" s="64">
        <v>3</v>
      </c>
      <c r="M22" s="64">
        <v>4</v>
      </c>
      <c r="N22" s="64">
        <v>0</v>
      </c>
      <c r="O22" s="64">
        <v>1</v>
      </c>
      <c r="P22" s="64">
        <v>1</v>
      </c>
      <c r="Q22" s="64">
        <v>0</v>
      </c>
      <c r="R22" s="64">
        <v>0</v>
      </c>
      <c r="S22" s="64">
        <v>0</v>
      </c>
      <c r="T22" s="64">
        <v>0</v>
      </c>
      <c r="U22" s="64">
        <v>0</v>
      </c>
      <c r="V22" s="64">
        <v>0</v>
      </c>
    </row>
    <row r="23" spans="1:22">
      <c r="A23" s="18" t="s">
        <v>11</v>
      </c>
      <c r="B23" s="18" t="s">
        <v>168</v>
      </c>
      <c r="C23" s="64">
        <v>37</v>
      </c>
      <c r="D23" s="64">
        <v>0</v>
      </c>
      <c r="E23" s="64">
        <v>0</v>
      </c>
      <c r="F23" s="64">
        <v>0</v>
      </c>
      <c r="G23" s="64">
        <v>0</v>
      </c>
      <c r="H23" s="64">
        <v>0</v>
      </c>
      <c r="I23" s="64">
        <v>2</v>
      </c>
      <c r="J23" s="64">
        <v>2</v>
      </c>
      <c r="K23" s="64">
        <v>7</v>
      </c>
      <c r="L23" s="64">
        <v>6</v>
      </c>
      <c r="M23" s="64">
        <v>6</v>
      </c>
      <c r="N23" s="64">
        <v>6</v>
      </c>
      <c r="O23" s="64">
        <v>4</v>
      </c>
      <c r="P23" s="64">
        <v>3</v>
      </c>
      <c r="Q23" s="64">
        <v>0</v>
      </c>
      <c r="R23" s="64">
        <v>1</v>
      </c>
      <c r="S23" s="64">
        <v>0</v>
      </c>
      <c r="T23" s="64">
        <v>0</v>
      </c>
      <c r="U23" s="64">
        <v>0</v>
      </c>
      <c r="V23" s="64">
        <v>0</v>
      </c>
    </row>
    <row r="24" spans="1:22">
      <c r="A24" s="18" t="s">
        <v>12</v>
      </c>
      <c r="B24" s="18" t="s">
        <v>168</v>
      </c>
      <c r="C24" s="64">
        <v>116</v>
      </c>
      <c r="D24" s="64">
        <v>0</v>
      </c>
      <c r="E24" s="64">
        <v>0</v>
      </c>
      <c r="F24" s="64">
        <v>0</v>
      </c>
      <c r="G24" s="64">
        <v>0</v>
      </c>
      <c r="H24" s="64">
        <v>2</v>
      </c>
      <c r="I24" s="64">
        <v>2</v>
      </c>
      <c r="J24" s="64">
        <v>8</v>
      </c>
      <c r="K24" s="64">
        <v>17</v>
      </c>
      <c r="L24" s="64">
        <v>19</v>
      </c>
      <c r="M24" s="64">
        <v>22</v>
      </c>
      <c r="N24" s="64">
        <v>9</v>
      </c>
      <c r="O24" s="64">
        <v>22</v>
      </c>
      <c r="P24" s="64">
        <v>7</v>
      </c>
      <c r="Q24" s="64">
        <v>5</v>
      </c>
      <c r="R24" s="64">
        <v>2</v>
      </c>
      <c r="S24" s="64">
        <v>1</v>
      </c>
      <c r="T24" s="64">
        <v>0</v>
      </c>
      <c r="U24" s="64">
        <v>0</v>
      </c>
      <c r="V24" s="64">
        <v>0</v>
      </c>
    </row>
    <row r="25" spans="1:22" ht="40.5" customHeight="1">
      <c r="A25" s="18" t="s">
        <v>3</v>
      </c>
      <c r="B25" s="46" t="s">
        <v>17</v>
      </c>
      <c r="C25" s="64">
        <v>367</v>
      </c>
      <c r="D25" s="64">
        <v>0</v>
      </c>
      <c r="E25" s="64">
        <v>0</v>
      </c>
      <c r="F25" s="64">
        <v>0</v>
      </c>
      <c r="G25" s="64">
        <v>1</v>
      </c>
      <c r="H25" s="64">
        <v>2</v>
      </c>
      <c r="I25" s="64">
        <v>11</v>
      </c>
      <c r="J25" s="64">
        <v>17</v>
      </c>
      <c r="K25" s="64">
        <v>31</v>
      </c>
      <c r="L25" s="64">
        <v>44</v>
      </c>
      <c r="M25" s="64">
        <v>77</v>
      </c>
      <c r="N25" s="64">
        <v>59</v>
      </c>
      <c r="O25" s="64">
        <v>57</v>
      </c>
      <c r="P25" s="64">
        <v>35</v>
      </c>
      <c r="Q25" s="64">
        <v>12</v>
      </c>
      <c r="R25" s="64">
        <v>10</v>
      </c>
      <c r="S25" s="64">
        <v>1</v>
      </c>
      <c r="T25" s="64">
        <v>6</v>
      </c>
      <c r="U25" s="64">
        <v>3</v>
      </c>
      <c r="V25" s="64">
        <v>1</v>
      </c>
    </row>
    <row r="26" spans="1:22" ht="26.25" customHeight="1">
      <c r="A26" s="18" t="s">
        <v>13</v>
      </c>
      <c r="B26" s="46" t="s">
        <v>17</v>
      </c>
      <c r="C26" s="64">
        <v>303</v>
      </c>
      <c r="D26" s="64">
        <v>0</v>
      </c>
      <c r="E26" s="64">
        <v>0</v>
      </c>
      <c r="F26" s="64">
        <v>0</v>
      </c>
      <c r="G26" s="64">
        <v>0</v>
      </c>
      <c r="H26" s="64">
        <v>1</v>
      </c>
      <c r="I26" s="64">
        <v>9</v>
      </c>
      <c r="J26" s="64">
        <v>9</v>
      </c>
      <c r="K26" s="64">
        <v>26</v>
      </c>
      <c r="L26" s="64">
        <v>37</v>
      </c>
      <c r="M26" s="64">
        <v>66</v>
      </c>
      <c r="N26" s="64">
        <v>53</v>
      </c>
      <c r="O26" s="64">
        <v>47</v>
      </c>
      <c r="P26" s="64">
        <v>30</v>
      </c>
      <c r="Q26" s="64">
        <v>9</v>
      </c>
      <c r="R26" s="64">
        <v>9</v>
      </c>
      <c r="S26" s="64">
        <v>1</v>
      </c>
      <c r="T26" s="64">
        <v>5</v>
      </c>
      <c r="U26" s="64">
        <v>1</v>
      </c>
      <c r="V26" s="64">
        <v>0</v>
      </c>
    </row>
    <row r="27" spans="1:22">
      <c r="A27" s="18" t="s">
        <v>424</v>
      </c>
      <c r="B27" s="46" t="s">
        <v>17</v>
      </c>
      <c r="C27" s="64">
        <v>111</v>
      </c>
      <c r="D27" s="64">
        <v>0</v>
      </c>
      <c r="E27" s="64">
        <v>0</v>
      </c>
      <c r="F27" s="64">
        <v>0</v>
      </c>
      <c r="G27" s="64">
        <v>0</v>
      </c>
      <c r="H27" s="64">
        <v>0</v>
      </c>
      <c r="I27" s="64">
        <v>4</v>
      </c>
      <c r="J27" s="64">
        <v>2</v>
      </c>
      <c r="K27" s="64">
        <v>8</v>
      </c>
      <c r="L27" s="64">
        <v>11</v>
      </c>
      <c r="M27" s="64">
        <v>31</v>
      </c>
      <c r="N27" s="64">
        <v>17</v>
      </c>
      <c r="O27" s="64">
        <v>21</v>
      </c>
      <c r="P27" s="64">
        <v>11</v>
      </c>
      <c r="Q27" s="64">
        <v>0</v>
      </c>
      <c r="R27" s="64">
        <v>5</v>
      </c>
      <c r="S27" s="64">
        <v>0</v>
      </c>
      <c r="T27" s="64">
        <v>1</v>
      </c>
      <c r="U27" s="64">
        <v>0</v>
      </c>
      <c r="V27" s="64">
        <v>0</v>
      </c>
    </row>
    <row r="28" spans="1:22">
      <c r="A28" s="18" t="s">
        <v>14</v>
      </c>
      <c r="B28" s="46" t="s">
        <v>17</v>
      </c>
      <c r="C28" s="64">
        <v>159</v>
      </c>
      <c r="D28" s="64">
        <v>0</v>
      </c>
      <c r="E28" s="64">
        <v>0</v>
      </c>
      <c r="F28" s="64">
        <v>0</v>
      </c>
      <c r="G28" s="64">
        <v>0</v>
      </c>
      <c r="H28" s="64">
        <v>1</v>
      </c>
      <c r="I28" s="64">
        <v>2</v>
      </c>
      <c r="J28" s="64">
        <v>3</v>
      </c>
      <c r="K28" s="64">
        <v>13</v>
      </c>
      <c r="L28" s="64">
        <v>23</v>
      </c>
      <c r="M28" s="64">
        <v>43</v>
      </c>
      <c r="N28" s="64">
        <v>36</v>
      </c>
      <c r="O28" s="64">
        <v>24</v>
      </c>
      <c r="P28" s="64">
        <v>12</v>
      </c>
      <c r="Q28" s="64">
        <v>1</v>
      </c>
      <c r="R28" s="64">
        <v>0</v>
      </c>
      <c r="S28" s="64">
        <v>0</v>
      </c>
      <c r="T28" s="64">
        <v>0</v>
      </c>
      <c r="U28" s="64">
        <v>1</v>
      </c>
      <c r="V28" s="64">
        <v>0</v>
      </c>
    </row>
    <row r="29" spans="1:22">
      <c r="A29" s="18" t="s">
        <v>15</v>
      </c>
      <c r="B29" s="46" t="s">
        <v>17</v>
      </c>
      <c r="C29" s="64">
        <v>19</v>
      </c>
      <c r="D29" s="64">
        <v>0</v>
      </c>
      <c r="E29" s="64">
        <v>0</v>
      </c>
      <c r="F29" s="64">
        <v>0</v>
      </c>
      <c r="G29" s="64">
        <v>0</v>
      </c>
      <c r="H29" s="64">
        <v>1</v>
      </c>
      <c r="I29" s="64">
        <v>0</v>
      </c>
      <c r="J29" s="64">
        <v>2</v>
      </c>
      <c r="K29" s="64">
        <v>1</v>
      </c>
      <c r="L29" s="64">
        <v>3</v>
      </c>
      <c r="M29" s="64">
        <v>3</v>
      </c>
      <c r="N29" s="64">
        <v>2</v>
      </c>
      <c r="O29" s="64">
        <v>2</v>
      </c>
      <c r="P29" s="64">
        <v>2</v>
      </c>
      <c r="Q29" s="64">
        <v>2</v>
      </c>
      <c r="R29" s="64">
        <v>1</v>
      </c>
      <c r="S29" s="64">
        <v>0</v>
      </c>
      <c r="T29" s="64">
        <v>0</v>
      </c>
      <c r="U29" s="64">
        <v>0</v>
      </c>
      <c r="V29" s="64">
        <v>0</v>
      </c>
    </row>
    <row r="30" spans="1:22">
      <c r="A30" s="18" t="s">
        <v>16</v>
      </c>
      <c r="B30" s="46" t="s">
        <v>17</v>
      </c>
      <c r="C30" s="64">
        <v>30</v>
      </c>
      <c r="D30" s="64">
        <v>0</v>
      </c>
      <c r="E30" s="64">
        <v>0</v>
      </c>
      <c r="F30" s="64">
        <v>0</v>
      </c>
      <c r="G30" s="64">
        <v>0</v>
      </c>
      <c r="H30" s="64">
        <v>0</v>
      </c>
      <c r="I30" s="64">
        <v>2</v>
      </c>
      <c r="J30" s="64">
        <v>1</v>
      </c>
      <c r="K30" s="64">
        <v>2</v>
      </c>
      <c r="L30" s="64">
        <v>2</v>
      </c>
      <c r="M30" s="64">
        <v>6</v>
      </c>
      <c r="N30" s="64">
        <v>2</v>
      </c>
      <c r="O30" s="64">
        <v>6</v>
      </c>
      <c r="P30" s="64">
        <v>3</v>
      </c>
      <c r="Q30" s="64">
        <v>1</v>
      </c>
      <c r="R30" s="64">
        <v>1</v>
      </c>
      <c r="S30" s="64">
        <v>0</v>
      </c>
      <c r="T30" s="64">
        <v>4</v>
      </c>
      <c r="U30" s="64">
        <v>0</v>
      </c>
      <c r="V30" s="64">
        <v>0</v>
      </c>
    </row>
    <row r="31" spans="1:22">
      <c r="A31" s="18" t="s">
        <v>315</v>
      </c>
      <c r="B31" s="46" t="s">
        <v>17</v>
      </c>
      <c r="C31" s="64">
        <v>44</v>
      </c>
      <c r="D31" s="64">
        <v>0</v>
      </c>
      <c r="E31" s="64">
        <v>0</v>
      </c>
      <c r="F31" s="64">
        <v>0</v>
      </c>
      <c r="G31" s="64">
        <v>0</v>
      </c>
      <c r="H31" s="64">
        <v>0</v>
      </c>
      <c r="I31" s="64">
        <v>1</v>
      </c>
      <c r="J31" s="64">
        <v>0</v>
      </c>
      <c r="K31" s="64">
        <v>5</v>
      </c>
      <c r="L31" s="64">
        <v>2</v>
      </c>
      <c r="M31" s="64">
        <v>10</v>
      </c>
      <c r="N31" s="64">
        <v>8</v>
      </c>
      <c r="O31" s="64">
        <v>10</v>
      </c>
      <c r="P31" s="64">
        <v>4</v>
      </c>
      <c r="Q31" s="64">
        <v>3</v>
      </c>
      <c r="R31" s="64">
        <v>0</v>
      </c>
      <c r="S31" s="64">
        <v>1</v>
      </c>
      <c r="T31" s="64">
        <v>0</v>
      </c>
      <c r="U31" s="64">
        <v>0</v>
      </c>
      <c r="V31" s="64">
        <v>0</v>
      </c>
    </row>
    <row r="32" spans="1:22">
      <c r="A32" s="18" t="s">
        <v>427</v>
      </c>
      <c r="B32" s="46"/>
      <c r="C32" s="64">
        <v>4</v>
      </c>
      <c r="D32" s="64">
        <v>0</v>
      </c>
      <c r="E32" s="64">
        <v>0</v>
      </c>
      <c r="F32" s="64">
        <v>0</v>
      </c>
      <c r="G32" s="64">
        <v>0</v>
      </c>
      <c r="H32" s="64">
        <v>0</v>
      </c>
      <c r="I32" s="64">
        <v>0</v>
      </c>
      <c r="J32" s="64">
        <v>0</v>
      </c>
      <c r="K32" s="64">
        <v>0</v>
      </c>
      <c r="L32" s="64">
        <v>3</v>
      </c>
      <c r="M32" s="64">
        <v>0</v>
      </c>
      <c r="N32" s="64">
        <v>1</v>
      </c>
      <c r="O32" s="64">
        <v>0</v>
      </c>
      <c r="P32" s="64">
        <v>0</v>
      </c>
      <c r="Q32" s="64">
        <v>0</v>
      </c>
      <c r="R32" s="64">
        <v>0</v>
      </c>
      <c r="S32" s="64">
        <v>0</v>
      </c>
      <c r="T32" s="64">
        <v>0</v>
      </c>
      <c r="U32" s="64">
        <v>0</v>
      </c>
      <c r="V32" s="64">
        <v>0</v>
      </c>
    </row>
    <row r="33" spans="1:22" ht="26.25" customHeight="1">
      <c r="A33" s="18" t="s">
        <v>39</v>
      </c>
      <c r="B33" s="46" t="s">
        <v>17</v>
      </c>
      <c r="C33" s="64">
        <v>189</v>
      </c>
      <c r="D33" s="64">
        <v>0</v>
      </c>
      <c r="E33" s="64">
        <v>0</v>
      </c>
      <c r="F33" s="64">
        <v>0</v>
      </c>
      <c r="G33" s="64">
        <v>0</v>
      </c>
      <c r="H33" s="64">
        <v>1</v>
      </c>
      <c r="I33" s="64">
        <v>7</v>
      </c>
      <c r="J33" s="64">
        <v>7</v>
      </c>
      <c r="K33" s="64">
        <v>19</v>
      </c>
      <c r="L33" s="64">
        <v>30</v>
      </c>
      <c r="M33" s="64">
        <v>44</v>
      </c>
      <c r="N33" s="64">
        <v>34</v>
      </c>
      <c r="O33" s="64">
        <v>28</v>
      </c>
      <c r="P33" s="64">
        <v>16</v>
      </c>
      <c r="Q33" s="64">
        <v>3</v>
      </c>
      <c r="R33" s="64">
        <v>0</v>
      </c>
      <c r="S33" s="64">
        <v>0</v>
      </c>
      <c r="T33" s="64">
        <v>0</v>
      </c>
      <c r="U33" s="64">
        <v>0</v>
      </c>
      <c r="V33" s="64">
        <v>0</v>
      </c>
    </row>
    <row r="34" spans="1:22">
      <c r="A34" s="18" t="s">
        <v>421</v>
      </c>
      <c r="B34" s="46" t="s">
        <v>17</v>
      </c>
      <c r="C34" s="64">
        <v>54</v>
      </c>
      <c r="D34" s="64">
        <v>0</v>
      </c>
      <c r="E34" s="64">
        <v>0</v>
      </c>
      <c r="F34" s="64">
        <v>0</v>
      </c>
      <c r="G34" s="64">
        <v>0</v>
      </c>
      <c r="H34" s="64">
        <v>0</v>
      </c>
      <c r="I34" s="64">
        <v>1</v>
      </c>
      <c r="J34" s="64">
        <v>3</v>
      </c>
      <c r="K34" s="64">
        <v>6</v>
      </c>
      <c r="L34" s="64">
        <v>11</v>
      </c>
      <c r="M34" s="64">
        <v>14</v>
      </c>
      <c r="N34" s="64">
        <v>7</v>
      </c>
      <c r="O34" s="64">
        <v>6</v>
      </c>
      <c r="P34" s="64">
        <v>5</v>
      </c>
      <c r="Q34" s="64">
        <v>1</v>
      </c>
      <c r="R34" s="64">
        <v>0</v>
      </c>
      <c r="S34" s="64">
        <v>0</v>
      </c>
      <c r="T34" s="64">
        <v>0</v>
      </c>
      <c r="U34" s="64">
        <v>0</v>
      </c>
      <c r="V34" s="64">
        <v>0</v>
      </c>
    </row>
    <row r="35" spans="1:22">
      <c r="A35" s="18" t="s">
        <v>417</v>
      </c>
      <c r="B35" s="46" t="s">
        <v>17</v>
      </c>
      <c r="C35" s="64">
        <v>41</v>
      </c>
      <c r="D35" s="64">
        <v>0</v>
      </c>
      <c r="E35" s="64">
        <v>0</v>
      </c>
      <c r="F35" s="64">
        <v>0</v>
      </c>
      <c r="G35" s="64">
        <v>0</v>
      </c>
      <c r="H35" s="64">
        <v>0</v>
      </c>
      <c r="I35" s="64">
        <v>1</v>
      </c>
      <c r="J35" s="64">
        <v>2</v>
      </c>
      <c r="K35" s="64">
        <v>3</v>
      </c>
      <c r="L35" s="64">
        <v>7</v>
      </c>
      <c r="M35" s="64">
        <v>11</v>
      </c>
      <c r="N35" s="64">
        <v>7</v>
      </c>
      <c r="O35" s="64">
        <v>5</v>
      </c>
      <c r="P35" s="64">
        <v>5</v>
      </c>
      <c r="Q35" s="64">
        <v>0</v>
      </c>
      <c r="R35" s="64">
        <v>0</v>
      </c>
      <c r="S35" s="64">
        <v>0</v>
      </c>
      <c r="T35" s="64">
        <v>0</v>
      </c>
      <c r="U35" s="64">
        <v>0</v>
      </c>
      <c r="V35" s="64">
        <v>0</v>
      </c>
    </row>
    <row r="36" spans="1:22">
      <c r="A36" s="18" t="s">
        <v>422</v>
      </c>
      <c r="B36" s="46" t="s">
        <v>17</v>
      </c>
      <c r="C36" s="64">
        <v>158</v>
      </c>
      <c r="D36" s="64">
        <v>0</v>
      </c>
      <c r="E36" s="64">
        <v>0</v>
      </c>
      <c r="F36" s="64">
        <v>0</v>
      </c>
      <c r="G36" s="64">
        <v>0</v>
      </c>
      <c r="H36" s="64">
        <v>1</v>
      </c>
      <c r="I36" s="64">
        <v>7</v>
      </c>
      <c r="J36" s="64">
        <v>6</v>
      </c>
      <c r="K36" s="64">
        <v>16</v>
      </c>
      <c r="L36" s="64">
        <v>21</v>
      </c>
      <c r="M36" s="64">
        <v>38</v>
      </c>
      <c r="N36" s="64">
        <v>31</v>
      </c>
      <c r="O36" s="64">
        <v>24</v>
      </c>
      <c r="P36" s="64">
        <v>12</v>
      </c>
      <c r="Q36" s="64">
        <v>2</v>
      </c>
      <c r="R36" s="64">
        <v>0</v>
      </c>
      <c r="S36" s="64">
        <v>0</v>
      </c>
      <c r="T36" s="64">
        <v>0</v>
      </c>
      <c r="U36" s="64">
        <v>0</v>
      </c>
      <c r="V36" s="64">
        <v>0</v>
      </c>
    </row>
    <row r="37" spans="1:22">
      <c r="A37" s="18" t="s">
        <v>418</v>
      </c>
      <c r="B37" s="46" t="s">
        <v>17</v>
      </c>
      <c r="C37" s="64">
        <v>44</v>
      </c>
      <c r="D37" s="64">
        <v>0</v>
      </c>
      <c r="E37" s="64">
        <v>0</v>
      </c>
      <c r="F37" s="64">
        <v>0</v>
      </c>
      <c r="G37" s="64">
        <v>0</v>
      </c>
      <c r="H37" s="64">
        <v>0</v>
      </c>
      <c r="I37" s="64">
        <v>1</v>
      </c>
      <c r="J37" s="64">
        <v>2</v>
      </c>
      <c r="K37" s="64">
        <v>3</v>
      </c>
      <c r="L37" s="64">
        <v>4</v>
      </c>
      <c r="M37" s="64">
        <v>10</v>
      </c>
      <c r="N37" s="64">
        <v>9</v>
      </c>
      <c r="O37" s="64">
        <v>11</v>
      </c>
      <c r="P37" s="64">
        <v>4</v>
      </c>
      <c r="Q37" s="64">
        <v>0</v>
      </c>
      <c r="R37" s="64">
        <v>0</v>
      </c>
      <c r="S37" s="64">
        <v>0</v>
      </c>
      <c r="T37" s="64">
        <v>0</v>
      </c>
      <c r="U37" s="64">
        <v>0</v>
      </c>
      <c r="V37" s="64">
        <v>0</v>
      </c>
    </row>
    <row r="38" spans="1:22">
      <c r="A38" s="18" t="s">
        <v>428</v>
      </c>
      <c r="B38" s="46"/>
      <c r="C38" s="64">
        <v>113</v>
      </c>
      <c r="D38" s="64">
        <v>0</v>
      </c>
      <c r="E38" s="64">
        <v>0</v>
      </c>
      <c r="F38" s="64">
        <v>0</v>
      </c>
      <c r="G38" s="64">
        <v>0</v>
      </c>
      <c r="H38" s="64">
        <v>1</v>
      </c>
      <c r="I38" s="64">
        <v>5</v>
      </c>
      <c r="J38" s="64">
        <v>5</v>
      </c>
      <c r="K38" s="64">
        <v>13</v>
      </c>
      <c r="L38" s="64">
        <v>18</v>
      </c>
      <c r="M38" s="64">
        <v>25</v>
      </c>
      <c r="N38" s="64">
        <v>23</v>
      </c>
      <c r="O38" s="64">
        <v>15</v>
      </c>
      <c r="P38" s="64">
        <v>7</v>
      </c>
      <c r="Q38" s="64">
        <v>1</v>
      </c>
      <c r="R38" s="64">
        <v>0</v>
      </c>
      <c r="S38" s="64">
        <v>0</v>
      </c>
      <c r="T38" s="64">
        <v>0</v>
      </c>
      <c r="U38" s="64">
        <v>0</v>
      </c>
      <c r="V38" s="64">
        <v>0</v>
      </c>
    </row>
    <row r="39" spans="1:22" ht="26.25" customHeight="1">
      <c r="A39" s="18" t="s">
        <v>8</v>
      </c>
      <c r="B39" s="46" t="s">
        <v>17</v>
      </c>
      <c r="C39" s="64">
        <v>154</v>
      </c>
      <c r="D39" s="64">
        <v>0</v>
      </c>
      <c r="E39" s="64">
        <v>0</v>
      </c>
      <c r="F39" s="64">
        <v>0</v>
      </c>
      <c r="G39" s="64">
        <v>0</v>
      </c>
      <c r="H39" s="64">
        <v>1</v>
      </c>
      <c r="I39" s="64">
        <v>3</v>
      </c>
      <c r="J39" s="64">
        <v>7</v>
      </c>
      <c r="K39" s="64">
        <v>14</v>
      </c>
      <c r="L39" s="64">
        <v>24</v>
      </c>
      <c r="M39" s="64">
        <v>32</v>
      </c>
      <c r="N39" s="64">
        <v>31</v>
      </c>
      <c r="O39" s="64">
        <v>23</v>
      </c>
      <c r="P39" s="64">
        <v>13</v>
      </c>
      <c r="Q39" s="64">
        <v>2</v>
      </c>
      <c r="R39" s="64">
        <v>3</v>
      </c>
      <c r="S39" s="64">
        <v>0</v>
      </c>
      <c r="T39" s="64">
        <v>0</v>
      </c>
      <c r="U39" s="64">
        <v>1</v>
      </c>
      <c r="V39" s="64">
        <v>0</v>
      </c>
    </row>
    <row r="40" spans="1:22">
      <c r="A40" s="18" t="s">
        <v>9</v>
      </c>
      <c r="B40" s="46" t="s">
        <v>17</v>
      </c>
      <c r="C40" s="64">
        <v>131</v>
      </c>
      <c r="D40" s="64">
        <v>0</v>
      </c>
      <c r="E40" s="64">
        <v>0</v>
      </c>
      <c r="F40" s="64">
        <v>0</v>
      </c>
      <c r="G40" s="64">
        <v>0</v>
      </c>
      <c r="H40" s="64">
        <v>1</v>
      </c>
      <c r="I40" s="64">
        <v>8</v>
      </c>
      <c r="J40" s="64">
        <v>10</v>
      </c>
      <c r="K40" s="64">
        <v>13</v>
      </c>
      <c r="L40" s="64">
        <v>14</v>
      </c>
      <c r="M40" s="64">
        <v>36</v>
      </c>
      <c r="N40" s="64">
        <v>23</v>
      </c>
      <c r="O40" s="64">
        <v>17</v>
      </c>
      <c r="P40" s="64">
        <v>6</v>
      </c>
      <c r="Q40" s="64">
        <v>2</v>
      </c>
      <c r="R40" s="64">
        <v>1</v>
      </c>
      <c r="S40" s="64">
        <v>0</v>
      </c>
      <c r="T40" s="64">
        <v>0</v>
      </c>
      <c r="U40" s="64">
        <v>0</v>
      </c>
      <c r="V40" s="64">
        <v>0</v>
      </c>
    </row>
    <row r="41" spans="1:22">
      <c r="A41" s="18" t="s">
        <v>10</v>
      </c>
      <c r="B41" s="46" t="s">
        <v>17</v>
      </c>
      <c r="C41" s="64">
        <v>4</v>
      </c>
      <c r="D41" s="64">
        <v>0</v>
      </c>
      <c r="E41" s="64">
        <v>0</v>
      </c>
      <c r="F41" s="64">
        <v>0</v>
      </c>
      <c r="G41" s="64">
        <v>1</v>
      </c>
      <c r="H41" s="64">
        <v>1</v>
      </c>
      <c r="I41" s="64">
        <v>0</v>
      </c>
      <c r="J41" s="64">
        <v>1</v>
      </c>
      <c r="K41" s="64">
        <v>0</v>
      </c>
      <c r="L41" s="64">
        <v>0</v>
      </c>
      <c r="M41" s="64">
        <v>1</v>
      </c>
      <c r="N41" s="64">
        <v>0</v>
      </c>
      <c r="O41" s="64">
        <v>0</v>
      </c>
      <c r="P41" s="64">
        <v>0</v>
      </c>
      <c r="Q41" s="64">
        <v>0</v>
      </c>
      <c r="R41" s="64">
        <v>0</v>
      </c>
      <c r="S41" s="64">
        <v>0</v>
      </c>
      <c r="T41" s="64">
        <v>0</v>
      </c>
      <c r="U41" s="64">
        <v>0</v>
      </c>
      <c r="V41" s="64">
        <v>0</v>
      </c>
    </row>
    <row r="42" spans="1:22">
      <c r="A42" s="18" t="s">
        <v>11</v>
      </c>
      <c r="B42" s="46" t="s">
        <v>17</v>
      </c>
      <c r="C42" s="64">
        <v>19</v>
      </c>
      <c r="D42" s="64">
        <v>0</v>
      </c>
      <c r="E42" s="64">
        <v>0</v>
      </c>
      <c r="F42" s="64">
        <v>0</v>
      </c>
      <c r="G42" s="64">
        <v>0</v>
      </c>
      <c r="H42" s="64">
        <v>0</v>
      </c>
      <c r="I42" s="64">
        <v>0</v>
      </c>
      <c r="J42" s="64">
        <v>0</v>
      </c>
      <c r="K42" s="64">
        <v>4</v>
      </c>
      <c r="L42" s="64">
        <v>3</v>
      </c>
      <c r="M42" s="64">
        <v>2</v>
      </c>
      <c r="N42" s="64">
        <v>3</v>
      </c>
      <c r="O42" s="64">
        <v>4</v>
      </c>
      <c r="P42" s="64">
        <v>3</v>
      </c>
      <c r="Q42" s="64">
        <v>0</v>
      </c>
      <c r="R42" s="64">
        <v>0</v>
      </c>
      <c r="S42" s="64">
        <v>0</v>
      </c>
      <c r="T42" s="64">
        <v>0</v>
      </c>
      <c r="U42" s="64">
        <v>0</v>
      </c>
      <c r="V42" s="64">
        <v>0</v>
      </c>
    </row>
    <row r="43" spans="1:22">
      <c r="A43" s="18" t="s">
        <v>12</v>
      </c>
      <c r="B43" s="46" t="s">
        <v>17</v>
      </c>
      <c r="C43" s="64">
        <v>26</v>
      </c>
      <c r="D43" s="64">
        <v>0</v>
      </c>
      <c r="E43" s="64">
        <v>0</v>
      </c>
      <c r="F43" s="64">
        <v>0</v>
      </c>
      <c r="G43" s="64">
        <v>0</v>
      </c>
      <c r="H43" s="64">
        <v>1</v>
      </c>
      <c r="I43" s="64">
        <v>1</v>
      </c>
      <c r="J43" s="64">
        <v>2</v>
      </c>
      <c r="K43" s="64">
        <v>2</v>
      </c>
      <c r="L43" s="64">
        <v>5</v>
      </c>
      <c r="M43" s="64">
        <v>3</v>
      </c>
      <c r="N43" s="64">
        <v>1</v>
      </c>
      <c r="O43" s="64">
        <v>6</v>
      </c>
      <c r="P43" s="64">
        <v>2</v>
      </c>
      <c r="Q43" s="64">
        <v>2</v>
      </c>
      <c r="R43" s="64">
        <v>1</v>
      </c>
      <c r="S43" s="64">
        <v>0</v>
      </c>
      <c r="T43" s="64">
        <v>0</v>
      </c>
      <c r="U43" s="64">
        <v>0</v>
      </c>
      <c r="V43" s="64">
        <v>0</v>
      </c>
    </row>
    <row r="44" spans="1:22" ht="40.5" customHeight="1">
      <c r="A44" s="18" t="s">
        <v>3</v>
      </c>
      <c r="B44" s="46" t="s">
        <v>18</v>
      </c>
      <c r="C44" s="64">
        <v>805</v>
      </c>
      <c r="D44" s="64">
        <v>0</v>
      </c>
      <c r="E44" s="64">
        <v>0</v>
      </c>
      <c r="F44" s="64">
        <v>0</v>
      </c>
      <c r="G44" s="64">
        <v>0</v>
      </c>
      <c r="H44" s="64">
        <v>12</v>
      </c>
      <c r="I44" s="64">
        <v>32</v>
      </c>
      <c r="J44" s="64">
        <v>38</v>
      </c>
      <c r="K44" s="64">
        <v>75</v>
      </c>
      <c r="L44" s="64">
        <v>104</v>
      </c>
      <c r="M44" s="64">
        <v>153</v>
      </c>
      <c r="N44" s="64">
        <v>146</v>
      </c>
      <c r="O44" s="64">
        <v>117</v>
      </c>
      <c r="P44" s="64">
        <v>69</v>
      </c>
      <c r="Q44" s="64">
        <v>29</v>
      </c>
      <c r="R44" s="64">
        <v>16</v>
      </c>
      <c r="S44" s="64">
        <v>9</v>
      </c>
      <c r="T44" s="64">
        <v>4</v>
      </c>
      <c r="U44" s="64">
        <v>0</v>
      </c>
      <c r="V44" s="64">
        <v>1</v>
      </c>
    </row>
    <row r="45" spans="1:22" ht="26.25" customHeight="1">
      <c r="A45" s="18" t="s">
        <v>13</v>
      </c>
      <c r="B45" s="46" t="s">
        <v>18</v>
      </c>
      <c r="C45" s="64">
        <v>634</v>
      </c>
      <c r="D45" s="64">
        <v>0</v>
      </c>
      <c r="E45" s="64">
        <v>0</v>
      </c>
      <c r="F45" s="64">
        <v>0</v>
      </c>
      <c r="G45" s="64">
        <v>0</v>
      </c>
      <c r="H45" s="64">
        <v>2</v>
      </c>
      <c r="I45" s="64">
        <v>24</v>
      </c>
      <c r="J45" s="64">
        <v>21</v>
      </c>
      <c r="K45" s="64">
        <v>58</v>
      </c>
      <c r="L45" s="64">
        <v>74</v>
      </c>
      <c r="M45" s="64">
        <v>125</v>
      </c>
      <c r="N45" s="64">
        <v>120</v>
      </c>
      <c r="O45" s="64">
        <v>101</v>
      </c>
      <c r="P45" s="64">
        <v>59</v>
      </c>
      <c r="Q45" s="64">
        <v>26</v>
      </c>
      <c r="R45" s="64">
        <v>14</v>
      </c>
      <c r="S45" s="64">
        <v>6</v>
      </c>
      <c r="T45" s="64">
        <v>3</v>
      </c>
      <c r="U45" s="64">
        <v>0</v>
      </c>
      <c r="V45" s="64">
        <v>1</v>
      </c>
    </row>
    <row r="46" spans="1:22">
      <c r="A46" s="18" t="s">
        <v>424</v>
      </c>
      <c r="B46" s="46" t="s">
        <v>18</v>
      </c>
      <c r="C46" s="64">
        <v>278</v>
      </c>
      <c r="D46" s="64">
        <v>0</v>
      </c>
      <c r="E46" s="64">
        <v>0</v>
      </c>
      <c r="F46" s="64">
        <v>0</v>
      </c>
      <c r="G46" s="64">
        <v>0</v>
      </c>
      <c r="H46" s="64">
        <v>1</v>
      </c>
      <c r="I46" s="64">
        <v>13</v>
      </c>
      <c r="J46" s="64">
        <v>14</v>
      </c>
      <c r="K46" s="64">
        <v>28</v>
      </c>
      <c r="L46" s="64">
        <v>31</v>
      </c>
      <c r="M46" s="64">
        <v>44</v>
      </c>
      <c r="N46" s="64">
        <v>59</v>
      </c>
      <c r="O46" s="64">
        <v>44</v>
      </c>
      <c r="P46" s="64">
        <v>22</v>
      </c>
      <c r="Q46" s="64">
        <v>8</v>
      </c>
      <c r="R46" s="64">
        <v>8</v>
      </c>
      <c r="S46" s="64">
        <v>4</v>
      </c>
      <c r="T46" s="64">
        <v>1</v>
      </c>
      <c r="U46" s="64">
        <v>0</v>
      </c>
      <c r="V46" s="64">
        <v>1</v>
      </c>
    </row>
    <row r="47" spans="1:22">
      <c r="A47" s="18" t="s">
        <v>14</v>
      </c>
      <c r="B47" s="46" t="s">
        <v>18</v>
      </c>
      <c r="C47" s="64">
        <v>355</v>
      </c>
      <c r="D47" s="64">
        <v>0</v>
      </c>
      <c r="E47" s="64">
        <v>0</v>
      </c>
      <c r="F47" s="64">
        <v>0</v>
      </c>
      <c r="G47" s="64">
        <v>0</v>
      </c>
      <c r="H47" s="64">
        <v>1</v>
      </c>
      <c r="I47" s="64">
        <v>6</v>
      </c>
      <c r="J47" s="64">
        <v>4</v>
      </c>
      <c r="K47" s="64">
        <v>20</v>
      </c>
      <c r="L47" s="64">
        <v>39</v>
      </c>
      <c r="M47" s="64">
        <v>79</v>
      </c>
      <c r="N47" s="64">
        <v>83</v>
      </c>
      <c r="O47" s="64">
        <v>70</v>
      </c>
      <c r="P47" s="64">
        <v>37</v>
      </c>
      <c r="Q47" s="64">
        <v>13</v>
      </c>
      <c r="R47" s="64">
        <v>3</v>
      </c>
      <c r="S47" s="64">
        <v>0</v>
      </c>
      <c r="T47" s="64">
        <v>0</v>
      </c>
      <c r="U47" s="64">
        <v>0</v>
      </c>
      <c r="V47" s="64">
        <v>0</v>
      </c>
    </row>
    <row r="48" spans="1:22">
      <c r="A48" s="18" t="s">
        <v>15</v>
      </c>
      <c r="B48" s="46" t="s">
        <v>18</v>
      </c>
      <c r="C48" s="64">
        <v>53</v>
      </c>
      <c r="D48" s="64">
        <v>0</v>
      </c>
      <c r="E48" s="64">
        <v>0</v>
      </c>
      <c r="F48" s="64">
        <v>0</v>
      </c>
      <c r="G48" s="64">
        <v>0</v>
      </c>
      <c r="H48" s="64">
        <v>0</v>
      </c>
      <c r="I48" s="64">
        <v>3</v>
      </c>
      <c r="J48" s="64">
        <v>2</v>
      </c>
      <c r="K48" s="64">
        <v>8</v>
      </c>
      <c r="L48" s="64">
        <v>8</v>
      </c>
      <c r="M48" s="64">
        <v>11</v>
      </c>
      <c r="N48" s="64">
        <v>11</v>
      </c>
      <c r="O48" s="64">
        <v>5</v>
      </c>
      <c r="P48" s="64">
        <v>4</v>
      </c>
      <c r="Q48" s="64">
        <v>1</v>
      </c>
      <c r="R48" s="64">
        <v>0</v>
      </c>
      <c r="S48" s="64">
        <v>0</v>
      </c>
      <c r="T48" s="64">
        <v>0</v>
      </c>
      <c r="U48" s="64">
        <v>0</v>
      </c>
      <c r="V48" s="64">
        <v>0</v>
      </c>
    </row>
    <row r="49" spans="1:22">
      <c r="A49" s="18" t="s">
        <v>16</v>
      </c>
      <c r="B49" s="46" t="s">
        <v>18</v>
      </c>
      <c r="C49" s="64">
        <v>30</v>
      </c>
      <c r="D49" s="64">
        <v>0</v>
      </c>
      <c r="E49" s="64">
        <v>0</v>
      </c>
      <c r="F49" s="64">
        <v>0</v>
      </c>
      <c r="G49" s="64">
        <v>0</v>
      </c>
      <c r="H49" s="64">
        <v>0</v>
      </c>
      <c r="I49" s="64">
        <v>1</v>
      </c>
      <c r="J49" s="64">
        <v>2</v>
      </c>
      <c r="K49" s="64">
        <v>0</v>
      </c>
      <c r="L49" s="64">
        <v>2</v>
      </c>
      <c r="M49" s="64">
        <v>10</v>
      </c>
      <c r="N49" s="64">
        <v>3</v>
      </c>
      <c r="O49" s="64">
        <v>4</v>
      </c>
      <c r="P49" s="64">
        <v>0</v>
      </c>
      <c r="Q49" s="64">
        <v>2</v>
      </c>
      <c r="R49" s="64">
        <v>2</v>
      </c>
      <c r="S49" s="64">
        <v>3</v>
      </c>
      <c r="T49" s="64">
        <v>1</v>
      </c>
      <c r="U49" s="64">
        <v>0</v>
      </c>
      <c r="V49" s="64">
        <v>0</v>
      </c>
    </row>
    <row r="50" spans="1:22">
      <c r="A50" s="18" t="s">
        <v>315</v>
      </c>
      <c r="B50" s="46" t="s">
        <v>18</v>
      </c>
      <c r="C50" s="64">
        <v>78</v>
      </c>
      <c r="D50" s="64">
        <v>0</v>
      </c>
      <c r="E50" s="64">
        <v>0</v>
      </c>
      <c r="F50" s="64">
        <v>0</v>
      </c>
      <c r="G50" s="64">
        <v>0</v>
      </c>
      <c r="H50" s="64">
        <v>1</v>
      </c>
      <c r="I50" s="64">
        <v>8</v>
      </c>
      <c r="J50" s="64">
        <v>4</v>
      </c>
      <c r="K50" s="64">
        <v>11</v>
      </c>
      <c r="L50" s="64">
        <v>5</v>
      </c>
      <c r="M50" s="64">
        <v>12</v>
      </c>
      <c r="N50" s="64">
        <v>10</v>
      </c>
      <c r="O50" s="64">
        <v>12</v>
      </c>
      <c r="P50" s="64">
        <v>8</v>
      </c>
      <c r="Q50" s="64">
        <v>5</v>
      </c>
      <c r="R50" s="64">
        <v>2</v>
      </c>
      <c r="S50" s="64">
        <v>0</v>
      </c>
      <c r="T50" s="64">
        <v>0</v>
      </c>
      <c r="U50" s="64">
        <v>0</v>
      </c>
      <c r="V50" s="64">
        <v>0</v>
      </c>
    </row>
    <row r="51" spans="1:22">
      <c r="A51" s="18" t="s">
        <v>427</v>
      </c>
      <c r="B51" s="46"/>
      <c r="C51" s="64">
        <v>19</v>
      </c>
      <c r="D51" s="64">
        <v>0</v>
      </c>
      <c r="E51" s="64">
        <v>0</v>
      </c>
      <c r="F51" s="64">
        <v>0</v>
      </c>
      <c r="G51" s="64">
        <v>0</v>
      </c>
      <c r="H51" s="64">
        <v>0</v>
      </c>
      <c r="I51" s="64">
        <v>1</v>
      </c>
      <c r="J51" s="64">
        <v>2</v>
      </c>
      <c r="K51" s="64">
        <v>2</v>
      </c>
      <c r="L51" s="64">
        <v>2</v>
      </c>
      <c r="M51" s="64">
        <v>4</v>
      </c>
      <c r="N51" s="64">
        <v>5</v>
      </c>
      <c r="O51" s="64">
        <v>1</v>
      </c>
      <c r="P51" s="64">
        <v>0</v>
      </c>
      <c r="Q51" s="64">
        <v>0</v>
      </c>
      <c r="R51" s="64">
        <v>2</v>
      </c>
      <c r="S51" s="64">
        <v>0</v>
      </c>
      <c r="T51" s="64">
        <v>0</v>
      </c>
      <c r="U51" s="64">
        <v>0</v>
      </c>
      <c r="V51" s="64">
        <v>0</v>
      </c>
    </row>
    <row r="52" spans="1:22" ht="26.25" customHeight="1">
      <c r="A52" s="18" t="s">
        <v>39</v>
      </c>
      <c r="B52" s="46" t="s">
        <v>18</v>
      </c>
      <c r="C52" s="64">
        <v>489</v>
      </c>
      <c r="D52" s="64">
        <v>0</v>
      </c>
      <c r="E52" s="64">
        <v>0</v>
      </c>
      <c r="F52" s="64">
        <v>0</v>
      </c>
      <c r="G52" s="64">
        <v>0</v>
      </c>
      <c r="H52" s="64">
        <v>3</v>
      </c>
      <c r="I52" s="64">
        <v>22</v>
      </c>
      <c r="J52" s="64">
        <v>25</v>
      </c>
      <c r="K52" s="64">
        <v>49</v>
      </c>
      <c r="L52" s="64">
        <v>63</v>
      </c>
      <c r="M52" s="64">
        <v>99</v>
      </c>
      <c r="N52" s="64">
        <v>92</v>
      </c>
      <c r="O52" s="64">
        <v>73</v>
      </c>
      <c r="P52" s="64">
        <v>36</v>
      </c>
      <c r="Q52" s="64">
        <v>16</v>
      </c>
      <c r="R52" s="64">
        <v>6</v>
      </c>
      <c r="S52" s="64">
        <v>3</v>
      </c>
      <c r="T52" s="64">
        <v>2</v>
      </c>
      <c r="U52" s="64">
        <v>0</v>
      </c>
      <c r="V52" s="64">
        <v>0</v>
      </c>
    </row>
    <row r="53" spans="1:22">
      <c r="A53" s="18" t="s">
        <v>421</v>
      </c>
      <c r="B53" s="46" t="s">
        <v>18</v>
      </c>
      <c r="C53" s="64">
        <v>164</v>
      </c>
      <c r="D53" s="64">
        <v>0</v>
      </c>
      <c r="E53" s="64">
        <v>0</v>
      </c>
      <c r="F53" s="64">
        <v>0</v>
      </c>
      <c r="G53" s="64">
        <v>0</v>
      </c>
      <c r="H53" s="64">
        <v>1</v>
      </c>
      <c r="I53" s="64">
        <v>9</v>
      </c>
      <c r="J53" s="64">
        <v>7</v>
      </c>
      <c r="K53" s="64">
        <v>20</v>
      </c>
      <c r="L53" s="64">
        <v>21</v>
      </c>
      <c r="M53" s="64">
        <v>33</v>
      </c>
      <c r="N53" s="64">
        <v>30</v>
      </c>
      <c r="O53" s="64">
        <v>19</v>
      </c>
      <c r="P53" s="64">
        <v>13</v>
      </c>
      <c r="Q53" s="64">
        <v>6</v>
      </c>
      <c r="R53" s="64">
        <v>1</v>
      </c>
      <c r="S53" s="64">
        <v>2</v>
      </c>
      <c r="T53" s="64">
        <v>2</v>
      </c>
      <c r="U53" s="64">
        <v>0</v>
      </c>
      <c r="V53" s="64">
        <v>0</v>
      </c>
    </row>
    <row r="54" spans="1:22">
      <c r="A54" s="18" t="s">
        <v>417</v>
      </c>
      <c r="B54" s="46" t="s">
        <v>18</v>
      </c>
      <c r="C54" s="64">
        <v>113</v>
      </c>
      <c r="D54" s="64">
        <v>0</v>
      </c>
      <c r="E54" s="64">
        <v>0</v>
      </c>
      <c r="F54" s="64">
        <v>0</v>
      </c>
      <c r="G54" s="64">
        <v>0</v>
      </c>
      <c r="H54" s="64">
        <v>0</v>
      </c>
      <c r="I54" s="64">
        <v>4</v>
      </c>
      <c r="J54" s="64">
        <v>4</v>
      </c>
      <c r="K54" s="64">
        <v>17</v>
      </c>
      <c r="L54" s="64">
        <v>15</v>
      </c>
      <c r="M54" s="64">
        <v>20</v>
      </c>
      <c r="N54" s="64">
        <v>19</v>
      </c>
      <c r="O54" s="64">
        <v>15</v>
      </c>
      <c r="P54" s="64">
        <v>11</v>
      </c>
      <c r="Q54" s="64">
        <v>5</v>
      </c>
      <c r="R54" s="64">
        <v>1</v>
      </c>
      <c r="S54" s="64">
        <v>1</v>
      </c>
      <c r="T54" s="64">
        <v>1</v>
      </c>
      <c r="U54" s="64">
        <v>0</v>
      </c>
      <c r="V54" s="64">
        <v>0</v>
      </c>
    </row>
    <row r="55" spans="1:22">
      <c r="A55" s="18" t="s">
        <v>422</v>
      </c>
      <c r="B55" s="46" t="s">
        <v>18</v>
      </c>
      <c r="C55" s="64">
        <v>414</v>
      </c>
      <c r="D55" s="64">
        <v>0</v>
      </c>
      <c r="E55" s="64">
        <v>0</v>
      </c>
      <c r="F55" s="64">
        <v>0</v>
      </c>
      <c r="G55" s="64">
        <v>0</v>
      </c>
      <c r="H55" s="64">
        <v>3</v>
      </c>
      <c r="I55" s="64">
        <v>18</v>
      </c>
      <c r="J55" s="64">
        <v>23</v>
      </c>
      <c r="K55" s="64">
        <v>41</v>
      </c>
      <c r="L55" s="64">
        <v>56</v>
      </c>
      <c r="M55" s="64">
        <v>89</v>
      </c>
      <c r="N55" s="64">
        <v>76</v>
      </c>
      <c r="O55" s="64">
        <v>60</v>
      </c>
      <c r="P55" s="64">
        <v>29</v>
      </c>
      <c r="Q55" s="64">
        <v>12</v>
      </c>
      <c r="R55" s="64">
        <v>5</v>
      </c>
      <c r="S55" s="64">
        <v>1</v>
      </c>
      <c r="T55" s="64">
        <v>1</v>
      </c>
      <c r="U55" s="64">
        <v>0</v>
      </c>
      <c r="V55" s="64">
        <v>0</v>
      </c>
    </row>
    <row r="56" spans="1:22">
      <c r="A56" s="18" t="s">
        <v>418</v>
      </c>
      <c r="B56" s="46" t="s">
        <v>18</v>
      </c>
      <c r="C56" s="64">
        <v>129</v>
      </c>
      <c r="D56" s="64">
        <v>0</v>
      </c>
      <c r="E56" s="64">
        <v>0</v>
      </c>
      <c r="F56" s="64">
        <v>0</v>
      </c>
      <c r="G56" s="64">
        <v>0</v>
      </c>
      <c r="H56" s="64">
        <v>0</v>
      </c>
      <c r="I56" s="64">
        <v>5</v>
      </c>
      <c r="J56" s="64">
        <v>6</v>
      </c>
      <c r="K56" s="64">
        <v>12</v>
      </c>
      <c r="L56" s="64">
        <v>13</v>
      </c>
      <c r="M56" s="64">
        <v>22</v>
      </c>
      <c r="N56" s="64">
        <v>27</v>
      </c>
      <c r="O56" s="64">
        <v>23</v>
      </c>
      <c r="P56" s="64">
        <v>12</v>
      </c>
      <c r="Q56" s="64">
        <v>8</v>
      </c>
      <c r="R56" s="64">
        <v>1</v>
      </c>
      <c r="S56" s="64">
        <v>0</v>
      </c>
      <c r="T56" s="64">
        <v>0</v>
      </c>
      <c r="U56" s="64">
        <v>0</v>
      </c>
      <c r="V56" s="64">
        <v>0</v>
      </c>
    </row>
    <row r="57" spans="1:22">
      <c r="A57" s="18" t="s">
        <v>428</v>
      </c>
      <c r="B57" s="46"/>
      <c r="C57" s="64">
        <v>313</v>
      </c>
      <c r="D57" s="64">
        <v>0</v>
      </c>
      <c r="E57" s="64">
        <v>0</v>
      </c>
      <c r="F57" s="64">
        <v>0</v>
      </c>
      <c r="G57" s="64">
        <v>0</v>
      </c>
      <c r="H57" s="64">
        <v>2</v>
      </c>
      <c r="I57" s="64">
        <v>17</v>
      </c>
      <c r="J57" s="64">
        <v>16</v>
      </c>
      <c r="K57" s="64">
        <v>31</v>
      </c>
      <c r="L57" s="64">
        <v>40</v>
      </c>
      <c r="M57" s="64">
        <v>65</v>
      </c>
      <c r="N57" s="64">
        <v>57</v>
      </c>
      <c r="O57" s="64">
        <v>49</v>
      </c>
      <c r="P57" s="64">
        <v>20</v>
      </c>
      <c r="Q57" s="64">
        <v>10</v>
      </c>
      <c r="R57" s="64">
        <v>4</v>
      </c>
      <c r="S57" s="64">
        <v>1</v>
      </c>
      <c r="T57" s="64">
        <v>1</v>
      </c>
      <c r="U57" s="64">
        <v>0</v>
      </c>
      <c r="V57" s="64">
        <v>0</v>
      </c>
    </row>
    <row r="58" spans="1:22" ht="26.25" customHeight="1">
      <c r="A58" s="18" t="s">
        <v>8</v>
      </c>
      <c r="B58" s="46" t="s">
        <v>18</v>
      </c>
      <c r="C58" s="64">
        <v>296</v>
      </c>
      <c r="D58" s="64">
        <v>0</v>
      </c>
      <c r="E58" s="64">
        <v>0</v>
      </c>
      <c r="F58" s="64">
        <v>0</v>
      </c>
      <c r="G58" s="64">
        <v>0</v>
      </c>
      <c r="H58" s="64">
        <v>2</v>
      </c>
      <c r="I58" s="64">
        <v>6</v>
      </c>
      <c r="J58" s="64">
        <v>12</v>
      </c>
      <c r="K58" s="64">
        <v>28</v>
      </c>
      <c r="L58" s="64">
        <v>40</v>
      </c>
      <c r="M58" s="64">
        <v>57</v>
      </c>
      <c r="N58" s="64">
        <v>55</v>
      </c>
      <c r="O58" s="64">
        <v>48</v>
      </c>
      <c r="P58" s="64">
        <v>33</v>
      </c>
      <c r="Q58" s="64">
        <v>11</v>
      </c>
      <c r="R58" s="64">
        <v>2</v>
      </c>
      <c r="S58" s="64">
        <v>1</v>
      </c>
      <c r="T58" s="64">
        <v>0</v>
      </c>
      <c r="U58" s="64">
        <v>0</v>
      </c>
      <c r="V58" s="64">
        <v>1</v>
      </c>
    </row>
    <row r="59" spans="1:22">
      <c r="A59" s="18" t="s">
        <v>9</v>
      </c>
      <c r="B59" s="46" t="s">
        <v>18</v>
      </c>
      <c r="C59" s="64">
        <v>348</v>
      </c>
      <c r="D59" s="64">
        <v>0</v>
      </c>
      <c r="E59" s="64">
        <v>0</v>
      </c>
      <c r="F59" s="64">
        <v>0</v>
      </c>
      <c r="G59" s="64">
        <v>0</v>
      </c>
      <c r="H59" s="64">
        <v>7</v>
      </c>
      <c r="I59" s="64">
        <v>12</v>
      </c>
      <c r="J59" s="64">
        <v>21</v>
      </c>
      <c r="K59" s="64">
        <v>48</v>
      </c>
      <c r="L59" s="64">
        <v>51</v>
      </c>
      <c r="M59" s="64">
        <v>74</v>
      </c>
      <c r="N59" s="64">
        <v>61</v>
      </c>
      <c r="O59" s="64">
        <v>43</v>
      </c>
      <c r="P59" s="64">
        <v>23</v>
      </c>
      <c r="Q59" s="64">
        <v>6</v>
      </c>
      <c r="R59" s="64">
        <v>2</v>
      </c>
      <c r="S59" s="64">
        <v>0</v>
      </c>
      <c r="T59" s="64">
        <v>0</v>
      </c>
      <c r="U59" s="64">
        <v>0</v>
      </c>
      <c r="V59" s="64">
        <v>0</v>
      </c>
    </row>
    <row r="60" spans="1:22">
      <c r="A60" s="18" t="s">
        <v>10</v>
      </c>
      <c r="B60" s="46" t="s">
        <v>18</v>
      </c>
      <c r="C60" s="64">
        <v>27</v>
      </c>
      <c r="D60" s="64">
        <v>0</v>
      </c>
      <c r="E60" s="64">
        <v>0</v>
      </c>
      <c r="F60" s="64">
        <v>0</v>
      </c>
      <c r="G60" s="64">
        <v>0</v>
      </c>
      <c r="H60" s="64">
        <v>7</v>
      </c>
      <c r="I60" s="64">
        <v>4</v>
      </c>
      <c r="J60" s="64">
        <v>5</v>
      </c>
      <c r="K60" s="64">
        <v>3</v>
      </c>
      <c r="L60" s="64">
        <v>3</v>
      </c>
      <c r="M60" s="64">
        <v>3</v>
      </c>
      <c r="N60" s="64">
        <v>0</v>
      </c>
      <c r="O60" s="64">
        <v>1</v>
      </c>
      <c r="P60" s="64">
        <v>1</v>
      </c>
      <c r="Q60" s="64">
        <v>0</v>
      </c>
      <c r="R60" s="64">
        <v>0</v>
      </c>
      <c r="S60" s="64">
        <v>0</v>
      </c>
      <c r="T60" s="64">
        <v>0</v>
      </c>
      <c r="U60" s="64">
        <v>0</v>
      </c>
      <c r="V60" s="64">
        <v>0</v>
      </c>
    </row>
    <row r="61" spans="1:22">
      <c r="A61" s="18" t="s">
        <v>11</v>
      </c>
      <c r="B61" s="46" t="s">
        <v>18</v>
      </c>
      <c r="C61" s="64">
        <v>18</v>
      </c>
      <c r="D61" s="64">
        <v>0</v>
      </c>
      <c r="E61" s="64">
        <v>0</v>
      </c>
      <c r="F61" s="64">
        <v>0</v>
      </c>
      <c r="G61" s="64">
        <v>0</v>
      </c>
      <c r="H61" s="64">
        <v>0</v>
      </c>
      <c r="I61" s="64">
        <v>2</v>
      </c>
      <c r="J61" s="64">
        <v>2</v>
      </c>
      <c r="K61" s="64">
        <v>3</v>
      </c>
      <c r="L61" s="64">
        <v>3</v>
      </c>
      <c r="M61" s="64">
        <v>4</v>
      </c>
      <c r="N61" s="64">
        <v>3</v>
      </c>
      <c r="O61" s="64">
        <v>0</v>
      </c>
      <c r="P61" s="64">
        <v>0</v>
      </c>
      <c r="Q61" s="64">
        <v>0</v>
      </c>
      <c r="R61" s="64">
        <v>1</v>
      </c>
      <c r="S61" s="64">
        <v>0</v>
      </c>
      <c r="T61" s="64">
        <v>0</v>
      </c>
      <c r="U61" s="64">
        <v>0</v>
      </c>
      <c r="V61" s="64">
        <v>0</v>
      </c>
    </row>
    <row r="62" spans="1:22">
      <c r="A62" s="18" t="s">
        <v>12</v>
      </c>
      <c r="B62" s="46" t="s">
        <v>18</v>
      </c>
      <c r="C62" s="64">
        <v>90</v>
      </c>
      <c r="D62" s="64">
        <v>0</v>
      </c>
      <c r="E62" s="64">
        <v>0</v>
      </c>
      <c r="F62" s="64">
        <v>0</v>
      </c>
      <c r="G62" s="64">
        <v>0</v>
      </c>
      <c r="H62" s="64">
        <v>1</v>
      </c>
      <c r="I62" s="64">
        <v>1</v>
      </c>
      <c r="J62" s="64">
        <v>6</v>
      </c>
      <c r="K62" s="64">
        <v>15</v>
      </c>
      <c r="L62" s="64">
        <v>14</v>
      </c>
      <c r="M62" s="64">
        <v>19</v>
      </c>
      <c r="N62" s="64">
        <v>8</v>
      </c>
      <c r="O62" s="64">
        <v>16</v>
      </c>
      <c r="P62" s="64">
        <v>5</v>
      </c>
      <c r="Q62" s="64">
        <v>3</v>
      </c>
      <c r="R62" s="64">
        <v>1</v>
      </c>
      <c r="S62" s="64">
        <v>1</v>
      </c>
      <c r="T62" s="64">
        <v>0</v>
      </c>
      <c r="U62" s="64">
        <v>0</v>
      </c>
      <c r="V62" s="64">
        <v>0</v>
      </c>
    </row>
  </sheetData>
  <hyperlinks>
    <hyperlink ref="A4" location="Table_of_contents!A1" display="Back to table of contents" xr:uid="{00000000-0004-0000-0900-000000000000}"/>
  </hyperlink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24"/>
  <sheetViews>
    <sheetView workbookViewId="0"/>
  </sheetViews>
  <sheetFormatPr defaultColWidth="8.6640625" defaultRowHeight="15"/>
  <cols>
    <col min="1" max="1" width="55" style="18" customWidth="1"/>
    <col min="2" max="3" width="12.33203125" style="24" customWidth="1"/>
    <col min="4" max="4" width="10.33203125" style="24" customWidth="1"/>
    <col min="5" max="16384" width="8.6640625" style="10"/>
  </cols>
  <sheetData>
    <row r="1" spans="1:4" ht="21">
      <c r="A1" s="33" t="s">
        <v>335</v>
      </c>
      <c r="B1" s="62"/>
      <c r="C1" s="62"/>
      <c r="D1" s="62"/>
    </row>
    <row r="2" spans="1:4">
      <c r="A2" s="17" t="s">
        <v>316</v>
      </c>
      <c r="B2" s="62"/>
      <c r="C2" s="62"/>
      <c r="D2" s="62"/>
    </row>
    <row r="3" spans="1:4">
      <c r="A3" s="17" t="s">
        <v>365</v>
      </c>
      <c r="B3" s="62"/>
      <c r="C3" s="62"/>
      <c r="D3" s="62"/>
    </row>
    <row r="4" spans="1:4">
      <c r="A4" s="127" t="s">
        <v>171</v>
      </c>
      <c r="B4" s="62"/>
      <c r="C4" s="62"/>
      <c r="D4" s="62"/>
    </row>
    <row r="5" spans="1:4" ht="24.6" customHeight="1">
      <c r="A5" s="96" t="s">
        <v>266</v>
      </c>
      <c r="B5" s="86" t="s">
        <v>168</v>
      </c>
      <c r="C5" s="137" t="s">
        <v>17</v>
      </c>
      <c r="D5" s="137" t="s">
        <v>18</v>
      </c>
    </row>
    <row r="6" spans="1:4">
      <c r="A6" s="18" t="s">
        <v>3</v>
      </c>
      <c r="B6" s="24">
        <v>222</v>
      </c>
      <c r="C6" s="24">
        <v>67</v>
      </c>
      <c r="D6" s="24">
        <v>155</v>
      </c>
    </row>
    <row r="7" spans="1:4" ht="30" customHeight="1">
      <c r="A7" s="18" t="s">
        <v>13</v>
      </c>
      <c r="B7" s="24">
        <v>84</v>
      </c>
      <c r="C7" s="24">
        <v>31</v>
      </c>
      <c r="D7" s="24">
        <v>53</v>
      </c>
    </row>
    <row r="8" spans="1:4">
      <c r="A8" s="18" t="s">
        <v>424</v>
      </c>
      <c r="B8" s="24">
        <v>24</v>
      </c>
      <c r="C8" s="24">
        <v>7</v>
      </c>
      <c r="D8" s="24">
        <v>17</v>
      </c>
    </row>
    <row r="9" spans="1:4">
      <c r="A9" s="18" t="s">
        <v>14</v>
      </c>
      <c r="B9" s="24">
        <v>20</v>
      </c>
      <c r="C9" s="24">
        <v>5</v>
      </c>
      <c r="D9" s="24">
        <v>15</v>
      </c>
    </row>
    <row r="10" spans="1:4">
      <c r="A10" s="18" t="s">
        <v>15</v>
      </c>
      <c r="B10" s="24">
        <v>4</v>
      </c>
      <c r="C10" s="24">
        <v>1</v>
      </c>
      <c r="D10" s="24">
        <v>3</v>
      </c>
    </row>
    <row r="11" spans="1:4">
      <c r="A11" s="18" t="s">
        <v>16</v>
      </c>
      <c r="B11" s="24">
        <v>5</v>
      </c>
      <c r="C11" s="24">
        <v>2</v>
      </c>
      <c r="D11" s="24">
        <v>3</v>
      </c>
    </row>
    <row r="12" spans="1:4">
      <c r="A12" s="18" t="s">
        <v>315</v>
      </c>
      <c r="B12" s="24">
        <v>11</v>
      </c>
      <c r="C12" s="24">
        <v>7</v>
      </c>
      <c r="D12" s="24">
        <v>4</v>
      </c>
    </row>
    <row r="13" spans="1:4">
      <c r="A13" s="18" t="s">
        <v>427</v>
      </c>
      <c r="B13" s="24">
        <v>0</v>
      </c>
      <c r="C13" s="24">
        <v>0</v>
      </c>
      <c r="D13" s="24">
        <v>0</v>
      </c>
    </row>
    <row r="14" spans="1:4" ht="30" customHeight="1">
      <c r="A14" s="18" t="s">
        <v>39</v>
      </c>
      <c r="B14" s="24">
        <v>9</v>
      </c>
      <c r="C14" s="24">
        <v>1</v>
      </c>
      <c r="D14" s="24">
        <v>8</v>
      </c>
    </row>
    <row r="15" spans="1:4">
      <c r="A15" s="18" t="s">
        <v>421</v>
      </c>
      <c r="B15" s="24">
        <v>2</v>
      </c>
      <c r="C15" s="24">
        <v>0</v>
      </c>
      <c r="D15" s="24">
        <v>2</v>
      </c>
    </row>
    <row r="16" spans="1:4">
      <c r="A16" s="18" t="s">
        <v>417</v>
      </c>
      <c r="B16" s="24">
        <v>0</v>
      </c>
      <c r="C16" s="24">
        <v>0</v>
      </c>
      <c r="D16" s="24">
        <v>0</v>
      </c>
    </row>
    <row r="17" spans="1:4">
      <c r="A17" s="18" t="s">
        <v>422</v>
      </c>
      <c r="B17" s="24">
        <v>7</v>
      </c>
      <c r="C17" s="24">
        <v>1</v>
      </c>
      <c r="D17" s="24">
        <v>6</v>
      </c>
    </row>
    <row r="18" spans="1:4">
      <c r="A18" s="18" t="s">
        <v>418</v>
      </c>
      <c r="B18" s="24">
        <v>0</v>
      </c>
      <c r="C18" s="24">
        <v>0</v>
      </c>
      <c r="D18" s="24">
        <v>0</v>
      </c>
    </row>
    <row r="19" spans="1:4">
      <c r="A19" s="18" t="s">
        <v>428</v>
      </c>
      <c r="B19" s="24">
        <v>4</v>
      </c>
      <c r="C19" s="24">
        <v>1</v>
      </c>
      <c r="D19" s="24">
        <v>3</v>
      </c>
    </row>
    <row r="20" spans="1:4" ht="30" customHeight="1">
      <c r="A20" s="18" t="s">
        <v>8</v>
      </c>
      <c r="B20" s="24">
        <v>2</v>
      </c>
      <c r="C20" s="24">
        <v>1</v>
      </c>
      <c r="D20" s="24">
        <v>1</v>
      </c>
    </row>
    <row r="21" spans="1:4">
      <c r="A21" s="18" t="s">
        <v>9</v>
      </c>
      <c r="B21" s="24">
        <v>85</v>
      </c>
      <c r="C21" s="24">
        <v>25</v>
      </c>
      <c r="D21" s="24">
        <v>60</v>
      </c>
    </row>
    <row r="22" spans="1:4">
      <c r="A22" s="18" t="s">
        <v>10</v>
      </c>
      <c r="B22" s="24">
        <v>9</v>
      </c>
      <c r="C22" s="24">
        <v>2</v>
      </c>
      <c r="D22" s="24">
        <v>7</v>
      </c>
    </row>
    <row r="23" spans="1:4">
      <c r="A23" s="18" t="s">
        <v>11</v>
      </c>
      <c r="B23" s="24">
        <v>6</v>
      </c>
      <c r="C23" s="24">
        <v>3</v>
      </c>
      <c r="D23" s="24">
        <v>3</v>
      </c>
    </row>
    <row r="24" spans="1:4">
      <c r="A24" s="18" t="s">
        <v>12</v>
      </c>
      <c r="B24" s="24">
        <v>36</v>
      </c>
      <c r="C24" s="24">
        <v>4</v>
      </c>
      <c r="D24" s="24">
        <v>32</v>
      </c>
    </row>
  </sheetData>
  <hyperlinks>
    <hyperlink ref="A4" location="Table_of_contents!A1" display="Back to table of contents" xr:uid="{00000000-0004-0000-0A00-000000000000}"/>
  </hyperlink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28"/>
  <sheetViews>
    <sheetView workbookViewId="0"/>
  </sheetViews>
  <sheetFormatPr defaultColWidth="7.5546875" defaultRowHeight="15"/>
  <cols>
    <col min="1" max="1" width="10.6640625" style="46" customWidth="1"/>
    <col min="2" max="25" width="18.6640625" style="24" customWidth="1"/>
    <col min="26" max="26" width="8" style="10" customWidth="1"/>
    <col min="27" max="16384" width="7.5546875" style="10"/>
  </cols>
  <sheetData>
    <row r="1" spans="1:25" ht="21">
      <c r="A1" s="65" t="s">
        <v>406</v>
      </c>
      <c r="B1" s="66"/>
      <c r="C1" s="66"/>
      <c r="D1" s="66"/>
      <c r="E1" s="66"/>
      <c r="F1" s="66"/>
      <c r="G1" s="66"/>
      <c r="H1" s="66"/>
      <c r="I1" s="66"/>
      <c r="J1" s="66"/>
      <c r="K1" s="66"/>
      <c r="L1" s="66"/>
      <c r="M1" s="66"/>
      <c r="N1" s="66"/>
      <c r="O1" s="66"/>
      <c r="P1" s="55"/>
      <c r="Q1" s="55"/>
      <c r="R1" s="68"/>
      <c r="S1" s="68"/>
      <c r="T1" s="67"/>
      <c r="U1" s="67"/>
      <c r="V1" s="67"/>
      <c r="W1" s="67"/>
      <c r="X1" s="61"/>
      <c r="Y1" s="61"/>
    </row>
    <row r="2" spans="1:25" ht="15.6">
      <c r="A2" s="17" t="s">
        <v>324</v>
      </c>
      <c r="B2" s="66"/>
      <c r="C2" s="66"/>
      <c r="D2" s="66"/>
      <c r="E2" s="66"/>
      <c r="F2" s="66"/>
      <c r="G2" s="66"/>
      <c r="H2" s="66"/>
      <c r="I2" s="66"/>
      <c r="J2" s="66"/>
      <c r="K2" s="66"/>
      <c r="L2" s="66"/>
      <c r="M2" s="66"/>
      <c r="N2" s="66"/>
      <c r="O2" s="66"/>
      <c r="P2" s="55"/>
      <c r="Q2" s="55"/>
      <c r="R2" s="68"/>
      <c r="S2" s="68"/>
      <c r="T2" s="67"/>
      <c r="U2" s="67"/>
      <c r="V2" s="67"/>
      <c r="W2" s="67"/>
      <c r="X2" s="61"/>
      <c r="Y2" s="61"/>
    </row>
    <row r="3" spans="1:25" ht="15.6">
      <c r="A3" s="17" t="s">
        <v>365</v>
      </c>
      <c r="B3" s="66"/>
      <c r="C3" s="66"/>
      <c r="D3" s="66"/>
      <c r="E3" s="66"/>
      <c r="F3" s="66"/>
      <c r="G3" s="66"/>
      <c r="H3" s="66"/>
      <c r="I3" s="66"/>
      <c r="J3" s="66"/>
      <c r="K3" s="66"/>
      <c r="L3" s="66"/>
      <c r="M3" s="66"/>
      <c r="N3" s="66"/>
      <c r="O3" s="66"/>
      <c r="P3" s="55"/>
      <c r="Q3" s="55"/>
      <c r="R3" s="68"/>
      <c r="S3" s="68"/>
      <c r="T3" s="67"/>
      <c r="U3" s="67"/>
      <c r="V3" s="67"/>
      <c r="W3" s="67"/>
      <c r="X3" s="61"/>
      <c r="Y3" s="61"/>
    </row>
    <row r="4" spans="1:25" ht="15.6">
      <c r="A4" s="127" t="s">
        <v>171</v>
      </c>
      <c r="B4" s="66"/>
      <c r="C4" s="66"/>
      <c r="D4" s="66"/>
      <c r="E4" s="66"/>
      <c r="F4" s="66"/>
      <c r="G4" s="66"/>
      <c r="H4" s="66"/>
      <c r="I4" s="66"/>
      <c r="J4" s="66"/>
      <c r="K4" s="66"/>
      <c r="L4" s="66"/>
      <c r="M4" s="66"/>
      <c r="N4" s="66"/>
      <c r="O4" s="66"/>
      <c r="P4" s="55"/>
      <c r="Q4" s="55"/>
      <c r="R4" s="68"/>
      <c r="S4" s="68"/>
      <c r="T4" s="67"/>
      <c r="U4" s="67"/>
      <c r="V4" s="67"/>
      <c r="W4" s="67"/>
      <c r="X4" s="61"/>
      <c r="Y4" s="61"/>
    </row>
    <row r="5" spans="1:25" ht="93.6">
      <c r="A5" s="138" t="s">
        <v>0</v>
      </c>
      <c r="B5" s="139" t="s">
        <v>272</v>
      </c>
      <c r="C5" s="139" t="s">
        <v>204</v>
      </c>
      <c r="D5" s="139" t="s">
        <v>205</v>
      </c>
      <c r="E5" s="139" t="s">
        <v>206</v>
      </c>
      <c r="F5" s="139" t="s">
        <v>273</v>
      </c>
      <c r="G5" s="139" t="s">
        <v>225</v>
      </c>
      <c r="H5" s="139" t="s">
        <v>226</v>
      </c>
      <c r="I5" s="139" t="s">
        <v>227</v>
      </c>
      <c r="J5" s="139" t="s">
        <v>274</v>
      </c>
      <c r="K5" s="139" t="s">
        <v>228</v>
      </c>
      <c r="L5" s="139" t="s">
        <v>229</v>
      </c>
      <c r="M5" s="139" t="s">
        <v>230</v>
      </c>
      <c r="N5" s="139" t="s">
        <v>275</v>
      </c>
      <c r="O5" s="139" t="s">
        <v>231</v>
      </c>
      <c r="P5" s="139" t="s">
        <v>232</v>
      </c>
      <c r="Q5" s="139" t="s">
        <v>233</v>
      </c>
      <c r="R5" s="139" t="s">
        <v>276</v>
      </c>
      <c r="S5" s="139" t="s">
        <v>234</v>
      </c>
      <c r="T5" s="139" t="s">
        <v>235</v>
      </c>
      <c r="U5" s="139" t="s">
        <v>236</v>
      </c>
      <c r="V5" s="139" t="s">
        <v>277</v>
      </c>
      <c r="W5" s="139" t="s">
        <v>237</v>
      </c>
      <c r="X5" s="139" t="s">
        <v>238</v>
      </c>
      <c r="Y5" s="139" t="s">
        <v>239</v>
      </c>
    </row>
    <row r="6" spans="1:25" ht="23.25" customHeight="1">
      <c r="A6" s="31">
        <v>2001</v>
      </c>
      <c r="B6" s="84">
        <v>6.2</v>
      </c>
      <c r="C6" s="84">
        <v>5.5</v>
      </c>
      <c r="D6" s="84">
        <v>6.8</v>
      </c>
      <c r="E6" s="83">
        <v>333</v>
      </c>
      <c r="F6" s="84">
        <v>16.600000000000001</v>
      </c>
      <c r="G6" s="84">
        <v>14.2</v>
      </c>
      <c r="H6" s="84">
        <v>19</v>
      </c>
      <c r="I6" s="83">
        <v>185</v>
      </c>
      <c r="J6" s="84">
        <v>7.1</v>
      </c>
      <c r="K6" s="84">
        <v>5.5</v>
      </c>
      <c r="L6" s="84">
        <v>8.6999999999999993</v>
      </c>
      <c r="M6" s="83">
        <v>78</v>
      </c>
      <c r="N6" s="84">
        <v>3.1</v>
      </c>
      <c r="O6" s="84">
        <v>2</v>
      </c>
      <c r="P6" s="84">
        <v>4.2</v>
      </c>
      <c r="Q6" s="83">
        <v>32</v>
      </c>
      <c r="R6" s="84">
        <v>2.1</v>
      </c>
      <c r="S6" s="84">
        <v>1.2</v>
      </c>
      <c r="T6" s="84">
        <v>3</v>
      </c>
      <c r="U6" s="83">
        <v>22</v>
      </c>
      <c r="V6" s="84">
        <v>1.6</v>
      </c>
      <c r="W6" s="84">
        <v>0.8</v>
      </c>
      <c r="X6" s="84">
        <v>2.2999999999999998</v>
      </c>
      <c r="Y6" s="83">
        <v>16</v>
      </c>
    </row>
    <row r="7" spans="1:25">
      <c r="A7" s="31">
        <v>2002</v>
      </c>
      <c r="B7" s="84">
        <v>7.1</v>
      </c>
      <c r="C7" s="84">
        <v>6.4</v>
      </c>
      <c r="D7" s="84">
        <v>7.8</v>
      </c>
      <c r="E7" s="83">
        <v>382</v>
      </c>
      <c r="F7" s="84">
        <v>18.3</v>
      </c>
      <c r="G7" s="84">
        <v>15.8</v>
      </c>
      <c r="H7" s="84">
        <v>20.9</v>
      </c>
      <c r="I7" s="83">
        <v>203</v>
      </c>
      <c r="J7" s="84">
        <v>8</v>
      </c>
      <c r="K7" s="84">
        <v>6.4</v>
      </c>
      <c r="L7" s="84">
        <v>9.6999999999999993</v>
      </c>
      <c r="M7" s="83">
        <v>88</v>
      </c>
      <c r="N7" s="84">
        <v>4.5999999999999996</v>
      </c>
      <c r="O7" s="84">
        <v>3.3</v>
      </c>
      <c r="P7" s="84">
        <v>5.9</v>
      </c>
      <c r="Q7" s="83">
        <v>48</v>
      </c>
      <c r="R7" s="84">
        <v>2.7</v>
      </c>
      <c r="S7" s="84">
        <v>1.7</v>
      </c>
      <c r="T7" s="84">
        <v>3.7</v>
      </c>
      <c r="U7" s="83">
        <v>28</v>
      </c>
      <c r="V7" s="84">
        <v>1.5</v>
      </c>
      <c r="W7" s="84">
        <v>0.7</v>
      </c>
      <c r="X7" s="84">
        <v>2.2999999999999998</v>
      </c>
      <c r="Y7" s="83">
        <v>15</v>
      </c>
    </row>
    <row r="8" spans="1:25">
      <c r="A8" s="31">
        <v>2003</v>
      </c>
      <c r="B8" s="84">
        <v>5.9</v>
      </c>
      <c r="C8" s="84">
        <v>5.3</v>
      </c>
      <c r="D8" s="84">
        <v>6.6</v>
      </c>
      <c r="E8" s="83">
        <v>319</v>
      </c>
      <c r="F8" s="84">
        <v>15.1</v>
      </c>
      <c r="G8" s="84">
        <v>12.8</v>
      </c>
      <c r="H8" s="84">
        <v>17.399999999999999</v>
      </c>
      <c r="I8" s="83">
        <v>166</v>
      </c>
      <c r="J8" s="84">
        <v>6.2</v>
      </c>
      <c r="K8" s="84">
        <v>4.7</v>
      </c>
      <c r="L8" s="84">
        <v>7.7</v>
      </c>
      <c r="M8" s="83">
        <v>68</v>
      </c>
      <c r="N8" s="84">
        <v>4.3</v>
      </c>
      <c r="O8" s="84">
        <v>3</v>
      </c>
      <c r="P8" s="84">
        <v>5.5</v>
      </c>
      <c r="Q8" s="83">
        <v>45</v>
      </c>
      <c r="R8" s="84">
        <v>2.2000000000000002</v>
      </c>
      <c r="S8" s="84">
        <v>1.3</v>
      </c>
      <c r="T8" s="84">
        <v>3.1</v>
      </c>
      <c r="U8" s="83">
        <v>24</v>
      </c>
      <c r="V8" s="84">
        <v>1.7</v>
      </c>
      <c r="W8" s="84">
        <v>0.8</v>
      </c>
      <c r="X8" s="84">
        <v>2.5</v>
      </c>
      <c r="Y8" s="83">
        <v>16</v>
      </c>
    </row>
    <row r="9" spans="1:25">
      <c r="A9" s="31">
        <v>2004</v>
      </c>
      <c r="B9" s="84">
        <v>6.7</v>
      </c>
      <c r="C9" s="84">
        <v>6</v>
      </c>
      <c r="D9" s="84">
        <v>7.4</v>
      </c>
      <c r="E9" s="83">
        <v>356</v>
      </c>
      <c r="F9" s="84">
        <v>17.3</v>
      </c>
      <c r="G9" s="84">
        <v>14.8</v>
      </c>
      <c r="H9" s="84">
        <v>19.7</v>
      </c>
      <c r="I9" s="83">
        <v>187</v>
      </c>
      <c r="J9" s="84">
        <v>7.7</v>
      </c>
      <c r="K9" s="84">
        <v>6.1</v>
      </c>
      <c r="L9" s="84">
        <v>9.4</v>
      </c>
      <c r="M9" s="83">
        <v>83</v>
      </c>
      <c r="N9" s="84">
        <v>4.3</v>
      </c>
      <c r="O9" s="84">
        <v>3.1</v>
      </c>
      <c r="P9" s="84">
        <v>5.6</v>
      </c>
      <c r="Q9" s="83">
        <v>44</v>
      </c>
      <c r="R9" s="84">
        <v>2.8</v>
      </c>
      <c r="S9" s="84">
        <v>1.8</v>
      </c>
      <c r="T9" s="84">
        <v>3.9</v>
      </c>
      <c r="U9" s="83">
        <v>29</v>
      </c>
      <c r="V9" s="84">
        <v>1.2</v>
      </c>
      <c r="W9" s="84">
        <v>0.5</v>
      </c>
      <c r="X9" s="84">
        <v>1.9</v>
      </c>
      <c r="Y9" s="83">
        <v>13</v>
      </c>
    </row>
    <row r="10" spans="1:25">
      <c r="A10" s="31">
        <v>2005</v>
      </c>
      <c r="B10" s="84">
        <v>6.3</v>
      </c>
      <c r="C10" s="84">
        <v>5.6</v>
      </c>
      <c r="D10" s="84">
        <v>7</v>
      </c>
      <c r="E10" s="83">
        <v>336</v>
      </c>
      <c r="F10" s="84">
        <v>15.3</v>
      </c>
      <c r="G10" s="84">
        <v>13</v>
      </c>
      <c r="H10" s="84">
        <v>17.7</v>
      </c>
      <c r="I10" s="83">
        <v>164</v>
      </c>
      <c r="J10" s="84">
        <v>6.3</v>
      </c>
      <c r="K10" s="84">
        <v>4.8</v>
      </c>
      <c r="L10" s="84">
        <v>7.8</v>
      </c>
      <c r="M10" s="83">
        <v>68</v>
      </c>
      <c r="N10" s="84">
        <v>5.3</v>
      </c>
      <c r="O10" s="84">
        <v>3.9</v>
      </c>
      <c r="P10" s="84">
        <v>6.7</v>
      </c>
      <c r="Q10" s="83">
        <v>55</v>
      </c>
      <c r="R10" s="84">
        <v>3</v>
      </c>
      <c r="S10" s="84">
        <v>1.9</v>
      </c>
      <c r="T10" s="84">
        <v>4</v>
      </c>
      <c r="U10" s="83">
        <v>31</v>
      </c>
      <c r="V10" s="84">
        <v>1.8</v>
      </c>
      <c r="W10" s="84">
        <v>0.9</v>
      </c>
      <c r="X10" s="84">
        <v>2.6</v>
      </c>
      <c r="Y10" s="83">
        <v>18</v>
      </c>
    </row>
    <row r="11" spans="1:25">
      <c r="A11" s="31">
        <v>2006</v>
      </c>
      <c r="B11" s="84">
        <v>7.9</v>
      </c>
      <c r="C11" s="84">
        <v>7.1</v>
      </c>
      <c r="D11" s="84">
        <v>8.6</v>
      </c>
      <c r="E11" s="83">
        <v>420</v>
      </c>
      <c r="F11" s="84">
        <v>19.899999999999999</v>
      </c>
      <c r="G11" s="84">
        <v>17.2</v>
      </c>
      <c r="H11" s="84">
        <v>22.6</v>
      </c>
      <c r="I11" s="83">
        <v>213</v>
      </c>
      <c r="J11" s="84">
        <v>9.3000000000000007</v>
      </c>
      <c r="K11" s="84">
        <v>7.5</v>
      </c>
      <c r="L11" s="84">
        <v>11.1</v>
      </c>
      <c r="M11" s="83">
        <v>100</v>
      </c>
      <c r="N11" s="84">
        <v>5.6</v>
      </c>
      <c r="O11" s="84">
        <v>4.0999999999999996</v>
      </c>
      <c r="P11" s="84">
        <v>7</v>
      </c>
      <c r="Q11" s="83">
        <v>59</v>
      </c>
      <c r="R11" s="84">
        <v>2.7</v>
      </c>
      <c r="S11" s="84">
        <v>1.7</v>
      </c>
      <c r="T11" s="84">
        <v>3.7</v>
      </c>
      <c r="U11" s="83">
        <v>28</v>
      </c>
      <c r="V11" s="84">
        <v>2</v>
      </c>
      <c r="W11" s="84">
        <v>1.1000000000000001</v>
      </c>
      <c r="X11" s="84">
        <v>2.8</v>
      </c>
      <c r="Y11" s="83">
        <v>20</v>
      </c>
    </row>
    <row r="12" spans="1:25">
      <c r="A12" s="31">
        <v>2007</v>
      </c>
      <c r="B12" s="84">
        <v>8.5</v>
      </c>
      <c r="C12" s="84">
        <v>7.7</v>
      </c>
      <c r="D12" s="84">
        <v>9.1999999999999993</v>
      </c>
      <c r="E12" s="83">
        <v>455</v>
      </c>
      <c r="F12" s="84">
        <v>20.3</v>
      </c>
      <c r="G12" s="84">
        <v>17.600000000000001</v>
      </c>
      <c r="H12" s="84">
        <v>23</v>
      </c>
      <c r="I12" s="83">
        <v>218</v>
      </c>
      <c r="J12" s="84">
        <v>11.8</v>
      </c>
      <c r="K12" s="84">
        <v>9.6999999999999993</v>
      </c>
      <c r="L12" s="84">
        <v>13.8</v>
      </c>
      <c r="M12" s="83">
        <v>126</v>
      </c>
      <c r="N12" s="84">
        <v>5.6</v>
      </c>
      <c r="O12" s="84">
        <v>4.2</v>
      </c>
      <c r="P12" s="84">
        <v>7</v>
      </c>
      <c r="Q12" s="83">
        <v>60</v>
      </c>
      <c r="R12" s="84">
        <v>3.1</v>
      </c>
      <c r="S12" s="84">
        <v>2.1</v>
      </c>
      <c r="T12" s="84">
        <v>4.2</v>
      </c>
      <c r="U12" s="83">
        <v>34</v>
      </c>
      <c r="V12" s="84">
        <v>1.6</v>
      </c>
      <c r="W12" s="84">
        <v>0.8</v>
      </c>
      <c r="X12" s="84">
        <v>2.2999999999999998</v>
      </c>
      <c r="Y12" s="83">
        <v>17</v>
      </c>
    </row>
    <row r="13" spans="1:25">
      <c r="A13" s="31">
        <v>2008</v>
      </c>
      <c r="B13" s="84">
        <v>10.7</v>
      </c>
      <c r="C13" s="84">
        <v>9.8000000000000007</v>
      </c>
      <c r="D13" s="84">
        <v>11.6</v>
      </c>
      <c r="E13" s="83">
        <v>574</v>
      </c>
      <c r="F13" s="84">
        <v>26.4</v>
      </c>
      <c r="G13" s="84">
        <v>23.3</v>
      </c>
      <c r="H13" s="84">
        <v>29.5</v>
      </c>
      <c r="I13" s="83">
        <v>282</v>
      </c>
      <c r="J13" s="84">
        <v>14.6</v>
      </c>
      <c r="K13" s="84">
        <v>12.3</v>
      </c>
      <c r="L13" s="84">
        <v>16.899999999999999</v>
      </c>
      <c r="M13" s="83">
        <v>159</v>
      </c>
      <c r="N13" s="84">
        <v>5.2</v>
      </c>
      <c r="O13" s="84">
        <v>3.8</v>
      </c>
      <c r="P13" s="84">
        <v>6.5</v>
      </c>
      <c r="Q13" s="83">
        <v>56</v>
      </c>
      <c r="R13" s="84">
        <v>4.5</v>
      </c>
      <c r="S13" s="84">
        <v>3.3</v>
      </c>
      <c r="T13" s="84">
        <v>5.8</v>
      </c>
      <c r="U13" s="83">
        <v>50</v>
      </c>
      <c r="V13" s="84">
        <v>2.6</v>
      </c>
      <c r="W13" s="84">
        <v>1.6</v>
      </c>
      <c r="X13" s="84">
        <v>3.6</v>
      </c>
      <c r="Y13" s="83">
        <v>27</v>
      </c>
    </row>
    <row r="14" spans="1:25">
      <c r="A14" s="31">
        <v>2009</v>
      </c>
      <c r="B14" s="84">
        <v>10.1</v>
      </c>
      <c r="C14" s="84">
        <v>9.3000000000000007</v>
      </c>
      <c r="D14" s="84">
        <v>11</v>
      </c>
      <c r="E14" s="83">
        <v>545</v>
      </c>
      <c r="F14" s="84">
        <v>25.1</v>
      </c>
      <c r="G14" s="84">
        <v>22.1</v>
      </c>
      <c r="H14" s="84">
        <v>28.2</v>
      </c>
      <c r="I14" s="83">
        <v>267</v>
      </c>
      <c r="J14" s="84">
        <v>11</v>
      </c>
      <c r="K14" s="84">
        <v>9</v>
      </c>
      <c r="L14" s="84">
        <v>12.9</v>
      </c>
      <c r="M14" s="83">
        <v>118</v>
      </c>
      <c r="N14" s="84">
        <v>7.8</v>
      </c>
      <c r="O14" s="84">
        <v>6.1</v>
      </c>
      <c r="P14" s="84">
        <v>9.5</v>
      </c>
      <c r="Q14" s="83">
        <v>85</v>
      </c>
      <c r="R14" s="84">
        <v>4.8</v>
      </c>
      <c r="S14" s="84">
        <v>3.5</v>
      </c>
      <c r="T14" s="84">
        <v>6.1</v>
      </c>
      <c r="U14" s="83">
        <v>52</v>
      </c>
      <c r="V14" s="84">
        <v>2.2000000000000002</v>
      </c>
      <c r="W14" s="84">
        <v>1.3</v>
      </c>
      <c r="X14" s="84">
        <v>3.1</v>
      </c>
      <c r="Y14" s="83">
        <v>23</v>
      </c>
    </row>
    <row r="15" spans="1:25">
      <c r="A15" s="31">
        <v>2010</v>
      </c>
      <c r="B15" s="84">
        <v>9</v>
      </c>
      <c r="C15" s="84">
        <v>8.1999999999999993</v>
      </c>
      <c r="D15" s="84">
        <v>9.8000000000000007</v>
      </c>
      <c r="E15" s="83">
        <v>485</v>
      </c>
      <c r="F15" s="84">
        <v>22.7</v>
      </c>
      <c r="G15" s="84">
        <v>19.8</v>
      </c>
      <c r="H15" s="84">
        <v>25.6</v>
      </c>
      <c r="I15" s="83">
        <v>243</v>
      </c>
      <c r="J15" s="84">
        <v>9.6</v>
      </c>
      <c r="K15" s="84">
        <v>7.7</v>
      </c>
      <c r="L15" s="84">
        <v>11.4</v>
      </c>
      <c r="M15" s="83">
        <v>103</v>
      </c>
      <c r="N15" s="84">
        <v>7.3</v>
      </c>
      <c r="O15" s="84">
        <v>5.7</v>
      </c>
      <c r="P15" s="84">
        <v>8.9</v>
      </c>
      <c r="Q15" s="83">
        <v>81</v>
      </c>
      <c r="R15" s="84">
        <v>3.7</v>
      </c>
      <c r="S15" s="84">
        <v>2.5</v>
      </c>
      <c r="T15" s="84">
        <v>4.8</v>
      </c>
      <c r="U15" s="83">
        <v>39</v>
      </c>
      <c r="V15" s="84">
        <v>1.9</v>
      </c>
      <c r="W15" s="84">
        <v>1</v>
      </c>
      <c r="X15" s="84">
        <v>2.8</v>
      </c>
      <c r="Y15" s="83">
        <v>19</v>
      </c>
    </row>
    <row r="16" spans="1:25">
      <c r="A16" s="31">
        <v>2011</v>
      </c>
      <c r="B16" s="84">
        <v>10.9</v>
      </c>
      <c r="C16" s="84">
        <v>10</v>
      </c>
      <c r="D16" s="84">
        <v>11.8</v>
      </c>
      <c r="E16" s="83">
        <v>584</v>
      </c>
      <c r="F16" s="84">
        <v>25.3</v>
      </c>
      <c r="G16" s="84">
        <v>22.2</v>
      </c>
      <c r="H16" s="84">
        <v>28.3</v>
      </c>
      <c r="I16" s="83">
        <v>265</v>
      </c>
      <c r="J16" s="84">
        <v>13.5</v>
      </c>
      <c r="K16" s="84">
        <v>11.3</v>
      </c>
      <c r="L16" s="84">
        <v>15.7</v>
      </c>
      <c r="M16" s="83">
        <v>144</v>
      </c>
      <c r="N16" s="84">
        <v>9.4</v>
      </c>
      <c r="O16" s="84">
        <v>7.6</v>
      </c>
      <c r="P16" s="84">
        <v>11.2</v>
      </c>
      <c r="Q16" s="83">
        <v>103</v>
      </c>
      <c r="R16" s="84">
        <v>3.9</v>
      </c>
      <c r="S16" s="84">
        <v>2.7</v>
      </c>
      <c r="T16" s="84">
        <v>5.0999999999999996</v>
      </c>
      <c r="U16" s="83">
        <v>42</v>
      </c>
      <c r="V16" s="84">
        <v>3</v>
      </c>
      <c r="W16" s="84">
        <v>1.9</v>
      </c>
      <c r="X16" s="84">
        <v>4.0999999999999996</v>
      </c>
      <c r="Y16" s="83">
        <v>30</v>
      </c>
    </row>
    <row r="17" spans="1:25">
      <c r="A17" s="31">
        <v>2012</v>
      </c>
      <c r="B17" s="84">
        <v>10.9</v>
      </c>
      <c r="C17" s="84">
        <v>10</v>
      </c>
      <c r="D17" s="84">
        <v>11.8</v>
      </c>
      <c r="E17" s="83">
        <v>581</v>
      </c>
      <c r="F17" s="84">
        <v>27.6</v>
      </c>
      <c r="G17" s="84">
        <v>24.4</v>
      </c>
      <c r="H17" s="84">
        <v>30.8</v>
      </c>
      <c r="I17" s="83">
        <v>288</v>
      </c>
      <c r="J17" s="84">
        <v>13.4</v>
      </c>
      <c r="K17" s="84">
        <v>11.2</v>
      </c>
      <c r="L17" s="84">
        <v>15.6</v>
      </c>
      <c r="M17" s="83">
        <v>144</v>
      </c>
      <c r="N17" s="84">
        <v>7.7</v>
      </c>
      <c r="O17" s="84">
        <v>6.1</v>
      </c>
      <c r="P17" s="84">
        <v>9.4</v>
      </c>
      <c r="Q17" s="83">
        <v>85</v>
      </c>
      <c r="R17" s="84">
        <v>3.9</v>
      </c>
      <c r="S17" s="84">
        <v>2.7</v>
      </c>
      <c r="T17" s="84">
        <v>5.0999999999999996</v>
      </c>
      <c r="U17" s="83">
        <v>42</v>
      </c>
      <c r="V17" s="84">
        <v>2.2000000000000002</v>
      </c>
      <c r="W17" s="84">
        <v>1.3</v>
      </c>
      <c r="X17" s="84">
        <v>3.2</v>
      </c>
      <c r="Y17" s="83">
        <v>22</v>
      </c>
    </row>
    <row r="18" spans="1:25">
      <c r="A18" s="31">
        <v>2013</v>
      </c>
      <c r="B18" s="84">
        <v>9.9</v>
      </c>
      <c r="C18" s="84">
        <v>9.1</v>
      </c>
      <c r="D18" s="84">
        <v>10.8</v>
      </c>
      <c r="E18" s="83">
        <v>527</v>
      </c>
      <c r="F18" s="84">
        <v>23.3</v>
      </c>
      <c r="G18" s="84">
        <v>20.3</v>
      </c>
      <c r="H18" s="84">
        <v>26.2</v>
      </c>
      <c r="I18" s="83">
        <v>242</v>
      </c>
      <c r="J18" s="84">
        <v>13.3</v>
      </c>
      <c r="K18" s="84">
        <v>11.1</v>
      </c>
      <c r="L18" s="84">
        <v>15.6</v>
      </c>
      <c r="M18" s="83">
        <v>139</v>
      </c>
      <c r="N18" s="84">
        <v>7.4</v>
      </c>
      <c r="O18" s="84">
        <v>5.8</v>
      </c>
      <c r="P18" s="84">
        <v>9</v>
      </c>
      <c r="Q18" s="83">
        <v>81</v>
      </c>
      <c r="R18" s="84">
        <v>4.3</v>
      </c>
      <c r="S18" s="84">
        <v>3</v>
      </c>
      <c r="T18" s="84">
        <v>5.5</v>
      </c>
      <c r="U18" s="83">
        <v>44</v>
      </c>
      <c r="V18" s="84">
        <v>1.9</v>
      </c>
      <c r="W18" s="84">
        <v>1.1000000000000001</v>
      </c>
      <c r="X18" s="84">
        <v>2.7</v>
      </c>
      <c r="Y18" s="83">
        <v>21</v>
      </c>
    </row>
    <row r="19" spans="1:25">
      <c r="A19" s="31">
        <v>2014</v>
      </c>
      <c r="B19" s="84">
        <v>11.5</v>
      </c>
      <c r="C19" s="84">
        <v>10.6</v>
      </c>
      <c r="D19" s="84">
        <v>12.5</v>
      </c>
      <c r="E19" s="83">
        <v>614</v>
      </c>
      <c r="F19" s="84">
        <v>32.1</v>
      </c>
      <c r="G19" s="84">
        <v>28.7</v>
      </c>
      <c r="H19" s="84">
        <v>35.6</v>
      </c>
      <c r="I19" s="83">
        <v>338</v>
      </c>
      <c r="J19" s="84">
        <v>11.7</v>
      </c>
      <c r="K19" s="84">
        <v>9.6</v>
      </c>
      <c r="L19" s="84">
        <v>13.8</v>
      </c>
      <c r="M19" s="83">
        <v>121</v>
      </c>
      <c r="N19" s="84">
        <v>6.8</v>
      </c>
      <c r="O19" s="84">
        <v>5.2</v>
      </c>
      <c r="P19" s="84">
        <v>8.4</v>
      </c>
      <c r="Q19" s="83">
        <v>72</v>
      </c>
      <c r="R19" s="84">
        <v>5.2</v>
      </c>
      <c r="S19" s="84">
        <v>3.8</v>
      </c>
      <c r="T19" s="84">
        <v>6.6</v>
      </c>
      <c r="U19" s="83">
        <v>54</v>
      </c>
      <c r="V19" s="84">
        <v>2.6</v>
      </c>
      <c r="W19" s="84">
        <v>1.7</v>
      </c>
      <c r="X19" s="84">
        <v>3.6</v>
      </c>
      <c r="Y19" s="83">
        <v>29</v>
      </c>
    </row>
    <row r="20" spans="1:25">
      <c r="A20" s="31">
        <v>2015</v>
      </c>
      <c r="B20" s="84">
        <v>13.3</v>
      </c>
      <c r="C20" s="84">
        <v>12.4</v>
      </c>
      <c r="D20" s="84">
        <v>14.3</v>
      </c>
      <c r="E20" s="83">
        <v>706</v>
      </c>
      <c r="F20" s="84">
        <v>34</v>
      </c>
      <c r="G20" s="84">
        <v>30.4</v>
      </c>
      <c r="H20" s="84">
        <v>37.6</v>
      </c>
      <c r="I20" s="83">
        <v>351</v>
      </c>
      <c r="J20" s="84">
        <v>16.100000000000001</v>
      </c>
      <c r="K20" s="84">
        <v>13.7</v>
      </c>
      <c r="L20" s="84">
        <v>18.600000000000001</v>
      </c>
      <c r="M20" s="83">
        <v>169</v>
      </c>
      <c r="N20" s="84">
        <v>9.5</v>
      </c>
      <c r="O20" s="84">
        <v>7.6</v>
      </c>
      <c r="P20" s="84">
        <v>11.4</v>
      </c>
      <c r="Q20" s="83">
        <v>100</v>
      </c>
      <c r="R20" s="84">
        <v>4.8</v>
      </c>
      <c r="S20" s="84">
        <v>3.5</v>
      </c>
      <c r="T20" s="84">
        <v>6.1</v>
      </c>
      <c r="U20" s="83">
        <v>52</v>
      </c>
      <c r="V20" s="84">
        <v>3.1</v>
      </c>
      <c r="W20" s="84">
        <v>2.1</v>
      </c>
      <c r="X20" s="84">
        <v>4.2</v>
      </c>
      <c r="Y20" s="83">
        <v>34</v>
      </c>
    </row>
    <row r="21" spans="1:25">
      <c r="A21" s="31">
        <v>2016</v>
      </c>
      <c r="B21" s="84">
        <v>16.399999999999999</v>
      </c>
      <c r="C21" s="84">
        <v>15.3</v>
      </c>
      <c r="D21" s="84">
        <v>17.5</v>
      </c>
      <c r="E21" s="83">
        <v>868</v>
      </c>
      <c r="F21" s="84">
        <v>41.6</v>
      </c>
      <c r="G21" s="84">
        <v>37.6</v>
      </c>
      <c r="H21" s="84">
        <v>45.5</v>
      </c>
      <c r="I21" s="83">
        <v>433</v>
      </c>
      <c r="J21" s="84">
        <v>21.2</v>
      </c>
      <c r="K21" s="84">
        <v>18.3</v>
      </c>
      <c r="L21" s="84">
        <v>24</v>
      </c>
      <c r="M21" s="83">
        <v>217</v>
      </c>
      <c r="N21" s="84">
        <v>11.5</v>
      </c>
      <c r="O21" s="84">
        <v>9.4</v>
      </c>
      <c r="P21" s="84">
        <v>13.6</v>
      </c>
      <c r="Q21" s="83">
        <v>120</v>
      </c>
      <c r="R21" s="84">
        <v>6.6</v>
      </c>
      <c r="S21" s="84">
        <v>5</v>
      </c>
      <c r="T21" s="84">
        <v>8.1</v>
      </c>
      <c r="U21" s="83">
        <v>70</v>
      </c>
      <c r="V21" s="84">
        <v>2.5</v>
      </c>
      <c r="W21" s="84">
        <v>1.6</v>
      </c>
      <c r="X21" s="84">
        <v>3.5</v>
      </c>
      <c r="Y21" s="83">
        <v>28</v>
      </c>
    </row>
    <row r="22" spans="1:25">
      <c r="A22" s="31">
        <v>2017</v>
      </c>
      <c r="B22" s="84">
        <v>17.7</v>
      </c>
      <c r="C22" s="84">
        <v>16.600000000000001</v>
      </c>
      <c r="D22" s="84">
        <v>18.899999999999999</v>
      </c>
      <c r="E22" s="83">
        <v>934</v>
      </c>
      <c r="F22" s="84">
        <v>46.4</v>
      </c>
      <c r="G22" s="84">
        <v>42.2</v>
      </c>
      <c r="H22" s="84">
        <v>50.6</v>
      </c>
      <c r="I22" s="83">
        <v>479</v>
      </c>
      <c r="J22" s="84">
        <v>22.1</v>
      </c>
      <c r="K22" s="84">
        <v>19.2</v>
      </c>
      <c r="L22" s="84">
        <v>25</v>
      </c>
      <c r="M22" s="83">
        <v>227</v>
      </c>
      <c r="N22" s="84">
        <v>13</v>
      </c>
      <c r="O22" s="84">
        <v>10.7</v>
      </c>
      <c r="P22" s="84">
        <v>15.2</v>
      </c>
      <c r="Q22" s="83">
        <v>132</v>
      </c>
      <c r="R22" s="84">
        <v>5.7</v>
      </c>
      <c r="S22" s="84">
        <v>4.3</v>
      </c>
      <c r="T22" s="84">
        <v>7.2</v>
      </c>
      <c r="U22" s="83">
        <v>62</v>
      </c>
      <c r="V22" s="84">
        <v>3.2</v>
      </c>
      <c r="W22" s="84">
        <v>2.1</v>
      </c>
      <c r="X22" s="84">
        <v>4.2</v>
      </c>
      <c r="Y22" s="83">
        <v>34</v>
      </c>
    </row>
    <row r="23" spans="1:25">
      <c r="A23" s="31">
        <v>2018</v>
      </c>
      <c r="B23" s="84">
        <v>22.5</v>
      </c>
      <c r="C23" s="84">
        <v>21.2</v>
      </c>
      <c r="D23" s="84">
        <v>23.8</v>
      </c>
      <c r="E23" s="83">
        <v>1187</v>
      </c>
      <c r="F23" s="84">
        <v>62.1</v>
      </c>
      <c r="G23" s="84">
        <v>57.2</v>
      </c>
      <c r="H23" s="84">
        <v>67</v>
      </c>
      <c r="I23" s="83">
        <v>632</v>
      </c>
      <c r="J23" s="84">
        <v>26.8</v>
      </c>
      <c r="K23" s="84">
        <v>23.6</v>
      </c>
      <c r="L23" s="84">
        <v>30</v>
      </c>
      <c r="M23" s="83">
        <v>274</v>
      </c>
      <c r="N23" s="84">
        <v>16.100000000000001</v>
      </c>
      <c r="O23" s="84">
        <v>13.6</v>
      </c>
      <c r="P23" s="84">
        <v>18.5</v>
      </c>
      <c r="Q23" s="83">
        <v>166</v>
      </c>
      <c r="R23" s="84">
        <v>6.9</v>
      </c>
      <c r="S23" s="84">
        <v>5.3</v>
      </c>
      <c r="T23" s="84">
        <v>8.5</v>
      </c>
      <c r="U23" s="83">
        <v>75</v>
      </c>
      <c r="V23" s="84">
        <v>3.6</v>
      </c>
      <c r="W23" s="84">
        <v>2.5</v>
      </c>
      <c r="X23" s="84">
        <v>4.8</v>
      </c>
      <c r="Y23" s="83">
        <v>40</v>
      </c>
    </row>
    <row r="24" spans="1:25">
      <c r="A24" s="31">
        <v>2019</v>
      </c>
      <c r="B24" s="84">
        <v>24.4</v>
      </c>
      <c r="C24" s="84">
        <v>23</v>
      </c>
      <c r="D24" s="84">
        <v>25.7</v>
      </c>
      <c r="E24" s="83">
        <v>1280</v>
      </c>
      <c r="F24" s="84">
        <v>68.5</v>
      </c>
      <c r="G24" s="84">
        <v>63.4</v>
      </c>
      <c r="H24" s="84">
        <v>73.599999999999994</v>
      </c>
      <c r="I24" s="83">
        <v>695</v>
      </c>
      <c r="J24" s="84">
        <v>30.6</v>
      </c>
      <c r="K24" s="84">
        <v>27.1</v>
      </c>
      <c r="L24" s="84">
        <v>34</v>
      </c>
      <c r="M24" s="83">
        <v>312</v>
      </c>
      <c r="N24" s="84">
        <v>14.2</v>
      </c>
      <c r="O24" s="84">
        <v>11.8</v>
      </c>
      <c r="P24" s="84">
        <v>16.5</v>
      </c>
      <c r="Q24" s="83">
        <v>144</v>
      </c>
      <c r="R24" s="84">
        <v>8.1999999999999993</v>
      </c>
      <c r="S24" s="84">
        <v>6.5</v>
      </c>
      <c r="T24" s="84">
        <v>9.9</v>
      </c>
      <c r="U24" s="83">
        <v>90</v>
      </c>
      <c r="V24" s="84">
        <v>3.5</v>
      </c>
      <c r="W24" s="84">
        <v>2.4</v>
      </c>
      <c r="X24" s="84">
        <v>4.5</v>
      </c>
      <c r="Y24" s="83">
        <v>39</v>
      </c>
    </row>
    <row r="25" spans="1:25">
      <c r="A25" s="31">
        <v>2020</v>
      </c>
      <c r="B25" s="84">
        <v>25.2</v>
      </c>
      <c r="C25" s="84">
        <v>23.8</v>
      </c>
      <c r="D25" s="84">
        <v>26.6</v>
      </c>
      <c r="E25" s="83">
        <v>1339</v>
      </c>
      <c r="F25" s="84">
        <v>68.5</v>
      </c>
      <c r="G25" s="84">
        <v>63.4</v>
      </c>
      <c r="H25" s="84">
        <v>73.5</v>
      </c>
      <c r="I25" s="83">
        <v>707</v>
      </c>
      <c r="J25" s="84">
        <v>30.7</v>
      </c>
      <c r="K25" s="84">
        <v>27.3</v>
      </c>
      <c r="L25" s="84">
        <v>34.1</v>
      </c>
      <c r="M25" s="83">
        <v>316</v>
      </c>
      <c r="N25" s="84">
        <v>16.8</v>
      </c>
      <c r="O25" s="84">
        <v>14.3</v>
      </c>
      <c r="P25" s="84">
        <v>19.3</v>
      </c>
      <c r="Q25" s="83">
        <v>172</v>
      </c>
      <c r="R25" s="84">
        <v>9.3000000000000007</v>
      </c>
      <c r="S25" s="84">
        <v>7.5</v>
      </c>
      <c r="T25" s="84">
        <v>11.1</v>
      </c>
      <c r="U25" s="83">
        <v>103</v>
      </c>
      <c r="V25" s="84">
        <v>3.7</v>
      </c>
      <c r="W25" s="84">
        <v>2.6</v>
      </c>
      <c r="X25" s="84">
        <v>4.8</v>
      </c>
      <c r="Y25" s="83">
        <v>41</v>
      </c>
    </row>
    <row r="26" spans="1:25">
      <c r="A26" s="31">
        <v>2021</v>
      </c>
      <c r="B26" s="84">
        <v>25</v>
      </c>
      <c r="C26" s="84">
        <v>23.7</v>
      </c>
      <c r="D26" s="84">
        <v>26.4</v>
      </c>
      <c r="E26" s="83">
        <v>1330</v>
      </c>
      <c r="F26" s="84">
        <v>64.599999999999994</v>
      </c>
      <c r="G26" s="84">
        <v>59.6</v>
      </c>
      <c r="H26" s="84">
        <v>69.599999999999994</v>
      </c>
      <c r="I26" s="83">
        <v>658</v>
      </c>
      <c r="J26" s="84">
        <v>34.4</v>
      </c>
      <c r="K26" s="84">
        <v>30.8</v>
      </c>
      <c r="L26" s="84">
        <v>38</v>
      </c>
      <c r="M26" s="83">
        <v>352</v>
      </c>
      <c r="N26" s="84">
        <v>18.3</v>
      </c>
      <c r="O26" s="84">
        <v>15.7</v>
      </c>
      <c r="P26" s="84">
        <v>20.9</v>
      </c>
      <c r="Q26" s="83">
        <v>190</v>
      </c>
      <c r="R26" s="84">
        <v>7.3</v>
      </c>
      <c r="S26" s="84">
        <v>5.7</v>
      </c>
      <c r="T26" s="84">
        <v>8.9</v>
      </c>
      <c r="U26" s="83">
        <v>82</v>
      </c>
      <c r="V26" s="84">
        <v>4.2</v>
      </c>
      <c r="W26" s="84">
        <v>3</v>
      </c>
      <c r="X26" s="84">
        <v>5.4</v>
      </c>
      <c r="Y26" s="83">
        <v>48</v>
      </c>
    </row>
    <row r="27" spans="1:25">
      <c r="A27" s="31">
        <v>2022</v>
      </c>
      <c r="B27" s="84">
        <v>19.8</v>
      </c>
      <c r="C27" s="84">
        <v>18.600000000000001</v>
      </c>
      <c r="D27" s="84">
        <v>21</v>
      </c>
      <c r="E27" s="83">
        <v>1051</v>
      </c>
      <c r="F27" s="84">
        <v>52.4</v>
      </c>
      <c r="G27" s="84">
        <v>47.9</v>
      </c>
      <c r="H27" s="84">
        <v>56.9</v>
      </c>
      <c r="I27" s="83">
        <v>527</v>
      </c>
      <c r="J27" s="84">
        <v>26.7</v>
      </c>
      <c r="K27" s="84">
        <v>23.5</v>
      </c>
      <c r="L27" s="84">
        <v>29.9</v>
      </c>
      <c r="M27" s="83">
        <v>272</v>
      </c>
      <c r="N27" s="84">
        <v>13.3</v>
      </c>
      <c r="O27" s="84">
        <v>11.1</v>
      </c>
      <c r="P27" s="84">
        <v>15.5</v>
      </c>
      <c r="Q27" s="83">
        <v>139</v>
      </c>
      <c r="R27" s="84">
        <v>6.8</v>
      </c>
      <c r="S27" s="84">
        <v>5.3</v>
      </c>
      <c r="T27" s="84">
        <v>8.3000000000000007</v>
      </c>
      <c r="U27" s="83">
        <v>76</v>
      </c>
      <c r="V27" s="84">
        <v>3.3</v>
      </c>
      <c r="W27" s="84">
        <v>2.2999999999999998</v>
      </c>
      <c r="X27" s="84">
        <v>4.4000000000000004</v>
      </c>
      <c r="Y27" s="83">
        <v>37</v>
      </c>
    </row>
    <row r="28" spans="1:25">
      <c r="A28" s="82">
        <v>2023</v>
      </c>
      <c r="B28" s="84">
        <v>22.1</v>
      </c>
      <c r="C28" s="84">
        <v>20.9</v>
      </c>
      <c r="D28" s="84">
        <v>23.4</v>
      </c>
      <c r="E28" s="83">
        <v>1172</v>
      </c>
      <c r="F28" s="84">
        <v>53.7</v>
      </c>
      <c r="G28" s="84">
        <v>49.2</v>
      </c>
      <c r="H28" s="84">
        <v>58.3</v>
      </c>
      <c r="I28" s="83">
        <v>543</v>
      </c>
      <c r="J28" s="84">
        <v>32.4</v>
      </c>
      <c r="K28" s="84">
        <v>28.9</v>
      </c>
      <c r="L28" s="84">
        <v>35.9</v>
      </c>
      <c r="M28" s="83">
        <v>327</v>
      </c>
      <c r="N28" s="84">
        <v>17.600000000000001</v>
      </c>
      <c r="O28" s="84">
        <v>15</v>
      </c>
      <c r="P28" s="84">
        <v>20.2</v>
      </c>
      <c r="Q28" s="83">
        <v>180</v>
      </c>
      <c r="R28" s="84">
        <v>7.4</v>
      </c>
      <c r="S28" s="84">
        <v>5.8</v>
      </c>
      <c r="T28" s="84">
        <v>9</v>
      </c>
      <c r="U28" s="83">
        <v>83</v>
      </c>
      <c r="V28" s="84">
        <v>3.5</v>
      </c>
      <c r="W28" s="84">
        <v>2.4</v>
      </c>
      <c r="X28" s="84">
        <v>4.7</v>
      </c>
      <c r="Y28" s="83">
        <v>39</v>
      </c>
    </row>
  </sheetData>
  <hyperlinks>
    <hyperlink ref="A4" location="Table_of_contents!A1" display="Back to table of contents" xr:uid="{00000000-0004-0000-0B00-000000000000}"/>
  </hyperlink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29"/>
  <sheetViews>
    <sheetView workbookViewId="0"/>
  </sheetViews>
  <sheetFormatPr defaultColWidth="8.6640625" defaultRowHeight="15"/>
  <cols>
    <col min="1" max="1" width="12.109375" style="46" customWidth="1"/>
    <col min="2" max="45" width="19.6640625" style="10" customWidth="1"/>
    <col min="46" max="16384" width="8.6640625" style="10"/>
  </cols>
  <sheetData>
    <row r="1" spans="1:45" ht="21">
      <c r="A1" s="65" t="s">
        <v>407</v>
      </c>
      <c r="B1" s="70"/>
      <c r="C1" s="70"/>
      <c r="D1" s="70"/>
      <c r="E1" s="70"/>
      <c r="F1" s="70"/>
      <c r="G1" s="70"/>
      <c r="H1" s="70"/>
      <c r="I1" s="70"/>
      <c r="J1" s="70"/>
      <c r="K1" s="70"/>
      <c r="L1" s="70"/>
      <c r="M1" s="70"/>
      <c r="N1" s="70"/>
      <c r="O1" s="72"/>
      <c r="P1" s="71"/>
      <c r="Q1" s="71"/>
      <c r="R1" s="59"/>
      <c r="S1" s="59"/>
      <c r="U1" s="60"/>
      <c r="V1" s="60"/>
      <c r="W1" s="60"/>
      <c r="X1" s="60"/>
      <c r="Y1" s="60"/>
      <c r="Z1" s="60"/>
      <c r="AA1" s="60"/>
      <c r="AB1" s="60"/>
      <c r="AC1" s="60"/>
      <c r="AD1" s="60"/>
      <c r="AE1" s="60"/>
      <c r="AF1" s="60"/>
      <c r="AG1" s="60"/>
      <c r="AH1" s="60"/>
      <c r="AI1" s="60"/>
      <c r="AJ1" s="60"/>
      <c r="AK1" s="60"/>
      <c r="AL1" s="60"/>
      <c r="AM1" s="60"/>
      <c r="AN1" s="60"/>
      <c r="AO1" s="60"/>
      <c r="AP1" s="60"/>
      <c r="AQ1" s="60"/>
      <c r="AR1" s="73"/>
      <c r="AS1" s="73"/>
    </row>
    <row r="2" spans="1:45" ht="15" customHeight="1">
      <c r="A2" s="17" t="s">
        <v>324</v>
      </c>
      <c r="B2" s="72"/>
      <c r="C2" s="72"/>
      <c r="D2" s="72"/>
      <c r="E2" s="72"/>
      <c r="F2" s="72"/>
      <c r="G2" s="72"/>
      <c r="H2" s="72"/>
      <c r="I2" s="72"/>
      <c r="J2" s="72"/>
      <c r="K2" s="72"/>
      <c r="L2" s="72"/>
      <c r="M2" s="72"/>
      <c r="N2" s="72"/>
      <c r="O2" s="72"/>
      <c r="P2" s="74"/>
      <c r="Q2" s="74"/>
      <c r="R2" s="59"/>
      <c r="S2" s="59"/>
      <c r="U2" s="60"/>
      <c r="V2" s="60"/>
      <c r="W2" s="60"/>
      <c r="X2" s="60"/>
      <c r="Y2" s="60"/>
      <c r="Z2" s="60"/>
      <c r="AA2" s="60"/>
      <c r="AB2" s="60"/>
      <c r="AC2" s="60"/>
      <c r="AD2" s="60"/>
      <c r="AE2" s="60"/>
      <c r="AF2" s="60"/>
      <c r="AG2" s="60"/>
      <c r="AH2" s="60"/>
      <c r="AI2" s="60"/>
      <c r="AJ2" s="60"/>
      <c r="AK2" s="60"/>
      <c r="AL2" s="60"/>
      <c r="AM2" s="60"/>
      <c r="AN2" s="60"/>
      <c r="AO2" s="60"/>
      <c r="AP2" s="60"/>
      <c r="AQ2" s="60"/>
      <c r="AR2" s="75"/>
      <c r="AS2" s="75"/>
    </row>
    <row r="3" spans="1:45" ht="15" customHeight="1">
      <c r="A3" s="17" t="s">
        <v>365</v>
      </c>
      <c r="B3" s="72"/>
      <c r="C3" s="72"/>
      <c r="D3" s="72"/>
      <c r="E3" s="72"/>
      <c r="F3" s="72"/>
      <c r="G3" s="72"/>
      <c r="H3" s="72"/>
      <c r="I3" s="72"/>
      <c r="J3" s="72"/>
      <c r="K3" s="72"/>
      <c r="L3" s="72"/>
      <c r="M3" s="72"/>
      <c r="N3" s="72"/>
      <c r="O3" s="72"/>
      <c r="P3" s="74"/>
      <c r="Q3" s="74"/>
      <c r="R3" s="59"/>
      <c r="S3" s="59"/>
      <c r="U3" s="60"/>
      <c r="V3" s="60"/>
      <c r="W3" s="60"/>
      <c r="X3" s="60"/>
      <c r="Y3" s="60"/>
      <c r="Z3" s="60"/>
      <c r="AA3" s="60"/>
      <c r="AB3" s="60"/>
      <c r="AC3" s="60"/>
      <c r="AD3" s="60"/>
      <c r="AE3" s="60"/>
      <c r="AF3" s="60"/>
      <c r="AG3" s="60"/>
      <c r="AH3" s="60"/>
      <c r="AI3" s="60"/>
      <c r="AJ3" s="60"/>
      <c r="AK3" s="60"/>
      <c r="AL3" s="60"/>
      <c r="AM3" s="60"/>
      <c r="AN3" s="60"/>
      <c r="AO3" s="60"/>
      <c r="AP3" s="60"/>
      <c r="AQ3" s="60"/>
      <c r="AR3" s="75"/>
      <c r="AS3" s="75"/>
    </row>
    <row r="4" spans="1:45" ht="15" customHeight="1">
      <c r="A4" s="17" t="s">
        <v>268</v>
      </c>
      <c r="B4" s="72"/>
      <c r="C4" s="72"/>
      <c r="D4" s="72"/>
      <c r="E4" s="72"/>
      <c r="F4" s="72"/>
      <c r="G4" s="72"/>
      <c r="H4" s="72"/>
      <c r="I4" s="72"/>
      <c r="J4" s="72"/>
      <c r="K4" s="72"/>
      <c r="L4" s="72"/>
      <c r="M4" s="72"/>
      <c r="N4" s="72"/>
      <c r="O4" s="72"/>
      <c r="P4" s="74"/>
      <c r="Q4" s="74"/>
      <c r="R4" s="59"/>
      <c r="S4" s="59"/>
      <c r="U4" s="60"/>
      <c r="V4" s="60"/>
      <c r="W4" s="60"/>
      <c r="X4" s="60"/>
      <c r="Y4" s="60"/>
      <c r="Z4" s="60"/>
      <c r="AA4" s="60"/>
      <c r="AB4" s="60"/>
      <c r="AC4" s="60"/>
      <c r="AD4" s="60"/>
      <c r="AE4" s="60"/>
      <c r="AF4" s="60"/>
      <c r="AG4" s="60"/>
      <c r="AH4" s="60"/>
      <c r="AI4" s="60"/>
      <c r="AJ4" s="60"/>
      <c r="AK4" s="60"/>
      <c r="AL4" s="60"/>
      <c r="AM4" s="60"/>
      <c r="AN4" s="60"/>
      <c r="AO4" s="60"/>
      <c r="AP4" s="60"/>
      <c r="AQ4" s="60"/>
      <c r="AR4" s="75"/>
      <c r="AS4" s="75"/>
    </row>
    <row r="5" spans="1:45" ht="15" customHeight="1">
      <c r="A5" s="129" t="s">
        <v>171</v>
      </c>
      <c r="B5" s="72"/>
      <c r="C5" s="72"/>
      <c r="D5" s="72"/>
      <c r="E5" s="72"/>
      <c r="F5" s="72"/>
      <c r="G5" s="72"/>
      <c r="H5" s="72"/>
      <c r="I5" s="72"/>
      <c r="J5" s="72"/>
      <c r="K5" s="72"/>
      <c r="L5" s="72"/>
      <c r="M5" s="72"/>
      <c r="N5" s="72"/>
      <c r="O5" s="72"/>
      <c r="P5" s="74"/>
      <c r="Q5" s="74"/>
      <c r="R5" s="59"/>
      <c r="S5" s="59"/>
      <c r="U5" s="60"/>
      <c r="V5" s="60"/>
      <c r="W5" s="60"/>
      <c r="X5" s="60"/>
      <c r="Y5" s="60"/>
      <c r="Z5" s="60"/>
      <c r="AA5" s="60"/>
      <c r="AB5" s="60"/>
      <c r="AC5" s="60"/>
      <c r="AD5" s="60"/>
      <c r="AE5" s="60"/>
      <c r="AF5" s="60"/>
      <c r="AG5" s="60"/>
      <c r="AH5" s="60"/>
      <c r="AI5" s="60"/>
      <c r="AJ5" s="60"/>
      <c r="AK5" s="60"/>
      <c r="AL5" s="60"/>
      <c r="AM5" s="60"/>
      <c r="AN5" s="60"/>
      <c r="AO5" s="60"/>
      <c r="AP5" s="60"/>
      <c r="AQ5" s="60"/>
      <c r="AR5" s="75"/>
      <c r="AS5" s="75"/>
    </row>
    <row r="6" spans="1:45" ht="78">
      <c r="A6" s="138" t="s">
        <v>0</v>
      </c>
      <c r="B6" s="139" t="s">
        <v>278</v>
      </c>
      <c r="C6" s="139" t="s">
        <v>204</v>
      </c>
      <c r="D6" s="139" t="s">
        <v>205</v>
      </c>
      <c r="E6" s="139" t="s">
        <v>206</v>
      </c>
      <c r="F6" s="139" t="s">
        <v>287</v>
      </c>
      <c r="G6" s="139" t="s">
        <v>288</v>
      </c>
      <c r="H6" s="139" t="s">
        <v>289</v>
      </c>
      <c r="I6" s="139" t="s">
        <v>290</v>
      </c>
      <c r="J6" s="139" t="s">
        <v>279</v>
      </c>
      <c r="K6" s="139" t="s">
        <v>198</v>
      </c>
      <c r="L6" s="139" t="s">
        <v>199</v>
      </c>
      <c r="M6" s="139" t="s">
        <v>200</v>
      </c>
      <c r="N6" s="139" t="s">
        <v>280</v>
      </c>
      <c r="O6" s="139" t="s">
        <v>201</v>
      </c>
      <c r="P6" s="139" t="s">
        <v>202</v>
      </c>
      <c r="Q6" s="139" t="s">
        <v>203</v>
      </c>
      <c r="R6" s="139" t="s">
        <v>281</v>
      </c>
      <c r="S6" s="139" t="s">
        <v>222</v>
      </c>
      <c r="T6" s="139" t="s">
        <v>223</v>
      </c>
      <c r="U6" s="139" t="s">
        <v>224</v>
      </c>
      <c r="V6" s="139" t="s">
        <v>282</v>
      </c>
      <c r="W6" s="139" t="s">
        <v>219</v>
      </c>
      <c r="X6" s="139" t="s">
        <v>220</v>
      </c>
      <c r="Y6" s="139" t="s">
        <v>221</v>
      </c>
      <c r="Z6" s="139" t="s">
        <v>283</v>
      </c>
      <c r="AA6" s="139" t="s">
        <v>217</v>
      </c>
      <c r="AB6" s="139" t="s">
        <v>218</v>
      </c>
      <c r="AC6" s="139" t="s">
        <v>216</v>
      </c>
      <c r="AD6" s="139" t="s">
        <v>284</v>
      </c>
      <c r="AE6" s="139" t="s">
        <v>215</v>
      </c>
      <c r="AF6" s="139" t="s">
        <v>214</v>
      </c>
      <c r="AG6" s="139" t="s">
        <v>213</v>
      </c>
      <c r="AH6" s="139" t="s">
        <v>285</v>
      </c>
      <c r="AI6" s="139" t="s">
        <v>212</v>
      </c>
      <c r="AJ6" s="139" t="s">
        <v>211</v>
      </c>
      <c r="AK6" s="139" t="s">
        <v>210</v>
      </c>
      <c r="AL6" s="139" t="s">
        <v>286</v>
      </c>
      <c r="AM6" s="139" t="s">
        <v>207</v>
      </c>
      <c r="AN6" s="139" t="s">
        <v>208</v>
      </c>
      <c r="AO6" s="139" t="s">
        <v>209</v>
      </c>
      <c r="AP6" s="139" t="s">
        <v>291</v>
      </c>
      <c r="AQ6" s="139" t="s">
        <v>292</v>
      </c>
      <c r="AR6" s="139" t="s">
        <v>293</v>
      </c>
      <c r="AS6" s="139" t="s">
        <v>294</v>
      </c>
    </row>
    <row r="7" spans="1:45">
      <c r="A7" s="31">
        <v>2001</v>
      </c>
      <c r="B7" s="69">
        <v>6.2</v>
      </c>
      <c r="C7" s="69">
        <v>5.5</v>
      </c>
      <c r="D7" s="69">
        <v>6.8</v>
      </c>
      <c r="E7" s="94">
        <v>333</v>
      </c>
      <c r="F7" s="69">
        <v>20</v>
      </c>
      <c r="G7" s="69">
        <v>16.3</v>
      </c>
      <c r="H7" s="69">
        <v>23.7</v>
      </c>
      <c r="I7" s="26">
        <v>114</v>
      </c>
      <c r="J7" s="69">
        <v>13</v>
      </c>
      <c r="K7" s="69">
        <v>10</v>
      </c>
      <c r="L7" s="69">
        <v>16.100000000000001</v>
      </c>
      <c r="M7" s="26">
        <v>71</v>
      </c>
      <c r="N7" s="69">
        <v>8.1</v>
      </c>
      <c r="O7" s="69">
        <v>5.8</v>
      </c>
      <c r="P7" s="69">
        <v>10.5</v>
      </c>
      <c r="Q7" s="26">
        <v>45</v>
      </c>
      <c r="R7" s="69">
        <v>6.1</v>
      </c>
      <c r="S7" s="69">
        <v>4</v>
      </c>
      <c r="T7" s="69">
        <v>8.1999999999999993</v>
      </c>
      <c r="U7" s="26">
        <v>33</v>
      </c>
      <c r="V7" s="69">
        <v>4</v>
      </c>
      <c r="W7" s="69">
        <v>2.2999999999999998</v>
      </c>
      <c r="X7" s="69">
        <v>5.7</v>
      </c>
      <c r="Y7" s="26">
        <v>21</v>
      </c>
      <c r="Z7" s="69">
        <v>2.2000000000000002</v>
      </c>
      <c r="AA7" s="69">
        <v>0.9</v>
      </c>
      <c r="AB7" s="69">
        <v>3.5</v>
      </c>
      <c r="AC7" s="26">
        <v>11</v>
      </c>
      <c r="AD7" s="69">
        <v>2.2999999999999998</v>
      </c>
      <c r="AE7" s="69">
        <v>1</v>
      </c>
      <c r="AF7" s="69">
        <v>3.5</v>
      </c>
      <c r="AG7" s="26">
        <v>12</v>
      </c>
      <c r="AH7" s="69">
        <v>1.9</v>
      </c>
      <c r="AI7" s="69">
        <v>0.7</v>
      </c>
      <c r="AJ7" s="69">
        <v>3.1</v>
      </c>
      <c r="AK7" s="26">
        <v>10</v>
      </c>
      <c r="AL7" s="69" t="s">
        <v>248</v>
      </c>
      <c r="AM7" s="69" t="s">
        <v>248</v>
      </c>
      <c r="AN7" s="69" t="s">
        <v>248</v>
      </c>
      <c r="AO7" s="26">
        <v>8</v>
      </c>
      <c r="AP7" s="69" t="s">
        <v>248</v>
      </c>
      <c r="AQ7" s="69" t="s">
        <v>248</v>
      </c>
      <c r="AR7" s="69" t="s">
        <v>248</v>
      </c>
      <c r="AS7" s="26">
        <v>8</v>
      </c>
    </row>
    <row r="8" spans="1:45">
      <c r="A8" s="31">
        <v>2002</v>
      </c>
      <c r="B8" s="69">
        <v>7.1</v>
      </c>
      <c r="C8" s="69">
        <v>6.4</v>
      </c>
      <c r="D8" s="69">
        <v>7.8</v>
      </c>
      <c r="E8" s="94">
        <v>382</v>
      </c>
      <c r="F8" s="69">
        <v>25.8</v>
      </c>
      <c r="G8" s="69">
        <v>21.6</v>
      </c>
      <c r="H8" s="69">
        <v>30</v>
      </c>
      <c r="I8" s="26">
        <v>145</v>
      </c>
      <c r="J8" s="69">
        <v>10.6</v>
      </c>
      <c r="K8" s="69">
        <v>7.9</v>
      </c>
      <c r="L8" s="69">
        <v>13.4</v>
      </c>
      <c r="M8" s="26">
        <v>58</v>
      </c>
      <c r="N8" s="69">
        <v>10.6</v>
      </c>
      <c r="O8" s="69">
        <v>7.8</v>
      </c>
      <c r="P8" s="69">
        <v>13.3</v>
      </c>
      <c r="Q8" s="26">
        <v>58</v>
      </c>
      <c r="R8" s="69">
        <v>5.5</v>
      </c>
      <c r="S8" s="69">
        <v>3.5</v>
      </c>
      <c r="T8" s="69">
        <v>7.5</v>
      </c>
      <c r="U8" s="26">
        <v>30</v>
      </c>
      <c r="V8" s="69">
        <v>4.8</v>
      </c>
      <c r="W8" s="69">
        <v>2.9</v>
      </c>
      <c r="X8" s="69">
        <v>6.7</v>
      </c>
      <c r="Y8" s="26">
        <v>25</v>
      </c>
      <c r="Z8" s="69">
        <v>4.4000000000000004</v>
      </c>
      <c r="AA8" s="69">
        <v>2.6</v>
      </c>
      <c r="AB8" s="69">
        <v>6.2</v>
      </c>
      <c r="AC8" s="26">
        <v>23</v>
      </c>
      <c r="AD8" s="69">
        <v>3.4</v>
      </c>
      <c r="AE8" s="69">
        <v>1.8</v>
      </c>
      <c r="AF8" s="69">
        <v>5</v>
      </c>
      <c r="AG8" s="26">
        <v>18</v>
      </c>
      <c r="AH8" s="69">
        <v>2</v>
      </c>
      <c r="AI8" s="69">
        <v>0.8</v>
      </c>
      <c r="AJ8" s="69">
        <v>3.3</v>
      </c>
      <c r="AK8" s="26">
        <v>10</v>
      </c>
      <c r="AL8" s="69" t="s">
        <v>248</v>
      </c>
      <c r="AM8" s="69" t="s">
        <v>248</v>
      </c>
      <c r="AN8" s="69" t="s">
        <v>248</v>
      </c>
      <c r="AO8" s="26">
        <v>8</v>
      </c>
      <c r="AP8" s="69" t="s">
        <v>248</v>
      </c>
      <c r="AQ8" s="69" t="s">
        <v>248</v>
      </c>
      <c r="AR8" s="69" t="s">
        <v>248</v>
      </c>
      <c r="AS8" s="26">
        <v>7</v>
      </c>
    </row>
    <row r="9" spans="1:45">
      <c r="A9" s="31">
        <v>2003</v>
      </c>
      <c r="B9" s="69">
        <v>5.9</v>
      </c>
      <c r="C9" s="69">
        <v>5.3</v>
      </c>
      <c r="D9" s="69">
        <v>6.6</v>
      </c>
      <c r="E9" s="94">
        <v>319</v>
      </c>
      <c r="F9" s="69">
        <v>20.3</v>
      </c>
      <c r="G9" s="69">
        <v>16.600000000000001</v>
      </c>
      <c r="H9" s="69">
        <v>24.1</v>
      </c>
      <c r="I9" s="26">
        <v>113</v>
      </c>
      <c r="J9" s="69">
        <v>9.8000000000000007</v>
      </c>
      <c r="K9" s="69">
        <v>7.2</v>
      </c>
      <c r="L9" s="69">
        <v>12.5</v>
      </c>
      <c r="M9" s="26">
        <v>53</v>
      </c>
      <c r="N9" s="69">
        <v>8.4</v>
      </c>
      <c r="O9" s="69">
        <v>6</v>
      </c>
      <c r="P9" s="69">
        <v>10.8</v>
      </c>
      <c r="Q9" s="26">
        <v>46</v>
      </c>
      <c r="R9" s="69">
        <v>4</v>
      </c>
      <c r="S9" s="69">
        <v>2.2999999999999998</v>
      </c>
      <c r="T9" s="69">
        <v>5.7</v>
      </c>
      <c r="U9" s="26">
        <v>22</v>
      </c>
      <c r="V9" s="69">
        <v>5.0999999999999996</v>
      </c>
      <c r="W9" s="69">
        <v>3.2</v>
      </c>
      <c r="X9" s="69">
        <v>7.1</v>
      </c>
      <c r="Y9" s="26">
        <v>27</v>
      </c>
      <c r="Z9" s="69">
        <v>3.4</v>
      </c>
      <c r="AA9" s="69">
        <v>1.8</v>
      </c>
      <c r="AB9" s="69">
        <v>5</v>
      </c>
      <c r="AC9" s="26">
        <v>18</v>
      </c>
      <c r="AD9" s="69">
        <v>2.4</v>
      </c>
      <c r="AE9" s="69">
        <v>1.1000000000000001</v>
      </c>
      <c r="AF9" s="69">
        <v>3.7</v>
      </c>
      <c r="AG9" s="26">
        <v>13</v>
      </c>
      <c r="AH9" s="69">
        <v>2.1</v>
      </c>
      <c r="AI9" s="69">
        <v>0.8</v>
      </c>
      <c r="AJ9" s="69">
        <v>3.3</v>
      </c>
      <c r="AK9" s="26">
        <v>11</v>
      </c>
      <c r="AL9" s="69" t="s">
        <v>248</v>
      </c>
      <c r="AM9" s="69" t="s">
        <v>248</v>
      </c>
      <c r="AN9" s="69" t="s">
        <v>248</v>
      </c>
      <c r="AO9" s="26">
        <v>9</v>
      </c>
      <c r="AP9" s="69" t="s">
        <v>248</v>
      </c>
      <c r="AQ9" s="69" t="s">
        <v>248</v>
      </c>
      <c r="AR9" s="69" t="s">
        <v>248</v>
      </c>
      <c r="AS9" s="26">
        <v>7</v>
      </c>
    </row>
    <row r="10" spans="1:45">
      <c r="A10" s="31">
        <v>2004</v>
      </c>
      <c r="B10" s="69">
        <v>6.7</v>
      </c>
      <c r="C10" s="69">
        <v>6</v>
      </c>
      <c r="D10" s="69">
        <v>7.4</v>
      </c>
      <c r="E10" s="94">
        <v>356</v>
      </c>
      <c r="F10" s="69">
        <v>22.5</v>
      </c>
      <c r="G10" s="69">
        <v>18.399999999999999</v>
      </c>
      <c r="H10" s="69">
        <v>26.5</v>
      </c>
      <c r="I10" s="26">
        <v>121</v>
      </c>
      <c r="J10" s="69">
        <v>12.1</v>
      </c>
      <c r="K10" s="69">
        <v>9.1999999999999993</v>
      </c>
      <c r="L10" s="69">
        <v>15</v>
      </c>
      <c r="M10" s="26">
        <v>66</v>
      </c>
      <c r="N10" s="69">
        <v>8.9</v>
      </c>
      <c r="O10" s="69">
        <v>6.3</v>
      </c>
      <c r="P10" s="69">
        <v>11.4</v>
      </c>
      <c r="Q10" s="26">
        <v>47</v>
      </c>
      <c r="R10" s="69">
        <v>6.6</v>
      </c>
      <c r="S10" s="69">
        <v>4.5</v>
      </c>
      <c r="T10" s="69">
        <v>8.8000000000000007</v>
      </c>
      <c r="U10" s="26">
        <v>36</v>
      </c>
      <c r="V10" s="69">
        <v>5.2</v>
      </c>
      <c r="W10" s="69">
        <v>3.2</v>
      </c>
      <c r="X10" s="69">
        <v>7.2</v>
      </c>
      <c r="Y10" s="26">
        <v>27</v>
      </c>
      <c r="Z10" s="69">
        <v>3.4</v>
      </c>
      <c r="AA10" s="69">
        <v>1.8</v>
      </c>
      <c r="AB10" s="69">
        <v>5</v>
      </c>
      <c r="AC10" s="26">
        <v>17</v>
      </c>
      <c r="AD10" s="69">
        <v>3.1</v>
      </c>
      <c r="AE10" s="69">
        <v>1.5</v>
      </c>
      <c r="AF10" s="69">
        <v>4.5999999999999996</v>
      </c>
      <c r="AG10" s="26">
        <v>15</v>
      </c>
      <c r="AH10" s="69">
        <v>2.6</v>
      </c>
      <c r="AI10" s="69">
        <v>1.2</v>
      </c>
      <c r="AJ10" s="69">
        <v>4</v>
      </c>
      <c r="AK10" s="26">
        <v>14</v>
      </c>
      <c r="AL10" s="69" t="s">
        <v>248</v>
      </c>
      <c r="AM10" s="69" t="s">
        <v>248</v>
      </c>
      <c r="AN10" s="69" t="s">
        <v>248</v>
      </c>
      <c r="AO10" s="26">
        <v>4</v>
      </c>
      <c r="AP10" s="69" t="s">
        <v>248</v>
      </c>
      <c r="AQ10" s="69" t="s">
        <v>248</v>
      </c>
      <c r="AR10" s="69" t="s">
        <v>248</v>
      </c>
      <c r="AS10" s="26">
        <v>9</v>
      </c>
    </row>
    <row r="11" spans="1:45">
      <c r="A11" s="31">
        <v>2005</v>
      </c>
      <c r="B11" s="69">
        <v>6.3</v>
      </c>
      <c r="C11" s="69">
        <v>5.6</v>
      </c>
      <c r="D11" s="69">
        <v>7</v>
      </c>
      <c r="E11" s="94">
        <v>336</v>
      </c>
      <c r="F11" s="69">
        <v>20.100000000000001</v>
      </c>
      <c r="G11" s="69">
        <v>16.3</v>
      </c>
      <c r="H11" s="69">
        <v>23.9</v>
      </c>
      <c r="I11" s="26">
        <v>107</v>
      </c>
      <c r="J11" s="69">
        <v>10.6</v>
      </c>
      <c r="K11" s="69">
        <v>7.9</v>
      </c>
      <c r="L11" s="69">
        <v>13.4</v>
      </c>
      <c r="M11" s="26">
        <v>57</v>
      </c>
      <c r="N11" s="69">
        <v>6.9</v>
      </c>
      <c r="O11" s="69">
        <v>4.7</v>
      </c>
      <c r="P11" s="69">
        <v>9.1</v>
      </c>
      <c r="Q11" s="26">
        <v>37</v>
      </c>
      <c r="R11" s="69">
        <v>5.7</v>
      </c>
      <c r="S11" s="69">
        <v>3.7</v>
      </c>
      <c r="T11" s="69">
        <v>7.7</v>
      </c>
      <c r="U11" s="26">
        <v>31</v>
      </c>
      <c r="V11" s="69">
        <v>5.4</v>
      </c>
      <c r="W11" s="69">
        <v>3.4</v>
      </c>
      <c r="X11" s="69">
        <v>7.4</v>
      </c>
      <c r="Y11" s="26">
        <v>28</v>
      </c>
      <c r="Z11" s="69">
        <v>5.2</v>
      </c>
      <c r="AA11" s="69">
        <v>3.2</v>
      </c>
      <c r="AB11" s="69">
        <v>7.2</v>
      </c>
      <c r="AC11" s="26">
        <v>27</v>
      </c>
      <c r="AD11" s="69">
        <v>3.5</v>
      </c>
      <c r="AE11" s="69">
        <v>1.9</v>
      </c>
      <c r="AF11" s="69">
        <v>5.2</v>
      </c>
      <c r="AG11" s="26">
        <v>18</v>
      </c>
      <c r="AH11" s="69">
        <v>2.4</v>
      </c>
      <c r="AI11" s="69">
        <v>1.1000000000000001</v>
      </c>
      <c r="AJ11" s="69">
        <v>3.8</v>
      </c>
      <c r="AK11" s="26">
        <v>13</v>
      </c>
      <c r="AL11" s="69" t="s">
        <v>248</v>
      </c>
      <c r="AM11" s="69" t="s">
        <v>248</v>
      </c>
      <c r="AN11" s="69" t="s">
        <v>248</v>
      </c>
      <c r="AO11" s="26">
        <v>9</v>
      </c>
      <c r="AP11" s="69" t="s">
        <v>248</v>
      </c>
      <c r="AQ11" s="69" t="s">
        <v>248</v>
      </c>
      <c r="AR11" s="69" t="s">
        <v>248</v>
      </c>
      <c r="AS11" s="26">
        <v>9</v>
      </c>
    </row>
    <row r="12" spans="1:45">
      <c r="A12" s="31">
        <v>2006</v>
      </c>
      <c r="B12" s="69">
        <v>7.9</v>
      </c>
      <c r="C12" s="69">
        <v>7.1</v>
      </c>
      <c r="D12" s="69">
        <v>8.6</v>
      </c>
      <c r="E12" s="94">
        <v>420</v>
      </c>
      <c r="F12" s="69">
        <v>26.8</v>
      </c>
      <c r="G12" s="69">
        <v>22.4</v>
      </c>
      <c r="H12" s="69">
        <v>31.3</v>
      </c>
      <c r="I12" s="26">
        <v>142</v>
      </c>
      <c r="J12" s="69">
        <v>13.1</v>
      </c>
      <c r="K12" s="69">
        <v>10</v>
      </c>
      <c r="L12" s="69">
        <v>16.2</v>
      </c>
      <c r="M12" s="26">
        <v>71</v>
      </c>
      <c r="N12" s="69">
        <v>10.1</v>
      </c>
      <c r="O12" s="69">
        <v>7.4</v>
      </c>
      <c r="P12" s="69">
        <v>12.9</v>
      </c>
      <c r="Q12" s="26">
        <v>54</v>
      </c>
      <c r="R12" s="69">
        <v>8.5</v>
      </c>
      <c r="S12" s="69">
        <v>6</v>
      </c>
      <c r="T12" s="69">
        <v>10.9</v>
      </c>
      <c r="U12" s="26">
        <v>46</v>
      </c>
      <c r="V12" s="69">
        <v>5.7</v>
      </c>
      <c r="W12" s="69">
        <v>3.7</v>
      </c>
      <c r="X12" s="69">
        <v>7.8</v>
      </c>
      <c r="Y12" s="26">
        <v>31</v>
      </c>
      <c r="Z12" s="69">
        <v>5.4</v>
      </c>
      <c r="AA12" s="69">
        <v>3.4</v>
      </c>
      <c r="AB12" s="69">
        <v>7.4</v>
      </c>
      <c r="AC12" s="26">
        <v>28</v>
      </c>
      <c r="AD12" s="69">
        <v>3.3</v>
      </c>
      <c r="AE12" s="69">
        <v>1.7</v>
      </c>
      <c r="AF12" s="69">
        <v>4.9000000000000004</v>
      </c>
      <c r="AG12" s="26">
        <v>17</v>
      </c>
      <c r="AH12" s="69">
        <v>2.1</v>
      </c>
      <c r="AI12" s="69">
        <v>0.9</v>
      </c>
      <c r="AJ12" s="69">
        <v>3.4</v>
      </c>
      <c r="AK12" s="26">
        <v>11</v>
      </c>
      <c r="AL12" s="69">
        <v>2.7</v>
      </c>
      <c r="AM12" s="69">
        <v>1.3</v>
      </c>
      <c r="AN12" s="69">
        <v>4.0999999999999996</v>
      </c>
      <c r="AO12" s="26">
        <v>14</v>
      </c>
      <c r="AP12" s="69" t="s">
        <v>248</v>
      </c>
      <c r="AQ12" s="69" t="s">
        <v>248</v>
      </c>
      <c r="AR12" s="69" t="s">
        <v>248</v>
      </c>
      <c r="AS12" s="26">
        <v>6</v>
      </c>
    </row>
    <row r="13" spans="1:45">
      <c r="A13" s="31">
        <v>2007</v>
      </c>
      <c r="B13" s="69">
        <v>8.5</v>
      </c>
      <c r="C13" s="69">
        <v>7.7</v>
      </c>
      <c r="D13" s="69">
        <v>9.1999999999999993</v>
      </c>
      <c r="E13" s="94">
        <v>455</v>
      </c>
      <c r="F13" s="69">
        <v>26.6</v>
      </c>
      <c r="G13" s="69">
        <v>22.2</v>
      </c>
      <c r="H13" s="69">
        <v>31</v>
      </c>
      <c r="I13" s="26">
        <v>143</v>
      </c>
      <c r="J13" s="69">
        <v>13.9</v>
      </c>
      <c r="K13" s="69">
        <v>10.8</v>
      </c>
      <c r="L13" s="69">
        <v>17.100000000000001</v>
      </c>
      <c r="M13" s="26">
        <v>75</v>
      </c>
      <c r="N13" s="69">
        <v>13.3</v>
      </c>
      <c r="O13" s="69">
        <v>10.199999999999999</v>
      </c>
      <c r="P13" s="69">
        <v>16.399999999999999</v>
      </c>
      <c r="Q13" s="26">
        <v>71</v>
      </c>
      <c r="R13" s="69">
        <v>10.3</v>
      </c>
      <c r="S13" s="69">
        <v>7.6</v>
      </c>
      <c r="T13" s="69">
        <v>13.1</v>
      </c>
      <c r="U13" s="26">
        <v>55</v>
      </c>
      <c r="V13" s="69">
        <v>5.7</v>
      </c>
      <c r="W13" s="69">
        <v>3.7</v>
      </c>
      <c r="X13" s="69">
        <v>7.7</v>
      </c>
      <c r="Y13" s="26">
        <v>31</v>
      </c>
      <c r="Z13" s="69">
        <v>5.5</v>
      </c>
      <c r="AA13" s="69">
        <v>3.5</v>
      </c>
      <c r="AB13" s="69">
        <v>7.5</v>
      </c>
      <c r="AC13" s="26">
        <v>29</v>
      </c>
      <c r="AD13" s="69">
        <v>2.7</v>
      </c>
      <c r="AE13" s="69">
        <v>1.3</v>
      </c>
      <c r="AF13" s="69">
        <v>4.0999999999999996</v>
      </c>
      <c r="AG13" s="26">
        <v>15</v>
      </c>
      <c r="AH13" s="69">
        <v>3.5</v>
      </c>
      <c r="AI13" s="69">
        <v>1.9</v>
      </c>
      <c r="AJ13" s="69">
        <v>5.0999999999999996</v>
      </c>
      <c r="AK13" s="26">
        <v>19</v>
      </c>
      <c r="AL13" s="69" t="s">
        <v>248</v>
      </c>
      <c r="AM13" s="69" t="s">
        <v>248</v>
      </c>
      <c r="AN13" s="69" t="s">
        <v>248</v>
      </c>
      <c r="AO13" s="26">
        <v>8</v>
      </c>
      <c r="AP13" s="69" t="s">
        <v>248</v>
      </c>
      <c r="AQ13" s="69" t="s">
        <v>248</v>
      </c>
      <c r="AR13" s="69" t="s">
        <v>248</v>
      </c>
      <c r="AS13" s="26">
        <v>9</v>
      </c>
    </row>
    <row r="14" spans="1:45">
      <c r="A14" s="31">
        <v>2008</v>
      </c>
      <c r="B14" s="69">
        <v>10.7</v>
      </c>
      <c r="C14" s="69">
        <v>9.8000000000000007</v>
      </c>
      <c r="D14" s="69">
        <v>11.6</v>
      </c>
      <c r="E14" s="94">
        <v>574</v>
      </c>
      <c r="F14" s="69">
        <v>32.700000000000003</v>
      </c>
      <c r="G14" s="69">
        <v>27.9</v>
      </c>
      <c r="H14" s="69">
        <v>37.6</v>
      </c>
      <c r="I14" s="26">
        <v>176</v>
      </c>
      <c r="J14" s="69">
        <v>20</v>
      </c>
      <c r="K14" s="69">
        <v>16.2</v>
      </c>
      <c r="L14" s="69">
        <v>23.8</v>
      </c>
      <c r="M14" s="26">
        <v>106</v>
      </c>
      <c r="N14" s="69">
        <v>17.100000000000001</v>
      </c>
      <c r="O14" s="69">
        <v>13.6</v>
      </c>
      <c r="P14" s="69">
        <v>20.6</v>
      </c>
      <c r="Q14" s="26">
        <v>94</v>
      </c>
      <c r="R14" s="69">
        <v>12</v>
      </c>
      <c r="S14" s="69">
        <v>9.1</v>
      </c>
      <c r="T14" s="69">
        <v>15</v>
      </c>
      <c r="U14" s="26">
        <v>65</v>
      </c>
      <c r="V14" s="69">
        <v>6.7</v>
      </c>
      <c r="W14" s="69">
        <v>4.5999999999999996</v>
      </c>
      <c r="X14" s="69">
        <v>8.9</v>
      </c>
      <c r="Y14" s="26">
        <v>37</v>
      </c>
      <c r="Z14" s="69">
        <v>3.6</v>
      </c>
      <c r="AA14" s="69">
        <v>2</v>
      </c>
      <c r="AB14" s="69">
        <v>5.2</v>
      </c>
      <c r="AC14" s="26">
        <v>19</v>
      </c>
      <c r="AD14" s="69">
        <v>4.5999999999999996</v>
      </c>
      <c r="AE14" s="69">
        <v>2.8</v>
      </c>
      <c r="AF14" s="69">
        <v>6.4</v>
      </c>
      <c r="AG14" s="26">
        <v>25</v>
      </c>
      <c r="AH14" s="69">
        <v>4.5</v>
      </c>
      <c r="AI14" s="69">
        <v>2.7</v>
      </c>
      <c r="AJ14" s="69">
        <v>6.3</v>
      </c>
      <c r="AK14" s="26">
        <v>25</v>
      </c>
      <c r="AL14" s="69">
        <v>2.2999999999999998</v>
      </c>
      <c r="AM14" s="69">
        <v>1</v>
      </c>
      <c r="AN14" s="69">
        <v>3.6</v>
      </c>
      <c r="AO14" s="26">
        <v>12</v>
      </c>
      <c r="AP14" s="69">
        <v>2.9</v>
      </c>
      <c r="AQ14" s="69">
        <v>1.4</v>
      </c>
      <c r="AR14" s="69">
        <v>4.4000000000000004</v>
      </c>
      <c r="AS14" s="26">
        <v>15</v>
      </c>
    </row>
    <row r="15" spans="1:45">
      <c r="A15" s="31">
        <v>2009</v>
      </c>
      <c r="B15" s="69">
        <v>10.1</v>
      </c>
      <c r="C15" s="69">
        <v>9.3000000000000007</v>
      </c>
      <c r="D15" s="69">
        <v>11</v>
      </c>
      <c r="E15" s="94">
        <v>545</v>
      </c>
      <c r="F15" s="69">
        <v>34.299999999999997</v>
      </c>
      <c r="G15" s="69">
        <v>29.2</v>
      </c>
      <c r="H15" s="69">
        <v>39.299999999999997</v>
      </c>
      <c r="I15" s="26">
        <v>181</v>
      </c>
      <c r="J15" s="69">
        <v>16</v>
      </c>
      <c r="K15" s="69">
        <v>12.6</v>
      </c>
      <c r="L15" s="69">
        <v>19.399999999999999</v>
      </c>
      <c r="M15" s="26">
        <v>86</v>
      </c>
      <c r="N15" s="69">
        <v>13.4</v>
      </c>
      <c r="O15" s="69">
        <v>10.3</v>
      </c>
      <c r="P15" s="69">
        <v>16.5</v>
      </c>
      <c r="Q15" s="26">
        <v>72</v>
      </c>
      <c r="R15" s="69">
        <v>8.5</v>
      </c>
      <c r="S15" s="69">
        <v>6.1</v>
      </c>
      <c r="T15" s="69">
        <v>11</v>
      </c>
      <c r="U15" s="26">
        <v>46</v>
      </c>
      <c r="V15" s="69">
        <v>7.5</v>
      </c>
      <c r="W15" s="69">
        <v>5.2</v>
      </c>
      <c r="X15" s="69">
        <v>9.9</v>
      </c>
      <c r="Y15" s="26">
        <v>41</v>
      </c>
      <c r="Z15" s="69">
        <v>8.1</v>
      </c>
      <c r="AA15" s="69">
        <v>5.7</v>
      </c>
      <c r="AB15" s="69">
        <v>10.5</v>
      </c>
      <c r="AC15" s="26">
        <v>44</v>
      </c>
      <c r="AD15" s="69">
        <v>6.1</v>
      </c>
      <c r="AE15" s="69">
        <v>4</v>
      </c>
      <c r="AF15" s="69">
        <v>8.1999999999999993</v>
      </c>
      <c r="AG15" s="26">
        <v>33</v>
      </c>
      <c r="AH15" s="69">
        <v>3.5</v>
      </c>
      <c r="AI15" s="69">
        <v>1.9</v>
      </c>
      <c r="AJ15" s="69">
        <v>5.0999999999999996</v>
      </c>
      <c r="AK15" s="26">
        <v>19</v>
      </c>
      <c r="AL15" s="69">
        <v>2.4</v>
      </c>
      <c r="AM15" s="69">
        <v>1.1000000000000001</v>
      </c>
      <c r="AN15" s="69">
        <v>3.7</v>
      </c>
      <c r="AO15" s="26">
        <v>13</v>
      </c>
      <c r="AP15" s="69">
        <v>2</v>
      </c>
      <c r="AQ15" s="69">
        <v>0.8</v>
      </c>
      <c r="AR15" s="69">
        <v>3.2</v>
      </c>
      <c r="AS15" s="26">
        <v>10</v>
      </c>
    </row>
    <row r="16" spans="1:45">
      <c r="A16" s="31">
        <v>2010</v>
      </c>
      <c r="B16" s="69">
        <v>9</v>
      </c>
      <c r="C16" s="69">
        <v>8.1999999999999993</v>
      </c>
      <c r="D16" s="69">
        <v>9.8000000000000007</v>
      </c>
      <c r="E16" s="94">
        <v>485</v>
      </c>
      <c r="F16" s="69">
        <v>27.6</v>
      </c>
      <c r="G16" s="69">
        <v>23.1</v>
      </c>
      <c r="H16" s="69">
        <v>32.1</v>
      </c>
      <c r="I16" s="26">
        <v>149</v>
      </c>
      <c r="J16" s="69">
        <v>17.7</v>
      </c>
      <c r="K16" s="69">
        <v>14.1</v>
      </c>
      <c r="L16" s="69">
        <v>21.3</v>
      </c>
      <c r="M16" s="26">
        <v>94</v>
      </c>
      <c r="N16" s="69">
        <v>10.199999999999999</v>
      </c>
      <c r="O16" s="69">
        <v>7.5</v>
      </c>
      <c r="P16" s="69">
        <v>12.9</v>
      </c>
      <c r="Q16" s="26">
        <v>54</v>
      </c>
      <c r="R16" s="69">
        <v>9</v>
      </c>
      <c r="S16" s="69">
        <v>6.5</v>
      </c>
      <c r="T16" s="69">
        <v>11.5</v>
      </c>
      <c r="U16" s="26">
        <v>49</v>
      </c>
      <c r="V16" s="69">
        <v>7</v>
      </c>
      <c r="W16" s="69">
        <v>4.8</v>
      </c>
      <c r="X16" s="69">
        <v>9.1999999999999993</v>
      </c>
      <c r="Y16" s="26">
        <v>39</v>
      </c>
      <c r="Z16" s="69">
        <v>7.6</v>
      </c>
      <c r="AA16" s="69">
        <v>5.3</v>
      </c>
      <c r="AB16" s="69">
        <v>9.8000000000000007</v>
      </c>
      <c r="AC16" s="26">
        <v>42</v>
      </c>
      <c r="AD16" s="69">
        <v>3.6</v>
      </c>
      <c r="AE16" s="69">
        <v>2</v>
      </c>
      <c r="AF16" s="69">
        <v>5.3</v>
      </c>
      <c r="AG16" s="26">
        <v>20</v>
      </c>
      <c r="AH16" s="69">
        <v>3.7</v>
      </c>
      <c r="AI16" s="69">
        <v>2</v>
      </c>
      <c r="AJ16" s="69">
        <v>5.3</v>
      </c>
      <c r="AK16" s="26">
        <v>19</v>
      </c>
      <c r="AL16" s="69">
        <v>2.2999999999999998</v>
      </c>
      <c r="AM16" s="69">
        <v>1</v>
      </c>
      <c r="AN16" s="69">
        <v>3.7</v>
      </c>
      <c r="AO16" s="26">
        <v>12</v>
      </c>
      <c r="AP16" s="69" t="s">
        <v>248</v>
      </c>
      <c r="AQ16" s="69" t="s">
        <v>248</v>
      </c>
      <c r="AR16" s="69" t="s">
        <v>248</v>
      </c>
      <c r="AS16" s="26">
        <v>7</v>
      </c>
    </row>
    <row r="17" spans="1:45">
      <c r="A17" s="31">
        <v>2011</v>
      </c>
      <c r="B17" s="69">
        <v>10.9</v>
      </c>
      <c r="C17" s="69">
        <v>10</v>
      </c>
      <c r="D17" s="69">
        <v>11.8</v>
      </c>
      <c r="E17" s="94">
        <v>584</v>
      </c>
      <c r="F17" s="69">
        <v>32</v>
      </c>
      <c r="G17" s="69">
        <v>27.1</v>
      </c>
      <c r="H17" s="69">
        <v>36.799999999999997</v>
      </c>
      <c r="I17" s="26">
        <v>168</v>
      </c>
      <c r="J17" s="69">
        <v>18.5</v>
      </c>
      <c r="K17" s="69">
        <v>14.8</v>
      </c>
      <c r="L17" s="69">
        <v>22.2</v>
      </c>
      <c r="M17" s="26">
        <v>97</v>
      </c>
      <c r="N17" s="69">
        <v>14.6</v>
      </c>
      <c r="O17" s="69">
        <v>11.3</v>
      </c>
      <c r="P17" s="69">
        <v>17.899999999999999</v>
      </c>
      <c r="Q17" s="26">
        <v>77</v>
      </c>
      <c r="R17" s="69">
        <v>12.4</v>
      </c>
      <c r="S17" s="69">
        <v>9.4</v>
      </c>
      <c r="T17" s="69">
        <v>15.3</v>
      </c>
      <c r="U17" s="26">
        <v>67</v>
      </c>
      <c r="V17" s="69">
        <v>9.6</v>
      </c>
      <c r="W17" s="69">
        <v>6.9</v>
      </c>
      <c r="X17" s="69">
        <v>12.2</v>
      </c>
      <c r="Y17" s="26">
        <v>51</v>
      </c>
      <c r="Z17" s="69">
        <v>9.3000000000000007</v>
      </c>
      <c r="AA17" s="69">
        <v>6.8</v>
      </c>
      <c r="AB17" s="69">
        <v>11.8</v>
      </c>
      <c r="AC17" s="26">
        <v>52</v>
      </c>
      <c r="AD17" s="69">
        <v>4.5</v>
      </c>
      <c r="AE17" s="69">
        <v>2.7</v>
      </c>
      <c r="AF17" s="69">
        <v>6.3</v>
      </c>
      <c r="AG17" s="26">
        <v>24</v>
      </c>
      <c r="AH17" s="69">
        <v>3.3</v>
      </c>
      <c r="AI17" s="69">
        <v>1.8</v>
      </c>
      <c r="AJ17" s="69">
        <v>4.9000000000000004</v>
      </c>
      <c r="AK17" s="26">
        <v>18</v>
      </c>
      <c r="AL17" s="69">
        <v>4.5</v>
      </c>
      <c r="AM17" s="69">
        <v>2.7</v>
      </c>
      <c r="AN17" s="69">
        <v>6.4</v>
      </c>
      <c r="AO17" s="26">
        <v>23</v>
      </c>
      <c r="AP17" s="69" t="s">
        <v>248</v>
      </c>
      <c r="AQ17" s="69" t="s">
        <v>248</v>
      </c>
      <c r="AR17" s="69" t="s">
        <v>248</v>
      </c>
      <c r="AS17" s="26">
        <v>7</v>
      </c>
    </row>
    <row r="18" spans="1:45">
      <c r="A18" s="31">
        <v>2012</v>
      </c>
      <c r="B18" s="69">
        <v>10.9</v>
      </c>
      <c r="C18" s="69">
        <v>10</v>
      </c>
      <c r="D18" s="69">
        <v>11.8</v>
      </c>
      <c r="E18" s="94">
        <v>581</v>
      </c>
      <c r="F18" s="69">
        <v>35.5</v>
      </c>
      <c r="G18" s="69">
        <v>30.4</v>
      </c>
      <c r="H18" s="69">
        <v>40.6</v>
      </c>
      <c r="I18" s="26">
        <v>186</v>
      </c>
      <c r="J18" s="69">
        <v>19.5</v>
      </c>
      <c r="K18" s="69">
        <v>15.7</v>
      </c>
      <c r="L18" s="69">
        <v>23.3</v>
      </c>
      <c r="M18" s="26">
        <v>102</v>
      </c>
      <c r="N18" s="69">
        <v>17.100000000000001</v>
      </c>
      <c r="O18" s="69">
        <v>13.5</v>
      </c>
      <c r="P18" s="69">
        <v>20.6</v>
      </c>
      <c r="Q18" s="26">
        <v>90</v>
      </c>
      <c r="R18" s="69">
        <v>9.9</v>
      </c>
      <c r="S18" s="69">
        <v>7.3</v>
      </c>
      <c r="T18" s="69">
        <v>12.6</v>
      </c>
      <c r="U18" s="26">
        <v>54</v>
      </c>
      <c r="V18" s="69">
        <v>10.3</v>
      </c>
      <c r="W18" s="69">
        <v>7.6</v>
      </c>
      <c r="X18" s="69">
        <v>13</v>
      </c>
      <c r="Y18" s="26">
        <v>56</v>
      </c>
      <c r="Z18" s="69">
        <v>5.2</v>
      </c>
      <c r="AA18" s="69">
        <v>3.3</v>
      </c>
      <c r="AB18" s="69">
        <v>7.1</v>
      </c>
      <c r="AC18" s="26">
        <v>29</v>
      </c>
      <c r="AD18" s="69">
        <v>5</v>
      </c>
      <c r="AE18" s="69">
        <v>3.1</v>
      </c>
      <c r="AF18" s="69">
        <v>7</v>
      </c>
      <c r="AG18" s="26">
        <v>27</v>
      </c>
      <c r="AH18" s="69">
        <v>2.7</v>
      </c>
      <c r="AI18" s="69">
        <v>1.3</v>
      </c>
      <c r="AJ18" s="69">
        <v>4.0999999999999996</v>
      </c>
      <c r="AK18" s="26">
        <v>15</v>
      </c>
      <c r="AL18" s="69">
        <v>2.2000000000000002</v>
      </c>
      <c r="AM18" s="69">
        <v>0.9</v>
      </c>
      <c r="AN18" s="69">
        <v>3.5</v>
      </c>
      <c r="AO18" s="26">
        <v>11</v>
      </c>
      <c r="AP18" s="69">
        <v>2.2000000000000002</v>
      </c>
      <c r="AQ18" s="69">
        <v>0.9</v>
      </c>
      <c r="AR18" s="69">
        <v>3.5</v>
      </c>
      <c r="AS18" s="26">
        <v>11</v>
      </c>
    </row>
    <row r="19" spans="1:45">
      <c r="A19" s="31">
        <v>2013</v>
      </c>
      <c r="B19" s="69">
        <v>9.9</v>
      </c>
      <c r="C19" s="69">
        <v>9.1</v>
      </c>
      <c r="D19" s="69">
        <v>10.8</v>
      </c>
      <c r="E19" s="94">
        <v>527</v>
      </c>
      <c r="F19" s="69">
        <v>27.6</v>
      </c>
      <c r="G19" s="69">
        <v>23.1</v>
      </c>
      <c r="H19" s="69">
        <v>32.1</v>
      </c>
      <c r="I19" s="26">
        <v>145</v>
      </c>
      <c r="J19" s="69">
        <v>18.899999999999999</v>
      </c>
      <c r="K19" s="69">
        <v>15.1</v>
      </c>
      <c r="L19" s="69">
        <v>22.7</v>
      </c>
      <c r="M19" s="26">
        <v>97</v>
      </c>
      <c r="N19" s="69">
        <v>15.7</v>
      </c>
      <c r="O19" s="69">
        <v>12.2</v>
      </c>
      <c r="P19" s="69">
        <v>19.2</v>
      </c>
      <c r="Q19" s="26">
        <v>79</v>
      </c>
      <c r="R19" s="69">
        <v>11</v>
      </c>
      <c r="S19" s="69">
        <v>8.1999999999999993</v>
      </c>
      <c r="T19" s="69">
        <v>13.9</v>
      </c>
      <c r="U19" s="26">
        <v>60</v>
      </c>
      <c r="V19" s="69">
        <v>8.8000000000000007</v>
      </c>
      <c r="W19" s="69">
        <v>6.3</v>
      </c>
      <c r="X19" s="69">
        <v>11.3</v>
      </c>
      <c r="Y19" s="26">
        <v>48</v>
      </c>
      <c r="Z19" s="69">
        <v>6</v>
      </c>
      <c r="AA19" s="69">
        <v>3.9</v>
      </c>
      <c r="AB19" s="69">
        <v>8.1</v>
      </c>
      <c r="AC19" s="26">
        <v>33</v>
      </c>
      <c r="AD19" s="69">
        <v>5.7</v>
      </c>
      <c r="AE19" s="69">
        <v>3.6</v>
      </c>
      <c r="AF19" s="69">
        <v>7.8</v>
      </c>
      <c r="AG19" s="26">
        <v>29</v>
      </c>
      <c r="AH19" s="69">
        <v>2.8</v>
      </c>
      <c r="AI19" s="69">
        <v>1.4</v>
      </c>
      <c r="AJ19" s="69">
        <v>4.2</v>
      </c>
      <c r="AK19" s="26">
        <v>15</v>
      </c>
      <c r="AL19" s="69">
        <v>1.9</v>
      </c>
      <c r="AM19" s="69">
        <v>0.8</v>
      </c>
      <c r="AN19" s="69">
        <v>3.1</v>
      </c>
      <c r="AO19" s="26">
        <v>11</v>
      </c>
      <c r="AP19" s="69">
        <v>1.9</v>
      </c>
      <c r="AQ19" s="69">
        <v>0.7</v>
      </c>
      <c r="AR19" s="69">
        <v>3.1</v>
      </c>
      <c r="AS19" s="26">
        <v>10</v>
      </c>
    </row>
    <row r="20" spans="1:45">
      <c r="A20" s="31">
        <v>2014</v>
      </c>
      <c r="B20" s="69">
        <v>11.5</v>
      </c>
      <c r="C20" s="69">
        <v>10.6</v>
      </c>
      <c r="D20" s="69">
        <v>12.5</v>
      </c>
      <c r="E20" s="94">
        <v>614</v>
      </c>
      <c r="F20" s="69">
        <v>38.299999999999997</v>
      </c>
      <c r="G20" s="69">
        <v>32.9</v>
      </c>
      <c r="H20" s="69">
        <v>43.6</v>
      </c>
      <c r="I20" s="26">
        <v>198</v>
      </c>
      <c r="J20" s="69">
        <v>26.1</v>
      </c>
      <c r="K20" s="69">
        <v>21.8</v>
      </c>
      <c r="L20" s="69">
        <v>30.5</v>
      </c>
      <c r="M20" s="26">
        <v>140</v>
      </c>
      <c r="N20" s="69">
        <v>14.2</v>
      </c>
      <c r="O20" s="69">
        <v>10.9</v>
      </c>
      <c r="P20" s="69">
        <v>17.5</v>
      </c>
      <c r="Q20" s="26">
        <v>72</v>
      </c>
      <c r="R20" s="69">
        <v>9.1999999999999993</v>
      </c>
      <c r="S20" s="69">
        <v>6.6</v>
      </c>
      <c r="T20" s="69">
        <v>11.8</v>
      </c>
      <c r="U20" s="26">
        <v>49</v>
      </c>
      <c r="V20" s="69">
        <v>8.5</v>
      </c>
      <c r="W20" s="69">
        <v>6</v>
      </c>
      <c r="X20" s="69">
        <v>11</v>
      </c>
      <c r="Y20" s="26">
        <v>45</v>
      </c>
      <c r="Z20" s="69">
        <v>5.0999999999999996</v>
      </c>
      <c r="AA20" s="69">
        <v>3.2</v>
      </c>
      <c r="AB20" s="69">
        <v>7</v>
      </c>
      <c r="AC20" s="26">
        <v>27</v>
      </c>
      <c r="AD20" s="69">
        <v>5.4</v>
      </c>
      <c r="AE20" s="69">
        <v>3.4</v>
      </c>
      <c r="AF20" s="69">
        <v>7.4</v>
      </c>
      <c r="AG20" s="26">
        <v>28</v>
      </c>
      <c r="AH20" s="69">
        <v>5</v>
      </c>
      <c r="AI20" s="69">
        <v>3.1</v>
      </c>
      <c r="AJ20" s="69">
        <v>7</v>
      </c>
      <c r="AK20" s="26">
        <v>26</v>
      </c>
      <c r="AL20" s="69">
        <v>3.4</v>
      </c>
      <c r="AM20" s="69">
        <v>1.8</v>
      </c>
      <c r="AN20" s="69">
        <v>5</v>
      </c>
      <c r="AO20" s="26">
        <v>18</v>
      </c>
      <c r="AP20" s="69">
        <v>1.9</v>
      </c>
      <c r="AQ20" s="69">
        <v>0.8</v>
      </c>
      <c r="AR20" s="69">
        <v>3</v>
      </c>
      <c r="AS20" s="26">
        <v>11</v>
      </c>
    </row>
    <row r="21" spans="1:45">
      <c r="A21" s="31">
        <v>2015</v>
      </c>
      <c r="B21" s="69">
        <v>13.3</v>
      </c>
      <c r="C21" s="69">
        <v>12.4</v>
      </c>
      <c r="D21" s="69">
        <v>14.3</v>
      </c>
      <c r="E21" s="94">
        <v>706</v>
      </c>
      <c r="F21" s="69">
        <v>44.5</v>
      </c>
      <c r="G21" s="69">
        <v>38.700000000000003</v>
      </c>
      <c r="H21" s="69">
        <v>50.3</v>
      </c>
      <c r="I21" s="26">
        <v>227</v>
      </c>
      <c r="J21" s="69">
        <v>23.7</v>
      </c>
      <c r="K21" s="69">
        <v>19.5</v>
      </c>
      <c r="L21" s="69">
        <v>27.9</v>
      </c>
      <c r="M21" s="26">
        <v>124</v>
      </c>
      <c r="N21" s="69">
        <v>19.100000000000001</v>
      </c>
      <c r="O21" s="69">
        <v>15.3</v>
      </c>
      <c r="P21" s="69">
        <v>22.9</v>
      </c>
      <c r="Q21" s="26">
        <v>100</v>
      </c>
      <c r="R21" s="69">
        <v>13.1</v>
      </c>
      <c r="S21" s="69">
        <v>10</v>
      </c>
      <c r="T21" s="69">
        <v>16.3</v>
      </c>
      <c r="U21" s="26">
        <v>69</v>
      </c>
      <c r="V21" s="69">
        <v>10</v>
      </c>
      <c r="W21" s="69">
        <v>7.4</v>
      </c>
      <c r="X21" s="69">
        <v>12.7</v>
      </c>
      <c r="Y21" s="26">
        <v>54</v>
      </c>
      <c r="Z21" s="69">
        <v>9</v>
      </c>
      <c r="AA21" s="69">
        <v>6.4</v>
      </c>
      <c r="AB21" s="69">
        <v>11.6</v>
      </c>
      <c r="AC21" s="26">
        <v>46</v>
      </c>
      <c r="AD21" s="69">
        <v>6.7</v>
      </c>
      <c r="AE21" s="69">
        <v>4.5</v>
      </c>
      <c r="AF21" s="69">
        <v>8.9</v>
      </c>
      <c r="AG21" s="26">
        <v>36</v>
      </c>
      <c r="AH21" s="69">
        <v>2.9</v>
      </c>
      <c r="AI21" s="69">
        <v>1.5</v>
      </c>
      <c r="AJ21" s="69">
        <v>4.4000000000000004</v>
      </c>
      <c r="AK21" s="26">
        <v>16</v>
      </c>
      <c r="AL21" s="69">
        <v>4.3</v>
      </c>
      <c r="AM21" s="69">
        <v>2.5</v>
      </c>
      <c r="AN21" s="69">
        <v>6</v>
      </c>
      <c r="AO21" s="26">
        <v>23</v>
      </c>
      <c r="AP21" s="69">
        <v>2.1</v>
      </c>
      <c r="AQ21" s="69">
        <v>0.8</v>
      </c>
      <c r="AR21" s="69">
        <v>3.3</v>
      </c>
      <c r="AS21" s="26">
        <v>11</v>
      </c>
    </row>
    <row r="22" spans="1:45">
      <c r="A22" s="31">
        <v>2016</v>
      </c>
      <c r="B22" s="69">
        <v>16.399999999999999</v>
      </c>
      <c r="C22" s="69">
        <v>15.3</v>
      </c>
      <c r="D22" s="69">
        <v>17.5</v>
      </c>
      <c r="E22" s="94">
        <v>868</v>
      </c>
      <c r="F22" s="69">
        <v>53.4</v>
      </c>
      <c r="G22" s="69">
        <v>47</v>
      </c>
      <c r="H22" s="69">
        <v>59.8</v>
      </c>
      <c r="I22" s="26">
        <v>274</v>
      </c>
      <c r="J22" s="69">
        <v>30</v>
      </c>
      <c r="K22" s="69">
        <v>25.3</v>
      </c>
      <c r="L22" s="69">
        <v>34.700000000000003</v>
      </c>
      <c r="M22" s="26">
        <v>159</v>
      </c>
      <c r="N22" s="69">
        <v>23.6</v>
      </c>
      <c r="O22" s="69">
        <v>19.3</v>
      </c>
      <c r="P22" s="69">
        <v>27.8</v>
      </c>
      <c r="Q22" s="26">
        <v>120</v>
      </c>
      <c r="R22" s="69">
        <v>18.8</v>
      </c>
      <c r="S22" s="69">
        <v>15</v>
      </c>
      <c r="T22" s="69">
        <v>22.6</v>
      </c>
      <c r="U22" s="26">
        <v>97</v>
      </c>
      <c r="V22" s="69">
        <v>14.8</v>
      </c>
      <c r="W22" s="69">
        <v>11.5</v>
      </c>
      <c r="X22" s="69">
        <v>18.100000000000001</v>
      </c>
      <c r="Y22" s="26">
        <v>78</v>
      </c>
      <c r="Z22" s="69">
        <v>8.1</v>
      </c>
      <c r="AA22" s="69">
        <v>5.7</v>
      </c>
      <c r="AB22" s="69">
        <v>10.6</v>
      </c>
      <c r="AC22" s="26">
        <v>42</v>
      </c>
      <c r="AD22" s="69">
        <v>8.1</v>
      </c>
      <c r="AE22" s="69">
        <v>5.7</v>
      </c>
      <c r="AF22" s="69">
        <v>10.5</v>
      </c>
      <c r="AG22" s="26">
        <v>43</v>
      </c>
      <c r="AH22" s="69">
        <v>5.0999999999999996</v>
      </c>
      <c r="AI22" s="69">
        <v>3.1</v>
      </c>
      <c r="AJ22" s="69">
        <v>7</v>
      </c>
      <c r="AK22" s="26">
        <v>27</v>
      </c>
      <c r="AL22" s="69">
        <v>2.2999999999999998</v>
      </c>
      <c r="AM22" s="69">
        <v>1</v>
      </c>
      <c r="AN22" s="69">
        <v>3.6</v>
      </c>
      <c r="AO22" s="26">
        <v>12</v>
      </c>
      <c r="AP22" s="69">
        <v>2.7</v>
      </c>
      <c r="AQ22" s="69">
        <v>1.4</v>
      </c>
      <c r="AR22" s="69">
        <v>4.0999999999999996</v>
      </c>
      <c r="AS22" s="26">
        <v>16</v>
      </c>
    </row>
    <row r="23" spans="1:45">
      <c r="A23" s="31">
        <v>2017</v>
      </c>
      <c r="B23" s="69">
        <v>17.7</v>
      </c>
      <c r="C23" s="69">
        <v>16.600000000000001</v>
      </c>
      <c r="D23" s="69">
        <v>18.899999999999999</v>
      </c>
      <c r="E23" s="94">
        <v>934</v>
      </c>
      <c r="F23" s="69">
        <v>57.3</v>
      </c>
      <c r="G23" s="69">
        <v>50.7</v>
      </c>
      <c r="H23" s="69">
        <v>64</v>
      </c>
      <c r="I23" s="26">
        <v>289</v>
      </c>
      <c r="J23" s="69">
        <v>35.799999999999997</v>
      </c>
      <c r="K23" s="69">
        <v>30.7</v>
      </c>
      <c r="L23" s="69">
        <v>41</v>
      </c>
      <c r="M23" s="26">
        <v>190</v>
      </c>
      <c r="N23" s="69">
        <v>25.7</v>
      </c>
      <c r="O23" s="69">
        <v>21.3</v>
      </c>
      <c r="P23" s="69">
        <v>30.2</v>
      </c>
      <c r="Q23" s="26">
        <v>131</v>
      </c>
      <c r="R23" s="69">
        <v>18.600000000000001</v>
      </c>
      <c r="S23" s="69">
        <v>14.9</v>
      </c>
      <c r="T23" s="69">
        <v>22.4</v>
      </c>
      <c r="U23" s="26">
        <v>96</v>
      </c>
      <c r="V23" s="69">
        <v>14.1</v>
      </c>
      <c r="W23" s="69">
        <v>10.8</v>
      </c>
      <c r="X23" s="69">
        <v>17.399999999999999</v>
      </c>
      <c r="Y23" s="26">
        <v>72</v>
      </c>
      <c r="Z23" s="69">
        <v>11.8</v>
      </c>
      <c r="AA23" s="69">
        <v>8.8000000000000007</v>
      </c>
      <c r="AB23" s="69">
        <v>14.9</v>
      </c>
      <c r="AC23" s="26">
        <v>60</v>
      </c>
      <c r="AD23" s="69">
        <v>6.4</v>
      </c>
      <c r="AE23" s="69">
        <v>4.3</v>
      </c>
      <c r="AF23" s="69">
        <v>8.5</v>
      </c>
      <c r="AG23" s="26">
        <v>35</v>
      </c>
      <c r="AH23" s="69">
        <v>5</v>
      </c>
      <c r="AI23" s="69">
        <v>3.1</v>
      </c>
      <c r="AJ23" s="69">
        <v>6.9</v>
      </c>
      <c r="AK23" s="26">
        <v>27</v>
      </c>
      <c r="AL23" s="69">
        <v>3.9</v>
      </c>
      <c r="AM23" s="69">
        <v>2.2999999999999998</v>
      </c>
      <c r="AN23" s="69">
        <v>5.6</v>
      </c>
      <c r="AO23" s="26">
        <v>22</v>
      </c>
      <c r="AP23" s="69">
        <v>2.4</v>
      </c>
      <c r="AQ23" s="69">
        <v>1</v>
      </c>
      <c r="AR23" s="69">
        <v>3.7</v>
      </c>
      <c r="AS23" s="26">
        <v>12</v>
      </c>
    </row>
    <row r="24" spans="1:45">
      <c r="A24" s="31">
        <v>2018</v>
      </c>
      <c r="B24" s="69">
        <v>22.5</v>
      </c>
      <c r="C24" s="69">
        <v>21.2</v>
      </c>
      <c r="D24" s="69">
        <v>23.8</v>
      </c>
      <c r="E24" s="94">
        <v>1187</v>
      </c>
      <c r="F24" s="69">
        <v>81.3</v>
      </c>
      <c r="G24" s="69">
        <v>73.3</v>
      </c>
      <c r="H24" s="69">
        <v>89.3</v>
      </c>
      <c r="I24" s="26">
        <v>404</v>
      </c>
      <c r="J24" s="69">
        <v>43.5</v>
      </c>
      <c r="K24" s="69">
        <v>37.799999999999997</v>
      </c>
      <c r="L24" s="69">
        <v>49.2</v>
      </c>
      <c r="M24" s="26">
        <v>228</v>
      </c>
      <c r="N24" s="69">
        <v>32</v>
      </c>
      <c r="O24" s="69">
        <v>27.1</v>
      </c>
      <c r="P24" s="69">
        <v>37</v>
      </c>
      <c r="Q24" s="26">
        <v>162</v>
      </c>
      <c r="R24" s="69">
        <v>21.7</v>
      </c>
      <c r="S24" s="69">
        <v>17.7</v>
      </c>
      <c r="T24" s="69">
        <v>25.8</v>
      </c>
      <c r="U24" s="26">
        <v>112</v>
      </c>
      <c r="V24" s="69">
        <v>18.399999999999999</v>
      </c>
      <c r="W24" s="69">
        <v>14.6</v>
      </c>
      <c r="X24" s="69">
        <v>22.1</v>
      </c>
      <c r="Y24" s="26">
        <v>94</v>
      </c>
      <c r="Z24" s="69">
        <v>13.8</v>
      </c>
      <c r="AA24" s="69">
        <v>10.6</v>
      </c>
      <c r="AB24" s="69">
        <v>17</v>
      </c>
      <c r="AC24" s="26">
        <v>72</v>
      </c>
      <c r="AD24" s="69">
        <v>8.4</v>
      </c>
      <c r="AE24" s="69">
        <v>5.9</v>
      </c>
      <c r="AF24" s="69">
        <v>10.9</v>
      </c>
      <c r="AG24" s="26">
        <v>45</v>
      </c>
      <c r="AH24" s="69">
        <v>5.4</v>
      </c>
      <c r="AI24" s="69">
        <v>3.5</v>
      </c>
      <c r="AJ24" s="69">
        <v>7.4</v>
      </c>
      <c r="AK24" s="26">
        <v>30</v>
      </c>
      <c r="AL24" s="69">
        <v>4.5999999999999996</v>
      </c>
      <c r="AM24" s="69">
        <v>2.8</v>
      </c>
      <c r="AN24" s="69">
        <v>6.4</v>
      </c>
      <c r="AO24" s="26">
        <v>25</v>
      </c>
      <c r="AP24" s="69">
        <v>2.6</v>
      </c>
      <c r="AQ24" s="69">
        <v>1.3</v>
      </c>
      <c r="AR24" s="69">
        <v>4</v>
      </c>
      <c r="AS24" s="26">
        <v>15</v>
      </c>
    </row>
    <row r="25" spans="1:45">
      <c r="A25" s="31">
        <v>2019</v>
      </c>
      <c r="B25" s="69">
        <v>24.4</v>
      </c>
      <c r="C25" s="69">
        <v>23</v>
      </c>
      <c r="D25" s="69">
        <v>25.7</v>
      </c>
      <c r="E25" s="94">
        <v>1280</v>
      </c>
      <c r="F25" s="69">
        <v>88.3</v>
      </c>
      <c r="G25" s="69">
        <v>80</v>
      </c>
      <c r="H25" s="69">
        <v>96.6</v>
      </c>
      <c r="I25" s="26">
        <v>439</v>
      </c>
      <c r="J25" s="69">
        <v>49.3</v>
      </c>
      <c r="K25" s="69">
        <v>43.2</v>
      </c>
      <c r="L25" s="69">
        <v>55.4</v>
      </c>
      <c r="M25" s="26">
        <v>256</v>
      </c>
      <c r="N25" s="69">
        <v>36</v>
      </c>
      <c r="O25" s="69">
        <v>30.7</v>
      </c>
      <c r="P25" s="69">
        <v>41.3</v>
      </c>
      <c r="Q25" s="26">
        <v>182</v>
      </c>
      <c r="R25" s="69">
        <v>25.2</v>
      </c>
      <c r="S25" s="69">
        <v>20.9</v>
      </c>
      <c r="T25" s="69">
        <v>29.6</v>
      </c>
      <c r="U25" s="26">
        <v>130</v>
      </c>
      <c r="V25" s="69">
        <v>17.100000000000001</v>
      </c>
      <c r="W25" s="69">
        <v>13.5</v>
      </c>
      <c r="X25" s="69">
        <v>20.7</v>
      </c>
      <c r="Y25" s="26">
        <v>87</v>
      </c>
      <c r="Z25" s="69">
        <v>11.3</v>
      </c>
      <c r="AA25" s="69">
        <v>8.4</v>
      </c>
      <c r="AB25" s="69">
        <v>14.3</v>
      </c>
      <c r="AC25" s="26">
        <v>57</v>
      </c>
      <c r="AD25" s="69">
        <v>11.4</v>
      </c>
      <c r="AE25" s="69">
        <v>8.6</v>
      </c>
      <c r="AF25" s="69">
        <v>14.3</v>
      </c>
      <c r="AG25" s="26">
        <v>61</v>
      </c>
      <c r="AH25" s="69">
        <v>5.0999999999999996</v>
      </c>
      <c r="AI25" s="69">
        <v>3.2</v>
      </c>
      <c r="AJ25" s="69">
        <v>7</v>
      </c>
      <c r="AK25" s="26">
        <v>29</v>
      </c>
      <c r="AL25" s="69">
        <v>4.8</v>
      </c>
      <c r="AM25" s="69">
        <v>3</v>
      </c>
      <c r="AN25" s="69">
        <v>6.7</v>
      </c>
      <c r="AO25" s="26">
        <v>27</v>
      </c>
      <c r="AP25" s="69">
        <v>2</v>
      </c>
      <c r="AQ25" s="69">
        <v>0.9</v>
      </c>
      <c r="AR25" s="69">
        <v>3.1</v>
      </c>
      <c r="AS25" s="26">
        <v>12</v>
      </c>
    </row>
    <row r="26" spans="1:45">
      <c r="A26" s="31">
        <v>2020</v>
      </c>
      <c r="B26" s="69">
        <v>25.2</v>
      </c>
      <c r="C26" s="69">
        <v>23.8</v>
      </c>
      <c r="D26" s="69">
        <v>26.6</v>
      </c>
      <c r="E26" s="94">
        <v>1339</v>
      </c>
      <c r="F26" s="69">
        <v>82.2</v>
      </c>
      <c r="G26" s="69">
        <v>74.2</v>
      </c>
      <c r="H26" s="69">
        <v>90.1</v>
      </c>
      <c r="I26" s="26">
        <v>417</v>
      </c>
      <c r="J26" s="69">
        <v>55.2</v>
      </c>
      <c r="K26" s="69">
        <v>48.8</v>
      </c>
      <c r="L26" s="69">
        <v>61.6</v>
      </c>
      <c r="M26" s="26">
        <v>290</v>
      </c>
      <c r="N26" s="69">
        <v>32.700000000000003</v>
      </c>
      <c r="O26" s="69">
        <v>27.7</v>
      </c>
      <c r="P26" s="69">
        <v>37.799999999999997</v>
      </c>
      <c r="Q26" s="26">
        <v>165</v>
      </c>
      <c r="R26" s="69">
        <v>28.7</v>
      </c>
      <c r="S26" s="69">
        <v>24.1</v>
      </c>
      <c r="T26" s="69">
        <v>33.299999999999997</v>
      </c>
      <c r="U26" s="26">
        <v>151</v>
      </c>
      <c r="V26" s="69">
        <v>16</v>
      </c>
      <c r="W26" s="69">
        <v>12.5</v>
      </c>
      <c r="X26" s="69">
        <v>19.5</v>
      </c>
      <c r="Y26" s="26">
        <v>82</v>
      </c>
      <c r="Z26" s="69">
        <v>17.600000000000001</v>
      </c>
      <c r="AA26" s="69">
        <v>13.9</v>
      </c>
      <c r="AB26" s="69">
        <v>21.3</v>
      </c>
      <c r="AC26" s="26">
        <v>90</v>
      </c>
      <c r="AD26" s="69">
        <v>11.8</v>
      </c>
      <c r="AE26" s="69">
        <v>8.8000000000000007</v>
      </c>
      <c r="AF26" s="69">
        <v>14.7</v>
      </c>
      <c r="AG26" s="26">
        <v>63</v>
      </c>
      <c r="AH26" s="69">
        <v>7</v>
      </c>
      <c r="AI26" s="69">
        <v>4.8</v>
      </c>
      <c r="AJ26" s="69">
        <v>9.1999999999999993</v>
      </c>
      <c r="AK26" s="26">
        <v>40</v>
      </c>
      <c r="AL26" s="69">
        <v>4.0999999999999996</v>
      </c>
      <c r="AM26" s="69">
        <v>2.4</v>
      </c>
      <c r="AN26" s="69">
        <v>5.8</v>
      </c>
      <c r="AO26" s="26">
        <v>23</v>
      </c>
      <c r="AP26" s="69">
        <v>3.2</v>
      </c>
      <c r="AQ26" s="69">
        <v>1.7</v>
      </c>
      <c r="AR26" s="69">
        <v>4.7</v>
      </c>
      <c r="AS26" s="26">
        <v>18</v>
      </c>
    </row>
    <row r="27" spans="1:45">
      <c r="A27" s="31">
        <v>2021</v>
      </c>
      <c r="B27" s="69">
        <v>25</v>
      </c>
      <c r="C27" s="69">
        <v>23.7</v>
      </c>
      <c r="D27" s="69">
        <v>26.4</v>
      </c>
      <c r="E27" s="94">
        <v>1330</v>
      </c>
      <c r="F27" s="69">
        <v>80.3</v>
      </c>
      <c r="G27" s="69">
        <v>72.3</v>
      </c>
      <c r="H27" s="69">
        <v>88.2</v>
      </c>
      <c r="I27" s="26">
        <v>402</v>
      </c>
      <c r="J27" s="69">
        <v>49.5</v>
      </c>
      <c r="K27" s="69">
        <v>43.4</v>
      </c>
      <c r="L27" s="69">
        <v>55.6</v>
      </c>
      <c r="M27" s="26">
        <v>256</v>
      </c>
      <c r="N27" s="69">
        <v>37.799999999999997</v>
      </c>
      <c r="O27" s="69">
        <v>32.4</v>
      </c>
      <c r="P27" s="69">
        <v>43.2</v>
      </c>
      <c r="Q27" s="26">
        <v>191</v>
      </c>
      <c r="R27" s="69">
        <v>31.1</v>
      </c>
      <c r="S27" s="69">
        <v>26.2</v>
      </c>
      <c r="T27" s="69">
        <v>35.9</v>
      </c>
      <c r="U27" s="26">
        <v>161</v>
      </c>
      <c r="V27" s="69">
        <v>22.6</v>
      </c>
      <c r="W27" s="69">
        <v>18.5</v>
      </c>
      <c r="X27" s="69">
        <v>26.8</v>
      </c>
      <c r="Y27" s="26">
        <v>117</v>
      </c>
      <c r="Z27" s="69">
        <v>13.9</v>
      </c>
      <c r="AA27" s="69">
        <v>10.7</v>
      </c>
      <c r="AB27" s="69">
        <v>17.2</v>
      </c>
      <c r="AC27" s="26">
        <v>73</v>
      </c>
      <c r="AD27" s="69">
        <v>7.9</v>
      </c>
      <c r="AE27" s="69">
        <v>5.5</v>
      </c>
      <c r="AF27" s="69">
        <v>10.199999999999999</v>
      </c>
      <c r="AG27" s="26">
        <v>43</v>
      </c>
      <c r="AH27" s="69">
        <v>6.8</v>
      </c>
      <c r="AI27" s="69">
        <v>4.5999999999999996</v>
      </c>
      <c r="AJ27" s="69">
        <v>8.9</v>
      </c>
      <c r="AK27" s="26">
        <v>39</v>
      </c>
      <c r="AL27" s="69">
        <v>4.8</v>
      </c>
      <c r="AM27" s="69">
        <v>3</v>
      </c>
      <c r="AN27" s="69">
        <v>6.6</v>
      </c>
      <c r="AO27" s="26">
        <v>27</v>
      </c>
      <c r="AP27" s="69">
        <v>3.7</v>
      </c>
      <c r="AQ27" s="69">
        <v>2.1</v>
      </c>
      <c r="AR27" s="69">
        <v>5.3</v>
      </c>
      <c r="AS27" s="26">
        <v>21</v>
      </c>
    </row>
    <row r="28" spans="1:45">
      <c r="A28" s="31">
        <v>2022</v>
      </c>
      <c r="B28" s="69">
        <v>19.8</v>
      </c>
      <c r="C28" s="69">
        <v>18.600000000000001</v>
      </c>
      <c r="D28" s="69">
        <v>21</v>
      </c>
      <c r="E28" s="94">
        <v>1051</v>
      </c>
      <c r="F28" s="69">
        <v>63.8</v>
      </c>
      <c r="G28" s="69">
        <v>56.7</v>
      </c>
      <c r="H28" s="69">
        <v>70.900000000000006</v>
      </c>
      <c r="I28" s="26">
        <v>318</v>
      </c>
      <c r="J28" s="69">
        <v>41.3</v>
      </c>
      <c r="K28" s="69">
        <v>35.700000000000003</v>
      </c>
      <c r="L28" s="69">
        <v>47</v>
      </c>
      <c r="M28" s="26">
        <v>209</v>
      </c>
      <c r="N28" s="69">
        <v>29.6</v>
      </c>
      <c r="O28" s="69">
        <v>24.8</v>
      </c>
      <c r="P28" s="69">
        <v>34.5</v>
      </c>
      <c r="Q28" s="26">
        <v>146</v>
      </c>
      <c r="R28" s="69">
        <v>23.8</v>
      </c>
      <c r="S28" s="69">
        <v>19.600000000000001</v>
      </c>
      <c r="T28" s="69">
        <v>28</v>
      </c>
      <c r="U28" s="26">
        <v>126</v>
      </c>
      <c r="V28" s="69">
        <v>17.8</v>
      </c>
      <c r="W28" s="69">
        <v>14.1</v>
      </c>
      <c r="X28" s="69">
        <v>21.4</v>
      </c>
      <c r="Y28" s="26">
        <v>91</v>
      </c>
      <c r="Z28" s="69">
        <v>8.9</v>
      </c>
      <c r="AA28" s="69">
        <v>6.4</v>
      </c>
      <c r="AB28" s="69">
        <v>11.5</v>
      </c>
      <c r="AC28" s="26">
        <v>48</v>
      </c>
      <c r="AD28" s="69">
        <v>8.4</v>
      </c>
      <c r="AE28" s="69">
        <v>5.9</v>
      </c>
      <c r="AF28" s="69">
        <v>10.8</v>
      </c>
      <c r="AG28" s="26">
        <v>45</v>
      </c>
      <c r="AH28" s="69">
        <v>5.3</v>
      </c>
      <c r="AI28" s="69">
        <v>3.4</v>
      </c>
      <c r="AJ28" s="69">
        <v>7.2</v>
      </c>
      <c r="AK28" s="26">
        <v>31</v>
      </c>
      <c r="AL28" s="69">
        <v>4.5999999999999996</v>
      </c>
      <c r="AM28" s="69">
        <v>2.8</v>
      </c>
      <c r="AN28" s="69">
        <v>6.4</v>
      </c>
      <c r="AO28" s="26">
        <v>26</v>
      </c>
      <c r="AP28" s="69">
        <v>2</v>
      </c>
      <c r="AQ28" s="69">
        <v>0.8</v>
      </c>
      <c r="AR28" s="69">
        <v>3.2</v>
      </c>
      <c r="AS28" s="26">
        <v>11</v>
      </c>
    </row>
    <row r="29" spans="1:45">
      <c r="A29" s="46">
        <v>2023</v>
      </c>
      <c r="B29" s="45">
        <v>22.1</v>
      </c>
      <c r="C29" s="45">
        <v>20.9</v>
      </c>
      <c r="D29" s="45">
        <v>23.4</v>
      </c>
      <c r="E29" s="63">
        <v>1172</v>
      </c>
      <c r="F29" s="10">
        <v>71.599999999999994</v>
      </c>
      <c r="G29" s="10">
        <v>64.2</v>
      </c>
      <c r="H29" s="10">
        <v>79.099999999999994</v>
      </c>
      <c r="I29" s="10">
        <v>357</v>
      </c>
      <c r="J29" s="10">
        <v>36.4</v>
      </c>
      <c r="K29" s="10">
        <v>31.1</v>
      </c>
      <c r="L29" s="10">
        <v>41.7</v>
      </c>
      <c r="M29" s="10">
        <v>186</v>
      </c>
      <c r="N29" s="10">
        <v>38.9</v>
      </c>
      <c r="O29" s="10">
        <v>33.4</v>
      </c>
      <c r="P29" s="10">
        <v>44.4</v>
      </c>
      <c r="Q29" s="10">
        <v>193</v>
      </c>
      <c r="R29" s="10">
        <v>26.2</v>
      </c>
      <c r="S29" s="10">
        <v>21.7</v>
      </c>
      <c r="T29" s="10">
        <v>30.6</v>
      </c>
      <c r="U29" s="10">
        <v>134</v>
      </c>
      <c r="V29" s="10">
        <v>19.8</v>
      </c>
      <c r="W29" s="10">
        <v>15.9</v>
      </c>
      <c r="X29" s="10">
        <v>23.7</v>
      </c>
      <c r="Y29" s="10">
        <v>100</v>
      </c>
      <c r="Z29" s="10">
        <v>15.5</v>
      </c>
      <c r="AA29" s="10">
        <v>12.1</v>
      </c>
      <c r="AB29" s="10">
        <v>18.899999999999999</v>
      </c>
      <c r="AC29" s="10">
        <v>80</v>
      </c>
      <c r="AD29" s="10">
        <v>8.1999999999999993</v>
      </c>
      <c r="AE29" s="10">
        <v>5.8</v>
      </c>
      <c r="AF29" s="10">
        <v>10.6</v>
      </c>
      <c r="AG29" s="10">
        <v>45</v>
      </c>
      <c r="AH29" s="10">
        <v>6.6</v>
      </c>
      <c r="AI29" s="10">
        <v>4.5</v>
      </c>
      <c r="AJ29" s="10">
        <v>8.6999999999999993</v>
      </c>
      <c r="AK29" s="10">
        <v>38</v>
      </c>
      <c r="AL29" s="10">
        <v>2.7</v>
      </c>
      <c r="AM29" s="10">
        <v>1.4</v>
      </c>
      <c r="AN29" s="10">
        <v>4.0999999999999996</v>
      </c>
      <c r="AO29" s="10">
        <v>15</v>
      </c>
      <c r="AP29" s="10">
        <v>4.3</v>
      </c>
      <c r="AQ29" s="10">
        <v>2.6</v>
      </c>
      <c r="AR29" s="10">
        <v>6</v>
      </c>
      <c r="AS29" s="10">
        <v>24</v>
      </c>
    </row>
  </sheetData>
  <hyperlinks>
    <hyperlink ref="A5" location="Table_of_contents!A1" display="Back to table of contents" xr:uid="{00000000-0004-0000-0C00-000000000000}"/>
  </hyperlink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52"/>
  <sheetViews>
    <sheetView workbookViewId="0"/>
  </sheetViews>
  <sheetFormatPr defaultColWidth="8.6640625" defaultRowHeight="15"/>
  <cols>
    <col min="1" max="1" width="8.6640625" style="46"/>
    <col min="2" max="8" width="19" style="10" customWidth="1"/>
    <col min="9" max="11" width="21.5546875" style="10" customWidth="1"/>
    <col min="12" max="16384" width="8.6640625" style="10"/>
  </cols>
  <sheetData>
    <row r="1" spans="1:11" ht="21">
      <c r="A1" s="27" t="s">
        <v>410</v>
      </c>
      <c r="E1" s="44"/>
      <c r="H1" s="44"/>
      <c r="I1" s="58"/>
    </row>
    <row r="2" spans="1:11">
      <c r="A2" s="17" t="s">
        <v>336</v>
      </c>
      <c r="E2" s="47"/>
      <c r="H2" s="47"/>
    </row>
    <row r="3" spans="1:11">
      <c r="A3" s="17" t="s">
        <v>297</v>
      </c>
      <c r="E3" s="47"/>
      <c r="H3" s="47"/>
    </row>
    <row r="4" spans="1:11">
      <c r="A4" s="17" t="s">
        <v>365</v>
      </c>
      <c r="E4" s="47"/>
      <c r="H4" s="47"/>
      <c r="I4" s="58"/>
    </row>
    <row r="5" spans="1:11">
      <c r="A5" s="17" t="s">
        <v>295</v>
      </c>
      <c r="E5" s="47"/>
      <c r="H5" s="47"/>
      <c r="I5" s="58"/>
    </row>
    <row r="6" spans="1:11">
      <c r="A6" s="127" t="s">
        <v>171</v>
      </c>
      <c r="E6" s="47"/>
      <c r="H6" s="47"/>
      <c r="I6" s="58"/>
    </row>
    <row r="7" spans="1:11" ht="93.6">
      <c r="A7" s="135" t="s">
        <v>0</v>
      </c>
      <c r="B7" s="87" t="s">
        <v>269</v>
      </c>
      <c r="C7" s="87" t="s">
        <v>270</v>
      </c>
      <c r="D7" s="87" t="s">
        <v>271</v>
      </c>
      <c r="E7" s="87" t="s">
        <v>296</v>
      </c>
      <c r="F7" s="87" t="s">
        <v>317</v>
      </c>
      <c r="G7" s="87" t="s">
        <v>318</v>
      </c>
      <c r="H7" s="87" t="s">
        <v>319</v>
      </c>
      <c r="I7" s="87" t="s">
        <v>322</v>
      </c>
      <c r="J7" s="87" t="s">
        <v>321</v>
      </c>
      <c r="K7" s="87" t="s">
        <v>320</v>
      </c>
    </row>
    <row r="8" spans="1:11" ht="18" customHeight="1">
      <c r="A8" s="46">
        <v>1979</v>
      </c>
      <c r="B8" s="64" t="s">
        <v>261</v>
      </c>
      <c r="C8" s="64">
        <v>339</v>
      </c>
      <c r="D8" s="64" t="s">
        <v>261</v>
      </c>
      <c r="E8" s="77">
        <v>5203600</v>
      </c>
      <c r="F8" s="64" t="s">
        <v>261</v>
      </c>
      <c r="G8" s="25">
        <f t="shared" ref="G8:G52" si="0">C8/$E8*100000</f>
        <v>6.5147205780613424</v>
      </c>
      <c r="H8" s="64" t="s">
        <v>261</v>
      </c>
      <c r="I8" s="64" t="s">
        <v>261</v>
      </c>
      <c r="J8" s="64" t="s">
        <v>261</v>
      </c>
      <c r="K8" s="64" t="s">
        <v>261</v>
      </c>
    </row>
    <row r="9" spans="1:11">
      <c r="A9" s="46">
        <v>1980</v>
      </c>
      <c r="B9" s="64" t="s">
        <v>261</v>
      </c>
      <c r="C9" s="64">
        <v>306</v>
      </c>
      <c r="D9" s="64" t="s">
        <v>261</v>
      </c>
      <c r="E9" s="77">
        <v>5193900</v>
      </c>
      <c r="F9" s="64" t="s">
        <v>261</v>
      </c>
      <c r="G9" s="25">
        <f t="shared" si="0"/>
        <v>5.89152659850979</v>
      </c>
      <c r="H9" s="64" t="s">
        <v>261</v>
      </c>
      <c r="I9" s="64" t="s">
        <v>261</v>
      </c>
      <c r="J9" s="64" t="s">
        <v>261</v>
      </c>
      <c r="K9" s="64" t="s">
        <v>261</v>
      </c>
    </row>
    <row r="10" spans="1:11">
      <c r="A10" s="46">
        <v>1981</v>
      </c>
      <c r="B10" s="64" t="s">
        <v>261</v>
      </c>
      <c r="C10" s="64">
        <v>307</v>
      </c>
      <c r="D10" s="64" t="s">
        <v>261</v>
      </c>
      <c r="E10" s="77">
        <v>5180200</v>
      </c>
      <c r="F10" s="64" t="s">
        <v>261</v>
      </c>
      <c r="G10" s="25">
        <f t="shared" si="0"/>
        <v>5.9264121076406315</v>
      </c>
      <c r="H10" s="64" t="s">
        <v>261</v>
      </c>
      <c r="I10" s="64" t="s">
        <v>261</v>
      </c>
      <c r="J10" s="64" t="s">
        <v>261</v>
      </c>
      <c r="K10" s="64" t="s">
        <v>261</v>
      </c>
    </row>
    <row r="11" spans="1:11">
      <c r="A11" s="46">
        <v>1982</v>
      </c>
      <c r="B11" s="64" t="s">
        <v>261</v>
      </c>
      <c r="C11" s="64">
        <v>265</v>
      </c>
      <c r="D11" s="64" t="s">
        <v>261</v>
      </c>
      <c r="E11" s="77">
        <v>5164540</v>
      </c>
      <c r="F11" s="64" t="s">
        <v>261</v>
      </c>
      <c r="G11" s="25">
        <f t="shared" si="0"/>
        <v>5.131144303268055</v>
      </c>
      <c r="H11" s="64" t="s">
        <v>261</v>
      </c>
      <c r="I11" s="64" t="s">
        <v>261</v>
      </c>
      <c r="J11" s="64" t="s">
        <v>261</v>
      </c>
      <c r="K11" s="64" t="s">
        <v>261</v>
      </c>
    </row>
    <row r="12" spans="1:11">
      <c r="A12" s="46">
        <v>1983</v>
      </c>
      <c r="B12" s="64" t="s">
        <v>261</v>
      </c>
      <c r="C12" s="64">
        <v>212</v>
      </c>
      <c r="D12" s="64" t="s">
        <v>261</v>
      </c>
      <c r="E12" s="77">
        <v>5148120</v>
      </c>
      <c r="F12" s="64" t="s">
        <v>261</v>
      </c>
      <c r="G12" s="25">
        <f t="shared" si="0"/>
        <v>4.1180081272386815</v>
      </c>
      <c r="H12" s="64" t="s">
        <v>261</v>
      </c>
      <c r="I12" s="64" t="s">
        <v>261</v>
      </c>
      <c r="J12" s="64" t="s">
        <v>261</v>
      </c>
      <c r="K12" s="64" t="s">
        <v>261</v>
      </c>
    </row>
    <row r="13" spans="1:11">
      <c r="A13" s="46">
        <v>1984</v>
      </c>
      <c r="B13" s="64" t="s">
        <v>261</v>
      </c>
      <c r="C13" s="64">
        <v>201</v>
      </c>
      <c r="D13" s="64" t="s">
        <v>261</v>
      </c>
      <c r="E13" s="77">
        <v>5138880</v>
      </c>
      <c r="F13" s="64" t="s">
        <v>261</v>
      </c>
      <c r="G13" s="25">
        <f t="shared" si="0"/>
        <v>3.9113581169437697</v>
      </c>
      <c r="H13" s="64" t="s">
        <v>261</v>
      </c>
      <c r="I13" s="64" t="s">
        <v>261</v>
      </c>
      <c r="J13" s="64" t="s">
        <v>261</v>
      </c>
      <c r="K13" s="64" t="s">
        <v>261</v>
      </c>
    </row>
    <row r="14" spans="1:11">
      <c r="A14" s="46">
        <v>1985</v>
      </c>
      <c r="B14" s="64" t="s">
        <v>261</v>
      </c>
      <c r="C14" s="64">
        <v>242</v>
      </c>
      <c r="D14" s="64" t="s">
        <v>261</v>
      </c>
      <c r="E14" s="77">
        <v>5127890</v>
      </c>
      <c r="F14" s="64" t="s">
        <v>261</v>
      </c>
      <c r="G14" s="25">
        <f t="shared" si="0"/>
        <v>4.7192900003705232</v>
      </c>
      <c r="H14" s="64" t="s">
        <v>261</v>
      </c>
      <c r="I14" s="64" t="s">
        <v>261</v>
      </c>
      <c r="J14" s="64" t="s">
        <v>261</v>
      </c>
      <c r="K14" s="64" t="s">
        <v>261</v>
      </c>
    </row>
    <row r="15" spans="1:11">
      <c r="A15" s="46">
        <v>1986</v>
      </c>
      <c r="B15" s="64" t="s">
        <v>261</v>
      </c>
      <c r="C15" s="64">
        <v>223</v>
      </c>
      <c r="D15" s="64" t="s">
        <v>261</v>
      </c>
      <c r="E15" s="77">
        <v>5111760</v>
      </c>
      <c r="F15" s="64" t="s">
        <v>261</v>
      </c>
      <c r="G15" s="25">
        <f t="shared" si="0"/>
        <v>4.3624896317510995</v>
      </c>
      <c r="H15" s="64" t="s">
        <v>261</v>
      </c>
      <c r="I15" s="64" t="s">
        <v>261</v>
      </c>
      <c r="J15" s="64" t="s">
        <v>261</v>
      </c>
      <c r="K15" s="64" t="s">
        <v>261</v>
      </c>
    </row>
    <row r="16" spans="1:11">
      <c r="A16" s="46">
        <v>1987</v>
      </c>
      <c r="B16" s="64" t="s">
        <v>261</v>
      </c>
      <c r="C16" s="64">
        <v>250</v>
      </c>
      <c r="D16" s="64" t="s">
        <v>261</v>
      </c>
      <c r="E16" s="77">
        <v>5099020</v>
      </c>
      <c r="F16" s="64" t="s">
        <v>261</v>
      </c>
      <c r="G16" s="25">
        <f t="shared" si="0"/>
        <v>4.9029029107554001</v>
      </c>
      <c r="H16" s="64" t="s">
        <v>261</v>
      </c>
      <c r="I16" s="64" t="s">
        <v>261</v>
      </c>
      <c r="J16" s="64" t="s">
        <v>261</v>
      </c>
      <c r="K16" s="64" t="s">
        <v>261</v>
      </c>
    </row>
    <row r="17" spans="1:11">
      <c r="A17" s="46">
        <v>1988</v>
      </c>
      <c r="B17" s="64" t="s">
        <v>261</v>
      </c>
      <c r="C17" s="64">
        <v>238</v>
      </c>
      <c r="D17" s="64" t="s">
        <v>261</v>
      </c>
      <c r="E17" s="77">
        <v>5077440</v>
      </c>
      <c r="F17" s="64" t="s">
        <v>261</v>
      </c>
      <c r="G17" s="25">
        <f t="shared" si="0"/>
        <v>4.6874015251780419</v>
      </c>
      <c r="H17" s="64" t="s">
        <v>261</v>
      </c>
      <c r="I17" s="64" t="s">
        <v>261</v>
      </c>
      <c r="J17" s="64" t="s">
        <v>261</v>
      </c>
      <c r="K17" s="64" t="s">
        <v>261</v>
      </c>
    </row>
    <row r="18" spans="1:11">
      <c r="A18" s="46">
        <v>1989</v>
      </c>
      <c r="B18" s="64" t="s">
        <v>261</v>
      </c>
      <c r="C18" s="64">
        <v>264</v>
      </c>
      <c r="D18" s="64" t="s">
        <v>261</v>
      </c>
      <c r="E18" s="77">
        <v>5078190</v>
      </c>
      <c r="F18" s="64" t="s">
        <v>261</v>
      </c>
      <c r="G18" s="25">
        <f t="shared" si="0"/>
        <v>5.1987026873748325</v>
      </c>
      <c r="H18" s="64" t="s">
        <v>261</v>
      </c>
      <c r="I18" s="64" t="s">
        <v>261</v>
      </c>
      <c r="J18" s="64" t="s">
        <v>261</v>
      </c>
      <c r="K18" s="64" t="s">
        <v>261</v>
      </c>
    </row>
    <row r="19" spans="1:11">
      <c r="A19" s="46">
        <v>1990</v>
      </c>
      <c r="B19" s="64" t="s">
        <v>261</v>
      </c>
      <c r="C19" s="64">
        <v>275</v>
      </c>
      <c r="D19" s="64" t="s">
        <v>261</v>
      </c>
      <c r="E19" s="77">
        <v>5081270</v>
      </c>
      <c r="F19" s="64" t="s">
        <v>261</v>
      </c>
      <c r="G19" s="25">
        <f t="shared" si="0"/>
        <v>5.4120328185670115</v>
      </c>
      <c r="H19" s="64" t="s">
        <v>261</v>
      </c>
      <c r="I19" s="64" t="s">
        <v>261</v>
      </c>
      <c r="J19" s="64" t="s">
        <v>261</v>
      </c>
      <c r="K19" s="64" t="s">
        <v>261</v>
      </c>
    </row>
    <row r="20" spans="1:11">
      <c r="A20" s="46">
        <v>1991</v>
      </c>
      <c r="B20" s="64" t="s">
        <v>261</v>
      </c>
      <c r="C20" s="64">
        <v>275</v>
      </c>
      <c r="D20" s="64" t="s">
        <v>261</v>
      </c>
      <c r="E20" s="77">
        <v>5083330</v>
      </c>
      <c r="F20" s="64" t="s">
        <v>261</v>
      </c>
      <c r="G20" s="25">
        <f t="shared" si="0"/>
        <v>5.4098396130095825</v>
      </c>
      <c r="H20" s="64" t="s">
        <v>261</v>
      </c>
      <c r="I20" s="64" t="s">
        <v>261</v>
      </c>
      <c r="J20" s="64" t="s">
        <v>261</v>
      </c>
      <c r="K20" s="64" t="s">
        <v>261</v>
      </c>
    </row>
    <row r="21" spans="1:11">
      <c r="A21" s="46">
        <v>1992</v>
      </c>
      <c r="B21" s="64" t="s">
        <v>261</v>
      </c>
      <c r="C21" s="64">
        <v>311</v>
      </c>
      <c r="D21" s="64" t="s">
        <v>261</v>
      </c>
      <c r="E21" s="77">
        <v>5085620</v>
      </c>
      <c r="F21" s="64" t="s">
        <v>261</v>
      </c>
      <c r="G21" s="25">
        <f t="shared" si="0"/>
        <v>6.1152819125298397</v>
      </c>
      <c r="H21" s="64" t="s">
        <v>261</v>
      </c>
      <c r="I21" s="64" t="s">
        <v>261</v>
      </c>
      <c r="J21" s="64" t="s">
        <v>261</v>
      </c>
      <c r="K21" s="64" t="s">
        <v>261</v>
      </c>
    </row>
    <row r="22" spans="1:11">
      <c r="A22" s="46">
        <v>1993</v>
      </c>
      <c r="B22" s="64" t="s">
        <v>261</v>
      </c>
      <c r="C22" s="64">
        <v>372</v>
      </c>
      <c r="D22" s="64" t="s">
        <v>261</v>
      </c>
      <c r="E22" s="77">
        <v>5092460</v>
      </c>
      <c r="F22" s="64" t="s">
        <v>261</v>
      </c>
      <c r="G22" s="25">
        <f t="shared" si="0"/>
        <v>7.3049174662147562</v>
      </c>
      <c r="H22" s="64" t="s">
        <v>261</v>
      </c>
      <c r="I22" s="64" t="s">
        <v>261</v>
      </c>
      <c r="J22" s="64" t="s">
        <v>261</v>
      </c>
      <c r="K22" s="64" t="s">
        <v>261</v>
      </c>
    </row>
    <row r="23" spans="1:11">
      <c r="A23" s="46">
        <v>1994</v>
      </c>
      <c r="B23" s="64" t="s">
        <v>261</v>
      </c>
      <c r="C23" s="64">
        <v>422</v>
      </c>
      <c r="D23" s="64" t="s">
        <v>261</v>
      </c>
      <c r="E23" s="77">
        <v>5102210</v>
      </c>
      <c r="F23" s="64" t="s">
        <v>261</v>
      </c>
      <c r="G23" s="25">
        <f t="shared" si="0"/>
        <v>8.2709257361025905</v>
      </c>
      <c r="H23" s="64" t="s">
        <v>261</v>
      </c>
      <c r="I23" s="64" t="s">
        <v>261</v>
      </c>
      <c r="J23" s="64" t="s">
        <v>261</v>
      </c>
      <c r="K23" s="64" t="s">
        <v>261</v>
      </c>
    </row>
    <row r="24" spans="1:11">
      <c r="A24" s="46">
        <v>1995</v>
      </c>
      <c r="B24" s="64" t="s">
        <v>261</v>
      </c>
      <c r="C24" s="64">
        <v>426</v>
      </c>
      <c r="D24" s="64" t="s">
        <v>261</v>
      </c>
      <c r="E24" s="77">
        <v>5103690</v>
      </c>
      <c r="F24" s="64" t="s">
        <v>261</v>
      </c>
      <c r="G24" s="25">
        <f t="shared" si="0"/>
        <v>8.3469019474145174</v>
      </c>
      <c r="H24" s="64" t="s">
        <v>261</v>
      </c>
      <c r="I24" s="64" t="s">
        <v>261</v>
      </c>
      <c r="J24" s="64" t="s">
        <v>261</v>
      </c>
      <c r="K24" s="64" t="s">
        <v>261</v>
      </c>
    </row>
    <row r="25" spans="1:11">
      <c r="A25" s="46">
        <v>1996</v>
      </c>
      <c r="B25" s="64">
        <v>244</v>
      </c>
      <c r="C25" s="64">
        <v>460</v>
      </c>
      <c r="D25" s="64">
        <v>208</v>
      </c>
      <c r="E25" s="155">
        <v>5092190</v>
      </c>
      <c r="F25" s="25">
        <f t="shared" ref="F25:F52" si="1">B25/$E25*100000</f>
        <v>4.7916515291063373</v>
      </c>
      <c r="G25" s="25">
        <f t="shared" si="0"/>
        <v>9.0334414073316189</v>
      </c>
      <c r="H25" s="25">
        <f t="shared" ref="H25:H52" si="2">D25/$E25*100000</f>
        <v>4.0846865494021234</v>
      </c>
      <c r="I25" s="64" t="s">
        <v>261</v>
      </c>
      <c r="J25" s="64" t="s">
        <v>261</v>
      </c>
      <c r="K25" s="64" t="s">
        <v>261</v>
      </c>
    </row>
    <row r="26" spans="1:11">
      <c r="A26" s="46">
        <v>1997</v>
      </c>
      <c r="B26" s="64">
        <v>224</v>
      </c>
      <c r="C26" s="64">
        <v>447</v>
      </c>
      <c r="D26" s="64">
        <v>188</v>
      </c>
      <c r="E26" s="155">
        <v>5083340</v>
      </c>
      <c r="F26" s="25">
        <f t="shared" si="1"/>
        <v>4.4065515979651178</v>
      </c>
      <c r="G26" s="25">
        <f t="shared" si="0"/>
        <v>8.7934310905821764</v>
      </c>
      <c r="H26" s="25">
        <f t="shared" si="2"/>
        <v>3.6983558054350092</v>
      </c>
      <c r="I26" s="64" t="s">
        <v>261</v>
      </c>
      <c r="J26" s="64" t="s">
        <v>261</v>
      </c>
      <c r="K26" s="64" t="s">
        <v>261</v>
      </c>
    </row>
    <row r="27" spans="1:11">
      <c r="A27" s="46">
        <v>1998</v>
      </c>
      <c r="B27" s="64">
        <v>249</v>
      </c>
      <c r="C27" s="64">
        <v>449</v>
      </c>
      <c r="D27" s="64">
        <v>230</v>
      </c>
      <c r="E27" s="155">
        <v>5077070</v>
      </c>
      <c r="F27" s="25">
        <f t="shared" si="1"/>
        <v>4.904403524079834</v>
      </c>
      <c r="G27" s="25">
        <f t="shared" si="0"/>
        <v>8.8436834630997794</v>
      </c>
      <c r="H27" s="25">
        <f t="shared" si="2"/>
        <v>4.5301719298729379</v>
      </c>
      <c r="I27" s="64" t="s">
        <v>261</v>
      </c>
      <c r="J27" s="64" t="s">
        <v>261</v>
      </c>
      <c r="K27" s="64" t="s">
        <v>261</v>
      </c>
    </row>
    <row r="28" spans="1:11">
      <c r="A28" s="46">
        <v>1999</v>
      </c>
      <c r="B28" s="64">
        <v>291</v>
      </c>
      <c r="C28" s="64">
        <v>492</v>
      </c>
      <c r="D28" s="64">
        <v>272</v>
      </c>
      <c r="E28" s="155">
        <v>5071950</v>
      </c>
      <c r="F28" s="25">
        <f t="shared" si="1"/>
        <v>5.7374382633898202</v>
      </c>
      <c r="G28" s="25">
        <f t="shared" si="0"/>
        <v>9.7004110844941298</v>
      </c>
      <c r="H28" s="25">
        <f t="shared" si="2"/>
        <v>5.3628288922406568</v>
      </c>
      <c r="I28" s="64" t="s">
        <v>261</v>
      </c>
      <c r="J28" s="64" t="s">
        <v>261</v>
      </c>
      <c r="K28" s="64" t="s">
        <v>261</v>
      </c>
    </row>
    <row r="29" spans="1:11">
      <c r="A29" s="46">
        <v>2000</v>
      </c>
      <c r="B29" s="64">
        <v>292</v>
      </c>
      <c r="C29" s="64">
        <v>495</v>
      </c>
      <c r="D29" s="64">
        <v>320</v>
      </c>
      <c r="E29" s="155">
        <v>5062940</v>
      </c>
      <c r="F29" s="25">
        <f t="shared" si="1"/>
        <v>5.7673999691878626</v>
      </c>
      <c r="G29" s="25">
        <f t="shared" si="0"/>
        <v>9.7769280299588779</v>
      </c>
      <c r="H29" s="25">
        <f t="shared" si="2"/>
        <v>6.320438322397659</v>
      </c>
      <c r="I29" s="45">
        <v>5.3</v>
      </c>
      <c r="J29" s="45">
        <v>9.3000000000000007</v>
      </c>
      <c r="K29" s="45">
        <v>5.9</v>
      </c>
    </row>
    <row r="30" spans="1:11">
      <c r="A30" s="46">
        <v>2001</v>
      </c>
      <c r="B30" s="64">
        <v>333</v>
      </c>
      <c r="C30" s="64">
        <v>551</v>
      </c>
      <c r="D30" s="64">
        <v>378</v>
      </c>
      <c r="E30" s="155">
        <v>5064200</v>
      </c>
      <c r="F30" s="25">
        <f t="shared" si="1"/>
        <v>6.5755696852414989</v>
      </c>
      <c r="G30" s="25">
        <f t="shared" si="0"/>
        <v>10.880296986690889</v>
      </c>
      <c r="H30" s="25">
        <f t="shared" si="2"/>
        <v>7.4641601832471069</v>
      </c>
      <c r="I30" s="45">
        <v>6.2</v>
      </c>
      <c r="J30" s="45">
        <v>10.4</v>
      </c>
      <c r="K30" s="45">
        <v>7</v>
      </c>
    </row>
    <row r="31" spans="1:11">
      <c r="A31" s="46">
        <v>2002</v>
      </c>
      <c r="B31" s="64">
        <v>382</v>
      </c>
      <c r="C31" s="64">
        <v>566</v>
      </c>
      <c r="D31" s="64">
        <v>417</v>
      </c>
      <c r="E31" s="155">
        <v>5066000</v>
      </c>
      <c r="F31" s="25">
        <f t="shared" si="1"/>
        <v>7.5404658507698388</v>
      </c>
      <c r="G31" s="25">
        <f t="shared" si="0"/>
        <v>11.17252270035531</v>
      </c>
      <c r="H31" s="25">
        <f t="shared" si="2"/>
        <v>8.231346229767075</v>
      </c>
      <c r="I31" s="45">
        <v>7.1</v>
      </c>
      <c r="J31" s="45">
        <v>10.7</v>
      </c>
      <c r="K31" s="45">
        <v>7.8</v>
      </c>
    </row>
    <row r="32" spans="1:11">
      <c r="A32" s="46">
        <v>2003</v>
      </c>
      <c r="B32" s="64">
        <v>319</v>
      </c>
      <c r="C32" s="64">
        <v>493</v>
      </c>
      <c r="D32" s="64">
        <v>331</v>
      </c>
      <c r="E32" s="155">
        <v>5068500</v>
      </c>
      <c r="F32" s="25">
        <f t="shared" si="1"/>
        <v>6.2937752786820562</v>
      </c>
      <c r="G32" s="25">
        <f t="shared" si="0"/>
        <v>9.7267436125086331</v>
      </c>
      <c r="H32" s="25">
        <f t="shared" si="2"/>
        <v>6.5305317154976814</v>
      </c>
      <c r="I32" s="45">
        <v>5.9</v>
      </c>
      <c r="J32" s="45">
        <v>9.4</v>
      </c>
      <c r="K32" s="45">
        <v>6.2</v>
      </c>
    </row>
    <row r="33" spans="1:11">
      <c r="A33" s="46">
        <v>2004</v>
      </c>
      <c r="B33" s="64">
        <v>356</v>
      </c>
      <c r="C33" s="64">
        <v>546</v>
      </c>
      <c r="D33" s="64">
        <v>387</v>
      </c>
      <c r="E33" s="155">
        <v>5084300</v>
      </c>
      <c r="F33" s="25">
        <f t="shared" si="1"/>
        <v>7.001947170701964</v>
      </c>
      <c r="G33" s="25">
        <f t="shared" si="0"/>
        <v>10.738941447200204</v>
      </c>
      <c r="H33" s="25">
        <f t="shared" si="2"/>
        <v>7.6116672894990458</v>
      </c>
      <c r="I33" s="45">
        <v>6.7</v>
      </c>
      <c r="J33" s="45">
        <v>10.5</v>
      </c>
      <c r="K33" s="45">
        <v>7.3</v>
      </c>
    </row>
    <row r="34" spans="1:11">
      <c r="A34" s="46">
        <v>2005</v>
      </c>
      <c r="B34" s="64">
        <v>336</v>
      </c>
      <c r="C34" s="64">
        <v>480</v>
      </c>
      <c r="D34" s="64">
        <v>352</v>
      </c>
      <c r="E34" s="155">
        <v>5110200</v>
      </c>
      <c r="F34" s="25">
        <f t="shared" si="1"/>
        <v>6.5750851238699077</v>
      </c>
      <c r="G34" s="25">
        <f t="shared" si="0"/>
        <v>9.3929787483855822</v>
      </c>
      <c r="H34" s="25">
        <f t="shared" si="2"/>
        <v>6.8881844154827601</v>
      </c>
      <c r="I34" s="45">
        <v>6.3</v>
      </c>
      <c r="J34" s="45">
        <v>9.1</v>
      </c>
      <c r="K34" s="45">
        <v>6.6</v>
      </c>
    </row>
    <row r="35" spans="1:11">
      <c r="A35" s="46">
        <v>2006</v>
      </c>
      <c r="B35" s="64">
        <v>420</v>
      </c>
      <c r="C35" s="64">
        <v>577</v>
      </c>
      <c r="D35" s="64">
        <v>415</v>
      </c>
      <c r="E35" s="155">
        <v>5133000</v>
      </c>
      <c r="F35" s="25">
        <f t="shared" si="1"/>
        <v>8.1823495032144944</v>
      </c>
      <c r="G35" s="25">
        <f t="shared" si="0"/>
        <v>11.240989674654198</v>
      </c>
      <c r="H35" s="25">
        <f t="shared" si="2"/>
        <v>8.0849405805571788</v>
      </c>
      <c r="I35" s="45">
        <v>7.9</v>
      </c>
      <c r="J35" s="45">
        <v>10.9</v>
      </c>
      <c r="K35" s="45">
        <v>7.8</v>
      </c>
    </row>
    <row r="36" spans="1:11">
      <c r="A36" s="46">
        <v>2007</v>
      </c>
      <c r="B36" s="64">
        <v>455</v>
      </c>
      <c r="C36" s="64">
        <v>630</v>
      </c>
      <c r="D36" s="64">
        <v>450</v>
      </c>
      <c r="E36" s="155">
        <v>5170000</v>
      </c>
      <c r="F36" s="25">
        <f t="shared" si="1"/>
        <v>8.8007736943907151</v>
      </c>
      <c r="G36" s="25">
        <f t="shared" si="0"/>
        <v>12.185686653771761</v>
      </c>
      <c r="H36" s="25">
        <f t="shared" si="2"/>
        <v>8.7040618955512574</v>
      </c>
      <c r="I36" s="45">
        <v>8.5</v>
      </c>
      <c r="J36" s="45">
        <v>11.9</v>
      </c>
      <c r="K36" s="45">
        <v>8.4</v>
      </c>
    </row>
    <row r="37" spans="1:11">
      <c r="A37" s="46">
        <v>2008</v>
      </c>
      <c r="B37" s="64">
        <v>574</v>
      </c>
      <c r="C37" s="64">
        <v>737</v>
      </c>
      <c r="D37" s="64">
        <v>559</v>
      </c>
      <c r="E37" s="155">
        <v>5202900</v>
      </c>
      <c r="F37" s="25">
        <f t="shared" si="1"/>
        <v>11.03230890464933</v>
      </c>
      <c r="G37" s="25">
        <f t="shared" si="0"/>
        <v>14.165177112764036</v>
      </c>
      <c r="H37" s="25">
        <f t="shared" si="2"/>
        <v>10.744008149301351</v>
      </c>
      <c r="I37" s="45">
        <v>10.7</v>
      </c>
      <c r="J37" s="45">
        <v>13.8</v>
      </c>
      <c r="K37" s="45">
        <v>10.4</v>
      </c>
    </row>
    <row r="38" spans="1:11">
      <c r="A38" s="46">
        <v>2009</v>
      </c>
      <c r="B38" s="64">
        <v>545</v>
      </c>
      <c r="C38" s="64">
        <v>716</v>
      </c>
      <c r="D38" s="64">
        <v>534</v>
      </c>
      <c r="E38" s="155">
        <v>5231900</v>
      </c>
      <c r="F38" s="25">
        <f t="shared" si="1"/>
        <v>10.416865765782985</v>
      </c>
      <c r="G38" s="25">
        <f t="shared" si="0"/>
        <v>13.685276859267187</v>
      </c>
      <c r="H38" s="25">
        <f t="shared" si="2"/>
        <v>10.206617098950668</v>
      </c>
      <c r="I38" s="45">
        <v>10.1</v>
      </c>
      <c r="J38" s="45">
        <v>13.4</v>
      </c>
      <c r="K38" s="45">
        <v>9.9</v>
      </c>
    </row>
    <row r="39" spans="1:11">
      <c r="A39" s="46">
        <v>2010</v>
      </c>
      <c r="B39" s="64">
        <v>485</v>
      </c>
      <c r="C39" s="64">
        <v>692</v>
      </c>
      <c r="D39" s="64">
        <v>482</v>
      </c>
      <c r="E39" s="155">
        <v>5262200</v>
      </c>
      <c r="F39" s="25">
        <f t="shared" si="1"/>
        <v>9.2166774352932244</v>
      </c>
      <c r="G39" s="25">
        <f t="shared" si="0"/>
        <v>13.15039337159363</v>
      </c>
      <c r="H39" s="25">
        <f t="shared" si="2"/>
        <v>9.1596670594048106</v>
      </c>
      <c r="I39" s="45">
        <v>9</v>
      </c>
      <c r="J39" s="45">
        <v>12.9</v>
      </c>
      <c r="K39" s="45">
        <v>9</v>
      </c>
    </row>
    <row r="40" spans="1:11">
      <c r="A40" s="46">
        <v>2011</v>
      </c>
      <c r="B40" s="64">
        <v>584</v>
      </c>
      <c r="C40" s="64">
        <v>749</v>
      </c>
      <c r="D40" s="64">
        <v>558</v>
      </c>
      <c r="E40" s="155">
        <v>5299900</v>
      </c>
      <c r="F40" s="25">
        <f t="shared" si="1"/>
        <v>11.019075831619464</v>
      </c>
      <c r="G40" s="25">
        <f t="shared" si="0"/>
        <v>14.132342119662635</v>
      </c>
      <c r="H40" s="25">
        <f t="shared" si="2"/>
        <v>10.528500537745996</v>
      </c>
      <c r="I40" s="45">
        <v>10.9</v>
      </c>
      <c r="J40" s="45">
        <v>14</v>
      </c>
      <c r="K40" s="45">
        <v>10.4</v>
      </c>
    </row>
    <row r="41" spans="1:11">
      <c r="A41" s="46">
        <v>2012</v>
      </c>
      <c r="B41" s="64">
        <v>581</v>
      </c>
      <c r="C41" s="64">
        <v>734</v>
      </c>
      <c r="D41" s="64">
        <v>549</v>
      </c>
      <c r="E41" s="155">
        <v>5308500</v>
      </c>
      <c r="F41" s="25">
        <f t="shared" si="1"/>
        <v>10.944711312046717</v>
      </c>
      <c r="G41" s="25">
        <f t="shared" si="0"/>
        <v>13.826881416596025</v>
      </c>
      <c r="H41" s="25">
        <f t="shared" si="2"/>
        <v>10.341904492794574</v>
      </c>
      <c r="I41" s="45">
        <v>10.9</v>
      </c>
      <c r="J41" s="45">
        <v>13.8</v>
      </c>
      <c r="K41" s="45">
        <v>10.3</v>
      </c>
    </row>
    <row r="42" spans="1:11">
      <c r="A42" s="46">
        <v>2013</v>
      </c>
      <c r="B42" s="64">
        <v>527</v>
      </c>
      <c r="C42" s="64">
        <v>685</v>
      </c>
      <c r="D42" s="64">
        <v>516</v>
      </c>
      <c r="E42" s="155">
        <v>5317300</v>
      </c>
      <c r="F42" s="25">
        <f t="shared" si="1"/>
        <v>9.9110450792695541</v>
      </c>
      <c r="G42" s="25">
        <f t="shared" si="0"/>
        <v>12.882477949335188</v>
      </c>
      <c r="H42" s="25">
        <f t="shared" si="2"/>
        <v>9.7041731705940997</v>
      </c>
      <c r="I42" s="45">
        <v>9.9</v>
      </c>
      <c r="J42" s="45">
        <v>12.9</v>
      </c>
      <c r="K42" s="45">
        <v>9.6999999999999993</v>
      </c>
    </row>
    <row r="43" spans="1:11">
      <c r="A43" s="46">
        <v>2014</v>
      </c>
      <c r="B43" s="64">
        <v>614</v>
      </c>
      <c r="C43" s="64">
        <v>743</v>
      </c>
      <c r="D43" s="64">
        <v>574</v>
      </c>
      <c r="E43" s="155">
        <v>5332200</v>
      </c>
      <c r="F43" s="25">
        <f t="shared" si="1"/>
        <v>11.514946926221823</v>
      </c>
      <c r="G43" s="25">
        <f t="shared" si="0"/>
        <v>13.934211019841715</v>
      </c>
      <c r="H43" s="25">
        <f t="shared" si="2"/>
        <v>10.764787517347436</v>
      </c>
      <c r="I43" s="45">
        <v>11.6</v>
      </c>
      <c r="J43" s="45">
        <v>14</v>
      </c>
      <c r="K43" s="45">
        <v>10.8</v>
      </c>
    </row>
    <row r="44" spans="1:11">
      <c r="A44" s="46">
        <v>2015</v>
      </c>
      <c r="B44" s="64">
        <v>706</v>
      </c>
      <c r="C44" s="64">
        <v>813</v>
      </c>
      <c r="D44" s="64">
        <v>637</v>
      </c>
      <c r="E44" s="155">
        <v>5351700</v>
      </c>
      <c r="F44" s="25">
        <f t="shared" si="1"/>
        <v>13.192069809593214</v>
      </c>
      <c r="G44" s="25">
        <f t="shared" si="0"/>
        <v>15.191434497449407</v>
      </c>
      <c r="H44" s="25">
        <f t="shared" si="2"/>
        <v>11.902759870695293</v>
      </c>
      <c r="I44" s="45">
        <v>13.4</v>
      </c>
      <c r="J44" s="45">
        <v>15.4</v>
      </c>
      <c r="K44" s="45">
        <v>12.1</v>
      </c>
    </row>
    <row r="45" spans="1:11">
      <c r="A45" s="46">
        <v>2016</v>
      </c>
      <c r="B45" s="64">
        <v>868</v>
      </c>
      <c r="C45" s="64">
        <v>997</v>
      </c>
      <c r="D45" s="64">
        <v>772</v>
      </c>
      <c r="E45" s="155">
        <v>5374900</v>
      </c>
      <c r="F45" s="25">
        <f t="shared" si="1"/>
        <v>16.149137658375039</v>
      </c>
      <c r="G45" s="25">
        <f t="shared" si="0"/>
        <v>18.549182310368565</v>
      </c>
      <c r="H45" s="25">
        <f t="shared" si="2"/>
        <v>14.363057917356603</v>
      </c>
      <c r="I45" s="45">
        <v>16.5</v>
      </c>
      <c r="J45" s="45">
        <v>18.899999999999999</v>
      </c>
      <c r="K45" s="45">
        <v>14.7</v>
      </c>
    </row>
    <row r="46" spans="1:11">
      <c r="A46" s="46">
        <v>2017</v>
      </c>
      <c r="B46" s="64">
        <v>934</v>
      </c>
      <c r="C46" s="64">
        <v>1045</v>
      </c>
      <c r="D46" s="64">
        <v>828</v>
      </c>
      <c r="E46" s="155">
        <v>5389900</v>
      </c>
      <c r="F46" s="25">
        <f t="shared" si="1"/>
        <v>17.328707397168781</v>
      </c>
      <c r="G46" s="25">
        <f t="shared" si="0"/>
        <v>19.388114807324811</v>
      </c>
      <c r="H46" s="25">
        <f t="shared" si="2"/>
        <v>15.362066086569323</v>
      </c>
      <c r="I46" s="45">
        <v>17.899999999999999</v>
      </c>
      <c r="J46" s="45">
        <v>20</v>
      </c>
      <c r="K46" s="45">
        <v>15.8</v>
      </c>
    </row>
    <row r="47" spans="1:11">
      <c r="A47" s="46">
        <v>2018</v>
      </c>
      <c r="B47" s="64">
        <v>1187</v>
      </c>
      <c r="C47" s="64">
        <v>1313</v>
      </c>
      <c r="D47" s="64">
        <v>1064</v>
      </c>
      <c r="E47" s="155">
        <v>5394300</v>
      </c>
      <c r="F47" s="25">
        <f t="shared" si="1"/>
        <v>22.004708673970672</v>
      </c>
      <c r="G47" s="25">
        <f t="shared" si="0"/>
        <v>24.340507572808335</v>
      </c>
      <c r="H47" s="25">
        <f t="shared" si="2"/>
        <v>19.724524034629145</v>
      </c>
      <c r="I47" s="45">
        <v>22.8</v>
      </c>
      <c r="J47" s="45">
        <v>25.1</v>
      </c>
      <c r="K47" s="45">
        <v>20.399999999999999</v>
      </c>
    </row>
    <row r="48" spans="1:11">
      <c r="A48" s="46">
        <v>2019</v>
      </c>
      <c r="B48" s="64">
        <v>1280</v>
      </c>
      <c r="C48" s="64">
        <v>1406</v>
      </c>
      <c r="D48" s="64">
        <v>1146</v>
      </c>
      <c r="E48" s="155">
        <v>5414400</v>
      </c>
      <c r="F48" s="25">
        <f t="shared" si="1"/>
        <v>23.640661938534279</v>
      </c>
      <c r="G48" s="25">
        <f t="shared" si="0"/>
        <v>25.967789598108748</v>
      </c>
      <c r="H48" s="25">
        <f t="shared" si="2"/>
        <v>21.165780141843971</v>
      </c>
      <c r="I48" s="45">
        <v>24.6</v>
      </c>
      <c r="J48" s="45">
        <v>27</v>
      </c>
      <c r="K48" s="45">
        <v>22.1</v>
      </c>
    </row>
    <row r="49" spans="1:11">
      <c r="A49" s="46">
        <v>2020</v>
      </c>
      <c r="B49" s="64">
        <v>1339</v>
      </c>
      <c r="C49" s="64">
        <v>1461</v>
      </c>
      <c r="D49" s="64">
        <v>1177</v>
      </c>
      <c r="E49" s="155">
        <v>5413100</v>
      </c>
      <c r="F49" s="25">
        <f t="shared" si="1"/>
        <v>24.736287894182631</v>
      </c>
      <c r="G49" s="25">
        <f t="shared" si="0"/>
        <v>26.990079621658566</v>
      </c>
      <c r="H49" s="25">
        <f t="shared" si="2"/>
        <v>21.743548059337531</v>
      </c>
      <c r="I49" s="45">
        <v>25.6</v>
      </c>
      <c r="J49" s="45">
        <v>27.9</v>
      </c>
      <c r="K49" s="45">
        <v>22.5</v>
      </c>
    </row>
    <row r="50" spans="1:11">
      <c r="A50" s="46">
        <v>2021</v>
      </c>
      <c r="B50" s="64">
        <v>1330</v>
      </c>
      <c r="C50" s="64">
        <v>1444</v>
      </c>
      <c r="D50" s="64">
        <v>1111</v>
      </c>
      <c r="E50" s="155">
        <v>5418400</v>
      </c>
      <c r="F50" s="25">
        <f t="shared" si="1"/>
        <v>24.545991436586444</v>
      </c>
      <c r="G50" s="25">
        <f t="shared" si="0"/>
        <v>26.649933559722427</v>
      </c>
      <c r="H50" s="25">
        <f t="shared" si="2"/>
        <v>20.504207884246274</v>
      </c>
      <c r="I50" s="45">
        <v>25.5</v>
      </c>
      <c r="J50" s="45">
        <v>27.6</v>
      </c>
      <c r="K50" s="45">
        <v>21.3</v>
      </c>
    </row>
    <row r="51" spans="1:11">
      <c r="A51" s="46">
        <v>2022</v>
      </c>
      <c r="B51" s="64">
        <v>1051</v>
      </c>
      <c r="C51" s="64">
        <v>1193</v>
      </c>
      <c r="D51" s="64">
        <v>918</v>
      </c>
      <c r="E51" s="155">
        <v>5447700</v>
      </c>
      <c r="F51" s="25">
        <f t="shared" si="1"/>
        <v>19.292545477908106</v>
      </c>
      <c r="G51" s="25">
        <f t="shared" si="0"/>
        <v>21.89915010004222</v>
      </c>
      <c r="H51" s="25">
        <f t="shared" si="2"/>
        <v>16.851148190979682</v>
      </c>
      <c r="I51" s="45">
        <v>20</v>
      </c>
      <c r="J51" s="45">
        <v>22.7</v>
      </c>
      <c r="K51" s="45">
        <v>17.5</v>
      </c>
    </row>
    <row r="52" spans="1:11">
      <c r="A52" s="46">
        <v>2023</v>
      </c>
      <c r="B52" s="63">
        <v>1172</v>
      </c>
      <c r="C52" s="63">
        <v>1330</v>
      </c>
      <c r="D52" s="63">
        <v>1019</v>
      </c>
      <c r="E52" s="156">
        <v>5447700</v>
      </c>
      <c r="F52" s="25">
        <f t="shared" si="1"/>
        <v>21.513666317895623</v>
      </c>
      <c r="G52" s="25">
        <f t="shared" si="0"/>
        <v>24.413972869284283</v>
      </c>
      <c r="H52" s="25">
        <f t="shared" si="2"/>
        <v>18.705141619399011</v>
      </c>
      <c r="I52" s="45">
        <v>22.4</v>
      </c>
      <c r="J52" s="45">
        <v>25.3</v>
      </c>
      <c r="K52" s="45">
        <v>19.5</v>
      </c>
    </row>
  </sheetData>
  <hyperlinks>
    <hyperlink ref="A6" location="Table_of_contents!A1" display="Back to table of contents" xr:uid="{00000000-0004-0000-0D00-000000000000}"/>
  </hyperlink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9"/>
  <sheetViews>
    <sheetView workbookViewId="0"/>
  </sheetViews>
  <sheetFormatPr defaultColWidth="8.6640625" defaultRowHeight="15"/>
  <cols>
    <col min="1" max="1" width="27" style="10" customWidth="1"/>
    <col min="2" max="2" width="11.109375" style="10" customWidth="1"/>
    <col min="3" max="3" width="37.109375" style="10" customWidth="1"/>
    <col min="4" max="16384" width="8.6640625" style="10"/>
  </cols>
  <sheetData>
    <row r="1" spans="1:3" ht="21">
      <c r="A1" s="48" t="s">
        <v>405</v>
      </c>
    </row>
    <row r="2" spans="1:3">
      <c r="A2" s="17" t="s">
        <v>374</v>
      </c>
    </row>
    <row r="3" spans="1:3">
      <c r="A3" s="17" t="s">
        <v>373</v>
      </c>
    </row>
    <row r="4" spans="1:3">
      <c r="A4" s="17" t="s">
        <v>365</v>
      </c>
    </row>
    <row r="5" spans="1:3">
      <c r="A5" s="127" t="s">
        <v>171</v>
      </c>
    </row>
    <row r="6" spans="1:3" ht="15.6">
      <c r="A6" s="85" t="s">
        <v>197</v>
      </c>
      <c r="B6" s="86" t="s">
        <v>191</v>
      </c>
      <c r="C6" s="87" t="s">
        <v>116</v>
      </c>
    </row>
    <row r="7" spans="1:3">
      <c r="A7" s="57" t="s">
        <v>40</v>
      </c>
      <c r="B7" s="64">
        <v>1193</v>
      </c>
      <c r="C7" s="45">
        <v>22.7</v>
      </c>
    </row>
    <row r="8" spans="1:3">
      <c r="A8" s="57" t="s">
        <v>104</v>
      </c>
      <c r="B8" s="64">
        <v>332</v>
      </c>
      <c r="C8" s="25">
        <v>13.39</v>
      </c>
    </row>
    <row r="9" spans="1:3">
      <c r="A9" s="57" t="s">
        <v>106</v>
      </c>
      <c r="B9" s="64">
        <v>905</v>
      </c>
      <c r="C9" s="25">
        <v>12.66</v>
      </c>
    </row>
    <row r="10" spans="1:3">
      <c r="A10" s="10" t="s">
        <v>107</v>
      </c>
      <c r="B10" s="64">
        <v>601</v>
      </c>
      <c r="C10" s="25">
        <v>11.540000000000001</v>
      </c>
    </row>
    <row r="11" spans="1:3">
      <c r="A11" s="57" t="s">
        <v>111</v>
      </c>
      <c r="B11" s="64">
        <v>318</v>
      </c>
      <c r="C11" s="25">
        <v>10.959999999999999</v>
      </c>
    </row>
    <row r="12" spans="1:3">
      <c r="A12" s="57" t="s">
        <v>112</v>
      </c>
      <c r="B12" s="64">
        <v>403</v>
      </c>
      <c r="C12" s="25">
        <v>8.6</v>
      </c>
    </row>
    <row r="13" spans="1:3">
      <c r="A13" s="57" t="s">
        <v>105</v>
      </c>
      <c r="B13" s="64">
        <v>154</v>
      </c>
      <c r="C13" s="25">
        <v>8.3000000000000007</v>
      </c>
    </row>
    <row r="14" spans="1:3">
      <c r="A14" s="10" t="s">
        <v>110</v>
      </c>
      <c r="B14" s="64">
        <v>4572</v>
      </c>
      <c r="C14" s="25">
        <v>8.2900000000000009</v>
      </c>
    </row>
    <row r="15" spans="1:3">
      <c r="A15" s="57" t="s">
        <v>108</v>
      </c>
      <c r="B15" s="64">
        <v>436</v>
      </c>
      <c r="C15" s="25">
        <v>7.9599999999999991</v>
      </c>
    </row>
    <row r="16" spans="1:3">
      <c r="A16" s="57" t="s">
        <v>109</v>
      </c>
      <c r="B16" s="64">
        <v>404</v>
      </c>
      <c r="C16" s="25">
        <v>7.12</v>
      </c>
    </row>
    <row r="17" spans="1:3">
      <c r="A17" s="57" t="s">
        <v>113</v>
      </c>
      <c r="B17" s="64">
        <v>616</v>
      </c>
      <c r="C17" s="25">
        <v>6.7299999999999995</v>
      </c>
    </row>
    <row r="18" spans="1:3">
      <c r="A18" s="57" t="s">
        <v>114</v>
      </c>
      <c r="B18" s="64">
        <v>398</v>
      </c>
      <c r="C18" s="25">
        <v>6.43</v>
      </c>
    </row>
    <row r="19" spans="1:3">
      <c r="A19" s="57" t="s">
        <v>115</v>
      </c>
      <c r="B19" s="64">
        <v>477</v>
      </c>
      <c r="C19" s="25">
        <v>5.66</v>
      </c>
    </row>
  </sheetData>
  <sortState xmlns:xlrd2="http://schemas.microsoft.com/office/spreadsheetml/2017/richdata2" ref="A8:C19">
    <sortCondition descending="1" ref="C8:C19"/>
  </sortState>
  <hyperlinks>
    <hyperlink ref="A5" location="Table_of_contents!A1" display="Back to table of contents" xr:uid="{00000000-0004-0000-0E00-000001000000}"/>
  </hyperlink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47"/>
  <sheetViews>
    <sheetView workbookViewId="0"/>
  </sheetViews>
  <sheetFormatPr defaultColWidth="8.6640625" defaultRowHeight="15"/>
  <cols>
    <col min="1" max="2" width="10.44140625" style="46" customWidth="1"/>
    <col min="3" max="17" width="16.44140625" style="24" customWidth="1"/>
    <col min="18" max="16384" width="8.6640625" style="10"/>
  </cols>
  <sheetData>
    <row r="1" spans="1:17" ht="21">
      <c r="A1" s="54" t="s">
        <v>187</v>
      </c>
      <c r="B1" s="54"/>
      <c r="C1" s="26"/>
      <c r="D1" s="26"/>
      <c r="E1" s="26"/>
      <c r="F1" s="26"/>
      <c r="G1" s="26"/>
      <c r="H1" s="26"/>
      <c r="I1" s="26"/>
      <c r="J1" s="26"/>
      <c r="K1" s="55"/>
      <c r="L1" s="55"/>
      <c r="M1" s="26"/>
      <c r="N1" s="26"/>
      <c r="O1" s="26"/>
      <c r="P1" s="26"/>
      <c r="Q1" s="26"/>
    </row>
    <row r="2" spans="1:17">
      <c r="A2" s="17" t="s">
        <v>182</v>
      </c>
      <c r="B2" s="17"/>
      <c r="C2" s="26"/>
      <c r="D2" s="26"/>
      <c r="E2" s="26"/>
      <c r="F2" s="26"/>
      <c r="G2" s="26"/>
      <c r="H2" s="26"/>
      <c r="I2" s="26"/>
      <c r="J2" s="26"/>
      <c r="K2" s="55"/>
      <c r="L2" s="55"/>
      <c r="M2" s="26"/>
      <c r="N2" s="26"/>
      <c r="O2" s="26"/>
      <c r="P2" s="26"/>
      <c r="Q2" s="26"/>
    </row>
    <row r="3" spans="1:17">
      <c r="A3" s="17" t="s">
        <v>178</v>
      </c>
      <c r="B3" s="17"/>
      <c r="C3" s="26"/>
      <c r="D3" s="26"/>
      <c r="E3" s="26"/>
      <c r="F3" s="26"/>
      <c r="G3" s="26"/>
      <c r="H3" s="26"/>
      <c r="I3" s="26"/>
      <c r="J3" s="26"/>
      <c r="K3" s="55"/>
      <c r="L3" s="55"/>
      <c r="M3" s="26"/>
      <c r="N3" s="26"/>
      <c r="O3" s="26"/>
      <c r="P3" s="26"/>
      <c r="Q3" s="26"/>
    </row>
    <row r="4" spans="1:17">
      <c r="A4" s="127" t="s">
        <v>171</v>
      </c>
      <c r="B4" s="30"/>
      <c r="C4" s="26"/>
      <c r="D4" s="26"/>
      <c r="E4" s="26"/>
      <c r="F4" s="26"/>
      <c r="G4" s="26"/>
      <c r="H4" s="26"/>
      <c r="I4" s="26"/>
      <c r="J4" s="26"/>
      <c r="K4" s="55"/>
      <c r="L4" s="55"/>
      <c r="M4" s="26"/>
      <c r="N4" s="26"/>
      <c r="O4" s="26"/>
      <c r="P4" s="26"/>
      <c r="Q4" s="26"/>
    </row>
    <row r="5" spans="1:17" s="85" customFormat="1" ht="46.8">
      <c r="A5" s="96" t="s">
        <v>0</v>
      </c>
      <c r="B5" s="96" t="s">
        <v>167</v>
      </c>
      <c r="C5" s="87" t="s">
        <v>40</v>
      </c>
      <c r="D5" s="87" t="s">
        <v>188</v>
      </c>
      <c r="E5" s="87" t="s">
        <v>42</v>
      </c>
      <c r="F5" s="87" t="s">
        <v>185</v>
      </c>
      <c r="G5" s="87" t="s">
        <v>43</v>
      </c>
      <c r="H5" s="87" t="s">
        <v>44</v>
      </c>
      <c r="I5" s="87" t="s">
        <v>45</v>
      </c>
      <c r="J5" s="87" t="s">
        <v>189</v>
      </c>
      <c r="K5" s="87" t="s">
        <v>52</v>
      </c>
      <c r="L5" s="87" t="s">
        <v>46</v>
      </c>
      <c r="M5" s="87" t="s">
        <v>47</v>
      </c>
      <c r="N5" s="87" t="s">
        <v>48</v>
      </c>
      <c r="O5" s="87" t="s">
        <v>49</v>
      </c>
      <c r="P5" s="87" t="s">
        <v>50</v>
      </c>
      <c r="Q5" s="87" t="s">
        <v>51</v>
      </c>
    </row>
    <row r="6" spans="1:17">
      <c r="A6" s="46">
        <v>2010</v>
      </c>
      <c r="B6" s="46" t="s">
        <v>168</v>
      </c>
      <c r="C6" s="64">
        <v>485</v>
      </c>
      <c r="D6" s="64">
        <v>31</v>
      </c>
      <c r="E6" s="64">
        <v>9</v>
      </c>
      <c r="F6" s="64">
        <v>6</v>
      </c>
      <c r="G6" s="64">
        <v>35</v>
      </c>
      <c r="H6" s="64">
        <v>18</v>
      </c>
      <c r="I6" s="64">
        <v>44</v>
      </c>
      <c r="J6" s="64">
        <v>158</v>
      </c>
      <c r="K6" s="64">
        <v>10</v>
      </c>
      <c r="L6" s="64">
        <v>62</v>
      </c>
      <c r="M6" s="64">
        <v>73</v>
      </c>
      <c r="N6" s="64">
        <v>2</v>
      </c>
      <c r="O6" s="64">
        <v>2</v>
      </c>
      <c r="P6" s="64">
        <v>34</v>
      </c>
      <c r="Q6" s="64">
        <v>1</v>
      </c>
    </row>
    <row r="7" spans="1:17">
      <c r="A7" s="46">
        <v>2011</v>
      </c>
      <c r="B7" s="46" t="s">
        <v>168</v>
      </c>
      <c r="C7" s="64">
        <v>584</v>
      </c>
      <c r="D7" s="64">
        <v>47</v>
      </c>
      <c r="E7" s="64">
        <v>8</v>
      </c>
      <c r="F7" s="64">
        <v>12</v>
      </c>
      <c r="G7" s="64">
        <v>34</v>
      </c>
      <c r="H7" s="64">
        <v>26</v>
      </c>
      <c r="I7" s="64">
        <v>58</v>
      </c>
      <c r="J7" s="64">
        <v>183</v>
      </c>
      <c r="K7" s="64">
        <v>33</v>
      </c>
      <c r="L7" s="64">
        <v>61</v>
      </c>
      <c r="M7" s="64">
        <v>73</v>
      </c>
      <c r="N7" s="64">
        <v>0</v>
      </c>
      <c r="O7" s="64">
        <v>3</v>
      </c>
      <c r="P7" s="64">
        <v>45</v>
      </c>
      <c r="Q7" s="64">
        <v>1</v>
      </c>
    </row>
    <row r="8" spans="1:17">
      <c r="A8" s="46">
        <v>2012</v>
      </c>
      <c r="B8" s="46" t="s">
        <v>168</v>
      </c>
      <c r="C8" s="64">
        <v>581</v>
      </c>
      <c r="D8" s="64">
        <v>43</v>
      </c>
      <c r="E8" s="64">
        <v>7</v>
      </c>
      <c r="F8" s="64">
        <v>6</v>
      </c>
      <c r="G8" s="64">
        <v>38</v>
      </c>
      <c r="H8" s="64">
        <v>31</v>
      </c>
      <c r="I8" s="64">
        <v>31</v>
      </c>
      <c r="J8" s="64">
        <v>187</v>
      </c>
      <c r="K8" s="64">
        <v>22</v>
      </c>
      <c r="L8" s="64">
        <v>67</v>
      </c>
      <c r="M8" s="64">
        <v>90</v>
      </c>
      <c r="N8" s="64">
        <v>1</v>
      </c>
      <c r="O8" s="64">
        <v>2</v>
      </c>
      <c r="P8" s="64">
        <v>55</v>
      </c>
      <c r="Q8" s="64">
        <v>1</v>
      </c>
    </row>
    <row r="9" spans="1:17">
      <c r="A9" s="46">
        <v>2013</v>
      </c>
      <c r="B9" s="46" t="s">
        <v>168</v>
      </c>
      <c r="C9" s="64">
        <v>527</v>
      </c>
      <c r="D9" s="64">
        <v>36</v>
      </c>
      <c r="E9" s="64">
        <v>8</v>
      </c>
      <c r="F9" s="64">
        <v>9</v>
      </c>
      <c r="G9" s="64">
        <v>39</v>
      </c>
      <c r="H9" s="64">
        <v>24</v>
      </c>
      <c r="I9" s="64">
        <v>50</v>
      </c>
      <c r="J9" s="64">
        <v>138</v>
      </c>
      <c r="K9" s="64">
        <v>18</v>
      </c>
      <c r="L9" s="64">
        <v>75</v>
      </c>
      <c r="M9" s="64">
        <v>90</v>
      </c>
      <c r="N9" s="64">
        <v>1</v>
      </c>
      <c r="O9" s="64">
        <v>0</v>
      </c>
      <c r="P9" s="64">
        <v>37</v>
      </c>
      <c r="Q9" s="64">
        <v>2</v>
      </c>
    </row>
    <row r="10" spans="1:17">
      <c r="A10" s="46">
        <v>2014</v>
      </c>
      <c r="B10" s="46" t="s">
        <v>168</v>
      </c>
      <c r="C10" s="64">
        <v>614</v>
      </c>
      <c r="D10" s="64">
        <v>43</v>
      </c>
      <c r="E10" s="64">
        <v>11</v>
      </c>
      <c r="F10" s="64">
        <v>14</v>
      </c>
      <c r="G10" s="64">
        <v>46</v>
      </c>
      <c r="H10" s="64">
        <v>25</v>
      </c>
      <c r="I10" s="64">
        <v>36</v>
      </c>
      <c r="J10" s="64">
        <v>189</v>
      </c>
      <c r="K10" s="64">
        <v>25</v>
      </c>
      <c r="L10" s="64">
        <v>67</v>
      </c>
      <c r="M10" s="64">
        <v>105</v>
      </c>
      <c r="N10" s="64">
        <v>0</v>
      </c>
      <c r="O10" s="64">
        <v>4</v>
      </c>
      <c r="P10" s="64">
        <v>48</v>
      </c>
      <c r="Q10" s="64">
        <v>1</v>
      </c>
    </row>
    <row r="11" spans="1:17">
      <c r="A11" s="46">
        <v>2015</v>
      </c>
      <c r="B11" s="46" t="s">
        <v>168</v>
      </c>
      <c r="C11" s="64">
        <v>706</v>
      </c>
      <c r="D11" s="64">
        <v>43</v>
      </c>
      <c r="E11" s="64">
        <v>13</v>
      </c>
      <c r="F11" s="64">
        <v>11</v>
      </c>
      <c r="G11" s="64">
        <v>44</v>
      </c>
      <c r="H11" s="64">
        <v>31</v>
      </c>
      <c r="I11" s="64">
        <v>69</v>
      </c>
      <c r="J11" s="64">
        <v>221</v>
      </c>
      <c r="K11" s="64">
        <v>35</v>
      </c>
      <c r="L11" s="64">
        <v>73</v>
      </c>
      <c r="M11" s="64">
        <v>100</v>
      </c>
      <c r="N11" s="64">
        <v>1</v>
      </c>
      <c r="O11" s="64">
        <v>1</v>
      </c>
      <c r="P11" s="64">
        <v>63</v>
      </c>
      <c r="Q11" s="64">
        <v>1</v>
      </c>
    </row>
    <row r="12" spans="1:17">
      <c r="A12" s="46">
        <v>2016</v>
      </c>
      <c r="B12" s="46" t="s">
        <v>168</v>
      </c>
      <c r="C12" s="64">
        <v>868</v>
      </c>
      <c r="D12" s="64">
        <v>85</v>
      </c>
      <c r="E12" s="64">
        <v>10</v>
      </c>
      <c r="F12" s="64">
        <v>17</v>
      </c>
      <c r="G12" s="64">
        <v>45</v>
      </c>
      <c r="H12" s="64">
        <v>51</v>
      </c>
      <c r="I12" s="64">
        <v>68</v>
      </c>
      <c r="J12" s="64">
        <v>257</v>
      </c>
      <c r="K12" s="64">
        <v>29</v>
      </c>
      <c r="L12" s="64">
        <v>113</v>
      </c>
      <c r="M12" s="64">
        <v>128</v>
      </c>
      <c r="N12" s="64">
        <v>1</v>
      </c>
      <c r="O12" s="64">
        <v>1</v>
      </c>
      <c r="P12" s="64">
        <v>62</v>
      </c>
      <c r="Q12" s="64">
        <v>1</v>
      </c>
    </row>
    <row r="13" spans="1:17">
      <c r="A13" s="46">
        <v>2017</v>
      </c>
      <c r="B13" s="46" t="s">
        <v>168</v>
      </c>
      <c r="C13" s="64">
        <v>934</v>
      </c>
      <c r="D13" s="64">
        <v>61</v>
      </c>
      <c r="E13" s="64">
        <v>13</v>
      </c>
      <c r="F13" s="64">
        <v>22</v>
      </c>
      <c r="G13" s="64">
        <v>66</v>
      </c>
      <c r="H13" s="64">
        <v>36</v>
      </c>
      <c r="I13" s="64">
        <v>85</v>
      </c>
      <c r="J13" s="64">
        <v>280</v>
      </c>
      <c r="K13" s="64">
        <v>32</v>
      </c>
      <c r="L13" s="64">
        <v>102</v>
      </c>
      <c r="M13" s="64">
        <v>137</v>
      </c>
      <c r="N13" s="64">
        <v>1</v>
      </c>
      <c r="O13" s="64">
        <v>2</v>
      </c>
      <c r="P13" s="64">
        <v>94</v>
      </c>
      <c r="Q13" s="64">
        <v>3</v>
      </c>
    </row>
    <row r="14" spans="1:17">
      <c r="A14" s="46">
        <v>2018</v>
      </c>
      <c r="B14" s="46" t="s">
        <v>168</v>
      </c>
      <c r="C14" s="64">
        <v>1187</v>
      </c>
      <c r="D14" s="64">
        <v>82</v>
      </c>
      <c r="E14" s="64">
        <v>22</v>
      </c>
      <c r="F14" s="64">
        <v>20</v>
      </c>
      <c r="G14" s="64">
        <v>64</v>
      </c>
      <c r="H14" s="64">
        <v>72</v>
      </c>
      <c r="I14" s="64">
        <v>92</v>
      </c>
      <c r="J14" s="64">
        <v>394</v>
      </c>
      <c r="K14" s="64">
        <v>45</v>
      </c>
      <c r="L14" s="64">
        <v>130</v>
      </c>
      <c r="M14" s="64">
        <v>152</v>
      </c>
      <c r="N14" s="64">
        <v>3</v>
      </c>
      <c r="O14" s="64">
        <v>0</v>
      </c>
      <c r="P14" s="64">
        <v>109</v>
      </c>
      <c r="Q14" s="64">
        <v>2</v>
      </c>
    </row>
    <row r="15" spans="1:17">
      <c r="A15" s="46">
        <v>2019</v>
      </c>
      <c r="B15" s="46" t="s">
        <v>168</v>
      </c>
      <c r="C15" s="64">
        <v>1280</v>
      </c>
      <c r="D15" s="64">
        <v>108</v>
      </c>
      <c r="E15" s="64">
        <v>17</v>
      </c>
      <c r="F15" s="64">
        <v>35</v>
      </c>
      <c r="G15" s="64">
        <v>81</v>
      </c>
      <c r="H15" s="64">
        <v>75</v>
      </c>
      <c r="I15" s="64">
        <v>82</v>
      </c>
      <c r="J15" s="64">
        <v>404</v>
      </c>
      <c r="K15" s="64">
        <v>39</v>
      </c>
      <c r="L15" s="64">
        <v>163</v>
      </c>
      <c r="M15" s="64">
        <v>155</v>
      </c>
      <c r="N15" s="64">
        <v>1</v>
      </c>
      <c r="O15" s="64">
        <v>2</v>
      </c>
      <c r="P15" s="64">
        <v>118</v>
      </c>
      <c r="Q15" s="64">
        <v>0</v>
      </c>
    </row>
    <row r="16" spans="1:17">
      <c r="A16" s="46">
        <v>2020</v>
      </c>
      <c r="B16" s="46" t="s">
        <v>168</v>
      </c>
      <c r="C16" s="64">
        <v>1339</v>
      </c>
      <c r="D16" s="64">
        <v>106</v>
      </c>
      <c r="E16" s="64">
        <v>18</v>
      </c>
      <c r="F16" s="64">
        <v>22</v>
      </c>
      <c r="G16" s="64">
        <v>65</v>
      </c>
      <c r="H16" s="64">
        <v>77</v>
      </c>
      <c r="I16" s="64">
        <v>99</v>
      </c>
      <c r="J16" s="64">
        <v>444</v>
      </c>
      <c r="K16" s="64">
        <v>49</v>
      </c>
      <c r="L16" s="64">
        <v>185</v>
      </c>
      <c r="M16" s="64">
        <v>159</v>
      </c>
      <c r="N16" s="64">
        <v>3</v>
      </c>
      <c r="O16" s="64">
        <v>4</v>
      </c>
      <c r="P16" s="64">
        <v>105</v>
      </c>
      <c r="Q16" s="64">
        <v>3</v>
      </c>
    </row>
    <row r="17" spans="1:17">
      <c r="A17" s="46">
        <v>2021</v>
      </c>
      <c r="B17" s="46" t="s">
        <v>168</v>
      </c>
      <c r="C17" s="64">
        <v>1330</v>
      </c>
      <c r="D17" s="64">
        <v>100</v>
      </c>
      <c r="E17" s="64">
        <v>17</v>
      </c>
      <c r="F17" s="64">
        <v>35</v>
      </c>
      <c r="G17" s="64">
        <v>70</v>
      </c>
      <c r="H17" s="64">
        <v>69</v>
      </c>
      <c r="I17" s="64">
        <v>110</v>
      </c>
      <c r="J17" s="64">
        <v>427</v>
      </c>
      <c r="K17" s="64">
        <v>44</v>
      </c>
      <c r="L17" s="64">
        <v>181</v>
      </c>
      <c r="M17" s="64">
        <v>180</v>
      </c>
      <c r="N17" s="64">
        <v>1</v>
      </c>
      <c r="O17" s="64">
        <v>4</v>
      </c>
      <c r="P17" s="64">
        <v>89</v>
      </c>
      <c r="Q17" s="64">
        <v>3</v>
      </c>
    </row>
    <row r="18" spans="1:17">
      <c r="A18" s="46">
        <v>2022</v>
      </c>
      <c r="B18" s="46" t="s">
        <v>168</v>
      </c>
      <c r="C18" s="64">
        <v>1051</v>
      </c>
      <c r="D18" s="64">
        <v>82</v>
      </c>
      <c r="E18" s="64">
        <v>13</v>
      </c>
      <c r="F18" s="64">
        <v>37</v>
      </c>
      <c r="G18" s="64">
        <v>59</v>
      </c>
      <c r="H18" s="64">
        <v>47</v>
      </c>
      <c r="I18" s="64">
        <v>75</v>
      </c>
      <c r="J18" s="64">
        <v>300</v>
      </c>
      <c r="K18" s="64">
        <v>55</v>
      </c>
      <c r="L18" s="64">
        <v>135</v>
      </c>
      <c r="M18" s="64">
        <v>166</v>
      </c>
      <c r="N18" s="64">
        <v>1</v>
      </c>
      <c r="O18" s="64">
        <v>3</v>
      </c>
      <c r="P18" s="64">
        <v>77</v>
      </c>
      <c r="Q18" s="64">
        <v>1</v>
      </c>
    </row>
    <row r="19" spans="1:17">
      <c r="A19" s="46">
        <v>2023</v>
      </c>
      <c r="B19" s="46" t="s">
        <v>168</v>
      </c>
      <c r="C19" s="64">
        <v>1172</v>
      </c>
      <c r="D19" s="64">
        <v>83</v>
      </c>
      <c r="E19" s="64">
        <v>11</v>
      </c>
      <c r="F19" s="64">
        <v>12</v>
      </c>
      <c r="G19" s="64">
        <v>73</v>
      </c>
      <c r="H19" s="64">
        <v>62</v>
      </c>
      <c r="I19" s="64">
        <v>83</v>
      </c>
      <c r="J19" s="64">
        <v>355</v>
      </c>
      <c r="K19" s="64">
        <v>42</v>
      </c>
      <c r="L19" s="64">
        <v>174</v>
      </c>
      <c r="M19" s="64">
        <v>182</v>
      </c>
      <c r="N19" s="64">
        <v>1</v>
      </c>
      <c r="O19" s="64">
        <v>5</v>
      </c>
      <c r="P19" s="64">
        <v>84</v>
      </c>
      <c r="Q19" s="64">
        <v>5</v>
      </c>
    </row>
    <row r="20" spans="1:17" ht="30.75" customHeight="1">
      <c r="A20" s="46">
        <v>2010</v>
      </c>
      <c r="B20" s="46" t="s">
        <v>17</v>
      </c>
      <c r="C20" s="64">
        <v>122</v>
      </c>
      <c r="D20" s="64">
        <v>10</v>
      </c>
      <c r="E20" s="64">
        <v>1</v>
      </c>
      <c r="F20" s="64">
        <v>1</v>
      </c>
      <c r="G20" s="64">
        <v>10</v>
      </c>
      <c r="H20" s="64">
        <v>4</v>
      </c>
      <c r="I20" s="64">
        <v>11</v>
      </c>
      <c r="J20" s="64">
        <v>36</v>
      </c>
      <c r="K20" s="64">
        <v>0</v>
      </c>
      <c r="L20" s="64">
        <v>15</v>
      </c>
      <c r="M20" s="64">
        <v>20</v>
      </c>
      <c r="N20" s="64">
        <v>0</v>
      </c>
      <c r="O20" s="64">
        <v>0</v>
      </c>
      <c r="P20" s="64">
        <v>13</v>
      </c>
      <c r="Q20" s="64">
        <v>1</v>
      </c>
    </row>
    <row r="21" spans="1:17">
      <c r="A21" s="46">
        <v>2011</v>
      </c>
      <c r="B21" s="46" t="s">
        <v>17</v>
      </c>
      <c r="C21" s="64">
        <v>155</v>
      </c>
      <c r="D21" s="64">
        <v>13</v>
      </c>
      <c r="E21" s="64">
        <v>1</v>
      </c>
      <c r="F21" s="64">
        <v>4</v>
      </c>
      <c r="G21" s="64">
        <v>7</v>
      </c>
      <c r="H21" s="64">
        <v>9</v>
      </c>
      <c r="I21" s="64">
        <v>9</v>
      </c>
      <c r="J21" s="64">
        <v>49</v>
      </c>
      <c r="K21" s="64">
        <v>7</v>
      </c>
      <c r="L21" s="64">
        <v>20</v>
      </c>
      <c r="M21" s="64">
        <v>21</v>
      </c>
      <c r="N21" s="64">
        <v>0</v>
      </c>
      <c r="O21" s="64">
        <v>0</v>
      </c>
      <c r="P21" s="64">
        <v>15</v>
      </c>
      <c r="Q21" s="64">
        <v>0</v>
      </c>
    </row>
    <row r="22" spans="1:17">
      <c r="A22" s="46">
        <v>2012</v>
      </c>
      <c r="B22" s="46" t="s">
        <v>17</v>
      </c>
      <c r="C22" s="64">
        <v>165</v>
      </c>
      <c r="D22" s="64">
        <v>12</v>
      </c>
      <c r="E22" s="64">
        <v>2</v>
      </c>
      <c r="F22" s="64">
        <v>0</v>
      </c>
      <c r="G22" s="64">
        <v>13</v>
      </c>
      <c r="H22" s="64">
        <v>7</v>
      </c>
      <c r="I22" s="64">
        <v>10</v>
      </c>
      <c r="J22" s="64">
        <v>60</v>
      </c>
      <c r="K22" s="64">
        <v>7</v>
      </c>
      <c r="L22" s="64">
        <v>12</v>
      </c>
      <c r="M22" s="64">
        <v>25</v>
      </c>
      <c r="N22" s="64">
        <v>0</v>
      </c>
      <c r="O22" s="64">
        <v>1</v>
      </c>
      <c r="P22" s="64">
        <v>15</v>
      </c>
      <c r="Q22" s="64">
        <v>1</v>
      </c>
    </row>
    <row r="23" spans="1:17">
      <c r="A23" s="46">
        <v>2013</v>
      </c>
      <c r="B23" s="46" t="s">
        <v>17</v>
      </c>
      <c r="C23" s="64">
        <v>134</v>
      </c>
      <c r="D23" s="64">
        <v>7</v>
      </c>
      <c r="E23" s="64">
        <v>2</v>
      </c>
      <c r="F23" s="64">
        <v>2</v>
      </c>
      <c r="G23" s="64">
        <v>8</v>
      </c>
      <c r="H23" s="64">
        <v>6</v>
      </c>
      <c r="I23" s="64">
        <v>17</v>
      </c>
      <c r="J23" s="64">
        <v>34</v>
      </c>
      <c r="K23" s="64">
        <v>5</v>
      </c>
      <c r="L23" s="64">
        <v>18</v>
      </c>
      <c r="M23" s="64">
        <v>23</v>
      </c>
      <c r="N23" s="64">
        <v>0</v>
      </c>
      <c r="O23" s="64">
        <v>0</v>
      </c>
      <c r="P23" s="64">
        <v>12</v>
      </c>
      <c r="Q23" s="64">
        <v>0</v>
      </c>
    </row>
    <row r="24" spans="1:17">
      <c r="A24" s="46">
        <v>2014</v>
      </c>
      <c r="B24" s="46" t="s">
        <v>17</v>
      </c>
      <c r="C24" s="64">
        <v>161</v>
      </c>
      <c r="D24" s="64">
        <v>11</v>
      </c>
      <c r="E24" s="64">
        <v>3</v>
      </c>
      <c r="F24" s="64">
        <v>4</v>
      </c>
      <c r="G24" s="64">
        <v>12</v>
      </c>
      <c r="H24" s="64">
        <v>11</v>
      </c>
      <c r="I24" s="64">
        <v>10</v>
      </c>
      <c r="J24" s="64">
        <v>41</v>
      </c>
      <c r="K24" s="64">
        <v>8</v>
      </c>
      <c r="L24" s="64">
        <v>13</v>
      </c>
      <c r="M24" s="64">
        <v>33</v>
      </c>
      <c r="N24" s="64">
        <v>0</v>
      </c>
      <c r="O24" s="64">
        <v>1</v>
      </c>
      <c r="P24" s="64">
        <v>14</v>
      </c>
      <c r="Q24" s="64">
        <v>0</v>
      </c>
    </row>
    <row r="25" spans="1:17">
      <c r="A25" s="46">
        <v>2015</v>
      </c>
      <c r="B25" s="46" t="s">
        <v>17</v>
      </c>
      <c r="C25" s="64">
        <v>222</v>
      </c>
      <c r="D25" s="64">
        <v>9</v>
      </c>
      <c r="E25" s="64">
        <v>3</v>
      </c>
      <c r="F25" s="64">
        <v>2</v>
      </c>
      <c r="G25" s="64">
        <v>14</v>
      </c>
      <c r="H25" s="64">
        <v>9</v>
      </c>
      <c r="I25" s="64">
        <v>26</v>
      </c>
      <c r="J25" s="64">
        <v>78</v>
      </c>
      <c r="K25" s="64">
        <v>7</v>
      </c>
      <c r="L25" s="64">
        <v>21</v>
      </c>
      <c r="M25" s="64">
        <v>35</v>
      </c>
      <c r="N25" s="64">
        <v>0</v>
      </c>
      <c r="O25" s="64">
        <v>0</v>
      </c>
      <c r="P25" s="64">
        <v>18</v>
      </c>
      <c r="Q25" s="64">
        <v>0</v>
      </c>
    </row>
    <row r="26" spans="1:17">
      <c r="A26" s="46">
        <v>2016</v>
      </c>
      <c r="B26" s="46" t="s">
        <v>17</v>
      </c>
      <c r="C26" s="64">
        <v>275</v>
      </c>
      <c r="D26" s="64">
        <v>26</v>
      </c>
      <c r="E26" s="64">
        <v>2</v>
      </c>
      <c r="F26" s="64">
        <v>7</v>
      </c>
      <c r="G26" s="64">
        <v>17</v>
      </c>
      <c r="H26" s="64">
        <v>13</v>
      </c>
      <c r="I26" s="64">
        <v>27</v>
      </c>
      <c r="J26" s="64">
        <v>83</v>
      </c>
      <c r="K26" s="64">
        <v>9</v>
      </c>
      <c r="L26" s="64">
        <v>35</v>
      </c>
      <c r="M26" s="64">
        <v>35</v>
      </c>
      <c r="N26" s="64">
        <v>1</v>
      </c>
      <c r="O26" s="64">
        <v>0</v>
      </c>
      <c r="P26" s="64">
        <v>20</v>
      </c>
      <c r="Q26" s="64">
        <v>0</v>
      </c>
    </row>
    <row r="27" spans="1:17">
      <c r="A27" s="46">
        <v>2017</v>
      </c>
      <c r="B27" s="46" t="s">
        <v>17</v>
      </c>
      <c r="C27" s="64">
        <v>282</v>
      </c>
      <c r="D27" s="64">
        <v>23</v>
      </c>
      <c r="E27" s="64">
        <v>4</v>
      </c>
      <c r="F27" s="64">
        <v>3</v>
      </c>
      <c r="G27" s="64">
        <v>26</v>
      </c>
      <c r="H27" s="64">
        <v>11</v>
      </c>
      <c r="I27" s="64">
        <v>25</v>
      </c>
      <c r="J27" s="64">
        <v>86</v>
      </c>
      <c r="K27" s="64">
        <v>8</v>
      </c>
      <c r="L27" s="64">
        <v>34</v>
      </c>
      <c r="M27" s="64">
        <v>36</v>
      </c>
      <c r="N27" s="64">
        <v>1</v>
      </c>
      <c r="O27" s="64">
        <v>0</v>
      </c>
      <c r="P27" s="64">
        <v>25</v>
      </c>
      <c r="Q27" s="64">
        <v>0</v>
      </c>
    </row>
    <row r="28" spans="1:17">
      <c r="A28" s="46">
        <v>2018</v>
      </c>
      <c r="B28" s="46" t="s">
        <v>17</v>
      </c>
      <c r="C28" s="64">
        <v>327</v>
      </c>
      <c r="D28" s="64">
        <v>23</v>
      </c>
      <c r="E28" s="64">
        <v>8</v>
      </c>
      <c r="F28" s="64">
        <v>6</v>
      </c>
      <c r="G28" s="64">
        <v>15</v>
      </c>
      <c r="H28" s="64">
        <v>22</v>
      </c>
      <c r="I28" s="64">
        <v>24</v>
      </c>
      <c r="J28" s="64">
        <v>113</v>
      </c>
      <c r="K28" s="64">
        <v>9</v>
      </c>
      <c r="L28" s="64">
        <v>33</v>
      </c>
      <c r="M28" s="64">
        <v>44</v>
      </c>
      <c r="N28" s="64">
        <v>0</v>
      </c>
      <c r="O28" s="64">
        <v>0</v>
      </c>
      <c r="P28" s="64">
        <v>30</v>
      </c>
      <c r="Q28" s="64">
        <v>0</v>
      </c>
    </row>
    <row r="29" spans="1:17">
      <c r="A29" s="46">
        <v>2019</v>
      </c>
      <c r="B29" s="46" t="s">
        <v>17</v>
      </c>
      <c r="C29" s="64">
        <v>393</v>
      </c>
      <c r="D29" s="64">
        <v>36</v>
      </c>
      <c r="E29" s="64">
        <v>8</v>
      </c>
      <c r="F29" s="64">
        <v>9</v>
      </c>
      <c r="G29" s="64">
        <v>29</v>
      </c>
      <c r="H29" s="64">
        <v>21</v>
      </c>
      <c r="I29" s="64">
        <v>27</v>
      </c>
      <c r="J29" s="64">
        <v>125</v>
      </c>
      <c r="K29" s="64">
        <v>13</v>
      </c>
      <c r="L29" s="64">
        <v>41</v>
      </c>
      <c r="M29" s="64">
        <v>46</v>
      </c>
      <c r="N29" s="64">
        <v>1</v>
      </c>
      <c r="O29" s="64">
        <v>0</v>
      </c>
      <c r="P29" s="64">
        <v>37</v>
      </c>
      <c r="Q29" s="64">
        <v>0</v>
      </c>
    </row>
    <row r="30" spans="1:17">
      <c r="A30" s="46">
        <v>2020</v>
      </c>
      <c r="B30" s="46" t="s">
        <v>17</v>
      </c>
      <c r="C30" s="64">
        <v>366</v>
      </c>
      <c r="D30" s="64">
        <v>29</v>
      </c>
      <c r="E30" s="64">
        <v>3</v>
      </c>
      <c r="F30" s="64">
        <v>6</v>
      </c>
      <c r="G30" s="64">
        <v>12</v>
      </c>
      <c r="H30" s="64">
        <v>18</v>
      </c>
      <c r="I30" s="64">
        <v>27</v>
      </c>
      <c r="J30" s="64">
        <v>123</v>
      </c>
      <c r="K30" s="64">
        <v>16</v>
      </c>
      <c r="L30" s="64">
        <v>63</v>
      </c>
      <c r="M30" s="64">
        <v>36</v>
      </c>
      <c r="N30" s="64">
        <v>0</v>
      </c>
      <c r="O30" s="64">
        <v>1</v>
      </c>
      <c r="P30" s="64">
        <v>31</v>
      </c>
      <c r="Q30" s="64">
        <v>1</v>
      </c>
    </row>
    <row r="31" spans="1:17">
      <c r="A31" s="46">
        <v>2021</v>
      </c>
      <c r="B31" s="46" t="s">
        <v>17</v>
      </c>
      <c r="C31" s="64">
        <v>397</v>
      </c>
      <c r="D31" s="64">
        <v>25</v>
      </c>
      <c r="E31" s="64">
        <v>6</v>
      </c>
      <c r="F31" s="64">
        <v>11</v>
      </c>
      <c r="G31" s="64">
        <v>15</v>
      </c>
      <c r="H31" s="64">
        <v>16</v>
      </c>
      <c r="I31" s="64">
        <v>40</v>
      </c>
      <c r="J31" s="64">
        <v>135</v>
      </c>
      <c r="K31" s="64">
        <v>11</v>
      </c>
      <c r="L31" s="64">
        <v>58</v>
      </c>
      <c r="M31" s="64">
        <v>50</v>
      </c>
      <c r="N31" s="64">
        <v>0</v>
      </c>
      <c r="O31" s="64">
        <v>2</v>
      </c>
      <c r="P31" s="64">
        <v>27</v>
      </c>
      <c r="Q31" s="64">
        <v>1</v>
      </c>
    </row>
    <row r="32" spans="1:17">
      <c r="A32" s="46">
        <v>2022</v>
      </c>
      <c r="B32" s="46" t="s">
        <v>17</v>
      </c>
      <c r="C32" s="64">
        <v>359</v>
      </c>
      <c r="D32" s="64">
        <v>30</v>
      </c>
      <c r="E32" s="64">
        <v>4</v>
      </c>
      <c r="F32" s="64">
        <v>18</v>
      </c>
      <c r="G32" s="64">
        <v>19</v>
      </c>
      <c r="H32" s="64">
        <v>21</v>
      </c>
      <c r="I32" s="64">
        <v>21</v>
      </c>
      <c r="J32" s="64">
        <v>95</v>
      </c>
      <c r="K32" s="64">
        <v>21</v>
      </c>
      <c r="L32" s="64">
        <v>46</v>
      </c>
      <c r="M32" s="64">
        <v>48</v>
      </c>
      <c r="N32" s="64">
        <v>1</v>
      </c>
      <c r="O32" s="64">
        <v>1</v>
      </c>
      <c r="P32" s="64">
        <v>34</v>
      </c>
      <c r="Q32" s="64">
        <v>0</v>
      </c>
    </row>
    <row r="33" spans="1:17">
      <c r="A33" s="46">
        <v>2023</v>
      </c>
      <c r="B33" s="46" t="s">
        <v>17</v>
      </c>
      <c r="C33" s="64">
        <v>367</v>
      </c>
      <c r="D33" s="64">
        <v>29</v>
      </c>
      <c r="E33" s="64">
        <v>4</v>
      </c>
      <c r="F33" s="64">
        <v>0</v>
      </c>
      <c r="G33" s="64">
        <v>29</v>
      </c>
      <c r="H33" s="64">
        <v>18</v>
      </c>
      <c r="I33" s="64">
        <v>28</v>
      </c>
      <c r="J33" s="64">
        <v>102</v>
      </c>
      <c r="K33" s="64">
        <v>10</v>
      </c>
      <c r="L33" s="64">
        <v>59</v>
      </c>
      <c r="M33" s="64">
        <v>55</v>
      </c>
      <c r="N33" s="64">
        <v>0</v>
      </c>
      <c r="O33" s="64">
        <v>2</v>
      </c>
      <c r="P33" s="64">
        <v>30</v>
      </c>
      <c r="Q33" s="64">
        <v>1</v>
      </c>
    </row>
    <row r="34" spans="1:17" ht="30.75" customHeight="1">
      <c r="A34" s="46">
        <v>2010</v>
      </c>
      <c r="B34" s="46" t="s">
        <v>18</v>
      </c>
      <c r="C34" s="64">
        <v>363</v>
      </c>
      <c r="D34" s="64">
        <v>21</v>
      </c>
      <c r="E34" s="64">
        <v>8</v>
      </c>
      <c r="F34" s="64">
        <v>5</v>
      </c>
      <c r="G34" s="64">
        <v>25</v>
      </c>
      <c r="H34" s="64">
        <v>14</v>
      </c>
      <c r="I34" s="64">
        <v>33</v>
      </c>
      <c r="J34" s="64">
        <v>122</v>
      </c>
      <c r="K34" s="64">
        <v>10</v>
      </c>
      <c r="L34" s="64">
        <v>47</v>
      </c>
      <c r="M34" s="64">
        <v>53</v>
      </c>
      <c r="N34" s="64">
        <v>2</v>
      </c>
      <c r="O34" s="64">
        <v>2</v>
      </c>
      <c r="P34" s="64">
        <v>21</v>
      </c>
      <c r="Q34" s="64">
        <v>0</v>
      </c>
    </row>
    <row r="35" spans="1:17">
      <c r="A35" s="46">
        <v>2011</v>
      </c>
      <c r="B35" s="46" t="s">
        <v>18</v>
      </c>
      <c r="C35" s="64">
        <v>429</v>
      </c>
      <c r="D35" s="64">
        <v>34</v>
      </c>
      <c r="E35" s="64">
        <v>7</v>
      </c>
      <c r="F35" s="64">
        <v>8</v>
      </c>
      <c r="G35" s="64">
        <v>27</v>
      </c>
      <c r="H35" s="64">
        <v>17</v>
      </c>
      <c r="I35" s="64">
        <v>49</v>
      </c>
      <c r="J35" s="64">
        <v>134</v>
      </c>
      <c r="K35" s="64">
        <v>26</v>
      </c>
      <c r="L35" s="64">
        <v>41</v>
      </c>
      <c r="M35" s="64">
        <v>52</v>
      </c>
      <c r="N35" s="64">
        <v>0</v>
      </c>
      <c r="O35" s="64">
        <v>3</v>
      </c>
      <c r="P35" s="64">
        <v>30</v>
      </c>
      <c r="Q35" s="64">
        <v>1</v>
      </c>
    </row>
    <row r="36" spans="1:17">
      <c r="A36" s="46">
        <v>2012</v>
      </c>
      <c r="B36" s="46" t="s">
        <v>18</v>
      </c>
      <c r="C36" s="64">
        <v>416</v>
      </c>
      <c r="D36" s="64">
        <v>31</v>
      </c>
      <c r="E36" s="64">
        <v>5</v>
      </c>
      <c r="F36" s="64">
        <v>6</v>
      </c>
      <c r="G36" s="64">
        <v>25</v>
      </c>
      <c r="H36" s="64">
        <v>24</v>
      </c>
      <c r="I36" s="64">
        <v>21</v>
      </c>
      <c r="J36" s="64">
        <v>127</v>
      </c>
      <c r="K36" s="64">
        <v>15</v>
      </c>
      <c r="L36" s="64">
        <v>55</v>
      </c>
      <c r="M36" s="64">
        <v>65</v>
      </c>
      <c r="N36" s="64">
        <v>1</v>
      </c>
      <c r="O36" s="64">
        <v>1</v>
      </c>
      <c r="P36" s="64">
        <v>40</v>
      </c>
      <c r="Q36" s="64">
        <v>0</v>
      </c>
    </row>
    <row r="37" spans="1:17">
      <c r="A37" s="46">
        <v>2013</v>
      </c>
      <c r="B37" s="46" t="s">
        <v>18</v>
      </c>
      <c r="C37" s="64">
        <v>393</v>
      </c>
      <c r="D37" s="64">
        <v>29</v>
      </c>
      <c r="E37" s="64">
        <v>6</v>
      </c>
      <c r="F37" s="64">
        <v>7</v>
      </c>
      <c r="G37" s="64">
        <v>31</v>
      </c>
      <c r="H37" s="64">
        <v>18</v>
      </c>
      <c r="I37" s="64">
        <v>33</v>
      </c>
      <c r="J37" s="64">
        <v>104</v>
      </c>
      <c r="K37" s="64">
        <v>13</v>
      </c>
      <c r="L37" s="64">
        <v>57</v>
      </c>
      <c r="M37" s="64">
        <v>67</v>
      </c>
      <c r="N37" s="64">
        <v>1</v>
      </c>
      <c r="O37" s="64">
        <v>0</v>
      </c>
      <c r="P37" s="64">
        <v>25</v>
      </c>
      <c r="Q37" s="64">
        <v>2</v>
      </c>
    </row>
    <row r="38" spans="1:17">
      <c r="A38" s="46">
        <v>2014</v>
      </c>
      <c r="B38" s="46" t="s">
        <v>18</v>
      </c>
      <c r="C38" s="64">
        <v>453</v>
      </c>
      <c r="D38" s="64">
        <v>32</v>
      </c>
      <c r="E38" s="64">
        <v>8</v>
      </c>
      <c r="F38" s="64">
        <v>10</v>
      </c>
      <c r="G38" s="64">
        <v>34</v>
      </c>
      <c r="H38" s="64">
        <v>14</v>
      </c>
      <c r="I38" s="64">
        <v>26</v>
      </c>
      <c r="J38" s="64">
        <v>148</v>
      </c>
      <c r="K38" s="64">
        <v>17</v>
      </c>
      <c r="L38" s="64">
        <v>54</v>
      </c>
      <c r="M38" s="64">
        <v>72</v>
      </c>
      <c r="N38" s="64">
        <v>0</v>
      </c>
      <c r="O38" s="64">
        <v>3</v>
      </c>
      <c r="P38" s="64">
        <v>34</v>
      </c>
      <c r="Q38" s="64">
        <v>1</v>
      </c>
    </row>
    <row r="39" spans="1:17">
      <c r="A39" s="46">
        <v>2015</v>
      </c>
      <c r="B39" s="46" t="s">
        <v>18</v>
      </c>
      <c r="C39" s="64">
        <v>484</v>
      </c>
      <c r="D39" s="64">
        <v>34</v>
      </c>
      <c r="E39" s="64">
        <v>10</v>
      </c>
      <c r="F39" s="64">
        <v>9</v>
      </c>
      <c r="G39" s="64">
        <v>30</v>
      </c>
      <c r="H39" s="64">
        <v>22</v>
      </c>
      <c r="I39" s="64">
        <v>43</v>
      </c>
      <c r="J39" s="64">
        <v>143</v>
      </c>
      <c r="K39" s="64">
        <v>28</v>
      </c>
      <c r="L39" s="64">
        <v>52</v>
      </c>
      <c r="M39" s="64">
        <v>65</v>
      </c>
      <c r="N39" s="64">
        <v>1</v>
      </c>
      <c r="O39" s="64">
        <v>1</v>
      </c>
      <c r="P39" s="64">
        <v>45</v>
      </c>
      <c r="Q39" s="64">
        <v>1</v>
      </c>
    </row>
    <row r="40" spans="1:17">
      <c r="A40" s="46">
        <v>2016</v>
      </c>
      <c r="B40" s="46" t="s">
        <v>18</v>
      </c>
      <c r="C40" s="64">
        <v>593</v>
      </c>
      <c r="D40" s="64">
        <v>59</v>
      </c>
      <c r="E40" s="64">
        <v>8</v>
      </c>
      <c r="F40" s="64">
        <v>10</v>
      </c>
      <c r="G40" s="64">
        <v>28</v>
      </c>
      <c r="H40" s="64">
        <v>38</v>
      </c>
      <c r="I40" s="64">
        <v>41</v>
      </c>
      <c r="J40" s="64">
        <v>174</v>
      </c>
      <c r="K40" s="64">
        <v>20</v>
      </c>
      <c r="L40" s="64">
        <v>78</v>
      </c>
      <c r="M40" s="64">
        <v>93</v>
      </c>
      <c r="N40" s="64">
        <v>0</v>
      </c>
      <c r="O40" s="64">
        <v>1</v>
      </c>
      <c r="P40" s="64">
        <v>42</v>
      </c>
      <c r="Q40" s="64">
        <v>1</v>
      </c>
    </row>
    <row r="41" spans="1:17">
      <c r="A41" s="46">
        <v>2017</v>
      </c>
      <c r="B41" s="46" t="s">
        <v>18</v>
      </c>
      <c r="C41" s="64">
        <v>652</v>
      </c>
      <c r="D41" s="64">
        <v>38</v>
      </c>
      <c r="E41" s="64">
        <v>9</v>
      </c>
      <c r="F41" s="64">
        <v>19</v>
      </c>
      <c r="G41" s="64">
        <v>40</v>
      </c>
      <c r="H41" s="64">
        <v>25</v>
      </c>
      <c r="I41" s="64">
        <v>60</v>
      </c>
      <c r="J41" s="64">
        <v>194</v>
      </c>
      <c r="K41" s="64">
        <v>24</v>
      </c>
      <c r="L41" s="64">
        <v>68</v>
      </c>
      <c r="M41" s="64">
        <v>101</v>
      </c>
      <c r="N41" s="64">
        <v>0</v>
      </c>
      <c r="O41" s="64">
        <v>2</v>
      </c>
      <c r="P41" s="64">
        <v>69</v>
      </c>
      <c r="Q41" s="64">
        <v>3</v>
      </c>
    </row>
    <row r="42" spans="1:17">
      <c r="A42" s="46">
        <v>2018</v>
      </c>
      <c r="B42" s="46" t="s">
        <v>18</v>
      </c>
      <c r="C42" s="64">
        <v>860</v>
      </c>
      <c r="D42" s="64">
        <v>59</v>
      </c>
      <c r="E42" s="64">
        <v>14</v>
      </c>
      <c r="F42" s="64">
        <v>14</v>
      </c>
      <c r="G42" s="64">
        <v>49</v>
      </c>
      <c r="H42" s="64">
        <v>50</v>
      </c>
      <c r="I42" s="64">
        <v>68</v>
      </c>
      <c r="J42" s="64">
        <v>281</v>
      </c>
      <c r="K42" s="64">
        <v>36</v>
      </c>
      <c r="L42" s="64">
        <v>97</v>
      </c>
      <c r="M42" s="64">
        <v>108</v>
      </c>
      <c r="N42" s="64">
        <v>3</v>
      </c>
      <c r="O42" s="64">
        <v>0</v>
      </c>
      <c r="P42" s="64">
        <v>79</v>
      </c>
      <c r="Q42" s="64">
        <v>2</v>
      </c>
    </row>
    <row r="43" spans="1:17">
      <c r="A43" s="46">
        <v>2019</v>
      </c>
      <c r="B43" s="46" t="s">
        <v>18</v>
      </c>
      <c r="C43" s="64">
        <v>887</v>
      </c>
      <c r="D43" s="64">
        <v>72</v>
      </c>
      <c r="E43" s="64">
        <v>9</v>
      </c>
      <c r="F43" s="64">
        <v>26</v>
      </c>
      <c r="G43" s="64">
        <v>52</v>
      </c>
      <c r="H43" s="64">
        <v>54</v>
      </c>
      <c r="I43" s="64">
        <v>55</v>
      </c>
      <c r="J43" s="64">
        <v>279</v>
      </c>
      <c r="K43" s="64">
        <v>26</v>
      </c>
      <c r="L43" s="64">
        <v>122</v>
      </c>
      <c r="M43" s="64">
        <v>109</v>
      </c>
      <c r="N43" s="64">
        <v>0</v>
      </c>
      <c r="O43" s="64">
        <v>2</v>
      </c>
      <c r="P43" s="64">
        <v>81</v>
      </c>
      <c r="Q43" s="64">
        <v>0</v>
      </c>
    </row>
    <row r="44" spans="1:17">
      <c r="A44" s="46">
        <v>2020</v>
      </c>
      <c r="B44" s="46" t="s">
        <v>18</v>
      </c>
      <c r="C44" s="64">
        <v>973</v>
      </c>
      <c r="D44" s="64">
        <v>77</v>
      </c>
      <c r="E44" s="64">
        <v>15</v>
      </c>
      <c r="F44" s="64">
        <v>16</v>
      </c>
      <c r="G44" s="64">
        <v>53</v>
      </c>
      <c r="H44" s="64">
        <v>59</v>
      </c>
      <c r="I44" s="64">
        <v>72</v>
      </c>
      <c r="J44" s="64">
        <v>321</v>
      </c>
      <c r="K44" s="64">
        <v>33</v>
      </c>
      <c r="L44" s="64">
        <v>122</v>
      </c>
      <c r="M44" s="64">
        <v>123</v>
      </c>
      <c r="N44" s="64">
        <v>3</v>
      </c>
      <c r="O44" s="64">
        <v>3</v>
      </c>
      <c r="P44" s="64">
        <v>74</v>
      </c>
      <c r="Q44" s="64">
        <v>2</v>
      </c>
    </row>
    <row r="45" spans="1:17">
      <c r="A45" s="46">
        <v>2021</v>
      </c>
      <c r="B45" s="46" t="s">
        <v>18</v>
      </c>
      <c r="C45" s="64">
        <v>933</v>
      </c>
      <c r="D45" s="64">
        <v>75</v>
      </c>
      <c r="E45" s="64">
        <v>11</v>
      </c>
      <c r="F45" s="64">
        <v>24</v>
      </c>
      <c r="G45" s="64">
        <v>55</v>
      </c>
      <c r="H45" s="64">
        <v>53</v>
      </c>
      <c r="I45" s="64">
        <v>70</v>
      </c>
      <c r="J45" s="64">
        <v>292</v>
      </c>
      <c r="K45" s="64">
        <v>33</v>
      </c>
      <c r="L45" s="64">
        <v>123</v>
      </c>
      <c r="M45" s="64">
        <v>130</v>
      </c>
      <c r="N45" s="64">
        <v>1</v>
      </c>
      <c r="O45" s="64">
        <v>2</v>
      </c>
      <c r="P45" s="64">
        <v>62</v>
      </c>
      <c r="Q45" s="64">
        <v>2</v>
      </c>
    </row>
    <row r="46" spans="1:17">
      <c r="A46" s="46">
        <v>2022</v>
      </c>
      <c r="B46" s="46" t="s">
        <v>18</v>
      </c>
      <c r="C46" s="64">
        <v>692</v>
      </c>
      <c r="D46" s="64">
        <v>52</v>
      </c>
      <c r="E46" s="64">
        <v>9</v>
      </c>
      <c r="F46" s="64">
        <v>19</v>
      </c>
      <c r="G46" s="64">
        <v>40</v>
      </c>
      <c r="H46" s="64">
        <v>26</v>
      </c>
      <c r="I46" s="64">
        <v>54</v>
      </c>
      <c r="J46" s="64">
        <v>205</v>
      </c>
      <c r="K46" s="64">
        <v>34</v>
      </c>
      <c r="L46" s="64">
        <v>89</v>
      </c>
      <c r="M46" s="64">
        <v>118</v>
      </c>
      <c r="N46" s="64">
        <v>0</v>
      </c>
      <c r="O46" s="64">
        <v>2</v>
      </c>
      <c r="P46" s="64">
        <v>43</v>
      </c>
      <c r="Q46" s="64">
        <v>1</v>
      </c>
    </row>
    <row r="47" spans="1:17">
      <c r="A47" s="46">
        <v>2023</v>
      </c>
      <c r="B47" s="46" t="s">
        <v>18</v>
      </c>
      <c r="C47" s="64">
        <v>805</v>
      </c>
      <c r="D47" s="64">
        <v>54</v>
      </c>
      <c r="E47" s="64">
        <v>7</v>
      </c>
      <c r="F47" s="64">
        <v>12</v>
      </c>
      <c r="G47" s="64">
        <v>44</v>
      </c>
      <c r="H47" s="64">
        <v>44</v>
      </c>
      <c r="I47" s="64">
        <v>55</v>
      </c>
      <c r="J47" s="64">
        <v>253</v>
      </c>
      <c r="K47" s="64">
        <v>32</v>
      </c>
      <c r="L47" s="64">
        <v>115</v>
      </c>
      <c r="M47" s="64">
        <v>127</v>
      </c>
      <c r="N47" s="64">
        <v>1</v>
      </c>
      <c r="O47" s="64">
        <v>3</v>
      </c>
      <c r="P47" s="64">
        <v>54</v>
      </c>
      <c r="Q47" s="64">
        <v>4</v>
      </c>
    </row>
  </sheetData>
  <hyperlinks>
    <hyperlink ref="A4" location="Table_of_contents!A1" display="Back to table of contents" xr:uid="{00000000-0004-0000-0F00-000000000000}"/>
  </hyperlink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20"/>
  <sheetViews>
    <sheetView workbookViewId="0"/>
  </sheetViews>
  <sheetFormatPr defaultColWidth="8.6640625" defaultRowHeight="15"/>
  <cols>
    <col min="1" max="1" width="28.33203125" style="10" customWidth="1"/>
    <col min="2" max="7" width="24.88671875" style="24" customWidth="1"/>
    <col min="8" max="16384" width="8.6640625" style="10"/>
  </cols>
  <sheetData>
    <row r="1" spans="1:7" ht="21">
      <c r="A1" s="48" t="s">
        <v>337</v>
      </c>
    </row>
    <row r="2" spans="1:7">
      <c r="A2" s="17" t="s">
        <v>182</v>
      </c>
    </row>
    <row r="3" spans="1:7">
      <c r="A3" s="17" t="s">
        <v>365</v>
      </c>
    </row>
    <row r="4" spans="1:7">
      <c r="A4" s="127" t="s">
        <v>171</v>
      </c>
    </row>
    <row r="5" spans="1:7" s="18" customFormat="1" ht="46.8">
      <c r="A5" s="124" t="s">
        <v>395</v>
      </c>
      <c r="B5" s="125" t="s">
        <v>3</v>
      </c>
      <c r="C5" s="126" t="s">
        <v>302</v>
      </c>
      <c r="D5" s="126" t="s">
        <v>4</v>
      </c>
      <c r="E5" s="126" t="s">
        <v>5</v>
      </c>
      <c r="F5" s="126" t="s">
        <v>6</v>
      </c>
      <c r="G5" s="126" t="s">
        <v>7</v>
      </c>
    </row>
    <row r="6" spans="1:7">
      <c r="A6" s="46" t="s">
        <v>40</v>
      </c>
      <c r="B6" s="64">
        <v>1172</v>
      </c>
      <c r="C6" s="64">
        <v>48</v>
      </c>
      <c r="D6" s="64">
        <v>1032</v>
      </c>
      <c r="E6" s="64">
        <v>87</v>
      </c>
      <c r="F6" s="64">
        <v>0</v>
      </c>
      <c r="G6" s="64">
        <v>5</v>
      </c>
    </row>
    <row r="7" spans="1:7">
      <c r="A7" s="46" t="s">
        <v>188</v>
      </c>
      <c r="B7" s="64">
        <v>83</v>
      </c>
      <c r="C7" s="64">
        <v>5</v>
      </c>
      <c r="D7" s="64">
        <v>75</v>
      </c>
      <c r="E7" s="64">
        <v>3</v>
      </c>
      <c r="F7" s="64">
        <v>0</v>
      </c>
      <c r="G7" s="64">
        <v>0</v>
      </c>
    </row>
    <row r="8" spans="1:7">
      <c r="A8" s="46" t="s">
        <v>42</v>
      </c>
      <c r="B8" s="64">
        <v>11</v>
      </c>
      <c r="C8" s="64">
        <v>0</v>
      </c>
      <c r="D8" s="64">
        <v>10</v>
      </c>
      <c r="E8" s="64">
        <v>1</v>
      </c>
      <c r="F8" s="64">
        <v>0</v>
      </c>
      <c r="G8" s="64">
        <v>0</v>
      </c>
    </row>
    <row r="9" spans="1:7">
      <c r="A9" s="46" t="s">
        <v>185</v>
      </c>
      <c r="B9" s="64">
        <v>12</v>
      </c>
      <c r="C9" s="64">
        <v>0</v>
      </c>
      <c r="D9" s="64">
        <v>12</v>
      </c>
      <c r="E9" s="64">
        <v>0</v>
      </c>
      <c r="F9" s="64">
        <v>0</v>
      </c>
      <c r="G9" s="64">
        <v>0</v>
      </c>
    </row>
    <row r="10" spans="1:7">
      <c r="A10" s="46" t="s">
        <v>43</v>
      </c>
      <c r="B10" s="64">
        <v>73</v>
      </c>
      <c r="C10" s="64">
        <v>4</v>
      </c>
      <c r="D10" s="64">
        <v>62</v>
      </c>
      <c r="E10" s="64">
        <v>7</v>
      </c>
      <c r="F10" s="64">
        <v>0</v>
      </c>
      <c r="G10" s="64">
        <v>0</v>
      </c>
    </row>
    <row r="11" spans="1:7">
      <c r="A11" s="46" t="s">
        <v>44</v>
      </c>
      <c r="B11" s="64">
        <v>62</v>
      </c>
      <c r="C11" s="64">
        <v>5</v>
      </c>
      <c r="D11" s="64">
        <v>53</v>
      </c>
      <c r="E11" s="64">
        <v>3</v>
      </c>
      <c r="F11" s="64">
        <v>0</v>
      </c>
      <c r="G11" s="64">
        <v>1</v>
      </c>
    </row>
    <row r="12" spans="1:7">
      <c r="A12" s="46" t="s">
        <v>45</v>
      </c>
      <c r="B12" s="64">
        <v>83</v>
      </c>
      <c r="C12" s="64">
        <v>3</v>
      </c>
      <c r="D12" s="64">
        <v>72</v>
      </c>
      <c r="E12" s="64">
        <v>8</v>
      </c>
      <c r="F12" s="64">
        <v>0</v>
      </c>
      <c r="G12" s="64">
        <v>0</v>
      </c>
    </row>
    <row r="13" spans="1:7">
      <c r="A13" s="46" t="s">
        <v>190</v>
      </c>
      <c r="B13" s="64">
        <v>355</v>
      </c>
      <c r="C13" s="64">
        <v>13</v>
      </c>
      <c r="D13" s="64">
        <v>318</v>
      </c>
      <c r="E13" s="64">
        <v>22</v>
      </c>
      <c r="F13" s="64">
        <v>0</v>
      </c>
      <c r="G13" s="64">
        <v>2</v>
      </c>
    </row>
    <row r="14" spans="1:7">
      <c r="A14" s="46" t="s">
        <v>53</v>
      </c>
      <c r="B14" s="64">
        <v>42</v>
      </c>
      <c r="C14" s="64">
        <v>2</v>
      </c>
      <c r="D14" s="64">
        <v>33</v>
      </c>
      <c r="E14" s="64">
        <v>7</v>
      </c>
      <c r="F14" s="64">
        <v>0</v>
      </c>
      <c r="G14" s="64">
        <v>0</v>
      </c>
    </row>
    <row r="15" spans="1:7">
      <c r="A15" s="46" t="s">
        <v>46</v>
      </c>
      <c r="B15" s="64">
        <v>174</v>
      </c>
      <c r="C15" s="64">
        <v>5</v>
      </c>
      <c r="D15" s="64">
        <v>152</v>
      </c>
      <c r="E15" s="64">
        <v>16</v>
      </c>
      <c r="F15" s="64">
        <v>0</v>
      </c>
      <c r="G15" s="64">
        <v>1</v>
      </c>
    </row>
    <row r="16" spans="1:7">
      <c r="A16" s="46" t="s">
        <v>47</v>
      </c>
      <c r="B16" s="64">
        <v>182</v>
      </c>
      <c r="C16" s="64">
        <v>9</v>
      </c>
      <c r="D16" s="64">
        <v>162</v>
      </c>
      <c r="E16" s="64">
        <v>11</v>
      </c>
      <c r="F16" s="64">
        <v>0</v>
      </c>
      <c r="G16" s="64">
        <v>0</v>
      </c>
    </row>
    <row r="17" spans="1:7">
      <c r="A17" s="46" t="s">
        <v>48</v>
      </c>
      <c r="B17" s="64">
        <v>1</v>
      </c>
      <c r="C17" s="64">
        <v>0</v>
      </c>
      <c r="D17" s="64">
        <v>1</v>
      </c>
      <c r="E17" s="64">
        <v>0</v>
      </c>
      <c r="F17" s="64">
        <v>0</v>
      </c>
      <c r="G17" s="64">
        <v>0</v>
      </c>
    </row>
    <row r="18" spans="1:7">
      <c r="A18" s="46" t="s">
        <v>49</v>
      </c>
      <c r="B18" s="64">
        <v>5</v>
      </c>
      <c r="C18" s="64">
        <v>1</v>
      </c>
      <c r="D18" s="64">
        <v>4</v>
      </c>
      <c r="E18" s="64">
        <v>0</v>
      </c>
      <c r="F18" s="64">
        <v>0</v>
      </c>
      <c r="G18" s="64">
        <v>0</v>
      </c>
    </row>
    <row r="19" spans="1:7">
      <c r="A19" s="46" t="s">
        <v>50</v>
      </c>
      <c r="B19" s="64">
        <v>84</v>
      </c>
      <c r="C19" s="64">
        <v>1</v>
      </c>
      <c r="D19" s="64">
        <v>74</v>
      </c>
      <c r="E19" s="64">
        <v>8</v>
      </c>
      <c r="F19" s="64">
        <v>0</v>
      </c>
      <c r="G19" s="64">
        <v>1</v>
      </c>
    </row>
    <row r="20" spans="1:7">
      <c r="A20" s="46" t="s">
        <v>51</v>
      </c>
      <c r="B20" s="64">
        <v>5</v>
      </c>
      <c r="C20" s="64">
        <v>0</v>
      </c>
      <c r="D20" s="64">
        <v>4</v>
      </c>
      <c r="E20" s="64">
        <v>1</v>
      </c>
      <c r="F20" s="64">
        <v>0</v>
      </c>
      <c r="G20" s="64">
        <v>0</v>
      </c>
    </row>
  </sheetData>
  <hyperlinks>
    <hyperlink ref="A4" location="Table_of_contents!A1" display="Back to table of contents" xr:uid="{00000000-0004-0000-1000-000000000000}"/>
  </hyperlink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T20"/>
  <sheetViews>
    <sheetView workbookViewId="0"/>
  </sheetViews>
  <sheetFormatPr defaultColWidth="8.6640625" defaultRowHeight="15"/>
  <cols>
    <col min="1" max="1" width="28.33203125" style="10" customWidth="1"/>
    <col min="2" max="5" width="13.109375" style="10" customWidth="1"/>
    <col min="6" max="8" width="19" style="10" customWidth="1"/>
    <col min="9" max="9" width="13.109375" style="10" customWidth="1"/>
    <col min="10" max="11" width="19" style="10" customWidth="1"/>
    <col min="12" max="12" width="13.109375" style="10" customWidth="1"/>
    <col min="13" max="13" width="19" style="10" customWidth="1"/>
    <col min="14" max="14" width="13.109375" style="10" customWidth="1"/>
    <col min="15" max="15" width="19" style="10" customWidth="1"/>
    <col min="16" max="16" width="13.88671875" style="10" customWidth="1"/>
    <col min="17" max="18" width="13.109375" style="10" customWidth="1"/>
    <col min="19" max="19" width="19" style="10" customWidth="1"/>
    <col min="20" max="20" width="13.109375" style="10" customWidth="1"/>
    <col min="21" max="16384" width="8.6640625" style="10"/>
  </cols>
  <sheetData>
    <row r="1" spans="1:20" ht="21">
      <c r="A1" s="51" t="s">
        <v>362</v>
      </c>
      <c r="B1" s="51"/>
      <c r="C1" s="51"/>
      <c r="D1" s="51"/>
      <c r="E1" s="51"/>
      <c r="F1" s="51"/>
      <c r="G1" s="51"/>
      <c r="H1" s="44"/>
      <c r="I1" s="44"/>
      <c r="J1" s="44"/>
    </row>
    <row r="2" spans="1:20">
      <c r="A2" s="17" t="s">
        <v>182</v>
      </c>
      <c r="B2" s="39"/>
      <c r="C2" s="39"/>
      <c r="D2" s="39"/>
      <c r="E2" s="39"/>
      <c r="F2" s="39"/>
      <c r="G2" s="39"/>
      <c r="H2" s="47"/>
      <c r="I2" s="47"/>
      <c r="J2" s="47"/>
    </row>
    <row r="3" spans="1:20">
      <c r="A3" s="17" t="s">
        <v>365</v>
      </c>
      <c r="B3" s="39"/>
      <c r="C3" s="39"/>
      <c r="D3" s="39"/>
      <c r="E3" s="39"/>
      <c r="F3" s="39"/>
      <c r="G3" s="39"/>
      <c r="H3" s="47"/>
      <c r="I3" s="47"/>
      <c r="J3" s="47"/>
    </row>
    <row r="4" spans="1:20" s="114" customFormat="1" ht="20.25" customHeight="1">
      <c r="A4" s="130" t="s">
        <v>171</v>
      </c>
      <c r="B4" s="112"/>
      <c r="C4" s="112"/>
      <c r="D4" s="112"/>
      <c r="E4" s="112"/>
      <c r="F4" s="112"/>
      <c r="G4" s="112"/>
      <c r="H4" s="113"/>
      <c r="I4" s="113"/>
      <c r="J4" s="113"/>
    </row>
    <row r="5" spans="1:20" s="18" customFormat="1" ht="63" customHeight="1">
      <c r="A5" s="154" t="s">
        <v>395</v>
      </c>
      <c r="B5" s="131" t="s">
        <v>3</v>
      </c>
      <c r="C5" s="131" t="s">
        <v>13</v>
      </c>
      <c r="D5" s="132" t="s">
        <v>423</v>
      </c>
      <c r="E5" s="133" t="s">
        <v>14</v>
      </c>
      <c r="F5" s="134" t="s">
        <v>15</v>
      </c>
      <c r="G5" s="134" t="s">
        <v>16</v>
      </c>
      <c r="H5" s="134" t="s">
        <v>315</v>
      </c>
      <c r="I5" s="134" t="s">
        <v>429</v>
      </c>
      <c r="J5" s="131" t="s">
        <v>39</v>
      </c>
      <c r="K5" s="134" t="s">
        <v>419</v>
      </c>
      <c r="L5" s="132" t="s">
        <v>415</v>
      </c>
      <c r="M5" s="134" t="s">
        <v>420</v>
      </c>
      <c r="N5" s="132" t="s">
        <v>416</v>
      </c>
      <c r="O5" s="132" t="s">
        <v>426</v>
      </c>
      <c r="P5" s="149" t="s">
        <v>8</v>
      </c>
      <c r="Q5" s="150" t="s">
        <v>9</v>
      </c>
      <c r="R5" s="151" t="s">
        <v>10</v>
      </c>
      <c r="S5" s="151" t="s">
        <v>11</v>
      </c>
      <c r="T5" s="152" t="s">
        <v>12</v>
      </c>
    </row>
    <row r="6" spans="1:20" ht="18.75" customHeight="1">
      <c r="A6" s="10" t="s">
        <v>40</v>
      </c>
      <c r="B6" s="56">
        <v>1172</v>
      </c>
      <c r="C6" s="50">
        <v>937</v>
      </c>
      <c r="D6" s="50">
        <v>389</v>
      </c>
      <c r="E6" s="50">
        <v>514</v>
      </c>
      <c r="F6" s="50">
        <v>72</v>
      </c>
      <c r="G6" s="50">
        <v>60</v>
      </c>
      <c r="H6" s="50">
        <v>122</v>
      </c>
      <c r="I6" s="50">
        <v>23</v>
      </c>
      <c r="J6" s="50">
        <v>678</v>
      </c>
      <c r="K6" s="50">
        <v>218</v>
      </c>
      <c r="L6" s="50">
        <v>154</v>
      </c>
      <c r="M6" s="50">
        <v>572</v>
      </c>
      <c r="N6" s="50">
        <v>173</v>
      </c>
      <c r="O6" s="50">
        <v>426</v>
      </c>
      <c r="P6" s="50">
        <v>450</v>
      </c>
      <c r="Q6" s="50">
        <v>479</v>
      </c>
      <c r="R6" s="50">
        <v>31</v>
      </c>
      <c r="S6" s="50">
        <v>37</v>
      </c>
      <c r="T6" s="50">
        <v>116</v>
      </c>
    </row>
    <row r="7" spans="1:20">
      <c r="A7" s="10" t="s">
        <v>188</v>
      </c>
      <c r="B7" s="56">
        <v>83</v>
      </c>
      <c r="C7" s="50">
        <v>71</v>
      </c>
      <c r="D7" s="50">
        <v>37</v>
      </c>
      <c r="E7" s="50">
        <v>45</v>
      </c>
      <c r="F7" s="50">
        <v>4</v>
      </c>
      <c r="G7" s="50">
        <v>2</v>
      </c>
      <c r="H7" s="50">
        <v>6</v>
      </c>
      <c r="I7" s="50">
        <v>3</v>
      </c>
      <c r="J7" s="50">
        <v>53</v>
      </c>
      <c r="K7" s="50">
        <v>8</v>
      </c>
      <c r="L7" s="50">
        <v>2</v>
      </c>
      <c r="M7" s="50">
        <v>52</v>
      </c>
      <c r="N7" s="50">
        <v>15</v>
      </c>
      <c r="O7" s="50">
        <v>37</v>
      </c>
      <c r="P7" s="50">
        <v>24</v>
      </c>
      <c r="Q7" s="50">
        <v>33</v>
      </c>
      <c r="R7" s="50">
        <v>1</v>
      </c>
      <c r="S7" s="50">
        <v>1</v>
      </c>
      <c r="T7" s="50">
        <v>7</v>
      </c>
    </row>
    <row r="8" spans="1:20">
      <c r="A8" s="10" t="s">
        <v>42</v>
      </c>
      <c r="B8" s="56">
        <v>11</v>
      </c>
      <c r="C8" s="50">
        <v>9</v>
      </c>
      <c r="D8" s="50">
        <v>4</v>
      </c>
      <c r="E8" s="50">
        <v>3</v>
      </c>
      <c r="F8" s="50">
        <v>0</v>
      </c>
      <c r="G8" s="50">
        <v>3</v>
      </c>
      <c r="H8" s="50">
        <v>6</v>
      </c>
      <c r="I8" s="50">
        <v>0</v>
      </c>
      <c r="J8" s="50">
        <v>6</v>
      </c>
      <c r="K8" s="50">
        <v>5</v>
      </c>
      <c r="L8" s="50">
        <v>3</v>
      </c>
      <c r="M8" s="50">
        <v>3</v>
      </c>
      <c r="N8" s="50">
        <v>0</v>
      </c>
      <c r="O8" s="50">
        <v>2</v>
      </c>
      <c r="P8" s="50">
        <v>6</v>
      </c>
      <c r="Q8" s="50">
        <v>3</v>
      </c>
      <c r="R8" s="50">
        <v>0</v>
      </c>
      <c r="S8" s="50">
        <v>0</v>
      </c>
      <c r="T8" s="50">
        <v>0</v>
      </c>
    </row>
    <row r="9" spans="1:20">
      <c r="A9" s="10" t="s">
        <v>185</v>
      </c>
      <c r="B9" s="56">
        <v>12</v>
      </c>
      <c r="C9" s="50">
        <v>9</v>
      </c>
      <c r="D9" s="50">
        <v>4</v>
      </c>
      <c r="E9" s="50">
        <v>4</v>
      </c>
      <c r="F9" s="50">
        <v>4</v>
      </c>
      <c r="G9" s="50">
        <v>0</v>
      </c>
      <c r="H9" s="50">
        <v>1</v>
      </c>
      <c r="I9" s="50">
        <v>0</v>
      </c>
      <c r="J9" s="50">
        <v>5</v>
      </c>
      <c r="K9" s="50">
        <v>3</v>
      </c>
      <c r="L9" s="50">
        <v>1</v>
      </c>
      <c r="M9" s="50">
        <v>3</v>
      </c>
      <c r="N9" s="50">
        <v>0</v>
      </c>
      <c r="O9" s="50">
        <v>1</v>
      </c>
      <c r="P9" s="50">
        <v>4</v>
      </c>
      <c r="Q9" s="50">
        <v>9</v>
      </c>
      <c r="R9" s="50">
        <v>1</v>
      </c>
      <c r="S9" s="50">
        <v>0</v>
      </c>
      <c r="T9" s="50">
        <v>1</v>
      </c>
    </row>
    <row r="10" spans="1:20">
      <c r="A10" s="10" t="s">
        <v>43</v>
      </c>
      <c r="B10" s="56">
        <v>73</v>
      </c>
      <c r="C10" s="50">
        <v>55</v>
      </c>
      <c r="D10" s="50">
        <v>26</v>
      </c>
      <c r="E10" s="50">
        <v>34</v>
      </c>
      <c r="F10" s="50">
        <v>4</v>
      </c>
      <c r="G10" s="50">
        <v>9</v>
      </c>
      <c r="H10" s="50">
        <v>5</v>
      </c>
      <c r="I10" s="50">
        <v>0</v>
      </c>
      <c r="J10" s="50">
        <v>39</v>
      </c>
      <c r="K10" s="50">
        <v>25</v>
      </c>
      <c r="L10" s="50">
        <v>21</v>
      </c>
      <c r="M10" s="50">
        <v>29</v>
      </c>
      <c r="N10" s="50">
        <v>8</v>
      </c>
      <c r="O10" s="50">
        <v>16</v>
      </c>
      <c r="P10" s="50">
        <v>37</v>
      </c>
      <c r="Q10" s="50">
        <v>36</v>
      </c>
      <c r="R10" s="50">
        <v>6</v>
      </c>
      <c r="S10" s="50">
        <v>5</v>
      </c>
      <c r="T10" s="50">
        <v>7</v>
      </c>
    </row>
    <row r="11" spans="1:20">
      <c r="A11" s="10" t="s">
        <v>44</v>
      </c>
      <c r="B11" s="56">
        <v>62</v>
      </c>
      <c r="C11" s="50">
        <v>49</v>
      </c>
      <c r="D11" s="50">
        <v>24</v>
      </c>
      <c r="E11" s="50">
        <v>23</v>
      </c>
      <c r="F11" s="50">
        <v>5</v>
      </c>
      <c r="G11" s="50">
        <v>1</v>
      </c>
      <c r="H11" s="50">
        <v>6</v>
      </c>
      <c r="I11" s="50">
        <v>1</v>
      </c>
      <c r="J11" s="50">
        <v>37</v>
      </c>
      <c r="K11" s="50">
        <v>17</v>
      </c>
      <c r="L11" s="50">
        <v>15</v>
      </c>
      <c r="M11" s="50">
        <v>32</v>
      </c>
      <c r="N11" s="50">
        <v>17</v>
      </c>
      <c r="O11" s="50">
        <v>15</v>
      </c>
      <c r="P11" s="50">
        <v>35</v>
      </c>
      <c r="Q11" s="50">
        <v>22</v>
      </c>
      <c r="R11" s="50">
        <v>1</v>
      </c>
      <c r="S11" s="50">
        <v>2</v>
      </c>
      <c r="T11" s="50">
        <v>12</v>
      </c>
    </row>
    <row r="12" spans="1:20">
      <c r="A12" s="10" t="s">
        <v>45</v>
      </c>
      <c r="B12" s="56">
        <v>83</v>
      </c>
      <c r="C12" s="50">
        <v>60</v>
      </c>
      <c r="D12" s="50">
        <v>9</v>
      </c>
      <c r="E12" s="50">
        <v>30</v>
      </c>
      <c r="F12" s="50">
        <v>1</v>
      </c>
      <c r="G12" s="50">
        <v>1</v>
      </c>
      <c r="H12" s="50">
        <v>10</v>
      </c>
      <c r="I12" s="50">
        <v>2</v>
      </c>
      <c r="J12" s="50">
        <v>34</v>
      </c>
      <c r="K12" s="50">
        <v>30</v>
      </c>
      <c r="L12" s="50">
        <v>9</v>
      </c>
      <c r="M12" s="50">
        <v>7</v>
      </c>
      <c r="N12" s="50">
        <v>1</v>
      </c>
      <c r="O12" s="50">
        <v>4</v>
      </c>
      <c r="P12" s="50">
        <v>23</v>
      </c>
      <c r="Q12" s="50">
        <v>29</v>
      </c>
      <c r="R12" s="50">
        <v>3</v>
      </c>
      <c r="S12" s="50">
        <v>3</v>
      </c>
      <c r="T12" s="50">
        <v>5</v>
      </c>
    </row>
    <row r="13" spans="1:20">
      <c r="A13" s="10" t="s">
        <v>190</v>
      </c>
      <c r="B13" s="56">
        <v>355</v>
      </c>
      <c r="C13" s="50">
        <v>290</v>
      </c>
      <c r="D13" s="50">
        <v>116</v>
      </c>
      <c r="E13" s="50">
        <v>162</v>
      </c>
      <c r="F13" s="50">
        <v>24</v>
      </c>
      <c r="G13" s="50">
        <v>13</v>
      </c>
      <c r="H13" s="50">
        <v>33</v>
      </c>
      <c r="I13" s="50">
        <v>6</v>
      </c>
      <c r="J13" s="50">
        <v>212</v>
      </c>
      <c r="K13" s="50">
        <v>23</v>
      </c>
      <c r="L13" s="50">
        <v>12</v>
      </c>
      <c r="M13" s="50">
        <v>205</v>
      </c>
      <c r="N13" s="50">
        <v>79</v>
      </c>
      <c r="O13" s="50">
        <v>161</v>
      </c>
      <c r="P13" s="50">
        <v>115</v>
      </c>
      <c r="Q13" s="50">
        <v>144</v>
      </c>
      <c r="R13" s="50">
        <v>6</v>
      </c>
      <c r="S13" s="50">
        <v>11</v>
      </c>
      <c r="T13" s="50">
        <v>30</v>
      </c>
    </row>
    <row r="14" spans="1:20">
      <c r="A14" s="10" t="s">
        <v>53</v>
      </c>
      <c r="B14" s="56">
        <v>42</v>
      </c>
      <c r="C14" s="50">
        <v>34</v>
      </c>
      <c r="D14" s="50">
        <v>15</v>
      </c>
      <c r="E14" s="50">
        <v>12</v>
      </c>
      <c r="F14" s="50">
        <v>3</v>
      </c>
      <c r="G14" s="50">
        <v>2</v>
      </c>
      <c r="H14" s="50">
        <v>12</v>
      </c>
      <c r="I14" s="50">
        <v>0</v>
      </c>
      <c r="J14" s="50">
        <v>22</v>
      </c>
      <c r="K14" s="50">
        <v>12</v>
      </c>
      <c r="L14" s="50">
        <v>8</v>
      </c>
      <c r="M14" s="50">
        <v>15</v>
      </c>
      <c r="N14" s="50">
        <v>3</v>
      </c>
      <c r="O14" s="50">
        <v>9</v>
      </c>
      <c r="P14" s="50">
        <v>15</v>
      </c>
      <c r="Q14" s="50">
        <v>19</v>
      </c>
      <c r="R14" s="50">
        <v>0</v>
      </c>
      <c r="S14" s="50">
        <v>1</v>
      </c>
      <c r="T14" s="50">
        <v>3</v>
      </c>
    </row>
    <row r="15" spans="1:20">
      <c r="A15" s="10" t="s">
        <v>46</v>
      </c>
      <c r="B15" s="56">
        <v>174</v>
      </c>
      <c r="C15" s="50">
        <v>127</v>
      </c>
      <c r="D15" s="50">
        <v>66</v>
      </c>
      <c r="E15" s="50">
        <v>61</v>
      </c>
      <c r="F15" s="50">
        <v>20</v>
      </c>
      <c r="G15" s="50">
        <v>8</v>
      </c>
      <c r="H15" s="50">
        <v>12</v>
      </c>
      <c r="I15" s="50">
        <v>5</v>
      </c>
      <c r="J15" s="50">
        <v>94</v>
      </c>
      <c r="K15" s="50">
        <v>4</v>
      </c>
      <c r="L15" s="50">
        <v>3</v>
      </c>
      <c r="M15" s="50">
        <v>93</v>
      </c>
      <c r="N15" s="50">
        <v>30</v>
      </c>
      <c r="O15" s="50">
        <v>74</v>
      </c>
      <c r="P15" s="50">
        <v>54</v>
      </c>
      <c r="Q15" s="50">
        <v>80</v>
      </c>
      <c r="R15" s="50">
        <v>5</v>
      </c>
      <c r="S15" s="50">
        <v>4</v>
      </c>
      <c r="T15" s="50">
        <v>17</v>
      </c>
    </row>
    <row r="16" spans="1:20">
      <c r="A16" s="10" t="s">
        <v>47</v>
      </c>
      <c r="B16" s="10">
        <v>182</v>
      </c>
      <c r="C16" s="10">
        <v>156</v>
      </c>
      <c r="D16" s="10">
        <v>63</v>
      </c>
      <c r="E16" s="10">
        <v>100</v>
      </c>
      <c r="F16" s="10">
        <v>4</v>
      </c>
      <c r="G16" s="10">
        <v>13</v>
      </c>
      <c r="H16" s="10">
        <v>22</v>
      </c>
      <c r="I16" s="10">
        <v>4</v>
      </c>
      <c r="J16" s="10">
        <v>114</v>
      </c>
      <c r="K16" s="10">
        <v>70</v>
      </c>
      <c r="L16" s="10">
        <v>67</v>
      </c>
      <c r="M16" s="10">
        <v>83</v>
      </c>
      <c r="N16" s="10">
        <v>8</v>
      </c>
      <c r="O16" s="10">
        <v>62</v>
      </c>
      <c r="P16" s="10">
        <v>93</v>
      </c>
      <c r="Q16" s="10">
        <v>82</v>
      </c>
      <c r="R16" s="10">
        <v>6</v>
      </c>
      <c r="S16" s="10">
        <v>8</v>
      </c>
      <c r="T16" s="10">
        <v>25</v>
      </c>
    </row>
    <row r="17" spans="1:20">
      <c r="A17" s="10" t="s">
        <v>48</v>
      </c>
      <c r="B17" s="10">
        <v>1</v>
      </c>
      <c r="C17" s="10">
        <v>1</v>
      </c>
      <c r="D17" s="10">
        <v>0</v>
      </c>
      <c r="E17" s="10">
        <v>1</v>
      </c>
      <c r="F17" s="10">
        <v>0</v>
      </c>
      <c r="G17" s="10">
        <v>0</v>
      </c>
      <c r="H17" s="10">
        <v>0</v>
      </c>
      <c r="I17" s="10">
        <v>0</v>
      </c>
      <c r="J17" s="10">
        <v>1</v>
      </c>
      <c r="K17" s="10">
        <v>1</v>
      </c>
      <c r="L17" s="10">
        <v>0</v>
      </c>
      <c r="M17" s="10">
        <v>0</v>
      </c>
      <c r="N17" s="10">
        <v>0</v>
      </c>
      <c r="O17" s="10">
        <v>0</v>
      </c>
      <c r="P17" s="10">
        <v>1</v>
      </c>
      <c r="Q17" s="10">
        <v>0</v>
      </c>
      <c r="R17" s="10">
        <v>0</v>
      </c>
      <c r="S17" s="10">
        <v>0</v>
      </c>
      <c r="T17" s="10">
        <v>0</v>
      </c>
    </row>
    <row r="18" spans="1:20">
      <c r="A18" s="10" t="s">
        <v>49</v>
      </c>
      <c r="B18" s="10">
        <v>5</v>
      </c>
      <c r="C18" s="10">
        <v>2</v>
      </c>
      <c r="D18" s="10">
        <v>0</v>
      </c>
      <c r="E18" s="10">
        <v>0</v>
      </c>
      <c r="F18" s="10">
        <v>0</v>
      </c>
      <c r="G18" s="10">
        <v>0</v>
      </c>
      <c r="H18" s="10">
        <v>0</v>
      </c>
      <c r="I18" s="10">
        <v>0</v>
      </c>
      <c r="J18" s="10">
        <v>3</v>
      </c>
      <c r="K18" s="10">
        <v>2</v>
      </c>
      <c r="L18" s="10">
        <v>0</v>
      </c>
      <c r="M18" s="10">
        <v>1</v>
      </c>
      <c r="N18" s="10">
        <v>0</v>
      </c>
      <c r="O18" s="10">
        <v>1</v>
      </c>
      <c r="P18" s="10">
        <v>2</v>
      </c>
      <c r="Q18" s="10">
        <v>1</v>
      </c>
      <c r="R18" s="10">
        <v>0</v>
      </c>
      <c r="S18" s="10">
        <v>0</v>
      </c>
      <c r="T18" s="10">
        <v>1</v>
      </c>
    </row>
    <row r="19" spans="1:20">
      <c r="A19" s="10" t="s">
        <v>50</v>
      </c>
      <c r="B19" s="10">
        <v>84</v>
      </c>
      <c r="C19" s="10">
        <v>69</v>
      </c>
      <c r="D19" s="10">
        <v>22</v>
      </c>
      <c r="E19" s="10">
        <v>39</v>
      </c>
      <c r="F19" s="10">
        <v>3</v>
      </c>
      <c r="G19" s="10">
        <v>8</v>
      </c>
      <c r="H19" s="10">
        <v>5</v>
      </c>
      <c r="I19" s="10">
        <v>2</v>
      </c>
      <c r="J19" s="10">
        <v>54</v>
      </c>
      <c r="K19" s="10">
        <v>15</v>
      </c>
      <c r="L19" s="10">
        <v>10</v>
      </c>
      <c r="M19" s="10">
        <v>47</v>
      </c>
      <c r="N19" s="10">
        <v>12</v>
      </c>
      <c r="O19" s="10">
        <v>42</v>
      </c>
      <c r="P19" s="10">
        <v>39</v>
      </c>
      <c r="Q19" s="10">
        <v>19</v>
      </c>
      <c r="R19" s="10">
        <v>2</v>
      </c>
      <c r="S19" s="10">
        <v>2</v>
      </c>
      <c r="T19" s="10">
        <v>7</v>
      </c>
    </row>
    <row r="20" spans="1:20">
      <c r="A20" s="10" t="s">
        <v>51</v>
      </c>
      <c r="B20" s="10">
        <v>5</v>
      </c>
      <c r="C20" s="10">
        <v>5</v>
      </c>
      <c r="D20" s="10">
        <v>3</v>
      </c>
      <c r="E20" s="10">
        <v>0</v>
      </c>
      <c r="F20" s="10">
        <v>0</v>
      </c>
      <c r="G20" s="10">
        <v>0</v>
      </c>
      <c r="H20" s="10">
        <v>4</v>
      </c>
      <c r="I20" s="10">
        <v>0</v>
      </c>
      <c r="J20" s="10">
        <v>4</v>
      </c>
      <c r="K20" s="10">
        <v>3</v>
      </c>
      <c r="L20" s="10">
        <v>3</v>
      </c>
      <c r="M20" s="10">
        <v>2</v>
      </c>
      <c r="N20" s="10">
        <v>0</v>
      </c>
      <c r="O20" s="10">
        <v>2</v>
      </c>
      <c r="P20" s="10">
        <v>2</v>
      </c>
      <c r="Q20" s="10">
        <v>2</v>
      </c>
      <c r="R20" s="10">
        <v>0</v>
      </c>
      <c r="S20" s="10">
        <v>0</v>
      </c>
      <c r="T20" s="10">
        <v>1</v>
      </c>
    </row>
  </sheetData>
  <hyperlinks>
    <hyperlink ref="A4" location="Table_of_contents!A1" display="Back to table of contents" xr:uid="{00000000-0004-0000-1100-000000000000}"/>
  </hyperlink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305"/>
  <sheetViews>
    <sheetView workbookViewId="0"/>
  </sheetViews>
  <sheetFormatPr defaultColWidth="8.6640625" defaultRowHeight="15"/>
  <cols>
    <col min="1" max="1" width="29.109375" style="10" customWidth="1"/>
    <col min="2" max="2" width="17.88671875" style="10" bestFit="1" customWidth="1"/>
    <col min="3" max="6" width="23.5546875" style="24" customWidth="1"/>
    <col min="7" max="16384" width="8.6640625" style="10"/>
  </cols>
  <sheetData>
    <row r="1" spans="1:6" ht="21">
      <c r="A1" s="48" t="s">
        <v>411</v>
      </c>
      <c r="B1" s="48"/>
    </row>
    <row r="2" spans="1:6">
      <c r="A2" s="17" t="s">
        <v>182</v>
      </c>
      <c r="B2" s="17"/>
    </row>
    <row r="3" spans="1:6">
      <c r="A3" s="17" t="s">
        <v>365</v>
      </c>
      <c r="B3" s="17"/>
    </row>
    <row r="4" spans="1:6">
      <c r="A4" s="127" t="s">
        <v>171</v>
      </c>
      <c r="B4" s="30"/>
    </row>
    <row r="5" spans="1:6" s="78" customFormat="1" ht="46.8">
      <c r="A5" s="140" t="s">
        <v>395</v>
      </c>
      <c r="B5" s="140" t="s">
        <v>244</v>
      </c>
      <c r="C5" s="87" t="s">
        <v>323</v>
      </c>
      <c r="D5" s="87" t="s">
        <v>300</v>
      </c>
      <c r="E5" s="87" t="s">
        <v>301</v>
      </c>
      <c r="F5" s="87" t="s">
        <v>119</v>
      </c>
    </row>
    <row r="6" spans="1:6" ht="31.5" customHeight="1">
      <c r="A6" s="10" t="s">
        <v>40</v>
      </c>
      <c r="B6" s="10" t="s">
        <v>55</v>
      </c>
      <c r="C6" s="25">
        <v>6.3</v>
      </c>
      <c r="D6" s="25">
        <v>6</v>
      </c>
      <c r="E6" s="25">
        <v>6.6</v>
      </c>
      <c r="F6" s="64">
        <v>1682</v>
      </c>
    </row>
    <row r="7" spans="1:6">
      <c r="A7" s="10" t="s">
        <v>188</v>
      </c>
      <c r="B7" s="10" t="s">
        <v>55</v>
      </c>
      <c r="C7" s="25">
        <v>7.1</v>
      </c>
      <c r="D7" s="25">
        <v>5.8</v>
      </c>
      <c r="E7" s="25">
        <v>8.3000000000000007</v>
      </c>
      <c r="F7" s="64">
        <v>128</v>
      </c>
    </row>
    <row r="8" spans="1:6">
      <c r="A8" s="10" t="s">
        <v>42</v>
      </c>
      <c r="B8" s="10" t="s">
        <v>55</v>
      </c>
      <c r="C8" s="25" t="s">
        <v>248</v>
      </c>
      <c r="D8" s="25" t="s">
        <v>248</v>
      </c>
      <c r="E8" s="25" t="s">
        <v>248</v>
      </c>
      <c r="F8" s="64">
        <v>6</v>
      </c>
    </row>
    <row r="9" spans="1:6">
      <c r="A9" s="10" t="s">
        <v>185</v>
      </c>
      <c r="B9" s="10" t="s">
        <v>55</v>
      </c>
      <c r="C9" s="25">
        <v>6.4</v>
      </c>
      <c r="D9" s="25">
        <v>4.4000000000000004</v>
      </c>
      <c r="E9" s="25">
        <v>8.4</v>
      </c>
      <c r="F9" s="64">
        <v>40</v>
      </c>
    </row>
    <row r="10" spans="1:6">
      <c r="A10" s="10" t="s">
        <v>43</v>
      </c>
      <c r="B10" s="10" t="s">
        <v>55</v>
      </c>
      <c r="C10" s="25">
        <v>3.6</v>
      </c>
      <c r="D10" s="25">
        <v>2.7</v>
      </c>
      <c r="E10" s="25">
        <v>4.5</v>
      </c>
      <c r="F10" s="64">
        <v>65</v>
      </c>
    </row>
    <row r="11" spans="1:6">
      <c r="A11" s="10" t="s">
        <v>44</v>
      </c>
      <c r="B11" s="10" t="s">
        <v>55</v>
      </c>
      <c r="C11" s="25">
        <v>4.5</v>
      </c>
      <c r="D11" s="25">
        <v>3.4</v>
      </c>
      <c r="E11" s="25">
        <v>5.6</v>
      </c>
      <c r="F11" s="64">
        <v>65</v>
      </c>
    </row>
    <row r="12" spans="1:6">
      <c r="A12" s="10" t="s">
        <v>45</v>
      </c>
      <c r="B12" s="10" t="s">
        <v>55</v>
      </c>
      <c r="C12" s="25">
        <v>6.9</v>
      </c>
      <c r="D12" s="25">
        <v>6</v>
      </c>
      <c r="E12" s="25">
        <v>7.9</v>
      </c>
      <c r="F12" s="64">
        <v>200</v>
      </c>
    </row>
    <row r="13" spans="1:6">
      <c r="A13" s="10" t="s">
        <v>190</v>
      </c>
      <c r="B13" s="10" t="s">
        <v>55</v>
      </c>
      <c r="C13" s="25">
        <v>8.9</v>
      </c>
      <c r="D13" s="25">
        <v>8.1999999999999993</v>
      </c>
      <c r="E13" s="25">
        <v>9.6999999999999993</v>
      </c>
      <c r="F13" s="64">
        <v>553</v>
      </c>
    </row>
    <row r="14" spans="1:6">
      <c r="A14" s="10" t="s">
        <v>53</v>
      </c>
      <c r="B14" s="10" t="s">
        <v>55</v>
      </c>
      <c r="C14" s="25">
        <v>2</v>
      </c>
      <c r="D14" s="25">
        <v>1.3</v>
      </c>
      <c r="E14" s="25">
        <v>2.8</v>
      </c>
      <c r="F14" s="64">
        <v>29</v>
      </c>
    </row>
    <row r="15" spans="1:6">
      <c r="A15" s="10" t="s">
        <v>46</v>
      </c>
      <c r="B15" s="10" t="s">
        <v>55</v>
      </c>
      <c r="C15" s="25">
        <v>4.4000000000000004</v>
      </c>
      <c r="D15" s="25">
        <v>3.7</v>
      </c>
      <c r="E15" s="25">
        <v>5.2</v>
      </c>
      <c r="F15" s="64">
        <v>148</v>
      </c>
    </row>
    <row r="16" spans="1:6">
      <c r="A16" s="10" t="s">
        <v>47</v>
      </c>
      <c r="B16" s="10" t="s">
        <v>55</v>
      </c>
      <c r="C16" s="25">
        <v>4.5999999999999996</v>
      </c>
      <c r="D16" s="25">
        <v>4</v>
      </c>
      <c r="E16" s="25">
        <v>5.3</v>
      </c>
      <c r="F16" s="64">
        <v>206</v>
      </c>
    </row>
    <row r="17" spans="1:6">
      <c r="A17" s="10" t="s">
        <v>48</v>
      </c>
      <c r="B17" s="10" t="s">
        <v>55</v>
      </c>
      <c r="C17" s="25" t="s">
        <v>248</v>
      </c>
      <c r="D17" s="25" t="s">
        <v>248</v>
      </c>
      <c r="E17" s="25" t="s">
        <v>248</v>
      </c>
      <c r="F17" s="64">
        <v>0</v>
      </c>
    </row>
    <row r="18" spans="1:6">
      <c r="A18" s="10" t="s">
        <v>49</v>
      </c>
      <c r="B18" s="10" t="s">
        <v>55</v>
      </c>
      <c r="C18" s="25" t="s">
        <v>248</v>
      </c>
      <c r="D18" s="25" t="s">
        <v>248</v>
      </c>
      <c r="E18" s="25" t="s">
        <v>248</v>
      </c>
      <c r="F18" s="64">
        <v>3</v>
      </c>
    </row>
    <row r="19" spans="1:6">
      <c r="A19" s="10" t="s">
        <v>50</v>
      </c>
      <c r="B19" s="10" t="s">
        <v>55</v>
      </c>
      <c r="C19" s="25">
        <v>4.5</v>
      </c>
      <c r="D19" s="25">
        <v>3.6</v>
      </c>
      <c r="E19" s="25">
        <v>5.5</v>
      </c>
      <c r="F19" s="64">
        <v>89</v>
      </c>
    </row>
    <row r="20" spans="1:6">
      <c r="A20" s="10" t="s">
        <v>51</v>
      </c>
      <c r="B20" s="10" t="s">
        <v>55</v>
      </c>
      <c r="C20" s="25" t="s">
        <v>248</v>
      </c>
      <c r="D20" s="25" t="s">
        <v>248</v>
      </c>
      <c r="E20" s="25" t="s">
        <v>248</v>
      </c>
      <c r="F20" s="64">
        <v>3</v>
      </c>
    </row>
    <row r="21" spans="1:6" ht="31.5" customHeight="1">
      <c r="A21" s="10" t="s">
        <v>40</v>
      </c>
      <c r="B21" s="52" t="s">
        <v>56</v>
      </c>
      <c r="C21" s="25">
        <v>6.4</v>
      </c>
      <c r="D21" s="25">
        <v>6.1</v>
      </c>
      <c r="E21" s="25">
        <v>6.8</v>
      </c>
      <c r="F21" s="64">
        <v>1726</v>
      </c>
    </row>
    <row r="22" spans="1:6">
      <c r="A22" s="10" t="s">
        <v>188</v>
      </c>
      <c r="B22" s="52" t="s">
        <v>56</v>
      </c>
      <c r="C22" s="25">
        <v>6.8</v>
      </c>
      <c r="D22" s="25">
        <v>5.6</v>
      </c>
      <c r="E22" s="25">
        <v>8</v>
      </c>
      <c r="F22" s="64">
        <v>123</v>
      </c>
    </row>
    <row r="23" spans="1:6">
      <c r="A23" s="10" t="s">
        <v>42</v>
      </c>
      <c r="B23" s="52" t="s">
        <v>56</v>
      </c>
      <c r="C23" s="25">
        <v>2.5</v>
      </c>
      <c r="D23" s="25">
        <v>1.1000000000000001</v>
      </c>
      <c r="E23" s="25">
        <v>4</v>
      </c>
      <c r="F23" s="64">
        <v>12</v>
      </c>
    </row>
    <row r="24" spans="1:6">
      <c r="A24" s="10" t="s">
        <v>185</v>
      </c>
      <c r="B24" s="52" t="s">
        <v>56</v>
      </c>
      <c r="C24" s="25">
        <v>6.4</v>
      </c>
      <c r="D24" s="25">
        <v>4.4000000000000004</v>
      </c>
      <c r="E24" s="25">
        <v>8.4</v>
      </c>
      <c r="F24" s="64">
        <v>40</v>
      </c>
    </row>
    <row r="25" spans="1:6">
      <c r="A25" s="10" t="s">
        <v>43</v>
      </c>
      <c r="B25" s="52" t="s">
        <v>56</v>
      </c>
      <c r="C25" s="117">
        <v>4.0999999999999996</v>
      </c>
      <c r="D25" s="25">
        <v>3.2</v>
      </c>
      <c r="E25" s="25">
        <v>5.0999999999999996</v>
      </c>
      <c r="F25" s="64">
        <v>74</v>
      </c>
    </row>
    <row r="26" spans="1:6">
      <c r="A26" s="10" t="s">
        <v>44</v>
      </c>
      <c r="B26" s="52" t="s">
        <v>56</v>
      </c>
      <c r="C26" s="25">
        <v>5.2</v>
      </c>
      <c r="D26" s="25">
        <v>4</v>
      </c>
      <c r="E26" s="25">
        <v>6.3</v>
      </c>
      <c r="F26" s="64">
        <v>75</v>
      </c>
    </row>
    <row r="27" spans="1:6">
      <c r="A27" s="10" t="s">
        <v>45</v>
      </c>
      <c r="B27" s="52" t="s">
        <v>56</v>
      </c>
      <c r="C27" s="25">
        <v>6.7</v>
      </c>
      <c r="D27" s="25">
        <v>5.8</v>
      </c>
      <c r="E27" s="25">
        <v>7.6</v>
      </c>
      <c r="F27" s="64">
        <v>192</v>
      </c>
    </row>
    <row r="28" spans="1:6">
      <c r="A28" s="10" t="s">
        <v>190</v>
      </c>
      <c r="B28" s="52" t="s">
        <v>56</v>
      </c>
      <c r="C28" s="25">
        <v>8.6999999999999993</v>
      </c>
      <c r="D28" s="25">
        <v>8</v>
      </c>
      <c r="E28" s="25">
        <v>9.5</v>
      </c>
      <c r="F28" s="64">
        <v>534</v>
      </c>
    </row>
    <row r="29" spans="1:6">
      <c r="A29" s="10" t="s">
        <v>53</v>
      </c>
      <c r="B29" s="52" t="s">
        <v>56</v>
      </c>
      <c r="C29" s="25">
        <v>2.6</v>
      </c>
      <c r="D29" s="25">
        <v>1.8</v>
      </c>
      <c r="E29" s="25">
        <v>3.5</v>
      </c>
      <c r="F29" s="64">
        <v>38</v>
      </c>
    </row>
    <row r="30" spans="1:6">
      <c r="A30" s="10" t="s">
        <v>46</v>
      </c>
      <c r="B30" s="52" t="s">
        <v>56</v>
      </c>
      <c r="C30" s="25">
        <v>4.7</v>
      </c>
      <c r="D30" s="25">
        <v>4</v>
      </c>
      <c r="E30" s="25">
        <v>5.5</v>
      </c>
      <c r="F30" s="64">
        <v>159</v>
      </c>
    </row>
    <row r="31" spans="1:6">
      <c r="A31" s="10" t="s">
        <v>47</v>
      </c>
      <c r="B31" s="52" t="s">
        <v>56</v>
      </c>
      <c r="C31" s="25">
        <v>5.2</v>
      </c>
      <c r="D31" s="25">
        <v>4.5</v>
      </c>
      <c r="E31" s="25">
        <v>5.9</v>
      </c>
      <c r="F31" s="64">
        <v>226</v>
      </c>
    </row>
    <row r="32" spans="1:6">
      <c r="A32" s="10" t="s">
        <v>48</v>
      </c>
      <c r="B32" s="52" t="s">
        <v>56</v>
      </c>
      <c r="C32" s="25" t="s">
        <v>248</v>
      </c>
      <c r="D32" s="25" t="s">
        <v>248</v>
      </c>
      <c r="E32" s="25" t="s">
        <v>248</v>
      </c>
      <c r="F32" s="64">
        <v>0</v>
      </c>
    </row>
    <row r="33" spans="1:6">
      <c r="A33" s="10" t="s">
        <v>49</v>
      </c>
      <c r="B33" s="52" t="s">
        <v>56</v>
      </c>
      <c r="C33" s="25" t="s">
        <v>248</v>
      </c>
      <c r="D33" s="25" t="s">
        <v>248</v>
      </c>
      <c r="E33" s="25" t="s">
        <v>248</v>
      </c>
      <c r="F33" s="64">
        <v>3</v>
      </c>
    </row>
    <row r="34" spans="1:6">
      <c r="A34" s="10" t="s">
        <v>50</v>
      </c>
      <c r="B34" s="52" t="s">
        <v>56</v>
      </c>
      <c r="C34" s="25">
        <v>5.2</v>
      </c>
      <c r="D34" s="25">
        <v>4.0999999999999996</v>
      </c>
      <c r="E34" s="25">
        <v>6.2</v>
      </c>
      <c r="F34" s="64">
        <v>101</v>
      </c>
    </row>
    <row r="35" spans="1:6">
      <c r="A35" s="10" t="s">
        <v>51</v>
      </c>
      <c r="B35" s="52" t="s">
        <v>56</v>
      </c>
      <c r="C35" s="25" t="s">
        <v>248</v>
      </c>
      <c r="D35" s="25" t="s">
        <v>248</v>
      </c>
      <c r="E35" s="25" t="s">
        <v>248</v>
      </c>
      <c r="F35" s="64">
        <v>4</v>
      </c>
    </row>
    <row r="36" spans="1:6" ht="31.5" customHeight="1">
      <c r="A36" s="10" t="s">
        <v>40</v>
      </c>
      <c r="B36" s="52" t="s">
        <v>57</v>
      </c>
      <c r="C36" s="25">
        <v>6.8</v>
      </c>
      <c r="D36" s="25">
        <v>6.5</v>
      </c>
      <c r="E36" s="25">
        <v>7.1</v>
      </c>
      <c r="F36" s="64">
        <v>1813</v>
      </c>
    </row>
    <row r="37" spans="1:6">
      <c r="A37" s="10" t="s">
        <v>188</v>
      </c>
      <c r="B37" s="52" t="s">
        <v>57</v>
      </c>
      <c r="C37" s="25">
        <v>6.2</v>
      </c>
      <c r="D37" s="25">
        <v>5</v>
      </c>
      <c r="E37" s="25">
        <v>7.4</v>
      </c>
      <c r="F37" s="64">
        <v>112</v>
      </c>
    </row>
    <row r="38" spans="1:6">
      <c r="A38" s="10" t="s">
        <v>42</v>
      </c>
      <c r="B38" s="52" t="s">
        <v>57</v>
      </c>
      <c r="C38" s="25">
        <v>2.7</v>
      </c>
      <c r="D38" s="25">
        <v>1.2</v>
      </c>
      <c r="E38" s="25">
        <v>4.2</v>
      </c>
      <c r="F38" s="64">
        <v>13</v>
      </c>
    </row>
    <row r="39" spans="1:6">
      <c r="A39" s="10" t="s">
        <v>185</v>
      </c>
      <c r="B39" s="52" t="s">
        <v>57</v>
      </c>
      <c r="C39" s="25">
        <v>5.8</v>
      </c>
      <c r="D39" s="25">
        <v>3.9</v>
      </c>
      <c r="E39" s="25">
        <v>7.7</v>
      </c>
      <c r="F39" s="64">
        <v>37</v>
      </c>
    </row>
    <row r="40" spans="1:6">
      <c r="A40" s="10" t="s">
        <v>43</v>
      </c>
      <c r="B40" s="52" t="s">
        <v>57</v>
      </c>
      <c r="C40" s="25">
        <v>4.5</v>
      </c>
      <c r="D40" s="25">
        <v>3.5</v>
      </c>
      <c r="E40" s="25">
        <v>5.5</v>
      </c>
      <c r="F40" s="64">
        <v>81</v>
      </c>
    </row>
    <row r="41" spans="1:6">
      <c r="A41" s="10" t="s">
        <v>44</v>
      </c>
      <c r="B41" s="52" t="s">
        <v>57</v>
      </c>
      <c r="C41" s="25">
        <v>6.1</v>
      </c>
      <c r="D41" s="25">
        <v>4.9000000000000004</v>
      </c>
      <c r="E41" s="25">
        <v>7.4</v>
      </c>
      <c r="F41" s="64">
        <v>90</v>
      </c>
    </row>
    <row r="42" spans="1:6">
      <c r="A42" s="10" t="s">
        <v>45</v>
      </c>
      <c r="B42" s="52" t="s">
        <v>57</v>
      </c>
      <c r="C42" s="25">
        <v>6.8</v>
      </c>
      <c r="D42" s="25">
        <v>5.8</v>
      </c>
      <c r="E42" s="25">
        <v>7.7</v>
      </c>
      <c r="F42" s="64">
        <v>193</v>
      </c>
    </row>
    <row r="43" spans="1:6">
      <c r="A43" s="10" t="s">
        <v>190</v>
      </c>
      <c r="B43" s="52" t="s">
        <v>57</v>
      </c>
      <c r="C43" s="25">
        <v>9.4</v>
      </c>
      <c r="D43" s="25">
        <v>8.6</v>
      </c>
      <c r="E43" s="25">
        <v>10.1</v>
      </c>
      <c r="F43" s="64">
        <v>565</v>
      </c>
    </row>
    <row r="44" spans="1:6">
      <c r="A44" s="10" t="s">
        <v>53</v>
      </c>
      <c r="B44" s="52" t="s">
        <v>57</v>
      </c>
      <c r="C44" s="25">
        <v>3.1</v>
      </c>
      <c r="D44" s="25">
        <v>2.2000000000000002</v>
      </c>
      <c r="E44" s="25">
        <v>4</v>
      </c>
      <c r="F44" s="64">
        <v>44</v>
      </c>
    </row>
    <row r="45" spans="1:6">
      <c r="A45" s="10" t="s">
        <v>46</v>
      </c>
      <c r="B45" s="52" t="s">
        <v>57</v>
      </c>
      <c r="C45" s="25">
        <v>5.2</v>
      </c>
      <c r="D45" s="25">
        <v>4.5</v>
      </c>
      <c r="E45" s="25">
        <v>6</v>
      </c>
      <c r="F45" s="64">
        <v>175</v>
      </c>
    </row>
    <row r="46" spans="1:6">
      <c r="A46" s="10" t="s">
        <v>47</v>
      </c>
      <c r="B46" s="52" t="s">
        <v>57</v>
      </c>
      <c r="C46" s="25">
        <v>5</v>
      </c>
      <c r="D46" s="25">
        <v>4.3</v>
      </c>
      <c r="E46" s="25">
        <v>5.7</v>
      </c>
      <c r="F46" s="64">
        <v>218</v>
      </c>
    </row>
    <row r="47" spans="1:6">
      <c r="A47" s="10" t="s">
        <v>48</v>
      </c>
      <c r="B47" s="52" t="s">
        <v>57</v>
      </c>
      <c r="C47" s="25" t="s">
        <v>248</v>
      </c>
      <c r="D47" s="25" t="s">
        <v>248</v>
      </c>
      <c r="E47" s="25" t="s">
        <v>248</v>
      </c>
      <c r="F47" s="64">
        <v>1</v>
      </c>
    </row>
    <row r="48" spans="1:6">
      <c r="A48" s="10" t="s">
        <v>49</v>
      </c>
      <c r="B48" s="52" t="s">
        <v>57</v>
      </c>
      <c r="C48" s="25" t="s">
        <v>248</v>
      </c>
      <c r="D48" s="25" t="s">
        <v>248</v>
      </c>
      <c r="E48" s="25" t="s">
        <v>248</v>
      </c>
      <c r="F48" s="64">
        <v>4</v>
      </c>
    </row>
    <row r="49" spans="1:6">
      <c r="A49" s="10" t="s">
        <v>50</v>
      </c>
      <c r="B49" s="52" t="s">
        <v>57</v>
      </c>
      <c r="C49" s="25">
        <v>6</v>
      </c>
      <c r="D49" s="25">
        <v>4.9000000000000004</v>
      </c>
      <c r="E49" s="25">
        <v>7.1</v>
      </c>
      <c r="F49" s="64">
        <v>117</v>
      </c>
    </row>
    <row r="50" spans="1:6">
      <c r="A50" s="10" t="s">
        <v>51</v>
      </c>
      <c r="B50" s="52" t="s">
        <v>57</v>
      </c>
      <c r="C50" s="25" t="s">
        <v>248</v>
      </c>
      <c r="D50" s="25" t="s">
        <v>248</v>
      </c>
      <c r="E50" s="25" t="s">
        <v>248</v>
      </c>
      <c r="F50" s="64">
        <v>4</v>
      </c>
    </row>
    <row r="51" spans="1:6" ht="31.5" customHeight="1">
      <c r="A51" s="10" t="s">
        <v>40</v>
      </c>
      <c r="B51" s="52" t="s">
        <v>58</v>
      </c>
      <c r="C51" s="25">
        <v>7.1</v>
      </c>
      <c r="D51" s="25">
        <v>6.7</v>
      </c>
      <c r="E51" s="25">
        <v>7.4</v>
      </c>
      <c r="F51" s="64">
        <v>1886</v>
      </c>
    </row>
    <row r="52" spans="1:6">
      <c r="A52" s="10" t="s">
        <v>188</v>
      </c>
      <c r="B52" s="52" t="s">
        <v>58</v>
      </c>
      <c r="C52" s="25">
        <v>6.4</v>
      </c>
      <c r="D52" s="25">
        <v>5.2</v>
      </c>
      <c r="E52" s="25">
        <v>7.6</v>
      </c>
      <c r="F52" s="64">
        <v>115</v>
      </c>
    </row>
    <row r="53" spans="1:6">
      <c r="A53" s="10" t="s">
        <v>42</v>
      </c>
      <c r="B53" s="52" t="s">
        <v>58</v>
      </c>
      <c r="C53" s="25">
        <v>3.5</v>
      </c>
      <c r="D53" s="25">
        <v>1.8</v>
      </c>
      <c r="E53" s="25">
        <v>5.3</v>
      </c>
      <c r="F53" s="64">
        <v>17</v>
      </c>
    </row>
    <row r="54" spans="1:6">
      <c r="A54" s="10" t="s">
        <v>185</v>
      </c>
      <c r="B54" s="52" t="s">
        <v>58</v>
      </c>
      <c r="C54" s="25">
        <v>5.9</v>
      </c>
      <c r="D54" s="25">
        <v>4</v>
      </c>
      <c r="E54" s="25">
        <v>7.8</v>
      </c>
      <c r="F54" s="64">
        <v>38</v>
      </c>
    </row>
    <row r="55" spans="1:6">
      <c r="A55" s="10" t="s">
        <v>43</v>
      </c>
      <c r="B55" s="52" t="s">
        <v>58</v>
      </c>
      <c r="C55" s="25">
        <v>5.3</v>
      </c>
      <c r="D55" s="25">
        <v>4.3</v>
      </c>
      <c r="E55" s="25">
        <v>6.4</v>
      </c>
      <c r="F55" s="64">
        <v>97</v>
      </c>
    </row>
    <row r="56" spans="1:6">
      <c r="A56" s="10" t="s">
        <v>44</v>
      </c>
      <c r="B56" s="52" t="s">
        <v>58</v>
      </c>
      <c r="C56" s="25">
        <v>6.3</v>
      </c>
      <c r="D56" s="25">
        <v>5</v>
      </c>
      <c r="E56" s="25">
        <v>7.6</v>
      </c>
      <c r="F56" s="64">
        <v>92</v>
      </c>
    </row>
    <row r="57" spans="1:6">
      <c r="A57" s="10" t="s">
        <v>45</v>
      </c>
      <c r="B57" s="52" t="s">
        <v>58</v>
      </c>
      <c r="C57" s="25">
        <v>6.7</v>
      </c>
      <c r="D57" s="25">
        <v>5.7</v>
      </c>
      <c r="E57" s="25">
        <v>7.6</v>
      </c>
      <c r="F57" s="64">
        <v>191</v>
      </c>
    </row>
    <row r="58" spans="1:6">
      <c r="A58" s="10" t="s">
        <v>190</v>
      </c>
      <c r="B58" s="52" t="s">
        <v>58</v>
      </c>
      <c r="C58" s="25">
        <v>9.9</v>
      </c>
      <c r="D58" s="25">
        <v>9.1</v>
      </c>
      <c r="E58" s="25">
        <v>10.7</v>
      </c>
      <c r="F58" s="64">
        <v>596</v>
      </c>
    </row>
    <row r="59" spans="1:6">
      <c r="A59" s="10" t="s">
        <v>53</v>
      </c>
      <c r="B59" s="52" t="s">
        <v>58</v>
      </c>
      <c r="C59" s="25">
        <v>3.6</v>
      </c>
      <c r="D59" s="25">
        <v>2.7</v>
      </c>
      <c r="E59" s="25">
        <v>4.5999999999999996</v>
      </c>
      <c r="F59" s="64">
        <v>52</v>
      </c>
    </row>
    <row r="60" spans="1:6">
      <c r="A60" s="10" t="s">
        <v>46</v>
      </c>
      <c r="B60" s="52" t="s">
        <v>58</v>
      </c>
      <c r="C60" s="25">
        <v>5.6</v>
      </c>
      <c r="D60" s="25">
        <v>4.8</v>
      </c>
      <c r="E60" s="25">
        <v>6.4</v>
      </c>
      <c r="F60" s="64">
        <v>186</v>
      </c>
    </row>
    <row r="61" spans="1:6">
      <c r="A61" s="10" t="s">
        <v>47</v>
      </c>
      <c r="B61" s="52" t="s">
        <v>58</v>
      </c>
      <c r="C61" s="25">
        <v>5.4</v>
      </c>
      <c r="D61" s="25">
        <v>4.7</v>
      </c>
      <c r="E61" s="25">
        <v>6.1</v>
      </c>
      <c r="F61" s="64">
        <v>233</v>
      </c>
    </row>
    <row r="62" spans="1:6">
      <c r="A62" s="10" t="s">
        <v>48</v>
      </c>
      <c r="B62" s="52" t="s">
        <v>58</v>
      </c>
      <c r="C62" s="25" t="s">
        <v>248</v>
      </c>
      <c r="D62" s="25" t="s">
        <v>248</v>
      </c>
      <c r="E62" s="25" t="s">
        <v>248</v>
      </c>
      <c r="F62" s="64">
        <v>1</v>
      </c>
    </row>
    <row r="63" spans="1:6">
      <c r="A63" s="10" t="s">
        <v>49</v>
      </c>
      <c r="B63" s="52" t="s">
        <v>58</v>
      </c>
      <c r="C63" s="25" t="s">
        <v>248</v>
      </c>
      <c r="D63" s="25" t="s">
        <v>248</v>
      </c>
      <c r="E63" s="25" t="s">
        <v>248</v>
      </c>
      <c r="F63" s="64">
        <v>5</v>
      </c>
    </row>
    <row r="64" spans="1:6">
      <c r="A64" s="10" t="s">
        <v>50</v>
      </c>
      <c r="B64" s="52" t="s">
        <v>58</v>
      </c>
      <c r="C64" s="25">
        <v>6.7</v>
      </c>
      <c r="D64" s="25">
        <v>5.6</v>
      </c>
      <c r="E64" s="25">
        <v>7.9</v>
      </c>
      <c r="F64" s="64">
        <v>132</v>
      </c>
    </row>
    <row r="65" spans="1:6">
      <c r="A65" s="10" t="s">
        <v>51</v>
      </c>
      <c r="B65" s="52" t="s">
        <v>58</v>
      </c>
      <c r="C65" s="25" t="s">
        <v>248</v>
      </c>
      <c r="D65" s="25" t="s">
        <v>248</v>
      </c>
      <c r="E65" s="25" t="s">
        <v>248</v>
      </c>
      <c r="F65" s="64">
        <v>3</v>
      </c>
    </row>
    <row r="66" spans="1:6" ht="31.5" customHeight="1">
      <c r="A66" s="10" t="s">
        <v>40</v>
      </c>
      <c r="B66" s="52" t="s">
        <v>59</v>
      </c>
      <c r="C66" s="25">
        <v>8</v>
      </c>
      <c r="D66" s="25">
        <v>7.7</v>
      </c>
      <c r="E66" s="25">
        <v>8.3000000000000007</v>
      </c>
      <c r="F66" s="64">
        <v>2141</v>
      </c>
    </row>
    <row r="67" spans="1:6">
      <c r="A67" s="10" t="s">
        <v>188</v>
      </c>
      <c r="B67" s="52" t="s">
        <v>59</v>
      </c>
      <c r="C67" s="25">
        <v>7.6</v>
      </c>
      <c r="D67" s="25">
        <v>6.3</v>
      </c>
      <c r="E67" s="25">
        <v>8.8000000000000007</v>
      </c>
      <c r="F67" s="64">
        <v>136</v>
      </c>
    </row>
    <row r="68" spans="1:6">
      <c r="A68" s="10" t="s">
        <v>42</v>
      </c>
      <c r="B68" s="52" t="s">
        <v>59</v>
      </c>
      <c r="C68" s="25">
        <v>4.5999999999999996</v>
      </c>
      <c r="D68" s="25">
        <v>2.6</v>
      </c>
      <c r="E68" s="25">
        <v>6.5</v>
      </c>
      <c r="F68" s="64">
        <v>22</v>
      </c>
    </row>
    <row r="69" spans="1:6">
      <c r="A69" s="10" t="s">
        <v>185</v>
      </c>
      <c r="B69" s="52" t="s">
        <v>59</v>
      </c>
      <c r="C69" s="25">
        <v>5.9</v>
      </c>
      <c r="D69" s="25">
        <v>4</v>
      </c>
      <c r="E69" s="25">
        <v>7.8</v>
      </c>
      <c r="F69" s="64">
        <v>38</v>
      </c>
    </row>
    <row r="70" spans="1:6">
      <c r="A70" s="10" t="s">
        <v>43</v>
      </c>
      <c r="B70" s="52" t="s">
        <v>59</v>
      </c>
      <c r="C70" s="25">
        <v>6.6</v>
      </c>
      <c r="D70" s="25">
        <v>5.4</v>
      </c>
      <c r="E70" s="25">
        <v>7.8</v>
      </c>
      <c r="F70" s="64">
        <v>121</v>
      </c>
    </row>
    <row r="71" spans="1:6">
      <c r="A71" s="10" t="s">
        <v>44</v>
      </c>
      <c r="B71" s="52" t="s">
        <v>59</v>
      </c>
      <c r="C71" s="25">
        <v>7</v>
      </c>
      <c r="D71" s="25">
        <v>5.7</v>
      </c>
      <c r="E71" s="25">
        <v>8.4</v>
      </c>
      <c r="F71" s="64">
        <v>103</v>
      </c>
    </row>
    <row r="72" spans="1:6">
      <c r="A72" s="10" t="s">
        <v>45</v>
      </c>
      <c r="B72" s="52" t="s">
        <v>59</v>
      </c>
      <c r="C72" s="25">
        <v>6.8</v>
      </c>
      <c r="D72" s="25">
        <v>5.8</v>
      </c>
      <c r="E72" s="25">
        <v>7.8</v>
      </c>
      <c r="F72" s="64">
        <v>195</v>
      </c>
    </row>
    <row r="73" spans="1:6">
      <c r="A73" s="10" t="s">
        <v>190</v>
      </c>
      <c r="B73" s="52" t="s">
        <v>59</v>
      </c>
      <c r="C73" s="25">
        <v>11.5</v>
      </c>
      <c r="D73" s="25">
        <v>10.7</v>
      </c>
      <c r="E73" s="25">
        <v>12.4</v>
      </c>
      <c r="F73" s="64">
        <v>686</v>
      </c>
    </row>
    <row r="74" spans="1:6">
      <c r="A74" s="10" t="s">
        <v>53</v>
      </c>
      <c r="B74" s="52" t="s">
        <v>59</v>
      </c>
      <c r="C74" s="25">
        <v>4.8</v>
      </c>
      <c r="D74" s="25">
        <v>3.7</v>
      </c>
      <c r="E74" s="25">
        <v>5.9</v>
      </c>
      <c r="F74" s="64">
        <v>69</v>
      </c>
    </row>
    <row r="75" spans="1:6">
      <c r="A75" s="10" t="s">
        <v>46</v>
      </c>
      <c r="B75" s="52" t="s">
        <v>59</v>
      </c>
      <c r="C75" s="25">
        <v>6.1</v>
      </c>
      <c r="D75" s="25">
        <v>5.3</v>
      </c>
      <c r="E75" s="25">
        <v>7</v>
      </c>
      <c r="F75" s="64">
        <v>205</v>
      </c>
    </row>
    <row r="76" spans="1:6">
      <c r="A76" s="10" t="s">
        <v>47</v>
      </c>
      <c r="B76" s="52" t="s">
        <v>59</v>
      </c>
      <c r="C76" s="25">
        <v>6.5</v>
      </c>
      <c r="D76" s="25">
        <v>5.8</v>
      </c>
      <c r="E76" s="25">
        <v>7.3</v>
      </c>
      <c r="F76" s="64">
        <v>287</v>
      </c>
    </row>
    <row r="77" spans="1:6">
      <c r="A77" s="10" t="s">
        <v>48</v>
      </c>
      <c r="B77" s="52" t="s">
        <v>59</v>
      </c>
      <c r="C77" s="25" t="s">
        <v>248</v>
      </c>
      <c r="D77" s="25" t="s">
        <v>248</v>
      </c>
      <c r="E77" s="25" t="s">
        <v>248</v>
      </c>
      <c r="F77" s="64">
        <v>2</v>
      </c>
    </row>
    <row r="78" spans="1:6">
      <c r="A78" s="10" t="s">
        <v>49</v>
      </c>
      <c r="B78" s="52" t="s">
        <v>59</v>
      </c>
      <c r="C78" s="25" t="s">
        <v>248</v>
      </c>
      <c r="D78" s="25" t="s">
        <v>248</v>
      </c>
      <c r="E78" s="25" t="s">
        <v>248</v>
      </c>
      <c r="F78" s="64">
        <v>6</v>
      </c>
    </row>
    <row r="79" spans="1:6">
      <c r="A79" s="10" t="s">
        <v>50</v>
      </c>
      <c r="B79" s="52" t="s">
        <v>59</v>
      </c>
      <c r="C79" s="25">
        <v>8.5</v>
      </c>
      <c r="D79" s="25">
        <v>7.2</v>
      </c>
      <c r="E79" s="25">
        <v>9.8000000000000007</v>
      </c>
      <c r="F79" s="64">
        <v>166</v>
      </c>
    </row>
    <row r="80" spans="1:6">
      <c r="A80" s="10" t="s">
        <v>51</v>
      </c>
      <c r="B80" s="52" t="s">
        <v>59</v>
      </c>
      <c r="C80" s="25" t="s">
        <v>248</v>
      </c>
      <c r="D80" s="25" t="s">
        <v>248</v>
      </c>
      <c r="E80" s="25" t="s">
        <v>248</v>
      </c>
      <c r="F80" s="64">
        <v>5</v>
      </c>
    </row>
    <row r="81" spans="1:6" ht="31.5" customHeight="1">
      <c r="A81" s="10" t="s">
        <v>40</v>
      </c>
      <c r="B81" s="52" t="s">
        <v>60</v>
      </c>
      <c r="C81" s="25">
        <v>8.6999999999999993</v>
      </c>
      <c r="D81" s="25">
        <v>8.3000000000000007</v>
      </c>
      <c r="E81" s="25">
        <v>9.1</v>
      </c>
      <c r="F81" s="64">
        <v>2330</v>
      </c>
    </row>
    <row r="82" spans="1:6">
      <c r="A82" s="10" t="s">
        <v>188</v>
      </c>
      <c r="B82" s="52" t="s">
        <v>60</v>
      </c>
      <c r="C82" s="25">
        <v>8.6999999999999993</v>
      </c>
      <c r="D82" s="25">
        <v>7.3</v>
      </c>
      <c r="E82" s="25">
        <v>10.1</v>
      </c>
      <c r="F82" s="64">
        <v>155</v>
      </c>
    </row>
    <row r="83" spans="1:6">
      <c r="A83" s="10" t="s">
        <v>42</v>
      </c>
      <c r="B83" s="52" t="s">
        <v>60</v>
      </c>
      <c r="C83" s="25">
        <v>5.0999999999999996</v>
      </c>
      <c r="D83" s="25">
        <v>3.1</v>
      </c>
      <c r="E83" s="25">
        <v>7.1</v>
      </c>
      <c r="F83" s="64">
        <v>25</v>
      </c>
    </row>
    <row r="84" spans="1:6">
      <c r="A84" s="10" t="s">
        <v>185</v>
      </c>
      <c r="B84" s="52" t="s">
        <v>60</v>
      </c>
      <c r="C84" s="25">
        <v>6</v>
      </c>
      <c r="D84" s="25">
        <v>4.0999999999999996</v>
      </c>
      <c r="E84" s="25">
        <v>7.9</v>
      </c>
      <c r="F84" s="64">
        <v>39</v>
      </c>
    </row>
    <row r="85" spans="1:6">
      <c r="A85" s="10" t="s">
        <v>43</v>
      </c>
      <c r="B85" s="52" t="s">
        <v>60</v>
      </c>
      <c r="C85" s="25">
        <v>7.5</v>
      </c>
      <c r="D85" s="25">
        <v>6.2</v>
      </c>
      <c r="E85" s="25">
        <v>8.6999999999999993</v>
      </c>
      <c r="F85" s="64">
        <v>136</v>
      </c>
    </row>
    <row r="86" spans="1:6">
      <c r="A86" s="10" t="s">
        <v>44</v>
      </c>
      <c r="B86" s="52" t="s">
        <v>60</v>
      </c>
      <c r="C86" s="25">
        <v>6.9</v>
      </c>
      <c r="D86" s="25">
        <v>5.5</v>
      </c>
      <c r="E86" s="25">
        <v>8.1999999999999993</v>
      </c>
      <c r="F86" s="64">
        <v>101</v>
      </c>
    </row>
    <row r="87" spans="1:6">
      <c r="A87" s="10" t="s">
        <v>45</v>
      </c>
      <c r="B87" s="52" t="s">
        <v>60</v>
      </c>
      <c r="C87" s="25">
        <v>7.2</v>
      </c>
      <c r="D87" s="25">
        <v>6.2</v>
      </c>
      <c r="E87" s="25">
        <v>8.1999999999999993</v>
      </c>
      <c r="F87" s="64">
        <v>208</v>
      </c>
    </row>
    <row r="88" spans="1:6">
      <c r="A88" s="10" t="s">
        <v>190</v>
      </c>
      <c r="B88" s="52" t="s">
        <v>60</v>
      </c>
      <c r="C88" s="25">
        <v>12.9</v>
      </c>
      <c r="D88" s="25">
        <v>12</v>
      </c>
      <c r="E88" s="25">
        <v>13.9</v>
      </c>
      <c r="F88" s="64">
        <v>766</v>
      </c>
    </row>
    <row r="89" spans="1:6">
      <c r="A89" s="10" t="s">
        <v>53</v>
      </c>
      <c r="B89" s="52" t="s">
        <v>60</v>
      </c>
      <c r="C89" s="25">
        <v>5.6</v>
      </c>
      <c r="D89" s="25">
        <v>4.4000000000000004</v>
      </c>
      <c r="E89" s="25">
        <v>6.8</v>
      </c>
      <c r="F89" s="64">
        <v>82</v>
      </c>
    </row>
    <row r="90" spans="1:6">
      <c r="A90" s="10" t="s">
        <v>46</v>
      </c>
      <c r="B90" s="52" t="s">
        <v>60</v>
      </c>
      <c r="C90" s="25">
        <v>6.5</v>
      </c>
      <c r="D90" s="25">
        <v>5.7</v>
      </c>
      <c r="E90" s="25">
        <v>7.4</v>
      </c>
      <c r="F90" s="64">
        <v>219</v>
      </c>
    </row>
    <row r="91" spans="1:6">
      <c r="A91" s="10" t="s">
        <v>47</v>
      </c>
      <c r="B91" s="52" t="s">
        <v>60</v>
      </c>
      <c r="C91" s="25">
        <v>7.6</v>
      </c>
      <c r="D91" s="25">
        <v>6.7</v>
      </c>
      <c r="E91" s="25">
        <v>8.4</v>
      </c>
      <c r="F91" s="64">
        <v>332</v>
      </c>
    </row>
    <row r="92" spans="1:6">
      <c r="A92" s="10" t="s">
        <v>48</v>
      </c>
      <c r="B92" s="52" t="s">
        <v>60</v>
      </c>
      <c r="C92" s="25" t="s">
        <v>248</v>
      </c>
      <c r="D92" s="25" t="s">
        <v>248</v>
      </c>
      <c r="E92" s="25" t="s">
        <v>248</v>
      </c>
      <c r="F92" s="64">
        <v>2</v>
      </c>
    </row>
    <row r="93" spans="1:6">
      <c r="A93" s="10" t="s">
        <v>49</v>
      </c>
      <c r="B93" s="52" t="s">
        <v>60</v>
      </c>
      <c r="C93" s="25" t="s">
        <v>248</v>
      </c>
      <c r="D93" s="25" t="s">
        <v>248</v>
      </c>
      <c r="E93" s="25" t="s">
        <v>248</v>
      </c>
      <c r="F93" s="64">
        <v>6</v>
      </c>
    </row>
    <row r="94" spans="1:6">
      <c r="A94" s="10" t="s">
        <v>50</v>
      </c>
      <c r="B94" s="52" t="s">
        <v>60</v>
      </c>
      <c r="C94" s="25">
        <v>9.6</v>
      </c>
      <c r="D94" s="25">
        <v>8.1999999999999993</v>
      </c>
      <c r="E94" s="25">
        <v>11</v>
      </c>
      <c r="F94" s="64">
        <v>187</v>
      </c>
    </row>
    <row r="95" spans="1:6">
      <c r="A95" s="10" t="s">
        <v>51</v>
      </c>
      <c r="B95" s="52" t="s">
        <v>60</v>
      </c>
      <c r="C95" s="25" t="s">
        <v>248</v>
      </c>
      <c r="D95" s="25" t="s">
        <v>248</v>
      </c>
      <c r="E95" s="25" t="s">
        <v>248</v>
      </c>
      <c r="F95" s="64">
        <v>7</v>
      </c>
    </row>
    <row r="96" spans="1:6" ht="31.5" customHeight="1">
      <c r="A96" s="10" t="s">
        <v>40</v>
      </c>
      <c r="B96" s="10" t="s">
        <v>240</v>
      </c>
      <c r="C96" s="25">
        <v>9.1999999999999993</v>
      </c>
      <c r="D96" s="25">
        <v>8.9</v>
      </c>
      <c r="E96" s="25">
        <v>9.6</v>
      </c>
      <c r="F96" s="64">
        <v>2479</v>
      </c>
    </row>
    <row r="97" spans="1:6">
      <c r="A97" s="10" t="s">
        <v>188</v>
      </c>
      <c r="B97" s="10" t="s">
        <v>240</v>
      </c>
      <c r="C97" s="25">
        <v>9.6999999999999993</v>
      </c>
      <c r="D97" s="25">
        <v>8.1999999999999993</v>
      </c>
      <c r="E97" s="25">
        <v>11.1</v>
      </c>
      <c r="F97" s="64">
        <v>171</v>
      </c>
    </row>
    <row r="98" spans="1:6">
      <c r="A98" s="10" t="s">
        <v>42</v>
      </c>
      <c r="B98" s="10" t="s">
        <v>240</v>
      </c>
      <c r="C98" s="25">
        <v>5.3</v>
      </c>
      <c r="D98" s="25">
        <v>3.3</v>
      </c>
      <c r="E98" s="25">
        <v>7.3</v>
      </c>
      <c r="F98" s="64">
        <v>27</v>
      </c>
    </row>
    <row r="99" spans="1:6">
      <c r="A99" s="10" t="s">
        <v>185</v>
      </c>
      <c r="B99" s="10" t="s">
        <v>240</v>
      </c>
      <c r="C99" s="25">
        <v>5.8</v>
      </c>
      <c r="D99" s="25">
        <v>3.9</v>
      </c>
      <c r="E99" s="25">
        <v>7.7</v>
      </c>
      <c r="F99" s="64">
        <v>38</v>
      </c>
    </row>
    <row r="100" spans="1:6">
      <c r="A100" s="10" t="s">
        <v>43</v>
      </c>
      <c r="B100" s="10" t="s">
        <v>240</v>
      </c>
      <c r="C100" s="25">
        <v>8.3000000000000007</v>
      </c>
      <c r="D100" s="25">
        <v>7</v>
      </c>
      <c r="E100" s="25">
        <v>9.6999999999999993</v>
      </c>
      <c r="F100" s="64">
        <v>150</v>
      </c>
    </row>
    <row r="101" spans="1:6">
      <c r="A101" s="10" t="s">
        <v>44</v>
      </c>
      <c r="B101" s="10" t="s">
        <v>240</v>
      </c>
      <c r="C101" s="25">
        <v>7.1</v>
      </c>
      <c r="D101" s="25">
        <v>5.8</v>
      </c>
      <c r="E101" s="25">
        <v>8.5</v>
      </c>
      <c r="F101" s="64">
        <v>105</v>
      </c>
    </row>
    <row r="102" spans="1:6">
      <c r="A102" s="10" t="s">
        <v>45</v>
      </c>
      <c r="B102" s="10" t="s">
        <v>240</v>
      </c>
      <c r="C102" s="25">
        <v>7.8</v>
      </c>
      <c r="D102" s="25">
        <v>6.8</v>
      </c>
      <c r="E102" s="25">
        <v>8.9</v>
      </c>
      <c r="F102" s="64">
        <v>229</v>
      </c>
    </row>
    <row r="103" spans="1:6">
      <c r="A103" s="10" t="s">
        <v>190</v>
      </c>
      <c r="B103" s="10" t="s">
        <v>240</v>
      </c>
      <c r="C103" s="25">
        <v>14.3</v>
      </c>
      <c r="D103" s="25">
        <v>13.4</v>
      </c>
      <c r="E103" s="25">
        <v>15.3</v>
      </c>
      <c r="F103" s="64">
        <v>848</v>
      </c>
    </row>
    <row r="104" spans="1:6">
      <c r="A104" s="10" t="s">
        <v>53</v>
      </c>
      <c r="B104" s="10" t="s">
        <v>240</v>
      </c>
      <c r="C104" s="25">
        <v>5.6</v>
      </c>
      <c r="D104" s="25">
        <v>4.4000000000000004</v>
      </c>
      <c r="E104" s="25">
        <v>6.8</v>
      </c>
      <c r="F104" s="64">
        <v>82</v>
      </c>
    </row>
    <row r="105" spans="1:6">
      <c r="A105" s="10" t="s">
        <v>46</v>
      </c>
      <c r="B105" s="10" t="s">
        <v>240</v>
      </c>
      <c r="C105" s="25">
        <v>6.9</v>
      </c>
      <c r="D105" s="25">
        <v>6</v>
      </c>
      <c r="E105" s="25">
        <v>7.8</v>
      </c>
      <c r="F105" s="64">
        <v>232</v>
      </c>
    </row>
    <row r="106" spans="1:6">
      <c r="A106" s="10" t="s">
        <v>47</v>
      </c>
      <c r="B106" s="10" t="s">
        <v>240</v>
      </c>
      <c r="C106" s="25">
        <v>7.8</v>
      </c>
      <c r="D106" s="25">
        <v>7</v>
      </c>
      <c r="E106" s="25">
        <v>8.6999999999999993</v>
      </c>
      <c r="F106" s="64">
        <v>348</v>
      </c>
    </row>
    <row r="107" spans="1:6">
      <c r="A107" s="10" t="s">
        <v>48</v>
      </c>
      <c r="B107" s="10" t="s">
        <v>240</v>
      </c>
      <c r="C107" s="25" t="s">
        <v>248</v>
      </c>
      <c r="D107" s="25" t="s">
        <v>248</v>
      </c>
      <c r="E107" s="25" t="s">
        <v>248</v>
      </c>
      <c r="F107" s="64">
        <v>4</v>
      </c>
    </row>
    <row r="108" spans="1:6">
      <c r="A108" s="10" t="s">
        <v>49</v>
      </c>
      <c r="B108" s="10" t="s">
        <v>240</v>
      </c>
      <c r="C108" s="25" t="s">
        <v>248</v>
      </c>
      <c r="D108" s="25" t="s">
        <v>248</v>
      </c>
      <c r="E108" s="25" t="s">
        <v>248</v>
      </c>
      <c r="F108" s="64">
        <v>7</v>
      </c>
    </row>
    <row r="109" spans="1:6">
      <c r="A109" s="10" t="s">
        <v>50</v>
      </c>
      <c r="B109" s="10" t="s">
        <v>240</v>
      </c>
      <c r="C109" s="25">
        <v>9.9</v>
      </c>
      <c r="D109" s="25">
        <v>8.5</v>
      </c>
      <c r="E109" s="25">
        <v>11.3</v>
      </c>
      <c r="F109" s="64">
        <v>195</v>
      </c>
    </row>
    <row r="110" spans="1:6">
      <c r="A110" s="10" t="s">
        <v>51</v>
      </c>
      <c r="B110" s="10" t="s">
        <v>240</v>
      </c>
      <c r="C110" s="25" t="s">
        <v>248</v>
      </c>
      <c r="D110" s="25" t="s">
        <v>248</v>
      </c>
      <c r="E110" s="25" t="s">
        <v>248</v>
      </c>
      <c r="F110" s="64">
        <v>7</v>
      </c>
    </row>
    <row r="111" spans="1:6" ht="31.5" customHeight="1">
      <c r="A111" s="10" t="s">
        <v>40</v>
      </c>
      <c r="B111" s="10" t="s">
        <v>241</v>
      </c>
      <c r="C111" s="25">
        <v>9.8000000000000007</v>
      </c>
      <c r="D111" s="25">
        <v>9.5</v>
      </c>
      <c r="E111" s="25">
        <v>10.199999999999999</v>
      </c>
      <c r="F111" s="64">
        <v>2643</v>
      </c>
    </row>
    <row r="112" spans="1:6">
      <c r="A112" s="10" t="s">
        <v>188</v>
      </c>
      <c r="B112" s="10" t="s">
        <v>241</v>
      </c>
      <c r="C112" s="25">
        <v>10.9</v>
      </c>
      <c r="D112" s="25">
        <v>9.3000000000000007</v>
      </c>
      <c r="E112" s="25">
        <v>12.4</v>
      </c>
      <c r="F112" s="64">
        <v>193</v>
      </c>
    </row>
    <row r="113" spans="1:6">
      <c r="A113" s="10" t="s">
        <v>42</v>
      </c>
      <c r="B113" s="10" t="s">
        <v>241</v>
      </c>
      <c r="C113" s="25">
        <v>6.6</v>
      </c>
      <c r="D113" s="25">
        <v>4.3</v>
      </c>
      <c r="E113" s="25">
        <v>8.9</v>
      </c>
      <c r="F113" s="64">
        <v>33</v>
      </c>
    </row>
    <row r="114" spans="1:6">
      <c r="A114" s="10" t="s">
        <v>185</v>
      </c>
      <c r="B114" s="10" t="s">
        <v>241</v>
      </c>
      <c r="C114" s="25">
        <v>6.9</v>
      </c>
      <c r="D114" s="25">
        <v>4.9000000000000004</v>
      </c>
      <c r="E114" s="25">
        <v>9</v>
      </c>
      <c r="F114" s="64">
        <v>45</v>
      </c>
    </row>
    <row r="115" spans="1:6">
      <c r="A115" s="10" t="s">
        <v>43</v>
      </c>
      <c r="B115" s="10" t="s">
        <v>241</v>
      </c>
      <c r="C115" s="25">
        <v>9.3000000000000007</v>
      </c>
      <c r="D115" s="25">
        <v>7.8</v>
      </c>
      <c r="E115" s="25">
        <v>10.7</v>
      </c>
      <c r="F115" s="64">
        <v>166</v>
      </c>
    </row>
    <row r="116" spans="1:6">
      <c r="A116" s="10" t="s">
        <v>44</v>
      </c>
      <c r="B116" s="10" t="s">
        <v>241</v>
      </c>
      <c r="C116" s="25">
        <v>7.2</v>
      </c>
      <c r="D116" s="25">
        <v>5.9</v>
      </c>
      <c r="E116" s="25">
        <v>8.6</v>
      </c>
      <c r="F116" s="64">
        <v>107</v>
      </c>
    </row>
    <row r="117" spans="1:6">
      <c r="A117" s="10" t="s">
        <v>45</v>
      </c>
      <c r="B117" s="10" t="s">
        <v>241</v>
      </c>
      <c r="C117" s="25">
        <v>8.1999999999999993</v>
      </c>
      <c r="D117" s="25">
        <v>7.2</v>
      </c>
      <c r="E117" s="25">
        <v>9.1999999999999993</v>
      </c>
      <c r="F117" s="64">
        <v>240</v>
      </c>
    </row>
    <row r="118" spans="1:6">
      <c r="A118" s="10" t="s">
        <v>190</v>
      </c>
      <c r="B118" s="10" t="s">
        <v>241</v>
      </c>
      <c r="C118" s="25">
        <v>15.4</v>
      </c>
      <c r="D118" s="25">
        <v>14.4</v>
      </c>
      <c r="E118" s="25">
        <v>16.399999999999999</v>
      </c>
      <c r="F118" s="64">
        <v>913</v>
      </c>
    </row>
    <row r="119" spans="1:6">
      <c r="A119" s="10" t="s">
        <v>53</v>
      </c>
      <c r="B119" s="10" t="s">
        <v>241</v>
      </c>
      <c r="C119" s="25">
        <v>7.1</v>
      </c>
      <c r="D119" s="25">
        <v>5.7</v>
      </c>
      <c r="E119" s="25">
        <v>8.4</v>
      </c>
      <c r="F119" s="64">
        <v>104</v>
      </c>
    </row>
    <row r="120" spans="1:6">
      <c r="A120" s="10" t="s">
        <v>46</v>
      </c>
      <c r="B120" s="10" t="s">
        <v>241</v>
      </c>
      <c r="C120" s="25">
        <v>7.3</v>
      </c>
      <c r="D120" s="25">
        <v>6.4</v>
      </c>
      <c r="E120" s="25">
        <v>8.1999999999999993</v>
      </c>
      <c r="F120" s="64">
        <v>244</v>
      </c>
    </row>
    <row r="121" spans="1:6">
      <c r="A121" s="10" t="s">
        <v>47</v>
      </c>
      <c r="B121" s="10" t="s">
        <v>241</v>
      </c>
      <c r="C121" s="25">
        <v>8.4</v>
      </c>
      <c r="D121" s="25">
        <v>7.5</v>
      </c>
      <c r="E121" s="25">
        <v>9.1999999999999993</v>
      </c>
      <c r="F121" s="64">
        <v>375</v>
      </c>
    </row>
    <row r="122" spans="1:6">
      <c r="A122" s="10" t="s">
        <v>48</v>
      </c>
      <c r="B122" s="10" t="s">
        <v>241</v>
      </c>
      <c r="C122" s="25" t="s">
        <v>248</v>
      </c>
      <c r="D122" s="25" t="s">
        <v>248</v>
      </c>
      <c r="E122" s="25" t="s">
        <v>248</v>
      </c>
      <c r="F122" s="64">
        <v>3</v>
      </c>
    </row>
    <row r="123" spans="1:6">
      <c r="A123" s="10" t="s">
        <v>49</v>
      </c>
      <c r="B123" s="10" t="s">
        <v>241</v>
      </c>
      <c r="C123" s="25" t="s">
        <v>248</v>
      </c>
      <c r="D123" s="25" t="s">
        <v>248</v>
      </c>
      <c r="E123" s="25" t="s">
        <v>248</v>
      </c>
      <c r="F123" s="64">
        <v>8</v>
      </c>
    </row>
    <row r="124" spans="1:6">
      <c r="A124" s="10" t="s">
        <v>50</v>
      </c>
      <c r="B124" s="10" t="s">
        <v>241</v>
      </c>
      <c r="C124" s="25">
        <v>10.5</v>
      </c>
      <c r="D124" s="25">
        <v>9</v>
      </c>
      <c r="E124" s="25">
        <v>11.9</v>
      </c>
      <c r="F124" s="64">
        <v>205</v>
      </c>
    </row>
    <row r="125" spans="1:6">
      <c r="A125" s="10" t="s">
        <v>51</v>
      </c>
      <c r="B125" s="10" t="s">
        <v>241</v>
      </c>
      <c r="C125" s="25" t="s">
        <v>248</v>
      </c>
      <c r="D125" s="25" t="s">
        <v>248</v>
      </c>
      <c r="E125" s="25" t="s">
        <v>248</v>
      </c>
      <c r="F125" s="64">
        <v>7</v>
      </c>
    </row>
    <row r="126" spans="1:6" ht="31.5" customHeight="1">
      <c r="A126" s="10" t="s">
        <v>40</v>
      </c>
      <c r="B126" s="10" t="s">
        <v>242</v>
      </c>
      <c r="C126" s="25">
        <v>10.3</v>
      </c>
      <c r="D126" s="25">
        <v>9.9</v>
      </c>
      <c r="E126" s="25">
        <v>10.7</v>
      </c>
      <c r="F126" s="64">
        <v>2769</v>
      </c>
    </row>
    <row r="127" spans="1:6">
      <c r="A127" s="10" t="s">
        <v>188</v>
      </c>
      <c r="B127" s="10" t="s">
        <v>242</v>
      </c>
      <c r="C127" s="25">
        <v>11.3</v>
      </c>
      <c r="D127" s="25">
        <v>9.6999999999999993</v>
      </c>
      <c r="E127" s="25">
        <v>12.9</v>
      </c>
      <c r="F127" s="64">
        <v>200</v>
      </c>
    </row>
    <row r="128" spans="1:6">
      <c r="A128" s="10" t="s">
        <v>42</v>
      </c>
      <c r="B128" s="10" t="s">
        <v>242</v>
      </c>
      <c r="C128" s="25">
        <v>7.1</v>
      </c>
      <c r="D128" s="25">
        <v>4.7</v>
      </c>
      <c r="E128" s="25">
        <v>9.4</v>
      </c>
      <c r="F128" s="64">
        <v>36</v>
      </c>
    </row>
    <row r="129" spans="1:6">
      <c r="A129" s="10" t="s">
        <v>185</v>
      </c>
      <c r="B129" s="10" t="s">
        <v>242</v>
      </c>
      <c r="C129" s="25">
        <v>6.3</v>
      </c>
      <c r="D129" s="25">
        <v>4.4000000000000004</v>
      </c>
      <c r="E129" s="25">
        <v>8.3000000000000007</v>
      </c>
      <c r="F129" s="64">
        <v>41</v>
      </c>
    </row>
    <row r="130" spans="1:6">
      <c r="A130" s="10" t="s">
        <v>43</v>
      </c>
      <c r="B130" s="10" t="s">
        <v>242</v>
      </c>
      <c r="C130" s="25">
        <v>9.9</v>
      </c>
      <c r="D130" s="25">
        <v>8.4</v>
      </c>
      <c r="E130" s="25">
        <v>11.3</v>
      </c>
      <c r="F130" s="64">
        <v>176</v>
      </c>
    </row>
    <row r="131" spans="1:6">
      <c r="A131" s="10" t="s">
        <v>44</v>
      </c>
      <c r="B131" s="10" t="s">
        <v>242</v>
      </c>
      <c r="C131" s="25">
        <v>7.5</v>
      </c>
      <c r="D131" s="25">
        <v>6.1</v>
      </c>
      <c r="E131" s="25">
        <v>8.9</v>
      </c>
      <c r="F131" s="64">
        <v>112</v>
      </c>
    </row>
    <row r="132" spans="1:6">
      <c r="A132" s="10" t="s">
        <v>45</v>
      </c>
      <c r="B132" s="10" t="s">
        <v>242</v>
      </c>
      <c r="C132" s="25">
        <v>7.7</v>
      </c>
      <c r="D132" s="25">
        <v>6.7</v>
      </c>
      <c r="E132" s="25">
        <v>8.6999999999999993</v>
      </c>
      <c r="F132" s="64">
        <v>226</v>
      </c>
    </row>
    <row r="133" spans="1:6">
      <c r="A133" s="10" t="s">
        <v>190</v>
      </c>
      <c r="B133" s="10" t="s">
        <v>242</v>
      </c>
      <c r="C133" s="25">
        <v>16.100000000000001</v>
      </c>
      <c r="D133" s="25">
        <v>15.1</v>
      </c>
      <c r="E133" s="25">
        <v>17.2</v>
      </c>
      <c r="F133" s="64">
        <v>949</v>
      </c>
    </row>
    <row r="134" spans="1:6">
      <c r="A134" s="10" t="s">
        <v>53</v>
      </c>
      <c r="B134" s="10" t="s">
        <v>242</v>
      </c>
      <c r="C134" s="25">
        <v>7.4</v>
      </c>
      <c r="D134" s="25">
        <v>6</v>
      </c>
      <c r="E134" s="25">
        <v>8.8000000000000007</v>
      </c>
      <c r="F134" s="64">
        <v>110</v>
      </c>
    </row>
    <row r="135" spans="1:6">
      <c r="A135" s="10" t="s">
        <v>46</v>
      </c>
      <c r="B135" s="10" t="s">
        <v>242</v>
      </c>
      <c r="C135" s="25">
        <v>7.7</v>
      </c>
      <c r="D135" s="25">
        <v>6.8</v>
      </c>
      <c r="E135" s="25">
        <v>8.6</v>
      </c>
      <c r="F135" s="64">
        <v>257</v>
      </c>
    </row>
    <row r="136" spans="1:6">
      <c r="A136" s="10" t="s">
        <v>47</v>
      </c>
      <c r="B136" s="10" t="s">
        <v>242</v>
      </c>
      <c r="C136" s="25">
        <v>9.1999999999999993</v>
      </c>
      <c r="D136" s="25">
        <v>8.3000000000000007</v>
      </c>
      <c r="E136" s="25">
        <v>10.1</v>
      </c>
      <c r="F136" s="64">
        <v>411</v>
      </c>
    </row>
    <row r="137" spans="1:6">
      <c r="A137" s="10" t="s">
        <v>48</v>
      </c>
      <c r="B137" s="10" t="s">
        <v>242</v>
      </c>
      <c r="C137" s="25" t="s">
        <v>248</v>
      </c>
      <c r="D137" s="25" t="s">
        <v>248</v>
      </c>
      <c r="E137" s="25" t="s">
        <v>248</v>
      </c>
      <c r="F137" s="64">
        <v>4</v>
      </c>
    </row>
    <row r="138" spans="1:6">
      <c r="A138" s="10" t="s">
        <v>49</v>
      </c>
      <c r="B138" s="10" t="s">
        <v>242</v>
      </c>
      <c r="C138" s="25" t="s">
        <v>248</v>
      </c>
      <c r="D138" s="25" t="s">
        <v>248</v>
      </c>
      <c r="E138" s="25" t="s">
        <v>248</v>
      </c>
      <c r="F138" s="64">
        <v>8</v>
      </c>
    </row>
    <row r="139" spans="1:6">
      <c r="A139" s="10" t="s">
        <v>50</v>
      </c>
      <c r="B139" s="10" t="s">
        <v>242</v>
      </c>
      <c r="C139" s="25">
        <v>11.8</v>
      </c>
      <c r="D139" s="25">
        <v>10.199999999999999</v>
      </c>
      <c r="E139" s="25">
        <v>13.3</v>
      </c>
      <c r="F139" s="64">
        <v>231</v>
      </c>
    </row>
    <row r="140" spans="1:6">
      <c r="A140" s="10" t="s">
        <v>51</v>
      </c>
      <c r="B140" s="10" t="s">
        <v>242</v>
      </c>
      <c r="C140" s="25" t="s">
        <v>248</v>
      </c>
      <c r="D140" s="25" t="s">
        <v>248</v>
      </c>
      <c r="E140" s="25" t="s">
        <v>248</v>
      </c>
      <c r="F140" s="64">
        <v>8</v>
      </c>
    </row>
    <row r="141" spans="1:6" ht="31.5" customHeight="1">
      <c r="A141" s="10" t="s">
        <v>40</v>
      </c>
      <c r="B141" s="52" t="s">
        <v>64</v>
      </c>
      <c r="C141" s="25">
        <v>10.199999999999999</v>
      </c>
      <c r="D141" s="25">
        <v>9.8000000000000007</v>
      </c>
      <c r="E141" s="25">
        <v>10.6</v>
      </c>
      <c r="F141" s="64">
        <v>2722</v>
      </c>
    </row>
    <row r="142" spans="1:6">
      <c r="A142" s="10" t="s">
        <v>188</v>
      </c>
      <c r="B142" s="52" t="s">
        <v>64</v>
      </c>
      <c r="C142" s="25">
        <v>11.1</v>
      </c>
      <c r="D142" s="25">
        <v>9.6</v>
      </c>
      <c r="E142" s="25">
        <v>12.7</v>
      </c>
      <c r="F142" s="64">
        <v>196</v>
      </c>
    </row>
    <row r="143" spans="1:6">
      <c r="A143" s="10" t="s">
        <v>42</v>
      </c>
      <c r="B143" s="52" t="s">
        <v>64</v>
      </c>
      <c r="C143" s="25">
        <v>7.5</v>
      </c>
      <c r="D143" s="25">
        <v>5</v>
      </c>
      <c r="E143" s="25">
        <v>9.9</v>
      </c>
      <c r="F143" s="64">
        <v>37</v>
      </c>
    </row>
    <row r="144" spans="1:6">
      <c r="A144" s="10" t="s">
        <v>185</v>
      </c>
      <c r="B144" s="52" t="s">
        <v>64</v>
      </c>
      <c r="C144" s="25">
        <v>6.3</v>
      </c>
      <c r="D144" s="25">
        <v>4.4000000000000004</v>
      </c>
      <c r="E144" s="25">
        <v>8.3000000000000007</v>
      </c>
      <c r="F144" s="64">
        <v>41</v>
      </c>
    </row>
    <row r="145" spans="1:6">
      <c r="A145" s="10" t="s">
        <v>43</v>
      </c>
      <c r="B145" s="52" t="s">
        <v>64</v>
      </c>
      <c r="C145" s="25">
        <v>10.1</v>
      </c>
      <c r="D145" s="25">
        <v>8.6</v>
      </c>
      <c r="E145" s="25">
        <v>11.6</v>
      </c>
      <c r="F145" s="64">
        <v>178</v>
      </c>
    </row>
    <row r="146" spans="1:6">
      <c r="A146" s="10" t="s">
        <v>44</v>
      </c>
      <c r="B146" s="52" t="s">
        <v>64</v>
      </c>
      <c r="C146" s="25">
        <v>7.6</v>
      </c>
      <c r="D146" s="25">
        <v>6.2</v>
      </c>
      <c r="E146" s="25">
        <v>9</v>
      </c>
      <c r="F146" s="64">
        <v>113</v>
      </c>
    </row>
    <row r="147" spans="1:6">
      <c r="A147" s="10" t="s">
        <v>45</v>
      </c>
      <c r="B147" s="52" t="s">
        <v>64</v>
      </c>
      <c r="C147" s="25">
        <v>8</v>
      </c>
      <c r="D147" s="25">
        <v>7</v>
      </c>
      <c r="E147" s="25">
        <v>9</v>
      </c>
      <c r="F147" s="64">
        <v>235</v>
      </c>
    </row>
    <row r="148" spans="1:6">
      <c r="A148" s="10" t="s">
        <v>190</v>
      </c>
      <c r="B148" s="52" t="s">
        <v>64</v>
      </c>
      <c r="C148" s="25">
        <v>15.2</v>
      </c>
      <c r="D148" s="25">
        <v>14.2</v>
      </c>
      <c r="E148" s="25">
        <v>16.2</v>
      </c>
      <c r="F148" s="64">
        <v>890</v>
      </c>
    </row>
    <row r="149" spans="1:6">
      <c r="A149" s="10" t="s">
        <v>53</v>
      </c>
      <c r="B149" s="52" t="s">
        <v>64</v>
      </c>
      <c r="C149" s="25">
        <v>7</v>
      </c>
      <c r="D149" s="25">
        <v>5.7</v>
      </c>
      <c r="E149" s="25">
        <v>8.4</v>
      </c>
      <c r="F149" s="64">
        <v>104</v>
      </c>
    </row>
    <row r="150" spans="1:6">
      <c r="A150" s="10" t="s">
        <v>46</v>
      </c>
      <c r="B150" s="52" t="s">
        <v>64</v>
      </c>
      <c r="C150" s="25">
        <v>8.6999999999999993</v>
      </c>
      <c r="D150" s="25">
        <v>7.7</v>
      </c>
      <c r="E150" s="25">
        <v>9.6999999999999993</v>
      </c>
      <c r="F150" s="64">
        <v>288</v>
      </c>
    </row>
    <row r="151" spans="1:6">
      <c r="A151" s="10" t="s">
        <v>47</v>
      </c>
      <c r="B151" s="52" t="s">
        <v>64</v>
      </c>
      <c r="C151" s="25">
        <v>9.1999999999999993</v>
      </c>
      <c r="D151" s="25">
        <v>8.3000000000000007</v>
      </c>
      <c r="E151" s="25">
        <v>10.1</v>
      </c>
      <c r="F151" s="64">
        <v>407</v>
      </c>
    </row>
    <row r="152" spans="1:6">
      <c r="A152" s="10" t="s">
        <v>48</v>
      </c>
      <c r="B152" s="52" t="s">
        <v>64</v>
      </c>
      <c r="C152" s="25" t="s">
        <v>248</v>
      </c>
      <c r="D152" s="25" t="s">
        <v>248</v>
      </c>
      <c r="E152" s="25" t="s">
        <v>248</v>
      </c>
      <c r="F152" s="64">
        <v>4</v>
      </c>
    </row>
    <row r="153" spans="1:6">
      <c r="A153" s="10" t="s">
        <v>49</v>
      </c>
      <c r="B153" s="52" t="s">
        <v>64</v>
      </c>
      <c r="C153" s="25" t="s">
        <v>248</v>
      </c>
      <c r="D153" s="25" t="s">
        <v>248</v>
      </c>
      <c r="E153" s="25" t="s">
        <v>248</v>
      </c>
      <c r="F153" s="64">
        <v>7</v>
      </c>
    </row>
    <row r="154" spans="1:6">
      <c r="A154" s="10" t="s">
        <v>50</v>
      </c>
      <c r="B154" s="52" t="s">
        <v>64</v>
      </c>
      <c r="C154" s="25">
        <v>11</v>
      </c>
      <c r="D154" s="25">
        <v>9.5</v>
      </c>
      <c r="E154" s="25">
        <v>12.5</v>
      </c>
      <c r="F154" s="64">
        <v>215</v>
      </c>
    </row>
    <row r="155" spans="1:6">
      <c r="A155" s="10" t="s">
        <v>51</v>
      </c>
      <c r="B155" s="52" t="s">
        <v>64</v>
      </c>
      <c r="C155" s="25" t="s">
        <v>248</v>
      </c>
      <c r="D155" s="25" t="s">
        <v>248</v>
      </c>
      <c r="E155" s="25" t="s">
        <v>248</v>
      </c>
      <c r="F155" s="64">
        <v>7</v>
      </c>
    </row>
    <row r="156" spans="1:6" ht="31.5" customHeight="1">
      <c r="A156" s="10" t="s">
        <v>40</v>
      </c>
      <c r="B156" s="52" t="s">
        <v>65</v>
      </c>
      <c r="C156" s="25">
        <v>10.5</v>
      </c>
      <c r="D156" s="25">
        <v>10.1</v>
      </c>
      <c r="E156" s="25">
        <v>10.8</v>
      </c>
      <c r="F156" s="64">
        <v>2791</v>
      </c>
    </row>
    <row r="157" spans="1:6">
      <c r="A157" s="10" t="s">
        <v>188</v>
      </c>
      <c r="B157" s="52" t="s">
        <v>65</v>
      </c>
      <c r="C157" s="25">
        <v>11.4</v>
      </c>
      <c r="D157" s="25">
        <v>9.8000000000000007</v>
      </c>
      <c r="E157" s="25">
        <v>13</v>
      </c>
      <c r="F157" s="64">
        <v>200</v>
      </c>
    </row>
    <row r="158" spans="1:6">
      <c r="A158" s="10" t="s">
        <v>42</v>
      </c>
      <c r="B158" s="52" t="s">
        <v>65</v>
      </c>
      <c r="C158" s="25">
        <v>8.9</v>
      </c>
      <c r="D158" s="25">
        <v>6.2</v>
      </c>
      <c r="E158" s="25">
        <v>11.6</v>
      </c>
      <c r="F158" s="64">
        <v>43</v>
      </c>
    </row>
    <row r="159" spans="1:6">
      <c r="A159" s="10" t="s">
        <v>185</v>
      </c>
      <c r="B159" s="52" t="s">
        <v>65</v>
      </c>
      <c r="C159" s="25">
        <v>7.1</v>
      </c>
      <c r="D159" s="25">
        <v>5.0999999999999996</v>
      </c>
      <c r="E159" s="25">
        <v>9.1999999999999993</v>
      </c>
      <c r="F159" s="64">
        <v>47</v>
      </c>
    </row>
    <row r="160" spans="1:6">
      <c r="A160" s="10" t="s">
        <v>43</v>
      </c>
      <c r="B160" s="52" t="s">
        <v>65</v>
      </c>
      <c r="C160" s="25">
        <v>11</v>
      </c>
      <c r="D160" s="25">
        <v>9.4</v>
      </c>
      <c r="E160" s="25">
        <v>12.5</v>
      </c>
      <c r="F160" s="64">
        <v>192</v>
      </c>
    </row>
    <row r="161" spans="1:6">
      <c r="A161" s="10" t="s">
        <v>44</v>
      </c>
      <c r="B161" s="52" t="s">
        <v>65</v>
      </c>
      <c r="C161" s="25">
        <v>8.3000000000000007</v>
      </c>
      <c r="D161" s="25">
        <v>6.9</v>
      </c>
      <c r="E161" s="25">
        <v>9.8000000000000007</v>
      </c>
      <c r="F161" s="64">
        <v>124</v>
      </c>
    </row>
    <row r="162" spans="1:6">
      <c r="A162" s="10" t="s">
        <v>45</v>
      </c>
      <c r="B162" s="52" t="s">
        <v>65</v>
      </c>
      <c r="C162" s="25">
        <v>7.4</v>
      </c>
      <c r="D162" s="25">
        <v>6.4</v>
      </c>
      <c r="E162" s="25">
        <v>8.4</v>
      </c>
      <c r="F162" s="64">
        <v>219</v>
      </c>
    </row>
    <row r="163" spans="1:6">
      <c r="A163" s="10" t="s">
        <v>190</v>
      </c>
      <c r="B163" s="52" t="s">
        <v>65</v>
      </c>
      <c r="C163" s="25">
        <v>15.1</v>
      </c>
      <c r="D163" s="25">
        <v>14.1</v>
      </c>
      <c r="E163" s="25">
        <v>16.100000000000001</v>
      </c>
      <c r="F163" s="64">
        <v>879</v>
      </c>
    </row>
    <row r="164" spans="1:6">
      <c r="A164" s="10" t="s">
        <v>53</v>
      </c>
      <c r="B164" s="52" t="s">
        <v>65</v>
      </c>
      <c r="C164" s="25">
        <v>7.3</v>
      </c>
      <c r="D164" s="25">
        <v>5.9</v>
      </c>
      <c r="E164" s="25">
        <v>8.6</v>
      </c>
      <c r="F164" s="64">
        <v>108</v>
      </c>
    </row>
    <row r="165" spans="1:6">
      <c r="A165" s="10" t="s">
        <v>46</v>
      </c>
      <c r="B165" s="52" t="s">
        <v>65</v>
      </c>
      <c r="C165" s="25">
        <v>9.3000000000000007</v>
      </c>
      <c r="D165" s="25">
        <v>8.3000000000000007</v>
      </c>
      <c r="E165" s="25">
        <v>10.4</v>
      </c>
      <c r="F165" s="64">
        <v>308</v>
      </c>
    </row>
    <row r="166" spans="1:6">
      <c r="A166" s="10" t="s">
        <v>47</v>
      </c>
      <c r="B166" s="52" t="s">
        <v>65</v>
      </c>
      <c r="C166" s="25">
        <v>9.8000000000000007</v>
      </c>
      <c r="D166" s="25">
        <v>8.8000000000000007</v>
      </c>
      <c r="E166" s="25">
        <v>10.7</v>
      </c>
      <c r="F166" s="64">
        <v>431</v>
      </c>
    </row>
    <row r="167" spans="1:6">
      <c r="A167" s="10" t="s">
        <v>48</v>
      </c>
      <c r="B167" s="52" t="s">
        <v>65</v>
      </c>
      <c r="C167" s="25" t="s">
        <v>248</v>
      </c>
      <c r="D167" s="25" t="s">
        <v>248</v>
      </c>
      <c r="E167" s="25" t="s">
        <v>248</v>
      </c>
      <c r="F167" s="64">
        <v>4</v>
      </c>
    </row>
    <row r="168" spans="1:6">
      <c r="A168" s="10" t="s">
        <v>49</v>
      </c>
      <c r="B168" s="52" t="s">
        <v>65</v>
      </c>
      <c r="C168" s="25">
        <v>9.9</v>
      </c>
      <c r="D168" s="25">
        <v>4.0999999999999996</v>
      </c>
      <c r="E168" s="25">
        <v>15.8</v>
      </c>
      <c r="F168" s="64">
        <v>11</v>
      </c>
    </row>
    <row r="169" spans="1:6">
      <c r="A169" s="10" t="s">
        <v>50</v>
      </c>
      <c r="B169" s="52" t="s">
        <v>65</v>
      </c>
      <c r="C169" s="25">
        <v>11.2</v>
      </c>
      <c r="D169" s="25">
        <v>9.6999999999999993</v>
      </c>
      <c r="E169" s="25">
        <v>12.7</v>
      </c>
      <c r="F169" s="64">
        <v>219</v>
      </c>
    </row>
    <row r="170" spans="1:6">
      <c r="A170" s="10" t="s">
        <v>51</v>
      </c>
      <c r="B170" s="52" t="s">
        <v>65</v>
      </c>
      <c r="C170" s="25" t="s">
        <v>248</v>
      </c>
      <c r="D170" s="25" t="s">
        <v>248</v>
      </c>
      <c r="E170" s="25" t="s">
        <v>248</v>
      </c>
      <c r="F170" s="64">
        <v>6</v>
      </c>
    </row>
    <row r="171" spans="1:6" ht="31.5" customHeight="1">
      <c r="A171" s="10" t="s">
        <v>40</v>
      </c>
      <c r="B171" s="52" t="s">
        <v>66</v>
      </c>
      <c r="C171" s="25">
        <v>11.3</v>
      </c>
      <c r="D171" s="25">
        <v>10.9</v>
      </c>
      <c r="E171" s="25">
        <v>11.7</v>
      </c>
      <c r="F171" s="64">
        <v>3012</v>
      </c>
    </row>
    <row r="172" spans="1:6">
      <c r="A172" s="10" t="s">
        <v>188</v>
      </c>
      <c r="B172" s="52" t="s">
        <v>66</v>
      </c>
      <c r="C172" s="25">
        <v>12.2</v>
      </c>
      <c r="D172" s="25">
        <v>10.5</v>
      </c>
      <c r="E172" s="25">
        <v>13.8</v>
      </c>
      <c r="F172" s="64">
        <v>212</v>
      </c>
    </row>
    <row r="173" spans="1:6">
      <c r="A173" s="10" t="s">
        <v>42</v>
      </c>
      <c r="B173" s="52" t="s">
        <v>66</v>
      </c>
      <c r="C173" s="25">
        <v>9.4</v>
      </c>
      <c r="D173" s="25">
        <v>6.6</v>
      </c>
      <c r="E173" s="25">
        <v>12.1</v>
      </c>
      <c r="F173" s="64">
        <v>47</v>
      </c>
    </row>
    <row r="174" spans="1:6">
      <c r="A174" s="10" t="s">
        <v>185</v>
      </c>
      <c r="B174" s="52" t="s">
        <v>66</v>
      </c>
      <c r="C174" s="25">
        <v>8.1</v>
      </c>
      <c r="D174" s="25">
        <v>5.9</v>
      </c>
      <c r="E174" s="25">
        <v>10.4</v>
      </c>
      <c r="F174" s="64">
        <v>52</v>
      </c>
    </row>
    <row r="175" spans="1:6">
      <c r="A175" s="10" t="s">
        <v>43</v>
      </c>
      <c r="B175" s="52" t="s">
        <v>66</v>
      </c>
      <c r="C175" s="25">
        <v>11.5</v>
      </c>
      <c r="D175" s="25">
        <v>9.9</v>
      </c>
      <c r="E175" s="25">
        <v>13.1</v>
      </c>
      <c r="F175" s="64">
        <v>201</v>
      </c>
    </row>
    <row r="176" spans="1:6">
      <c r="A176" s="10" t="s">
        <v>44</v>
      </c>
      <c r="B176" s="52" t="s">
        <v>66</v>
      </c>
      <c r="C176" s="25">
        <v>9.1999999999999993</v>
      </c>
      <c r="D176" s="25">
        <v>7.7</v>
      </c>
      <c r="E176" s="25">
        <v>10.8</v>
      </c>
      <c r="F176" s="64">
        <v>137</v>
      </c>
    </row>
    <row r="177" spans="1:6">
      <c r="A177" s="10" t="s">
        <v>45</v>
      </c>
      <c r="B177" s="52" t="s">
        <v>66</v>
      </c>
      <c r="C177" s="25">
        <v>8.3000000000000007</v>
      </c>
      <c r="D177" s="25">
        <v>7.3</v>
      </c>
      <c r="E177" s="25">
        <v>9.4</v>
      </c>
      <c r="F177" s="64">
        <v>244</v>
      </c>
    </row>
    <row r="178" spans="1:6">
      <c r="A178" s="10" t="s">
        <v>190</v>
      </c>
      <c r="B178" s="52" t="s">
        <v>66</v>
      </c>
      <c r="C178" s="25">
        <v>16.2</v>
      </c>
      <c r="D178" s="25">
        <v>15.1</v>
      </c>
      <c r="E178" s="25">
        <v>17.2</v>
      </c>
      <c r="F178" s="64">
        <v>933</v>
      </c>
    </row>
    <row r="179" spans="1:6">
      <c r="A179" s="10" t="s">
        <v>53</v>
      </c>
      <c r="B179" s="52" t="s">
        <v>66</v>
      </c>
      <c r="C179" s="25">
        <v>8.9</v>
      </c>
      <c r="D179" s="25">
        <v>7.3</v>
      </c>
      <c r="E179" s="25">
        <v>10.4</v>
      </c>
      <c r="F179" s="64">
        <v>133</v>
      </c>
    </row>
    <row r="180" spans="1:6">
      <c r="A180" s="10" t="s">
        <v>46</v>
      </c>
      <c r="B180" s="52" t="s">
        <v>66</v>
      </c>
      <c r="C180" s="25">
        <v>10</v>
      </c>
      <c r="D180" s="25">
        <v>8.9</v>
      </c>
      <c r="E180" s="25">
        <v>11</v>
      </c>
      <c r="F180" s="64">
        <v>328</v>
      </c>
    </row>
    <row r="181" spans="1:6">
      <c r="A181" s="10" t="s">
        <v>47</v>
      </c>
      <c r="B181" s="52" t="s">
        <v>66</v>
      </c>
      <c r="C181" s="25">
        <v>10.4</v>
      </c>
      <c r="D181" s="25">
        <v>9.4</v>
      </c>
      <c r="E181" s="25">
        <v>11.4</v>
      </c>
      <c r="F181" s="64">
        <v>458</v>
      </c>
    </row>
    <row r="182" spans="1:6">
      <c r="A182" s="10" t="s">
        <v>48</v>
      </c>
      <c r="B182" s="52" t="s">
        <v>66</v>
      </c>
      <c r="C182" s="25" t="s">
        <v>248</v>
      </c>
      <c r="D182" s="25" t="s">
        <v>248</v>
      </c>
      <c r="E182" s="25" t="s">
        <v>248</v>
      </c>
      <c r="F182" s="64">
        <v>3</v>
      </c>
    </row>
    <row r="183" spans="1:6">
      <c r="A183" s="10" t="s">
        <v>49</v>
      </c>
      <c r="B183" s="52" t="s">
        <v>66</v>
      </c>
      <c r="C183" s="25">
        <v>9</v>
      </c>
      <c r="D183" s="25">
        <v>3.4</v>
      </c>
      <c r="E183" s="25">
        <v>14.7</v>
      </c>
      <c r="F183" s="64">
        <v>10</v>
      </c>
    </row>
    <row r="184" spans="1:6">
      <c r="A184" s="10" t="s">
        <v>50</v>
      </c>
      <c r="B184" s="52" t="s">
        <v>66</v>
      </c>
      <c r="C184" s="25">
        <v>12.7</v>
      </c>
      <c r="D184" s="25">
        <v>11.2</v>
      </c>
      <c r="E184" s="25">
        <v>14.3</v>
      </c>
      <c r="F184" s="64">
        <v>248</v>
      </c>
    </row>
    <row r="185" spans="1:6">
      <c r="A185" s="10" t="s">
        <v>51</v>
      </c>
      <c r="B185" s="52" t="s">
        <v>66</v>
      </c>
      <c r="C185" s="25" t="s">
        <v>248</v>
      </c>
      <c r="D185" s="25" t="s">
        <v>248</v>
      </c>
      <c r="E185" s="25" t="s">
        <v>248</v>
      </c>
      <c r="F185" s="64">
        <v>6</v>
      </c>
    </row>
    <row r="186" spans="1:6" ht="31.5" customHeight="1">
      <c r="A186" s="10" t="s">
        <v>40</v>
      </c>
      <c r="B186" s="52" t="s">
        <v>67</v>
      </c>
      <c r="C186" s="25">
        <v>12.4</v>
      </c>
      <c r="D186" s="25">
        <v>12</v>
      </c>
      <c r="E186" s="25">
        <v>12.9</v>
      </c>
      <c r="F186" s="64">
        <v>3296</v>
      </c>
    </row>
    <row r="187" spans="1:6">
      <c r="A187" s="10" t="s">
        <v>188</v>
      </c>
      <c r="B187" s="52" t="s">
        <v>67</v>
      </c>
      <c r="C187" s="25">
        <v>14.8</v>
      </c>
      <c r="D187" s="25">
        <v>12.9</v>
      </c>
      <c r="E187" s="25">
        <v>16.600000000000001</v>
      </c>
      <c r="F187" s="64">
        <v>250</v>
      </c>
    </row>
    <row r="188" spans="1:6">
      <c r="A188" s="10" t="s">
        <v>42</v>
      </c>
      <c r="B188" s="52" t="s">
        <v>67</v>
      </c>
      <c r="C188" s="25">
        <v>9.6</v>
      </c>
      <c r="D188" s="25">
        <v>6.9</v>
      </c>
      <c r="E188" s="25">
        <v>12.4</v>
      </c>
      <c r="F188" s="64">
        <v>49</v>
      </c>
    </row>
    <row r="189" spans="1:6">
      <c r="A189" s="10" t="s">
        <v>185</v>
      </c>
      <c r="B189" s="52" t="s">
        <v>67</v>
      </c>
      <c r="C189" s="25">
        <v>9.1</v>
      </c>
      <c r="D189" s="25">
        <v>6.7</v>
      </c>
      <c r="E189" s="25">
        <v>11.5</v>
      </c>
      <c r="F189" s="64">
        <v>57</v>
      </c>
    </row>
    <row r="190" spans="1:6">
      <c r="A190" s="10" t="s">
        <v>43</v>
      </c>
      <c r="B190" s="52" t="s">
        <v>67</v>
      </c>
      <c r="C190" s="25">
        <v>12.2</v>
      </c>
      <c r="D190" s="25">
        <v>10.6</v>
      </c>
      <c r="E190" s="25">
        <v>13.9</v>
      </c>
      <c r="F190" s="64">
        <v>212</v>
      </c>
    </row>
    <row r="191" spans="1:6">
      <c r="A191" s="10" t="s">
        <v>44</v>
      </c>
      <c r="B191" s="52" t="s">
        <v>67</v>
      </c>
      <c r="C191" s="25">
        <v>11</v>
      </c>
      <c r="D191" s="25">
        <v>9.3000000000000007</v>
      </c>
      <c r="E191" s="25">
        <v>12.7</v>
      </c>
      <c r="F191" s="64">
        <v>162</v>
      </c>
    </row>
    <row r="192" spans="1:6">
      <c r="A192" s="10" t="s">
        <v>45</v>
      </c>
      <c r="B192" s="52" t="s">
        <v>67</v>
      </c>
      <c r="C192" s="25">
        <v>8.6999999999999993</v>
      </c>
      <c r="D192" s="25">
        <v>7.6</v>
      </c>
      <c r="E192" s="25">
        <v>9.8000000000000007</v>
      </c>
      <c r="F192" s="64">
        <v>254</v>
      </c>
    </row>
    <row r="193" spans="1:6">
      <c r="A193" s="10" t="s">
        <v>190</v>
      </c>
      <c r="B193" s="52" t="s">
        <v>67</v>
      </c>
      <c r="C193" s="25">
        <v>17.399999999999999</v>
      </c>
      <c r="D193" s="25">
        <v>16.3</v>
      </c>
      <c r="E193" s="25">
        <v>18.399999999999999</v>
      </c>
      <c r="F193" s="64">
        <v>998</v>
      </c>
    </row>
    <row r="194" spans="1:6">
      <c r="A194" s="10" t="s">
        <v>53</v>
      </c>
      <c r="B194" s="52" t="s">
        <v>67</v>
      </c>
      <c r="C194" s="25">
        <v>8.4</v>
      </c>
      <c r="D194" s="25">
        <v>7</v>
      </c>
      <c r="E194" s="25">
        <v>9.9</v>
      </c>
      <c r="F194" s="64">
        <v>129</v>
      </c>
    </row>
    <row r="195" spans="1:6">
      <c r="A195" s="10" t="s">
        <v>46</v>
      </c>
      <c r="B195" s="52" t="s">
        <v>67</v>
      </c>
      <c r="C195" s="25">
        <v>11.9</v>
      </c>
      <c r="D195" s="25">
        <v>10.7</v>
      </c>
      <c r="E195" s="25">
        <v>13.1</v>
      </c>
      <c r="F195" s="64">
        <v>389</v>
      </c>
    </row>
    <row r="196" spans="1:6">
      <c r="A196" s="10" t="s">
        <v>47</v>
      </c>
      <c r="B196" s="52" t="s">
        <v>67</v>
      </c>
      <c r="C196" s="25">
        <v>11.6</v>
      </c>
      <c r="D196" s="25">
        <v>10.6</v>
      </c>
      <c r="E196" s="25">
        <v>12.6</v>
      </c>
      <c r="F196" s="64">
        <v>513</v>
      </c>
    </row>
    <row r="197" spans="1:6">
      <c r="A197" s="10" t="s">
        <v>48</v>
      </c>
      <c r="B197" s="52" t="s">
        <v>67</v>
      </c>
      <c r="C197" s="25" t="s">
        <v>248</v>
      </c>
      <c r="D197" s="25" t="s">
        <v>248</v>
      </c>
      <c r="E197" s="25" t="s">
        <v>248</v>
      </c>
      <c r="F197" s="64">
        <v>4</v>
      </c>
    </row>
    <row r="198" spans="1:6">
      <c r="A198" s="10" t="s">
        <v>49</v>
      </c>
      <c r="B198" s="52" t="s">
        <v>67</v>
      </c>
      <c r="C198" s="25" t="s">
        <v>248</v>
      </c>
      <c r="D198" s="25" t="s">
        <v>248</v>
      </c>
      <c r="E198" s="25" t="s">
        <v>248</v>
      </c>
      <c r="F198" s="64">
        <v>8</v>
      </c>
    </row>
    <row r="199" spans="1:6">
      <c r="A199" s="10" t="s">
        <v>50</v>
      </c>
      <c r="B199" s="52" t="s">
        <v>67</v>
      </c>
      <c r="C199" s="25">
        <v>13.6</v>
      </c>
      <c r="D199" s="25">
        <v>12</v>
      </c>
      <c r="E199" s="25">
        <v>15.3</v>
      </c>
      <c r="F199" s="64">
        <v>265</v>
      </c>
    </row>
    <row r="200" spans="1:6">
      <c r="A200" s="10" t="s">
        <v>51</v>
      </c>
      <c r="B200" s="52" t="s">
        <v>67</v>
      </c>
      <c r="C200" s="25" t="s">
        <v>248</v>
      </c>
      <c r="D200" s="25" t="s">
        <v>248</v>
      </c>
      <c r="E200" s="25" t="s">
        <v>248</v>
      </c>
      <c r="F200" s="64">
        <v>6</v>
      </c>
    </row>
    <row r="201" spans="1:6" ht="31.5" customHeight="1">
      <c r="A201" s="10" t="s">
        <v>40</v>
      </c>
      <c r="B201" s="52" t="s">
        <v>68</v>
      </c>
      <c r="C201" s="25">
        <v>13.8</v>
      </c>
      <c r="D201" s="25">
        <v>13.4</v>
      </c>
      <c r="E201" s="25">
        <v>14.3</v>
      </c>
      <c r="F201" s="64">
        <v>3649</v>
      </c>
    </row>
    <row r="202" spans="1:6">
      <c r="A202" s="10" t="s">
        <v>188</v>
      </c>
      <c r="B202" s="52" t="s">
        <v>68</v>
      </c>
      <c r="C202" s="25">
        <v>16</v>
      </c>
      <c r="D202" s="25">
        <v>14.1</v>
      </c>
      <c r="E202" s="25">
        <v>17.899999999999999</v>
      </c>
      <c r="F202" s="64">
        <v>268</v>
      </c>
    </row>
    <row r="203" spans="1:6">
      <c r="A203" s="10" t="s">
        <v>42</v>
      </c>
      <c r="B203" s="52" t="s">
        <v>68</v>
      </c>
      <c r="C203" s="25">
        <v>10.8</v>
      </c>
      <c r="D203" s="25">
        <v>7.9</v>
      </c>
      <c r="E203" s="25">
        <v>13.8</v>
      </c>
      <c r="F203" s="64">
        <v>55</v>
      </c>
    </row>
    <row r="204" spans="1:6">
      <c r="A204" s="10" t="s">
        <v>185</v>
      </c>
      <c r="B204" s="52" t="s">
        <v>68</v>
      </c>
      <c r="C204" s="25">
        <v>12</v>
      </c>
      <c r="D204" s="25">
        <v>9.1999999999999993</v>
      </c>
      <c r="E204" s="25">
        <v>14.8</v>
      </c>
      <c r="F204" s="64">
        <v>73</v>
      </c>
    </row>
    <row r="205" spans="1:6">
      <c r="A205" s="10" t="s">
        <v>43</v>
      </c>
      <c r="B205" s="52" t="s">
        <v>68</v>
      </c>
      <c r="C205" s="25">
        <v>13.9</v>
      </c>
      <c r="D205" s="25">
        <v>12.1</v>
      </c>
      <c r="E205" s="25">
        <v>15.7</v>
      </c>
      <c r="F205" s="64">
        <v>240</v>
      </c>
    </row>
    <row r="206" spans="1:6">
      <c r="A206" s="10" t="s">
        <v>44</v>
      </c>
      <c r="B206" s="52" t="s">
        <v>68</v>
      </c>
      <c r="C206" s="25">
        <v>11.4</v>
      </c>
      <c r="D206" s="25">
        <v>9.6</v>
      </c>
      <c r="E206" s="25">
        <v>13.1</v>
      </c>
      <c r="F206" s="64">
        <v>167</v>
      </c>
    </row>
    <row r="207" spans="1:6">
      <c r="A207" s="10" t="s">
        <v>45</v>
      </c>
      <c r="B207" s="52" t="s">
        <v>68</v>
      </c>
      <c r="C207" s="25">
        <v>10.6</v>
      </c>
      <c r="D207" s="25">
        <v>9.4</v>
      </c>
      <c r="E207" s="25">
        <v>11.8</v>
      </c>
      <c r="F207" s="64">
        <v>308</v>
      </c>
    </row>
    <row r="208" spans="1:6">
      <c r="A208" s="10" t="s">
        <v>190</v>
      </c>
      <c r="B208" s="52" t="s">
        <v>68</v>
      </c>
      <c r="C208" s="25">
        <v>18.899999999999999</v>
      </c>
      <c r="D208" s="25">
        <v>17.8</v>
      </c>
      <c r="E208" s="25">
        <v>20.100000000000001</v>
      </c>
      <c r="F208" s="64">
        <v>1085</v>
      </c>
    </row>
    <row r="209" spans="1:6">
      <c r="A209" s="10" t="s">
        <v>53</v>
      </c>
      <c r="B209" s="52" t="s">
        <v>68</v>
      </c>
      <c r="C209" s="25">
        <v>9.1999999999999993</v>
      </c>
      <c r="D209" s="25">
        <v>7.7</v>
      </c>
      <c r="E209" s="25">
        <v>10.8</v>
      </c>
      <c r="F209" s="64">
        <v>139</v>
      </c>
    </row>
    <row r="210" spans="1:6">
      <c r="A210" s="10" t="s">
        <v>46</v>
      </c>
      <c r="B210" s="52" t="s">
        <v>68</v>
      </c>
      <c r="C210" s="25">
        <v>13.2</v>
      </c>
      <c r="D210" s="25">
        <v>12</v>
      </c>
      <c r="E210" s="25">
        <v>14.5</v>
      </c>
      <c r="F210" s="64">
        <v>430</v>
      </c>
    </row>
    <row r="211" spans="1:6">
      <c r="A211" s="10" t="s">
        <v>47</v>
      </c>
      <c r="B211" s="52" t="s">
        <v>68</v>
      </c>
      <c r="C211" s="25">
        <v>12.7</v>
      </c>
      <c r="D211" s="25">
        <v>11.6</v>
      </c>
      <c r="E211" s="25">
        <v>13.7</v>
      </c>
      <c r="F211" s="64">
        <v>560</v>
      </c>
    </row>
    <row r="212" spans="1:6">
      <c r="A212" s="10" t="s">
        <v>48</v>
      </c>
      <c r="B212" s="52" t="s">
        <v>68</v>
      </c>
      <c r="C212" s="25" t="s">
        <v>248</v>
      </c>
      <c r="D212" s="25" t="s">
        <v>248</v>
      </c>
      <c r="E212" s="25" t="s">
        <v>248</v>
      </c>
      <c r="F212" s="64">
        <v>4</v>
      </c>
    </row>
    <row r="213" spans="1:6">
      <c r="A213" s="10" t="s">
        <v>49</v>
      </c>
      <c r="B213" s="52" t="s">
        <v>68</v>
      </c>
      <c r="C213" s="25" t="s">
        <v>248</v>
      </c>
      <c r="D213" s="25" t="s">
        <v>248</v>
      </c>
      <c r="E213" s="25" t="s">
        <v>248</v>
      </c>
      <c r="F213" s="64">
        <v>8</v>
      </c>
    </row>
    <row r="214" spans="1:6">
      <c r="A214" s="10" t="s">
        <v>50</v>
      </c>
      <c r="B214" s="52" t="s">
        <v>68</v>
      </c>
      <c r="C214" s="25">
        <v>15.9</v>
      </c>
      <c r="D214" s="25">
        <v>14.1</v>
      </c>
      <c r="E214" s="25">
        <v>17.7</v>
      </c>
      <c r="F214" s="64">
        <v>304</v>
      </c>
    </row>
    <row r="215" spans="1:6">
      <c r="A215" s="10" t="s">
        <v>51</v>
      </c>
      <c r="B215" s="52" t="s">
        <v>68</v>
      </c>
      <c r="C215" s="25" t="s">
        <v>248</v>
      </c>
      <c r="D215" s="25" t="s">
        <v>248</v>
      </c>
      <c r="E215" s="25" t="s">
        <v>248</v>
      </c>
      <c r="F215" s="64">
        <v>8</v>
      </c>
    </row>
    <row r="216" spans="1:6" ht="31.5" customHeight="1">
      <c r="A216" s="10" t="s">
        <v>40</v>
      </c>
      <c r="B216" s="52" t="s">
        <v>69</v>
      </c>
      <c r="C216" s="25">
        <v>16.399999999999999</v>
      </c>
      <c r="D216" s="25">
        <v>15.9</v>
      </c>
      <c r="E216" s="25">
        <v>16.899999999999999</v>
      </c>
      <c r="F216" s="64">
        <v>4309</v>
      </c>
    </row>
    <row r="217" spans="1:6">
      <c r="A217" s="10" t="s">
        <v>188</v>
      </c>
      <c r="B217" s="52" t="s">
        <v>69</v>
      </c>
      <c r="C217" s="25">
        <v>18.899999999999999</v>
      </c>
      <c r="D217" s="25">
        <v>16.8</v>
      </c>
      <c r="E217" s="25">
        <v>21</v>
      </c>
      <c r="F217" s="64">
        <v>314</v>
      </c>
    </row>
    <row r="218" spans="1:6">
      <c r="A218" s="10" t="s">
        <v>42</v>
      </c>
      <c r="B218" s="52" t="s">
        <v>69</v>
      </c>
      <c r="C218" s="25">
        <v>14</v>
      </c>
      <c r="D218" s="25">
        <v>10.6</v>
      </c>
      <c r="E218" s="25">
        <v>17.3</v>
      </c>
      <c r="F218" s="64">
        <v>69</v>
      </c>
    </row>
    <row r="219" spans="1:6">
      <c r="A219" s="10" t="s">
        <v>185</v>
      </c>
      <c r="B219" s="52" t="s">
        <v>69</v>
      </c>
      <c r="C219" s="25">
        <v>13.8</v>
      </c>
      <c r="D219" s="25">
        <v>10.8</v>
      </c>
      <c r="E219" s="25">
        <v>16.8</v>
      </c>
      <c r="F219" s="64">
        <v>84</v>
      </c>
    </row>
    <row r="220" spans="1:6">
      <c r="A220" s="10" t="s">
        <v>43</v>
      </c>
      <c r="B220" s="52" t="s">
        <v>69</v>
      </c>
      <c r="C220" s="25">
        <v>15.4</v>
      </c>
      <c r="D220" s="25">
        <v>13.6</v>
      </c>
      <c r="E220" s="25">
        <v>17.3</v>
      </c>
      <c r="F220" s="64">
        <v>265</v>
      </c>
    </row>
    <row r="221" spans="1:6">
      <c r="A221" s="10" t="s">
        <v>44</v>
      </c>
      <c r="B221" s="52" t="s">
        <v>69</v>
      </c>
      <c r="C221" s="25">
        <v>14.8</v>
      </c>
      <c r="D221" s="25">
        <v>12.8</v>
      </c>
      <c r="E221" s="25">
        <v>16.7</v>
      </c>
      <c r="F221" s="64">
        <v>215</v>
      </c>
    </row>
    <row r="222" spans="1:6">
      <c r="A222" s="10" t="s">
        <v>45</v>
      </c>
      <c r="B222" s="52" t="s">
        <v>69</v>
      </c>
      <c r="C222" s="25">
        <v>12.1</v>
      </c>
      <c r="D222" s="25">
        <v>10.8</v>
      </c>
      <c r="E222" s="25">
        <v>13.3</v>
      </c>
      <c r="F222" s="64">
        <v>350</v>
      </c>
    </row>
    <row r="223" spans="1:6">
      <c r="A223" s="10" t="s">
        <v>190</v>
      </c>
      <c r="B223" s="52" t="s">
        <v>69</v>
      </c>
      <c r="C223" s="25">
        <v>23.4</v>
      </c>
      <c r="D223" s="25">
        <v>22.2</v>
      </c>
      <c r="E223" s="25">
        <v>24.7</v>
      </c>
      <c r="F223" s="64">
        <v>1341</v>
      </c>
    </row>
    <row r="224" spans="1:6">
      <c r="A224" s="10" t="s">
        <v>53</v>
      </c>
      <c r="B224" s="52" t="s">
        <v>69</v>
      </c>
      <c r="C224" s="25">
        <v>11</v>
      </c>
      <c r="D224" s="25">
        <v>9.3000000000000007</v>
      </c>
      <c r="E224" s="25">
        <v>12.7</v>
      </c>
      <c r="F224" s="64">
        <v>166</v>
      </c>
    </row>
    <row r="225" spans="1:6">
      <c r="A225" s="10" t="s">
        <v>46</v>
      </c>
      <c r="B225" s="52" t="s">
        <v>69</v>
      </c>
      <c r="C225" s="25">
        <v>14.9</v>
      </c>
      <c r="D225" s="25">
        <v>13.6</v>
      </c>
      <c r="E225" s="25">
        <v>16.3</v>
      </c>
      <c r="F225" s="64">
        <v>485</v>
      </c>
    </row>
    <row r="226" spans="1:6">
      <c r="A226" s="10" t="s">
        <v>47</v>
      </c>
      <c r="B226" s="52" t="s">
        <v>69</v>
      </c>
      <c r="C226" s="25">
        <v>14</v>
      </c>
      <c r="D226" s="25">
        <v>12.9</v>
      </c>
      <c r="E226" s="25">
        <v>15.2</v>
      </c>
      <c r="F226" s="64">
        <v>622</v>
      </c>
    </row>
    <row r="227" spans="1:6">
      <c r="A227" s="10" t="s">
        <v>48</v>
      </c>
      <c r="B227" s="52" t="s">
        <v>69</v>
      </c>
      <c r="C227" s="25" t="s">
        <v>248</v>
      </c>
      <c r="D227" s="25" t="s">
        <v>248</v>
      </c>
      <c r="E227" s="25" t="s">
        <v>248</v>
      </c>
      <c r="F227" s="64">
        <v>6</v>
      </c>
    </row>
    <row r="228" spans="1:6">
      <c r="A228" s="10" t="s">
        <v>49</v>
      </c>
      <c r="B228" s="52" t="s">
        <v>69</v>
      </c>
      <c r="C228" s="25" t="s">
        <v>248</v>
      </c>
      <c r="D228" s="25" t="s">
        <v>248</v>
      </c>
      <c r="E228" s="25" t="s">
        <v>248</v>
      </c>
      <c r="F228" s="64">
        <v>8</v>
      </c>
    </row>
    <row r="229" spans="1:6">
      <c r="A229" s="10" t="s">
        <v>50</v>
      </c>
      <c r="B229" s="52" t="s">
        <v>69</v>
      </c>
      <c r="C229" s="25">
        <v>19.7</v>
      </c>
      <c r="D229" s="25">
        <v>17.7</v>
      </c>
      <c r="E229" s="25">
        <v>21.7</v>
      </c>
      <c r="F229" s="64">
        <v>376</v>
      </c>
    </row>
    <row r="230" spans="1:6">
      <c r="A230" s="10" t="s">
        <v>51</v>
      </c>
      <c r="B230" s="52" t="s">
        <v>69</v>
      </c>
      <c r="C230" s="25" t="s">
        <v>248</v>
      </c>
      <c r="D230" s="25" t="s">
        <v>248</v>
      </c>
      <c r="E230" s="25" t="s">
        <v>248</v>
      </c>
      <c r="F230" s="64">
        <v>8</v>
      </c>
    </row>
    <row r="231" spans="1:6" ht="31.5" customHeight="1">
      <c r="A231" s="10" t="s">
        <v>40</v>
      </c>
      <c r="B231" s="52" t="s">
        <v>70</v>
      </c>
      <c r="C231" s="25">
        <v>19</v>
      </c>
      <c r="D231" s="25">
        <v>18.399999999999999</v>
      </c>
      <c r="E231" s="25">
        <v>19.5</v>
      </c>
      <c r="F231" s="64">
        <v>4975</v>
      </c>
    </row>
    <row r="232" spans="1:6">
      <c r="A232" s="10" t="s">
        <v>188</v>
      </c>
      <c r="B232" s="52" t="s">
        <v>70</v>
      </c>
      <c r="C232" s="25">
        <v>23</v>
      </c>
      <c r="D232" s="25">
        <v>20.7</v>
      </c>
      <c r="E232" s="25">
        <v>25.4</v>
      </c>
      <c r="F232" s="64">
        <v>379</v>
      </c>
    </row>
    <row r="233" spans="1:6">
      <c r="A233" s="10" t="s">
        <v>42</v>
      </c>
      <c r="B233" s="52" t="s">
        <v>70</v>
      </c>
      <c r="C233" s="25">
        <v>14.7</v>
      </c>
      <c r="D233" s="25">
        <v>11.3</v>
      </c>
      <c r="E233" s="25">
        <v>18.100000000000001</v>
      </c>
      <c r="F233" s="64">
        <v>75</v>
      </c>
    </row>
    <row r="234" spans="1:6">
      <c r="A234" s="10" t="s">
        <v>185</v>
      </c>
      <c r="B234" s="52" t="s">
        <v>70</v>
      </c>
      <c r="C234" s="25">
        <v>17.7</v>
      </c>
      <c r="D234" s="25">
        <v>14.2</v>
      </c>
      <c r="E234" s="25">
        <v>21.1</v>
      </c>
      <c r="F234" s="64">
        <v>105</v>
      </c>
    </row>
    <row r="235" spans="1:6">
      <c r="A235" s="10" t="s">
        <v>43</v>
      </c>
      <c r="B235" s="52" t="s">
        <v>70</v>
      </c>
      <c r="C235" s="25">
        <v>17.5</v>
      </c>
      <c r="D235" s="25">
        <v>15.5</v>
      </c>
      <c r="E235" s="25">
        <v>19.5</v>
      </c>
      <c r="F235" s="64">
        <v>300</v>
      </c>
    </row>
    <row r="236" spans="1:6">
      <c r="A236" s="10" t="s">
        <v>44</v>
      </c>
      <c r="B236" s="52" t="s">
        <v>70</v>
      </c>
      <c r="C236" s="25">
        <v>18.3</v>
      </c>
      <c r="D236" s="25">
        <v>16.100000000000001</v>
      </c>
      <c r="E236" s="25">
        <v>20.5</v>
      </c>
      <c r="F236" s="64">
        <v>265</v>
      </c>
    </row>
    <row r="237" spans="1:6">
      <c r="A237" s="10" t="s">
        <v>45</v>
      </c>
      <c r="B237" s="52" t="s">
        <v>70</v>
      </c>
      <c r="C237" s="25">
        <v>13.7</v>
      </c>
      <c r="D237" s="25">
        <v>12.3</v>
      </c>
      <c r="E237" s="25">
        <v>15.1</v>
      </c>
      <c r="F237" s="64">
        <v>396</v>
      </c>
    </row>
    <row r="238" spans="1:6">
      <c r="A238" s="10" t="s">
        <v>190</v>
      </c>
      <c r="B238" s="52" t="s">
        <v>70</v>
      </c>
      <c r="C238" s="25">
        <v>27.2</v>
      </c>
      <c r="D238" s="25">
        <v>25.9</v>
      </c>
      <c r="E238" s="25">
        <v>28.6</v>
      </c>
      <c r="F238" s="64">
        <v>1556</v>
      </c>
    </row>
    <row r="239" spans="1:6">
      <c r="A239" s="10" t="s">
        <v>53</v>
      </c>
      <c r="B239" s="52" t="s">
        <v>70</v>
      </c>
      <c r="C239" s="25">
        <v>12.1</v>
      </c>
      <c r="D239" s="25">
        <v>10.3</v>
      </c>
      <c r="E239" s="25">
        <v>13.9</v>
      </c>
      <c r="F239" s="64">
        <v>180</v>
      </c>
    </row>
    <row r="240" spans="1:6">
      <c r="A240" s="10" t="s">
        <v>46</v>
      </c>
      <c r="B240" s="52" t="s">
        <v>70</v>
      </c>
      <c r="C240" s="25">
        <v>17.899999999999999</v>
      </c>
      <c r="D240" s="25">
        <v>16.399999999999999</v>
      </c>
      <c r="E240" s="25">
        <v>19.399999999999999</v>
      </c>
      <c r="F240" s="64">
        <v>581</v>
      </c>
    </row>
    <row r="241" spans="1:6">
      <c r="A241" s="10" t="s">
        <v>47</v>
      </c>
      <c r="B241" s="52" t="s">
        <v>70</v>
      </c>
      <c r="C241" s="25">
        <v>15.1</v>
      </c>
      <c r="D241" s="25">
        <v>14</v>
      </c>
      <c r="E241" s="25">
        <v>16.3</v>
      </c>
      <c r="F241" s="64">
        <v>672</v>
      </c>
    </row>
    <row r="242" spans="1:6">
      <c r="A242" s="10" t="s">
        <v>48</v>
      </c>
      <c r="B242" s="52" t="s">
        <v>70</v>
      </c>
      <c r="C242" s="25" t="s">
        <v>248</v>
      </c>
      <c r="D242" s="25" t="s">
        <v>248</v>
      </c>
      <c r="E242" s="25" t="s">
        <v>248</v>
      </c>
      <c r="F242" s="64">
        <v>7</v>
      </c>
    </row>
    <row r="243" spans="1:6">
      <c r="A243" s="10" t="s">
        <v>49</v>
      </c>
      <c r="B243" s="52" t="s">
        <v>70</v>
      </c>
      <c r="C243" s="25" t="s">
        <v>248</v>
      </c>
      <c r="D243" s="25" t="s">
        <v>248</v>
      </c>
      <c r="E243" s="25" t="s">
        <v>248</v>
      </c>
      <c r="F243" s="64">
        <v>6</v>
      </c>
    </row>
    <row r="244" spans="1:6">
      <c r="A244" s="10" t="s">
        <v>50</v>
      </c>
      <c r="B244" s="52" t="s">
        <v>70</v>
      </c>
      <c r="C244" s="25">
        <v>23.5</v>
      </c>
      <c r="D244" s="25">
        <v>21.3</v>
      </c>
      <c r="E244" s="25">
        <v>25.7</v>
      </c>
      <c r="F244" s="64">
        <v>446</v>
      </c>
    </row>
    <row r="245" spans="1:6">
      <c r="A245" s="10" t="s">
        <v>51</v>
      </c>
      <c r="B245" s="52" t="s">
        <v>70</v>
      </c>
      <c r="C245" s="25" t="s">
        <v>248</v>
      </c>
      <c r="D245" s="25" t="s">
        <v>248</v>
      </c>
      <c r="E245" s="25" t="s">
        <v>248</v>
      </c>
      <c r="F245" s="64">
        <v>7</v>
      </c>
    </row>
    <row r="246" spans="1:6" ht="31.5" customHeight="1">
      <c r="A246" s="10" t="s">
        <v>40</v>
      </c>
      <c r="B246" s="52" t="s">
        <v>71</v>
      </c>
      <c r="C246" s="25">
        <v>21.4</v>
      </c>
      <c r="D246" s="25">
        <v>20.9</v>
      </c>
      <c r="E246" s="25">
        <v>22</v>
      </c>
      <c r="F246" s="64">
        <v>5608</v>
      </c>
    </row>
    <row r="247" spans="1:6">
      <c r="A247" s="10" t="s">
        <v>188</v>
      </c>
      <c r="B247" s="52" t="s">
        <v>71</v>
      </c>
      <c r="C247" s="25">
        <v>27</v>
      </c>
      <c r="D247" s="25">
        <v>24.5</v>
      </c>
      <c r="E247" s="25">
        <v>29.6</v>
      </c>
      <c r="F247" s="64">
        <v>442</v>
      </c>
    </row>
    <row r="248" spans="1:6">
      <c r="A248" s="10" t="s">
        <v>42</v>
      </c>
      <c r="B248" s="52" t="s">
        <v>71</v>
      </c>
      <c r="C248" s="25">
        <v>16.100000000000001</v>
      </c>
      <c r="D248" s="25">
        <v>12.5</v>
      </c>
      <c r="E248" s="25">
        <v>19.7</v>
      </c>
      <c r="F248" s="64">
        <v>80</v>
      </c>
    </row>
    <row r="249" spans="1:6">
      <c r="A249" s="10" t="s">
        <v>185</v>
      </c>
      <c r="B249" s="52" t="s">
        <v>71</v>
      </c>
      <c r="C249" s="25">
        <v>19.5</v>
      </c>
      <c r="D249" s="25">
        <v>15.9</v>
      </c>
      <c r="E249" s="25">
        <v>23.1</v>
      </c>
      <c r="F249" s="64">
        <v>116</v>
      </c>
    </row>
    <row r="250" spans="1:6">
      <c r="A250" s="10" t="s">
        <v>43</v>
      </c>
      <c r="B250" s="52" t="s">
        <v>71</v>
      </c>
      <c r="C250" s="25">
        <v>18.8</v>
      </c>
      <c r="D250" s="25">
        <v>16.7</v>
      </c>
      <c r="E250" s="25">
        <v>20.8</v>
      </c>
      <c r="F250" s="64">
        <v>321</v>
      </c>
    </row>
    <row r="251" spans="1:6">
      <c r="A251" s="10" t="s">
        <v>44</v>
      </c>
      <c r="B251" s="52" t="s">
        <v>71</v>
      </c>
      <c r="C251" s="25">
        <v>21.5</v>
      </c>
      <c r="D251" s="25">
        <v>19.100000000000001</v>
      </c>
      <c r="E251" s="25">
        <v>23.9</v>
      </c>
      <c r="F251" s="64">
        <v>311</v>
      </c>
    </row>
    <row r="252" spans="1:6">
      <c r="A252" s="10" t="s">
        <v>45</v>
      </c>
      <c r="B252" s="52" t="s">
        <v>71</v>
      </c>
      <c r="C252" s="25">
        <v>14.9</v>
      </c>
      <c r="D252" s="25">
        <v>13.5</v>
      </c>
      <c r="E252" s="25">
        <v>16.3</v>
      </c>
      <c r="F252" s="64">
        <v>426</v>
      </c>
    </row>
    <row r="253" spans="1:6">
      <c r="A253" s="10" t="s">
        <v>190</v>
      </c>
      <c r="B253" s="52" t="s">
        <v>71</v>
      </c>
      <c r="C253" s="25">
        <v>31.1</v>
      </c>
      <c r="D253" s="25">
        <v>29.6</v>
      </c>
      <c r="E253" s="25">
        <v>32.6</v>
      </c>
      <c r="F253" s="64">
        <v>1779</v>
      </c>
    </row>
    <row r="254" spans="1:6">
      <c r="A254" s="10" t="s">
        <v>53</v>
      </c>
      <c r="B254" s="52" t="s">
        <v>71</v>
      </c>
      <c r="C254" s="25">
        <v>13.2</v>
      </c>
      <c r="D254" s="25">
        <v>11.3</v>
      </c>
      <c r="E254" s="25">
        <v>15.1</v>
      </c>
      <c r="F254" s="64">
        <v>194</v>
      </c>
    </row>
    <row r="255" spans="1:6">
      <c r="A255" s="10" t="s">
        <v>46</v>
      </c>
      <c r="B255" s="52" t="s">
        <v>71</v>
      </c>
      <c r="C255" s="25">
        <v>21.4</v>
      </c>
      <c r="D255" s="25">
        <v>19.8</v>
      </c>
      <c r="E255" s="25">
        <v>23</v>
      </c>
      <c r="F255" s="64">
        <v>693</v>
      </c>
    </row>
    <row r="256" spans="1:6">
      <c r="A256" s="10" t="s">
        <v>47</v>
      </c>
      <c r="B256" s="52" t="s">
        <v>71</v>
      </c>
      <c r="C256" s="25">
        <v>16.399999999999999</v>
      </c>
      <c r="D256" s="25">
        <v>15.2</v>
      </c>
      <c r="E256" s="25">
        <v>17.600000000000001</v>
      </c>
      <c r="F256" s="64">
        <v>731</v>
      </c>
    </row>
    <row r="257" spans="1:6">
      <c r="A257" s="10" t="s">
        <v>48</v>
      </c>
      <c r="B257" s="52" t="s">
        <v>71</v>
      </c>
      <c r="C257" s="25" t="s">
        <v>248</v>
      </c>
      <c r="D257" s="25" t="s">
        <v>248</v>
      </c>
      <c r="E257" s="25" t="s">
        <v>248</v>
      </c>
      <c r="F257" s="64">
        <v>9</v>
      </c>
    </row>
    <row r="258" spans="1:6">
      <c r="A258" s="10" t="s">
        <v>49</v>
      </c>
      <c r="B258" s="52" t="s">
        <v>71</v>
      </c>
      <c r="C258" s="25" t="s">
        <v>248</v>
      </c>
      <c r="D258" s="25" t="s">
        <v>248</v>
      </c>
      <c r="E258" s="25" t="s">
        <v>248</v>
      </c>
      <c r="F258" s="64">
        <v>9</v>
      </c>
    </row>
    <row r="259" spans="1:6">
      <c r="A259" s="10" t="s">
        <v>50</v>
      </c>
      <c r="B259" s="52" t="s">
        <v>71</v>
      </c>
      <c r="C259" s="25">
        <v>26</v>
      </c>
      <c r="D259" s="25">
        <v>23.6</v>
      </c>
      <c r="E259" s="25">
        <v>28.3</v>
      </c>
      <c r="F259" s="64">
        <v>488</v>
      </c>
    </row>
    <row r="260" spans="1:6">
      <c r="A260" s="10" t="s">
        <v>51</v>
      </c>
      <c r="B260" s="52" t="s">
        <v>71</v>
      </c>
      <c r="C260" s="25" t="s">
        <v>248</v>
      </c>
      <c r="D260" s="25" t="s">
        <v>248</v>
      </c>
      <c r="E260" s="25" t="s">
        <v>248</v>
      </c>
      <c r="F260" s="64">
        <v>9</v>
      </c>
    </row>
    <row r="261" spans="1:6" ht="31.5" customHeight="1">
      <c r="A261" s="10" t="s">
        <v>40</v>
      </c>
      <c r="B261" s="52" t="s">
        <v>72</v>
      </c>
      <c r="C261" s="25">
        <v>23.2</v>
      </c>
      <c r="D261" s="25">
        <v>22.7</v>
      </c>
      <c r="E261" s="25">
        <v>23.8</v>
      </c>
      <c r="F261" s="64">
        <v>6070</v>
      </c>
    </row>
    <row r="262" spans="1:6">
      <c r="A262" s="10" t="s">
        <v>188</v>
      </c>
      <c r="B262" s="52" t="s">
        <v>72</v>
      </c>
      <c r="C262" s="25">
        <v>28</v>
      </c>
      <c r="D262" s="25">
        <v>25.4</v>
      </c>
      <c r="E262" s="25">
        <v>30.6</v>
      </c>
      <c r="F262" s="64">
        <v>457</v>
      </c>
    </row>
    <row r="263" spans="1:6">
      <c r="A263" s="10" t="s">
        <v>42</v>
      </c>
      <c r="B263" s="52" t="s">
        <v>72</v>
      </c>
      <c r="C263" s="25">
        <v>17.7</v>
      </c>
      <c r="D263" s="25">
        <v>13.9</v>
      </c>
      <c r="E263" s="25">
        <v>21.5</v>
      </c>
      <c r="F263" s="64">
        <v>87</v>
      </c>
    </row>
    <row r="264" spans="1:6">
      <c r="A264" s="10" t="s">
        <v>185</v>
      </c>
      <c r="B264" s="52" t="s">
        <v>72</v>
      </c>
      <c r="C264" s="25">
        <v>22.4</v>
      </c>
      <c r="D264" s="25">
        <v>18.600000000000001</v>
      </c>
      <c r="E264" s="25">
        <v>26.3</v>
      </c>
      <c r="F264" s="64">
        <v>134</v>
      </c>
    </row>
    <row r="265" spans="1:6">
      <c r="A265" s="10" t="s">
        <v>43</v>
      </c>
      <c r="B265" s="52" t="s">
        <v>72</v>
      </c>
      <c r="C265" s="25">
        <v>20.2</v>
      </c>
      <c r="D265" s="25">
        <v>18.100000000000001</v>
      </c>
      <c r="E265" s="25">
        <v>22.4</v>
      </c>
      <c r="F265" s="64">
        <v>346</v>
      </c>
    </row>
    <row r="266" spans="1:6">
      <c r="A266" s="10" t="s">
        <v>44</v>
      </c>
      <c r="B266" s="52" t="s">
        <v>72</v>
      </c>
      <c r="C266" s="25">
        <v>22.7</v>
      </c>
      <c r="D266" s="25">
        <v>20.3</v>
      </c>
      <c r="E266" s="25">
        <v>25.2</v>
      </c>
      <c r="F266" s="64">
        <v>329</v>
      </c>
    </row>
    <row r="267" spans="1:6">
      <c r="A267" s="10" t="s">
        <v>45</v>
      </c>
      <c r="B267" s="52" t="s">
        <v>72</v>
      </c>
      <c r="C267" s="25">
        <v>16.5</v>
      </c>
      <c r="D267" s="25">
        <v>15</v>
      </c>
      <c r="E267" s="25">
        <v>18</v>
      </c>
      <c r="F267" s="64">
        <v>468</v>
      </c>
    </row>
    <row r="268" spans="1:6">
      <c r="A268" s="10" t="s">
        <v>190</v>
      </c>
      <c r="B268" s="52" t="s">
        <v>72</v>
      </c>
      <c r="C268" s="25">
        <v>34.1</v>
      </c>
      <c r="D268" s="25">
        <v>32.6</v>
      </c>
      <c r="E268" s="25">
        <v>35.700000000000003</v>
      </c>
      <c r="F268" s="64">
        <v>1949</v>
      </c>
    </row>
    <row r="269" spans="1:6">
      <c r="A269" s="10" t="s">
        <v>53</v>
      </c>
      <c r="B269" s="52" t="s">
        <v>72</v>
      </c>
      <c r="C269" s="25">
        <v>14.4</v>
      </c>
      <c r="D269" s="25">
        <v>12.4</v>
      </c>
      <c r="E269" s="25">
        <v>16.399999999999999</v>
      </c>
      <c r="F269" s="64">
        <v>209</v>
      </c>
    </row>
    <row r="270" spans="1:6">
      <c r="A270" s="10" t="s">
        <v>46</v>
      </c>
      <c r="B270" s="52" t="s">
        <v>72</v>
      </c>
      <c r="C270" s="25">
        <v>23.5</v>
      </c>
      <c r="D270" s="25">
        <v>21.8</v>
      </c>
      <c r="E270" s="25">
        <v>25.2</v>
      </c>
      <c r="F270" s="64">
        <v>761</v>
      </c>
    </row>
    <row r="271" spans="1:6">
      <c r="A271" s="10" t="s">
        <v>47</v>
      </c>
      <c r="B271" s="52" t="s">
        <v>72</v>
      </c>
      <c r="C271" s="25">
        <v>17.5</v>
      </c>
      <c r="D271" s="25">
        <v>16.3</v>
      </c>
      <c r="E271" s="25">
        <v>18.8</v>
      </c>
      <c r="F271" s="64">
        <v>783</v>
      </c>
    </row>
    <row r="272" spans="1:6">
      <c r="A272" s="10" t="s">
        <v>48</v>
      </c>
      <c r="B272" s="52" t="s">
        <v>72</v>
      </c>
      <c r="C272" s="25" t="s">
        <v>248</v>
      </c>
      <c r="D272" s="25" t="s">
        <v>248</v>
      </c>
      <c r="E272" s="25" t="s">
        <v>248</v>
      </c>
      <c r="F272" s="64">
        <v>9</v>
      </c>
    </row>
    <row r="273" spans="1:6">
      <c r="A273" s="10" t="s">
        <v>49</v>
      </c>
      <c r="B273" s="52" t="s">
        <v>72</v>
      </c>
      <c r="C273" s="25">
        <v>10.4</v>
      </c>
      <c r="D273" s="25">
        <v>4.5</v>
      </c>
      <c r="E273" s="25">
        <v>16.399999999999999</v>
      </c>
      <c r="F273" s="64">
        <v>12</v>
      </c>
    </row>
    <row r="274" spans="1:6">
      <c r="A274" s="10" t="s">
        <v>50</v>
      </c>
      <c r="B274" s="52" t="s">
        <v>72</v>
      </c>
      <c r="C274" s="25">
        <v>27.4</v>
      </c>
      <c r="D274" s="25">
        <v>25</v>
      </c>
      <c r="E274" s="25">
        <v>29.8</v>
      </c>
      <c r="F274" s="64">
        <v>515</v>
      </c>
    </row>
    <row r="275" spans="1:6">
      <c r="A275" s="10" t="s">
        <v>51</v>
      </c>
      <c r="B275" s="52" t="s">
        <v>72</v>
      </c>
      <c r="C275" s="25">
        <v>10.7</v>
      </c>
      <c r="D275" s="25">
        <v>4.3</v>
      </c>
      <c r="E275" s="25">
        <v>17.100000000000001</v>
      </c>
      <c r="F275" s="64">
        <v>11</v>
      </c>
    </row>
    <row r="276" spans="1:6" ht="31.5" customHeight="1">
      <c r="A276" s="10" t="s">
        <v>40</v>
      </c>
      <c r="B276" s="52" t="s">
        <v>73</v>
      </c>
      <c r="C276" s="25">
        <v>23.7</v>
      </c>
      <c r="D276" s="25">
        <v>23.1</v>
      </c>
      <c r="E276" s="25">
        <v>24.3</v>
      </c>
      <c r="F276" s="64">
        <v>6187</v>
      </c>
    </row>
    <row r="277" spans="1:6">
      <c r="A277" s="10" t="s">
        <v>188</v>
      </c>
      <c r="B277" s="52" t="s">
        <v>73</v>
      </c>
      <c r="C277" s="25">
        <v>29.5</v>
      </c>
      <c r="D277" s="25">
        <v>26.8</v>
      </c>
      <c r="E277" s="25">
        <v>32.1</v>
      </c>
      <c r="F277" s="64">
        <v>478</v>
      </c>
    </row>
    <row r="278" spans="1:6">
      <c r="A278" s="10" t="s">
        <v>42</v>
      </c>
      <c r="B278" s="52" t="s">
        <v>73</v>
      </c>
      <c r="C278" s="25">
        <v>17.899999999999999</v>
      </c>
      <c r="D278" s="25">
        <v>14.1</v>
      </c>
      <c r="E278" s="25">
        <v>21.7</v>
      </c>
      <c r="F278" s="64">
        <v>87</v>
      </c>
    </row>
    <row r="279" spans="1:6">
      <c r="A279" s="10" t="s">
        <v>185</v>
      </c>
      <c r="B279" s="52" t="s">
        <v>73</v>
      </c>
      <c r="C279" s="25">
        <v>24.9</v>
      </c>
      <c r="D279" s="25">
        <v>20.8</v>
      </c>
      <c r="E279" s="25">
        <v>29</v>
      </c>
      <c r="F279" s="64">
        <v>149</v>
      </c>
    </row>
    <row r="280" spans="1:6">
      <c r="A280" s="10" t="s">
        <v>43</v>
      </c>
      <c r="B280" s="52" t="s">
        <v>73</v>
      </c>
      <c r="C280" s="25">
        <v>19.8</v>
      </c>
      <c r="D280" s="25">
        <v>17.7</v>
      </c>
      <c r="E280" s="25">
        <v>21.9</v>
      </c>
      <c r="F280" s="64">
        <v>339</v>
      </c>
    </row>
    <row r="281" spans="1:6">
      <c r="A281" s="10" t="s">
        <v>44</v>
      </c>
      <c r="B281" s="52" t="s">
        <v>73</v>
      </c>
      <c r="C281" s="25">
        <v>23.6</v>
      </c>
      <c r="D281" s="25">
        <v>21.1</v>
      </c>
      <c r="E281" s="25">
        <v>26.1</v>
      </c>
      <c r="F281" s="64">
        <v>340</v>
      </c>
    </row>
    <row r="282" spans="1:6">
      <c r="A282" s="10" t="s">
        <v>45</v>
      </c>
      <c r="B282" s="52" t="s">
        <v>73</v>
      </c>
      <c r="C282" s="25">
        <v>16.2</v>
      </c>
      <c r="D282" s="25">
        <v>14.7</v>
      </c>
      <c r="E282" s="25">
        <v>17.7</v>
      </c>
      <c r="F282" s="64">
        <v>458</v>
      </c>
    </row>
    <row r="283" spans="1:6">
      <c r="A283" s="10" t="s">
        <v>190</v>
      </c>
      <c r="B283" s="52" t="s">
        <v>73</v>
      </c>
      <c r="C283" s="25">
        <v>34.4</v>
      </c>
      <c r="D283" s="25">
        <v>32.9</v>
      </c>
      <c r="E283" s="25">
        <v>36</v>
      </c>
      <c r="F283" s="64">
        <v>1969</v>
      </c>
    </row>
    <row r="284" spans="1:6">
      <c r="A284" s="10" t="s">
        <v>53</v>
      </c>
      <c r="B284" s="52" t="s">
        <v>73</v>
      </c>
      <c r="C284" s="25">
        <v>16</v>
      </c>
      <c r="D284" s="25">
        <v>13.9</v>
      </c>
      <c r="E284" s="25">
        <v>18.100000000000001</v>
      </c>
      <c r="F284" s="64">
        <v>232</v>
      </c>
    </row>
    <row r="285" spans="1:6">
      <c r="A285" s="10" t="s">
        <v>46</v>
      </c>
      <c r="B285" s="52" t="s">
        <v>73</v>
      </c>
      <c r="C285" s="25">
        <v>24.5</v>
      </c>
      <c r="D285" s="25">
        <v>22.8</v>
      </c>
      <c r="E285" s="25">
        <v>26.2</v>
      </c>
      <c r="F285" s="64">
        <v>794</v>
      </c>
    </row>
    <row r="286" spans="1:6">
      <c r="A286" s="10" t="s">
        <v>47</v>
      </c>
      <c r="B286" s="52" t="s">
        <v>73</v>
      </c>
      <c r="C286" s="25">
        <v>18.2</v>
      </c>
      <c r="D286" s="25">
        <v>17</v>
      </c>
      <c r="E286" s="25">
        <v>19.5</v>
      </c>
      <c r="F286" s="64">
        <v>812</v>
      </c>
    </row>
    <row r="287" spans="1:6">
      <c r="A287" s="10" t="s">
        <v>48</v>
      </c>
      <c r="B287" s="52" t="s">
        <v>73</v>
      </c>
      <c r="C287" s="25" t="s">
        <v>248</v>
      </c>
      <c r="D287" s="25" t="s">
        <v>248</v>
      </c>
      <c r="E287" s="25" t="s">
        <v>248</v>
      </c>
      <c r="F287" s="64">
        <v>9</v>
      </c>
    </row>
    <row r="288" spans="1:6">
      <c r="A288" s="10" t="s">
        <v>49</v>
      </c>
      <c r="B288" s="52" t="s">
        <v>73</v>
      </c>
      <c r="C288" s="25">
        <v>11.7</v>
      </c>
      <c r="D288" s="25">
        <v>5.3</v>
      </c>
      <c r="E288" s="25">
        <v>18.2</v>
      </c>
      <c r="F288" s="64">
        <v>13</v>
      </c>
    </row>
    <row r="289" spans="1:6">
      <c r="A289" s="10" t="s">
        <v>50</v>
      </c>
      <c r="B289" s="52" t="s">
        <v>73</v>
      </c>
      <c r="C289" s="25">
        <v>26.5</v>
      </c>
      <c r="D289" s="25">
        <v>24.2</v>
      </c>
      <c r="E289" s="25">
        <v>28.9</v>
      </c>
      <c r="F289" s="64">
        <v>498</v>
      </c>
    </row>
    <row r="290" spans="1:6">
      <c r="A290" s="10" t="s">
        <v>51</v>
      </c>
      <c r="B290" s="52" t="s">
        <v>73</v>
      </c>
      <c r="C290" s="25" t="s">
        <v>248</v>
      </c>
      <c r="D290" s="25" t="s">
        <v>248</v>
      </c>
      <c r="E290" s="25" t="s">
        <v>248</v>
      </c>
      <c r="F290" s="64">
        <v>9</v>
      </c>
    </row>
    <row r="291" spans="1:6" ht="31.5" customHeight="1">
      <c r="A291" s="10" t="s">
        <v>40</v>
      </c>
      <c r="B291" s="10" t="s">
        <v>243</v>
      </c>
      <c r="C291" s="25">
        <v>23.6</v>
      </c>
      <c r="D291" s="25">
        <v>23.1</v>
      </c>
      <c r="E291" s="25">
        <v>24.2</v>
      </c>
      <c r="F291" s="64">
        <v>6172</v>
      </c>
    </row>
    <row r="292" spans="1:6">
      <c r="A292" s="10" t="s">
        <v>188</v>
      </c>
      <c r="B292" s="10" t="s">
        <v>243</v>
      </c>
      <c r="C292" s="25">
        <v>29.4</v>
      </c>
      <c r="D292" s="25">
        <v>26.7</v>
      </c>
      <c r="E292" s="25">
        <v>32</v>
      </c>
      <c r="F292" s="64">
        <v>479</v>
      </c>
    </row>
    <row r="293" spans="1:6">
      <c r="A293" s="10" t="s">
        <v>42</v>
      </c>
      <c r="B293" s="10" t="s">
        <v>243</v>
      </c>
      <c r="C293" s="25">
        <v>15.5</v>
      </c>
      <c r="D293" s="25">
        <v>12</v>
      </c>
      <c r="E293" s="25">
        <v>19.100000000000001</v>
      </c>
      <c r="F293" s="64">
        <v>76</v>
      </c>
    </row>
    <row r="294" spans="1:6">
      <c r="A294" s="10" t="s">
        <v>185</v>
      </c>
      <c r="B294" s="10" t="s">
        <v>243</v>
      </c>
      <c r="C294" s="25">
        <v>23.7</v>
      </c>
      <c r="D294" s="25">
        <v>19.7</v>
      </c>
      <c r="E294" s="25">
        <v>27.6</v>
      </c>
      <c r="F294" s="64">
        <v>141</v>
      </c>
    </row>
    <row r="295" spans="1:6">
      <c r="A295" s="10" t="s">
        <v>43</v>
      </c>
      <c r="B295" s="10" t="s">
        <v>243</v>
      </c>
      <c r="C295" s="25">
        <v>20.2</v>
      </c>
      <c r="D295" s="25">
        <v>18.100000000000001</v>
      </c>
      <c r="E295" s="25">
        <v>22.3</v>
      </c>
      <c r="F295" s="64">
        <v>348</v>
      </c>
    </row>
    <row r="296" spans="1:6">
      <c r="A296" s="10" t="s">
        <v>44</v>
      </c>
      <c r="B296" s="10" t="s">
        <v>243</v>
      </c>
      <c r="C296" s="25">
        <v>23</v>
      </c>
      <c r="D296" s="25">
        <v>20.5</v>
      </c>
      <c r="E296" s="25">
        <v>25.5</v>
      </c>
      <c r="F296" s="64">
        <v>330</v>
      </c>
    </row>
    <row r="297" spans="1:6">
      <c r="A297" s="10" t="s">
        <v>45</v>
      </c>
      <c r="B297" s="10" t="s">
        <v>243</v>
      </c>
      <c r="C297" s="25">
        <v>15.9</v>
      </c>
      <c r="D297" s="25">
        <v>14.5</v>
      </c>
      <c r="E297" s="25">
        <v>17.399999999999999</v>
      </c>
      <c r="F297" s="64">
        <v>449</v>
      </c>
    </row>
    <row r="298" spans="1:6">
      <c r="A298" s="10" t="s">
        <v>190</v>
      </c>
      <c r="B298" s="10" t="s">
        <v>243</v>
      </c>
      <c r="C298" s="25">
        <v>33.799999999999997</v>
      </c>
      <c r="D298" s="25">
        <v>32.299999999999997</v>
      </c>
      <c r="E298" s="25">
        <v>35.299999999999997</v>
      </c>
      <c r="F298" s="64">
        <v>1930</v>
      </c>
    </row>
    <row r="299" spans="1:6">
      <c r="A299" s="10" t="s">
        <v>53</v>
      </c>
      <c r="B299" s="10" t="s">
        <v>243</v>
      </c>
      <c r="C299" s="25">
        <v>15.8</v>
      </c>
      <c r="D299" s="25">
        <v>13.7</v>
      </c>
      <c r="E299" s="25">
        <v>17.8</v>
      </c>
      <c r="F299" s="64">
        <v>229</v>
      </c>
    </row>
    <row r="300" spans="1:6">
      <c r="A300" s="10" t="s">
        <v>46</v>
      </c>
      <c r="B300" s="10" t="s">
        <v>243</v>
      </c>
      <c r="C300" s="25">
        <v>25.8</v>
      </c>
      <c r="D300" s="25">
        <v>24</v>
      </c>
      <c r="E300" s="25">
        <v>27.5</v>
      </c>
      <c r="F300" s="64">
        <v>838</v>
      </c>
    </row>
    <row r="301" spans="1:6">
      <c r="A301" s="10" t="s">
        <v>47</v>
      </c>
      <c r="B301" s="10" t="s">
        <v>243</v>
      </c>
      <c r="C301" s="25">
        <v>18.899999999999999</v>
      </c>
      <c r="D301" s="25">
        <v>17.600000000000001</v>
      </c>
      <c r="E301" s="25">
        <v>20.2</v>
      </c>
      <c r="F301" s="64">
        <v>842</v>
      </c>
    </row>
    <row r="302" spans="1:6">
      <c r="A302" s="10" t="s">
        <v>48</v>
      </c>
      <c r="B302" s="10" t="s">
        <v>243</v>
      </c>
      <c r="C302" s="25" t="s">
        <v>248</v>
      </c>
      <c r="D302" s="25" t="s">
        <v>248</v>
      </c>
      <c r="E302" s="25" t="s">
        <v>248</v>
      </c>
      <c r="F302" s="64">
        <v>7</v>
      </c>
    </row>
    <row r="303" spans="1:6">
      <c r="A303" s="10" t="s">
        <v>49</v>
      </c>
      <c r="B303" s="10" t="s">
        <v>243</v>
      </c>
      <c r="C303" s="25">
        <v>16.5</v>
      </c>
      <c r="D303" s="25">
        <v>8.9</v>
      </c>
      <c r="E303" s="25">
        <v>24.2</v>
      </c>
      <c r="F303" s="64">
        <v>18</v>
      </c>
    </row>
    <row r="304" spans="1:6">
      <c r="A304" s="10" t="s">
        <v>50</v>
      </c>
      <c r="B304" s="10" t="s">
        <v>243</v>
      </c>
      <c r="C304" s="25">
        <v>25.3</v>
      </c>
      <c r="D304" s="25">
        <v>23</v>
      </c>
      <c r="E304" s="25">
        <v>27.5</v>
      </c>
      <c r="F304" s="64">
        <v>473</v>
      </c>
    </row>
    <row r="305" spans="1:6">
      <c r="A305" s="10" t="s">
        <v>51</v>
      </c>
      <c r="B305" s="10" t="s">
        <v>243</v>
      </c>
      <c r="C305" s="25">
        <v>11.5</v>
      </c>
      <c r="D305" s="25">
        <v>4.9000000000000004</v>
      </c>
      <c r="E305" s="25">
        <v>18</v>
      </c>
      <c r="F305" s="64">
        <v>12</v>
      </c>
    </row>
  </sheetData>
  <phoneticPr fontId="6" type="noConversion"/>
  <hyperlinks>
    <hyperlink ref="A4" location="Table_of_contents!A1" display="Back to table of contents" xr:uid="{00000000-0004-0000-1200-000000000000}"/>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9"/>
  <sheetViews>
    <sheetView workbookViewId="0"/>
  </sheetViews>
  <sheetFormatPr defaultColWidth="8.6640625" defaultRowHeight="13.8"/>
  <cols>
    <col min="1" max="1" width="23.6640625" style="2" customWidth="1"/>
    <col min="2" max="2" width="148" style="2" customWidth="1"/>
    <col min="3" max="16384" width="8.6640625" style="2"/>
  </cols>
  <sheetData>
    <row r="1" spans="1:2" ht="21">
      <c r="A1" s="16" t="s">
        <v>177</v>
      </c>
      <c r="B1" s="144"/>
    </row>
    <row r="2" spans="1:2" ht="15">
      <c r="A2" s="10" t="s">
        <v>178</v>
      </c>
      <c r="B2" s="146"/>
    </row>
    <row r="3" spans="1:2" ht="21.75" customHeight="1">
      <c r="A3" s="145" t="s">
        <v>392</v>
      </c>
      <c r="B3" s="145" t="s">
        <v>179</v>
      </c>
    </row>
    <row r="4" spans="1:2" ht="15">
      <c r="A4" s="71" t="s">
        <v>121</v>
      </c>
      <c r="B4" s="10" t="s">
        <v>339</v>
      </c>
    </row>
    <row r="5" spans="1:2" ht="15">
      <c r="A5" s="147" t="s">
        <v>122</v>
      </c>
      <c r="B5" s="13" t="s">
        <v>340</v>
      </c>
    </row>
    <row r="6" spans="1:2" ht="15">
      <c r="A6" s="147" t="s">
        <v>123</v>
      </c>
      <c r="B6" s="13" t="s">
        <v>341</v>
      </c>
    </row>
    <row r="7" spans="1:2" ht="15">
      <c r="A7" s="147" t="s">
        <v>124</v>
      </c>
      <c r="B7" s="13" t="s">
        <v>342</v>
      </c>
    </row>
    <row r="8" spans="1:2" ht="15">
      <c r="A8" s="147" t="s">
        <v>125</v>
      </c>
      <c r="B8" s="10" t="s">
        <v>343</v>
      </c>
    </row>
    <row r="9" spans="1:2" ht="15">
      <c r="A9" s="147" t="s">
        <v>126</v>
      </c>
      <c r="B9" s="13" t="s">
        <v>344</v>
      </c>
    </row>
    <row r="10" spans="1:2" ht="15">
      <c r="A10" s="147" t="s">
        <v>127</v>
      </c>
      <c r="B10" s="13" t="s">
        <v>359</v>
      </c>
    </row>
    <row r="11" spans="1:2" ht="15">
      <c r="A11" s="147" t="s">
        <v>128</v>
      </c>
      <c r="B11" s="10" t="s">
        <v>345</v>
      </c>
    </row>
    <row r="12" spans="1:2" ht="15">
      <c r="A12" s="71" t="s">
        <v>129</v>
      </c>
      <c r="B12" s="148" t="s">
        <v>346</v>
      </c>
    </row>
    <row r="13" spans="1:2" ht="15">
      <c r="A13" s="71" t="s">
        <v>130</v>
      </c>
      <c r="B13" s="148" t="s">
        <v>347</v>
      </c>
    </row>
    <row r="14" spans="1:2" ht="15">
      <c r="A14" s="71" t="s">
        <v>131</v>
      </c>
      <c r="B14" s="148" t="s">
        <v>348</v>
      </c>
    </row>
    <row r="15" spans="1:2" ht="15">
      <c r="A15" s="71" t="s">
        <v>132</v>
      </c>
      <c r="B15" s="10" t="s">
        <v>349</v>
      </c>
    </row>
    <row r="16" spans="1:2" ht="15">
      <c r="A16" s="71" t="s">
        <v>133</v>
      </c>
      <c r="B16" s="10" t="s">
        <v>350</v>
      </c>
    </row>
    <row r="17" spans="1:2" ht="15">
      <c r="A17" s="71" t="s">
        <v>134</v>
      </c>
      <c r="B17" s="10" t="s">
        <v>352</v>
      </c>
    </row>
    <row r="18" spans="1:2" ht="15">
      <c r="A18" s="71" t="s">
        <v>135</v>
      </c>
      <c r="B18" s="39" t="s">
        <v>360</v>
      </c>
    </row>
    <row r="19" spans="1:2" ht="15">
      <c r="A19" s="71" t="s">
        <v>136</v>
      </c>
      <c r="B19" s="10" t="s">
        <v>353</v>
      </c>
    </row>
    <row r="20" spans="1:2" ht="15">
      <c r="A20" s="71" t="s">
        <v>137</v>
      </c>
      <c r="B20" s="10" t="s">
        <v>354</v>
      </c>
    </row>
    <row r="21" spans="1:2" ht="15">
      <c r="A21" s="71" t="s">
        <v>138</v>
      </c>
      <c r="B21" s="10" t="s">
        <v>351</v>
      </c>
    </row>
    <row r="22" spans="1:2" ht="15">
      <c r="A22" s="71" t="s">
        <v>139</v>
      </c>
      <c r="B22" s="10" t="s">
        <v>355</v>
      </c>
    </row>
    <row r="23" spans="1:2" ht="15">
      <c r="A23" s="71" t="s">
        <v>140</v>
      </c>
      <c r="B23" s="10" t="s">
        <v>393</v>
      </c>
    </row>
    <row r="24" spans="1:2" ht="15">
      <c r="A24" s="71" t="s">
        <v>141</v>
      </c>
      <c r="B24" s="10" t="s">
        <v>356</v>
      </c>
    </row>
    <row r="25" spans="1:2" ht="15">
      <c r="A25" s="71" t="s">
        <v>142</v>
      </c>
      <c r="B25" s="10" t="s">
        <v>357</v>
      </c>
    </row>
    <row r="26" spans="1:2" ht="15">
      <c r="A26" s="10" t="s">
        <v>152</v>
      </c>
      <c r="B26" s="10" t="s">
        <v>382</v>
      </c>
    </row>
    <row r="27" spans="1:2" ht="15">
      <c r="A27" s="10" t="s">
        <v>153</v>
      </c>
      <c r="B27" s="10" t="s">
        <v>383</v>
      </c>
    </row>
    <row r="28" spans="1:2" ht="15">
      <c r="A28" s="10" t="s">
        <v>154</v>
      </c>
      <c r="B28" s="10" t="s">
        <v>384</v>
      </c>
    </row>
    <row r="29" spans="1:2" ht="15">
      <c r="A29" s="10" t="s">
        <v>155</v>
      </c>
      <c r="B29" s="10" t="s">
        <v>385</v>
      </c>
    </row>
    <row r="30" spans="1:2" ht="15">
      <c r="A30" s="10" t="s">
        <v>156</v>
      </c>
      <c r="B30" s="10" t="s">
        <v>397</v>
      </c>
    </row>
    <row r="31" spans="1:2" ht="15">
      <c r="A31" s="10" t="s">
        <v>157</v>
      </c>
      <c r="B31" s="10" t="s">
        <v>396</v>
      </c>
    </row>
    <row r="32" spans="1:2" ht="15">
      <c r="A32" s="10" t="s">
        <v>158</v>
      </c>
      <c r="B32" s="10" t="s">
        <v>386</v>
      </c>
    </row>
    <row r="33" spans="1:2" ht="15">
      <c r="A33" s="10" t="s">
        <v>159</v>
      </c>
      <c r="B33" s="10" t="s">
        <v>387</v>
      </c>
    </row>
    <row r="34" spans="1:2" ht="15">
      <c r="A34" s="10" t="s">
        <v>160</v>
      </c>
      <c r="B34" s="10" t="s">
        <v>388</v>
      </c>
    </row>
    <row r="35" spans="1:2" ht="15">
      <c r="A35" s="10" t="s">
        <v>161</v>
      </c>
      <c r="B35" s="10" t="s">
        <v>389</v>
      </c>
    </row>
    <row r="36" spans="1:2" ht="15">
      <c r="A36" s="10" t="s">
        <v>162</v>
      </c>
      <c r="B36" s="10" t="s">
        <v>390</v>
      </c>
    </row>
    <row r="37" spans="1:2" ht="15">
      <c r="A37" s="10" t="s">
        <v>163</v>
      </c>
      <c r="B37" s="10" t="s">
        <v>391</v>
      </c>
    </row>
    <row r="39" spans="1:2">
      <c r="A39" s="5"/>
    </row>
  </sheetData>
  <phoneticPr fontId="6" type="noConversion"/>
  <hyperlinks>
    <hyperlink ref="A4" location="Table_1!A1" display="Table 1" xr:uid="{00000000-0004-0000-0100-000000000000}"/>
    <hyperlink ref="A5" location="Table_2!A1" display="Table 2" xr:uid="{00000000-0004-0000-0100-000001000000}"/>
    <hyperlink ref="A6" location="Table_3!A1" display="Table 3" xr:uid="{00000000-0004-0000-0100-000002000000}"/>
    <hyperlink ref="A7" location="Table_4!A1" display="Table 4" xr:uid="{00000000-0004-0000-0100-000003000000}"/>
    <hyperlink ref="A8" location="Table_5!A1" display="Table 5" xr:uid="{00000000-0004-0000-0100-000004000000}"/>
    <hyperlink ref="A9" location="Table_6!A1" display="Table 6" xr:uid="{00000000-0004-0000-0100-000005000000}"/>
    <hyperlink ref="A10" location="Table_7!A1" display="Table 7" xr:uid="{00000000-0004-0000-0100-000006000000}"/>
    <hyperlink ref="A11" location="Table_8!A1" display="Table 8" xr:uid="{00000000-0004-0000-0100-000007000000}"/>
    <hyperlink ref="A12" location="Table_9!A1" display="Table 9" xr:uid="{00000000-0004-0000-0100-000008000000}"/>
    <hyperlink ref="A13" location="Table_10!A1" display="Table 10" xr:uid="{00000000-0004-0000-0100-000009000000}"/>
    <hyperlink ref="A14" location="Table_11!A1" display="Table 11" xr:uid="{00000000-0004-0000-0100-00000A000000}"/>
    <hyperlink ref="A15" location="Table_12!A1" display="Table 12" xr:uid="{00000000-0004-0000-0100-00000B000000}"/>
    <hyperlink ref="A16" location="Table_HB1!A1" display="Table HB1" xr:uid="{00000000-0004-0000-0100-00000C000000}"/>
    <hyperlink ref="A17" location="Table_HB2!A1" display="Table HB2" xr:uid="{00000000-0004-0000-0100-00000D000000}"/>
    <hyperlink ref="A18" location="Table_HB3!A1" display="Table HB3" xr:uid="{00000000-0004-0000-0100-00000E000000}"/>
    <hyperlink ref="A19" location="Table_HB4!A1" display="Table HB4" xr:uid="{00000000-0004-0000-0100-00000F000000}"/>
    <hyperlink ref="A20" location="Table_HB5!A1" display="Table HB5" xr:uid="{00000000-0004-0000-0100-000010000000}"/>
    <hyperlink ref="A21" location="Table_C1!A1" display="Table C1" xr:uid="{00000000-0004-0000-0100-000011000000}"/>
    <hyperlink ref="A22" location="Table_C2!A1" display="Table C2" xr:uid="{00000000-0004-0000-0100-000012000000}"/>
    <hyperlink ref="A23" location="Table_C3!A1" display="Table C3" xr:uid="{00000000-0004-0000-0100-000013000000}"/>
    <hyperlink ref="A24" location="Table_C4!A1" display="Table C4" xr:uid="{00000000-0004-0000-0100-000014000000}"/>
    <hyperlink ref="A25" location="Table_C5!A1" display="Table C5" xr:uid="{00000000-0004-0000-0100-000015000000}"/>
  </hyperlinks>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20"/>
  <sheetViews>
    <sheetView workbookViewId="0"/>
  </sheetViews>
  <sheetFormatPr defaultColWidth="8.6640625" defaultRowHeight="15"/>
  <cols>
    <col min="1" max="1" width="28.33203125" style="10" customWidth="1"/>
    <col min="2" max="6" width="16.109375" style="10" customWidth="1"/>
    <col min="7" max="16384" width="8.6640625" style="10"/>
  </cols>
  <sheetData>
    <row r="1" spans="1:6" ht="21">
      <c r="A1" s="48" t="s">
        <v>412</v>
      </c>
    </row>
    <row r="2" spans="1:6">
      <c r="A2" s="17" t="s">
        <v>182</v>
      </c>
    </row>
    <row r="3" spans="1:6">
      <c r="A3" s="17" t="s">
        <v>178</v>
      </c>
    </row>
    <row r="4" spans="1:6">
      <c r="A4" s="127" t="s">
        <v>171</v>
      </c>
    </row>
    <row r="5" spans="1:6" ht="38.4" customHeight="1">
      <c r="A5" s="141" t="s">
        <v>54</v>
      </c>
      <c r="B5" s="87" t="s">
        <v>192</v>
      </c>
      <c r="C5" s="87" t="s">
        <v>193</v>
      </c>
      <c r="D5" s="87" t="s">
        <v>194</v>
      </c>
      <c r="E5" s="87" t="s">
        <v>195</v>
      </c>
      <c r="F5" s="87" t="s">
        <v>196</v>
      </c>
    </row>
    <row r="6" spans="1:6" ht="19.5" customHeight="1">
      <c r="A6" s="10" t="s">
        <v>40</v>
      </c>
      <c r="B6" s="25">
        <v>10.8</v>
      </c>
      <c r="C6" s="25">
        <v>28.5</v>
      </c>
      <c r="D6" s="25">
        <v>60.2</v>
      </c>
      <c r="E6" s="25">
        <v>53</v>
      </c>
      <c r="F6" s="25">
        <v>17.8</v>
      </c>
    </row>
    <row r="7" spans="1:6">
      <c r="A7" s="10" t="s">
        <v>188</v>
      </c>
      <c r="B7" s="25">
        <v>12.5</v>
      </c>
      <c r="C7" s="25">
        <v>43.3</v>
      </c>
      <c r="D7" s="25">
        <v>86.1</v>
      </c>
      <c r="E7" s="25">
        <v>58.1</v>
      </c>
      <c r="F7" s="25">
        <v>14.4</v>
      </c>
    </row>
    <row r="8" spans="1:6">
      <c r="A8" s="10" t="s">
        <v>42</v>
      </c>
      <c r="B8" s="25">
        <v>16.7</v>
      </c>
      <c r="C8" s="25">
        <v>27.5</v>
      </c>
      <c r="D8" s="25">
        <v>38.1</v>
      </c>
      <c r="E8" s="25">
        <v>21.7</v>
      </c>
      <c r="F8" s="25">
        <v>9.5</v>
      </c>
    </row>
    <row r="9" spans="1:6">
      <c r="A9" s="10" t="s">
        <v>185</v>
      </c>
      <c r="B9" s="25">
        <v>4.5</v>
      </c>
      <c r="C9" s="25">
        <v>37.299999999999997</v>
      </c>
      <c r="D9" s="25">
        <v>82.8</v>
      </c>
      <c r="E9" s="25">
        <v>36.799999999999997</v>
      </c>
      <c r="F9" s="25">
        <v>9.9</v>
      </c>
    </row>
    <row r="10" spans="1:6">
      <c r="A10" s="10" t="s">
        <v>43</v>
      </c>
      <c r="B10" s="25">
        <v>18.399999999999999</v>
      </c>
      <c r="C10" s="25">
        <v>26.3</v>
      </c>
      <c r="D10" s="25">
        <v>54</v>
      </c>
      <c r="E10" s="25">
        <v>36.799999999999997</v>
      </c>
      <c r="F10" s="25">
        <v>12.3</v>
      </c>
    </row>
    <row r="11" spans="1:6">
      <c r="A11" s="10" t="s">
        <v>44</v>
      </c>
      <c r="B11" s="25">
        <v>12.4</v>
      </c>
      <c r="C11" s="25">
        <v>38.200000000000003</v>
      </c>
      <c r="D11" s="25">
        <v>61.9</v>
      </c>
      <c r="E11" s="25">
        <v>45.3</v>
      </c>
      <c r="F11" s="25">
        <v>11.5</v>
      </c>
    </row>
    <row r="12" spans="1:6">
      <c r="A12" s="10" t="s">
        <v>45</v>
      </c>
      <c r="B12" s="25">
        <v>9.1</v>
      </c>
      <c r="C12" s="25">
        <v>19.399999999999999</v>
      </c>
      <c r="D12" s="25">
        <v>40.6</v>
      </c>
      <c r="E12" s="25">
        <v>33.9</v>
      </c>
      <c r="F12" s="25">
        <v>12.1</v>
      </c>
    </row>
    <row r="13" spans="1:6">
      <c r="A13" s="10" t="s">
        <v>190</v>
      </c>
      <c r="B13" s="25">
        <v>9.3000000000000007</v>
      </c>
      <c r="C13" s="25">
        <v>30.3</v>
      </c>
      <c r="D13" s="25">
        <v>75.599999999999994</v>
      </c>
      <c r="E13" s="25">
        <v>92.7</v>
      </c>
      <c r="F13" s="25">
        <v>33</v>
      </c>
    </row>
    <row r="14" spans="1:6">
      <c r="A14" s="10" t="s">
        <v>53</v>
      </c>
      <c r="B14" s="25">
        <v>12.5</v>
      </c>
      <c r="C14" s="25">
        <v>29</v>
      </c>
      <c r="D14" s="25">
        <v>37.5</v>
      </c>
      <c r="E14" s="25">
        <v>27.8</v>
      </c>
      <c r="F14" s="25">
        <v>7.8</v>
      </c>
    </row>
    <row r="15" spans="1:6">
      <c r="A15" s="10" t="s">
        <v>46</v>
      </c>
      <c r="B15" s="25">
        <v>15.5</v>
      </c>
      <c r="C15" s="25">
        <v>42.4</v>
      </c>
      <c r="D15" s="25">
        <v>62.3</v>
      </c>
      <c r="E15" s="25">
        <v>49.2</v>
      </c>
      <c r="F15" s="25">
        <v>17.3</v>
      </c>
    </row>
    <row r="16" spans="1:6">
      <c r="A16" s="10" t="s">
        <v>47</v>
      </c>
      <c r="B16" s="25">
        <v>8.3000000000000007</v>
      </c>
      <c r="C16" s="25">
        <v>17</v>
      </c>
      <c r="D16" s="25">
        <v>46.5</v>
      </c>
      <c r="E16" s="25">
        <v>45.7</v>
      </c>
      <c r="F16" s="25">
        <v>15.8</v>
      </c>
    </row>
    <row r="17" spans="1:6">
      <c r="A17" s="10" t="s">
        <v>48</v>
      </c>
      <c r="B17" s="25">
        <v>0</v>
      </c>
      <c r="C17" s="25">
        <v>16.7</v>
      </c>
      <c r="D17" s="25">
        <v>16.8</v>
      </c>
      <c r="E17" s="25">
        <v>13</v>
      </c>
      <c r="F17" s="25">
        <v>5.7</v>
      </c>
    </row>
    <row r="18" spans="1:6">
      <c r="A18" s="10" t="s">
        <v>49</v>
      </c>
      <c r="B18" s="25">
        <v>0</v>
      </c>
      <c r="C18" s="25">
        <v>30.6</v>
      </c>
      <c r="D18" s="25">
        <v>36.799999999999997</v>
      </c>
      <c r="E18" s="25">
        <v>31</v>
      </c>
      <c r="F18" s="25">
        <v>18.399999999999999</v>
      </c>
    </row>
    <row r="19" spans="1:6">
      <c r="A19" s="10" t="s">
        <v>50</v>
      </c>
      <c r="B19" s="25">
        <v>8.1</v>
      </c>
      <c r="C19" s="25">
        <v>24</v>
      </c>
      <c r="D19" s="25">
        <v>78.599999999999994</v>
      </c>
      <c r="E19" s="25">
        <v>51.4</v>
      </c>
      <c r="F19" s="25">
        <v>18.5</v>
      </c>
    </row>
    <row r="20" spans="1:6">
      <c r="A20" s="10" t="s">
        <v>51</v>
      </c>
      <c r="B20" s="25">
        <v>9.1</v>
      </c>
      <c r="C20" s="25">
        <v>41.3</v>
      </c>
      <c r="D20" s="25">
        <v>21.4</v>
      </c>
      <c r="E20" s="25">
        <v>15.8</v>
      </c>
      <c r="F20" s="25">
        <v>0</v>
      </c>
    </row>
  </sheetData>
  <hyperlinks>
    <hyperlink ref="A4" location="Table_of_contents!A1" display="Back to table of contents" xr:uid="{00000000-0004-0000-1300-000000000000}"/>
  </hyperlink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I47"/>
  <sheetViews>
    <sheetView workbookViewId="0"/>
  </sheetViews>
  <sheetFormatPr defaultColWidth="8.6640625" defaultRowHeight="15"/>
  <cols>
    <col min="1" max="1" width="8.6640625" style="46"/>
    <col min="2" max="2" width="9.6640625" style="46" bestFit="1" customWidth="1"/>
    <col min="3" max="8" width="17.6640625" style="24" customWidth="1"/>
    <col min="9" max="9" width="21.44140625" style="24" customWidth="1"/>
    <col min="10" max="12" width="17.6640625" style="24" customWidth="1"/>
    <col min="13" max="13" width="18.88671875" style="24" customWidth="1"/>
    <col min="14" max="33" width="17.6640625" style="24" customWidth="1"/>
    <col min="34" max="34" width="18.44140625" style="24" customWidth="1"/>
    <col min="35" max="35" width="17.6640625" style="24" customWidth="1"/>
    <col min="36" max="16384" width="8.6640625" style="10"/>
  </cols>
  <sheetData>
    <row r="1" spans="1:35" ht="21">
      <c r="A1" s="54" t="s">
        <v>183</v>
      </c>
      <c r="B1" s="54"/>
      <c r="C1" s="26"/>
      <c r="D1" s="26"/>
      <c r="E1" s="26"/>
      <c r="F1" s="26"/>
      <c r="G1" s="26"/>
      <c r="H1" s="26"/>
      <c r="I1" s="55"/>
      <c r="J1" s="55"/>
      <c r="K1" s="26"/>
      <c r="L1" s="26"/>
      <c r="M1" s="26"/>
      <c r="N1" s="26"/>
      <c r="O1" s="26"/>
      <c r="P1" s="26"/>
      <c r="Q1" s="26"/>
      <c r="R1" s="26"/>
    </row>
    <row r="2" spans="1:35">
      <c r="A2" s="17" t="s">
        <v>182</v>
      </c>
      <c r="B2" s="17"/>
      <c r="C2" s="26"/>
      <c r="D2" s="26"/>
      <c r="E2" s="26"/>
      <c r="F2" s="26"/>
      <c r="G2" s="26"/>
      <c r="H2" s="26"/>
      <c r="I2" s="55"/>
      <c r="J2" s="55"/>
      <c r="K2" s="26"/>
      <c r="L2" s="26"/>
      <c r="M2" s="26"/>
      <c r="N2" s="26"/>
      <c r="O2" s="26"/>
      <c r="P2" s="26"/>
      <c r="Q2" s="26"/>
      <c r="R2" s="26"/>
    </row>
    <row r="3" spans="1:35">
      <c r="A3" s="17" t="s">
        <v>365</v>
      </c>
      <c r="B3" s="17"/>
      <c r="C3" s="26"/>
      <c r="D3" s="26"/>
      <c r="E3" s="26"/>
      <c r="F3" s="26"/>
      <c r="G3" s="26"/>
      <c r="H3" s="26"/>
      <c r="I3" s="55"/>
      <c r="J3" s="55"/>
      <c r="K3" s="26"/>
      <c r="L3" s="26"/>
      <c r="M3" s="26"/>
      <c r="N3" s="26"/>
      <c r="O3" s="26"/>
      <c r="P3" s="26"/>
      <c r="Q3" s="26"/>
      <c r="R3" s="26"/>
    </row>
    <row r="4" spans="1:35">
      <c r="A4" s="127" t="s">
        <v>171</v>
      </c>
      <c r="B4" s="30"/>
      <c r="C4" s="26"/>
      <c r="D4" s="26"/>
      <c r="E4" s="26"/>
      <c r="F4" s="26"/>
      <c r="G4" s="26"/>
      <c r="H4" s="26"/>
      <c r="I4" s="55"/>
      <c r="J4" s="55"/>
      <c r="K4" s="26"/>
      <c r="L4" s="26"/>
      <c r="M4" s="26"/>
      <c r="N4" s="26"/>
      <c r="O4" s="26"/>
      <c r="P4" s="26"/>
      <c r="Q4" s="26"/>
      <c r="R4" s="26"/>
    </row>
    <row r="5" spans="1:35" s="115" customFormat="1" ht="31.2">
      <c r="A5" s="142" t="s">
        <v>0</v>
      </c>
      <c r="B5" s="142" t="s">
        <v>167</v>
      </c>
      <c r="C5" s="143" t="s">
        <v>40</v>
      </c>
      <c r="D5" s="143" t="s">
        <v>76</v>
      </c>
      <c r="E5" s="143" t="s">
        <v>77</v>
      </c>
      <c r="F5" s="143" t="s">
        <v>78</v>
      </c>
      <c r="G5" s="143" t="s">
        <v>184</v>
      </c>
      <c r="H5" s="143" t="s">
        <v>79</v>
      </c>
      <c r="I5" s="143" t="s">
        <v>80</v>
      </c>
      <c r="J5" s="143" t="s">
        <v>185</v>
      </c>
      <c r="K5" s="143" t="s">
        <v>81</v>
      </c>
      <c r="L5" s="143" t="s">
        <v>82</v>
      </c>
      <c r="M5" s="143" t="s">
        <v>83</v>
      </c>
      <c r="N5" s="143" t="s">
        <v>84</v>
      </c>
      <c r="O5" s="143" t="s">
        <v>85</v>
      </c>
      <c r="P5" s="143" t="s">
        <v>86</v>
      </c>
      <c r="Q5" s="143" t="s">
        <v>43</v>
      </c>
      <c r="R5" s="143" t="s">
        <v>87</v>
      </c>
      <c r="S5" s="143" t="s">
        <v>53</v>
      </c>
      <c r="T5" s="143" t="s">
        <v>88</v>
      </c>
      <c r="U5" s="143" t="s">
        <v>89</v>
      </c>
      <c r="V5" s="143" t="s">
        <v>90</v>
      </c>
      <c r="W5" s="143" t="s">
        <v>91</v>
      </c>
      <c r="X5" s="143" t="s">
        <v>92</v>
      </c>
      <c r="Y5" s="143" t="s">
        <v>93</v>
      </c>
      <c r="Z5" s="143" t="s">
        <v>94</v>
      </c>
      <c r="AA5" s="143" t="s">
        <v>186</v>
      </c>
      <c r="AB5" s="143" t="s">
        <v>95</v>
      </c>
      <c r="AC5" s="143" t="s">
        <v>96</v>
      </c>
      <c r="AD5" s="143" t="s">
        <v>97</v>
      </c>
      <c r="AE5" s="143" t="s">
        <v>98</v>
      </c>
      <c r="AF5" s="143" t="s">
        <v>99</v>
      </c>
      <c r="AG5" s="143" t="s">
        <v>100</v>
      </c>
      <c r="AH5" s="143" t="s">
        <v>101</v>
      </c>
      <c r="AI5" s="143" t="s">
        <v>102</v>
      </c>
    </row>
    <row r="6" spans="1:35">
      <c r="A6" s="46">
        <v>2010</v>
      </c>
      <c r="B6" s="46" t="s">
        <v>168</v>
      </c>
      <c r="C6" s="64">
        <v>485</v>
      </c>
      <c r="D6" s="64">
        <v>31</v>
      </c>
      <c r="E6" s="64">
        <v>10</v>
      </c>
      <c r="F6" s="64">
        <v>9</v>
      </c>
      <c r="G6" s="64">
        <v>4</v>
      </c>
      <c r="H6" s="64">
        <v>47</v>
      </c>
      <c r="I6" s="64">
        <v>1</v>
      </c>
      <c r="J6" s="64">
        <v>6</v>
      </c>
      <c r="K6" s="64">
        <v>22</v>
      </c>
      <c r="L6" s="64">
        <v>11</v>
      </c>
      <c r="M6" s="64">
        <v>6</v>
      </c>
      <c r="N6" s="64">
        <v>7</v>
      </c>
      <c r="O6" s="64">
        <v>4</v>
      </c>
      <c r="P6" s="64">
        <v>10</v>
      </c>
      <c r="Q6" s="64">
        <v>35</v>
      </c>
      <c r="R6" s="64">
        <v>94</v>
      </c>
      <c r="S6" s="64">
        <v>6</v>
      </c>
      <c r="T6" s="64">
        <v>17</v>
      </c>
      <c r="U6" s="64">
        <v>7</v>
      </c>
      <c r="V6" s="64">
        <v>3</v>
      </c>
      <c r="W6" s="64">
        <v>1</v>
      </c>
      <c r="X6" s="64">
        <v>12</v>
      </c>
      <c r="Y6" s="64">
        <v>36</v>
      </c>
      <c r="Z6" s="64">
        <v>2</v>
      </c>
      <c r="AA6" s="64">
        <v>3</v>
      </c>
      <c r="AB6" s="64">
        <v>19</v>
      </c>
      <c r="AC6" s="64">
        <v>9</v>
      </c>
      <c r="AD6" s="64">
        <v>2</v>
      </c>
      <c r="AE6" s="64">
        <v>8</v>
      </c>
      <c r="AF6" s="64">
        <v>26</v>
      </c>
      <c r="AG6" s="64">
        <v>7</v>
      </c>
      <c r="AH6" s="64">
        <v>18</v>
      </c>
      <c r="AI6" s="64">
        <v>12</v>
      </c>
    </row>
    <row r="7" spans="1:35">
      <c r="A7" s="46">
        <v>2011</v>
      </c>
      <c r="B7" s="46" t="s">
        <v>168</v>
      </c>
      <c r="C7" s="64">
        <v>584</v>
      </c>
      <c r="D7" s="64">
        <v>29</v>
      </c>
      <c r="E7" s="64">
        <v>19</v>
      </c>
      <c r="F7" s="64">
        <v>8</v>
      </c>
      <c r="G7" s="64">
        <v>12</v>
      </c>
      <c r="H7" s="64">
        <v>48</v>
      </c>
      <c r="I7" s="64">
        <v>6</v>
      </c>
      <c r="J7" s="64">
        <v>12</v>
      </c>
      <c r="K7" s="64">
        <v>32</v>
      </c>
      <c r="L7" s="64">
        <v>17</v>
      </c>
      <c r="M7" s="64">
        <v>2</v>
      </c>
      <c r="N7" s="64">
        <v>8</v>
      </c>
      <c r="O7" s="64">
        <v>3</v>
      </c>
      <c r="P7" s="64">
        <v>11</v>
      </c>
      <c r="Q7" s="64">
        <v>34</v>
      </c>
      <c r="R7" s="64">
        <v>117</v>
      </c>
      <c r="S7" s="64">
        <v>21</v>
      </c>
      <c r="T7" s="64">
        <v>20</v>
      </c>
      <c r="U7" s="64">
        <v>4</v>
      </c>
      <c r="V7" s="64">
        <v>10</v>
      </c>
      <c r="W7" s="64">
        <v>1</v>
      </c>
      <c r="X7" s="64">
        <v>16</v>
      </c>
      <c r="Y7" s="64">
        <v>27</v>
      </c>
      <c r="Z7" s="64">
        <v>0</v>
      </c>
      <c r="AA7" s="64">
        <v>5</v>
      </c>
      <c r="AB7" s="64">
        <v>24</v>
      </c>
      <c r="AC7" s="64">
        <v>8</v>
      </c>
      <c r="AD7" s="64">
        <v>3</v>
      </c>
      <c r="AE7" s="64">
        <v>14</v>
      </c>
      <c r="AF7" s="64">
        <v>34</v>
      </c>
      <c r="AG7" s="64">
        <v>9</v>
      </c>
      <c r="AH7" s="64">
        <v>17</v>
      </c>
      <c r="AI7" s="64">
        <v>13</v>
      </c>
    </row>
    <row r="8" spans="1:35">
      <c r="A8" s="46">
        <v>2012</v>
      </c>
      <c r="B8" s="46" t="s">
        <v>168</v>
      </c>
      <c r="C8" s="64">
        <v>581</v>
      </c>
      <c r="D8" s="64">
        <v>16</v>
      </c>
      <c r="E8" s="64">
        <v>9</v>
      </c>
      <c r="F8" s="64">
        <v>8</v>
      </c>
      <c r="G8" s="64">
        <v>7</v>
      </c>
      <c r="H8" s="64">
        <v>57</v>
      </c>
      <c r="I8" s="64">
        <v>11</v>
      </c>
      <c r="J8" s="64">
        <v>6</v>
      </c>
      <c r="K8" s="64">
        <v>39</v>
      </c>
      <c r="L8" s="64">
        <v>15</v>
      </c>
      <c r="M8" s="64">
        <v>4</v>
      </c>
      <c r="N8" s="64">
        <v>6</v>
      </c>
      <c r="O8" s="64">
        <v>4</v>
      </c>
      <c r="P8" s="64">
        <v>14</v>
      </c>
      <c r="Q8" s="64">
        <v>38</v>
      </c>
      <c r="R8" s="64">
        <v>121</v>
      </c>
      <c r="S8" s="64">
        <v>15</v>
      </c>
      <c r="T8" s="64">
        <v>13</v>
      </c>
      <c r="U8" s="64">
        <v>8</v>
      </c>
      <c r="V8" s="64">
        <v>6</v>
      </c>
      <c r="W8" s="64">
        <v>1</v>
      </c>
      <c r="X8" s="64">
        <v>19</v>
      </c>
      <c r="Y8" s="64">
        <v>38</v>
      </c>
      <c r="Z8" s="64">
        <v>1</v>
      </c>
      <c r="AA8" s="64">
        <v>8</v>
      </c>
      <c r="AB8" s="64">
        <v>26</v>
      </c>
      <c r="AC8" s="64">
        <v>7</v>
      </c>
      <c r="AD8" s="64">
        <v>2</v>
      </c>
      <c r="AE8" s="64">
        <v>9</v>
      </c>
      <c r="AF8" s="64">
        <v>29</v>
      </c>
      <c r="AG8" s="64">
        <v>6</v>
      </c>
      <c r="AH8" s="64">
        <v>19</v>
      </c>
      <c r="AI8" s="64">
        <v>19</v>
      </c>
    </row>
    <row r="9" spans="1:35">
      <c r="A9" s="46">
        <v>2013</v>
      </c>
      <c r="B9" s="46" t="s">
        <v>168</v>
      </c>
      <c r="C9" s="64">
        <v>527</v>
      </c>
      <c r="D9" s="64">
        <v>24</v>
      </c>
      <c r="E9" s="64">
        <v>21</v>
      </c>
      <c r="F9" s="64">
        <v>10</v>
      </c>
      <c r="G9" s="64">
        <v>5</v>
      </c>
      <c r="H9" s="64">
        <v>64</v>
      </c>
      <c r="I9" s="64">
        <v>7</v>
      </c>
      <c r="J9" s="64">
        <v>9</v>
      </c>
      <c r="K9" s="64">
        <v>24</v>
      </c>
      <c r="L9" s="64">
        <v>12</v>
      </c>
      <c r="M9" s="64">
        <v>1</v>
      </c>
      <c r="N9" s="64">
        <v>8</v>
      </c>
      <c r="O9" s="64">
        <v>3</v>
      </c>
      <c r="P9" s="64">
        <v>11</v>
      </c>
      <c r="Q9" s="64">
        <v>39</v>
      </c>
      <c r="R9" s="64">
        <v>103</v>
      </c>
      <c r="S9" s="64">
        <v>13</v>
      </c>
      <c r="T9" s="64">
        <v>10</v>
      </c>
      <c r="U9" s="64">
        <v>8</v>
      </c>
      <c r="V9" s="64">
        <v>5</v>
      </c>
      <c r="W9" s="64">
        <v>2</v>
      </c>
      <c r="X9" s="64">
        <v>11</v>
      </c>
      <c r="Y9" s="64">
        <v>38</v>
      </c>
      <c r="Z9" s="64">
        <v>1</v>
      </c>
      <c r="AA9" s="64">
        <v>3</v>
      </c>
      <c r="AB9" s="64">
        <v>13</v>
      </c>
      <c r="AC9" s="64">
        <v>8</v>
      </c>
      <c r="AD9" s="64">
        <v>0</v>
      </c>
      <c r="AE9" s="64">
        <v>13</v>
      </c>
      <c r="AF9" s="64">
        <v>37</v>
      </c>
      <c r="AG9" s="64">
        <v>6</v>
      </c>
      <c r="AH9" s="64">
        <v>8</v>
      </c>
      <c r="AI9" s="64">
        <v>10</v>
      </c>
    </row>
    <row r="10" spans="1:35">
      <c r="A10" s="46">
        <v>2014</v>
      </c>
      <c r="B10" s="46" t="s">
        <v>168</v>
      </c>
      <c r="C10" s="64">
        <v>614</v>
      </c>
      <c r="D10" s="64">
        <v>26</v>
      </c>
      <c r="E10" s="64">
        <v>8</v>
      </c>
      <c r="F10" s="64">
        <v>8</v>
      </c>
      <c r="G10" s="64">
        <v>8</v>
      </c>
      <c r="H10" s="64">
        <v>71</v>
      </c>
      <c r="I10" s="64">
        <v>6</v>
      </c>
      <c r="J10" s="64">
        <v>14</v>
      </c>
      <c r="K10" s="64">
        <v>31</v>
      </c>
      <c r="L10" s="64">
        <v>17</v>
      </c>
      <c r="M10" s="64">
        <v>4</v>
      </c>
      <c r="N10" s="64">
        <v>11</v>
      </c>
      <c r="O10" s="64">
        <v>5</v>
      </c>
      <c r="P10" s="64">
        <v>9</v>
      </c>
      <c r="Q10" s="64">
        <v>46</v>
      </c>
      <c r="R10" s="64">
        <v>114</v>
      </c>
      <c r="S10" s="64">
        <v>17</v>
      </c>
      <c r="T10" s="64">
        <v>17</v>
      </c>
      <c r="U10" s="64">
        <v>7</v>
      </c>
      <c r="V10" s="64">
        <v>2</v>
      </c>
      <c r="W10" s="64">
        <v>1</v>
      </c>
      <c r="X10" s="64">
        <v>15</v>
      </c>
      <c r="Y10" s="64">
        <v>33</v>
      </c>
      <c r="Z10" s="64">
        <v>0</v>
      </c>
      <c r="AA10" s="64">
        <v>9</v>
      </c>
      <c r="AB10" s="64">
        <v>30</v>
      </c>
      <c r="AC10" s="64">
        <v>11</v>
      </c>
      <c r="AD10" s="64">
        <v>4</v>
      </c>
      <c r="AE10" s="64">
        <v>11</v>
      </c>
      <c r="AF10" s="64">
        <v>34</v>
      </c>
      <c r="AG10" s="64">
        <v>10</v>
      </c>
      <c r="AH10" s="64">
        <v>19</v>
      </c>
      <c r="AI10" s="64">
        <v>16</v>
      </c>
    </row>
    <row r="11" spans="1:35">
      <c r="A11" s="46">
        <v>2015</v>
      </c>
      <c r="B11" s="46" t="s">
        <v>168</v>
      </c>
      <c r="C11" s="64">
        <v>706</v>
      </c>
      <c r="D11" s="64">
        <v>45</v>
      </c>
      <c r="E11" s="64">
        <v>14</v>
      </c>
      <c r="F11" s="64">
        <v>17</v>
      </c>
      <c r="G11" s="64">
        <v>11</v>
      </c>
      <c r="H11" s="64">
        <v>69</v>
      </c>
      <c r="I11" s="64">
        <v>7</v>
      </c>
      <c r="J11" s="64">
        <v>11</v>
      </c>
      <c r="K11" s="64">
        <v>36</v>
      </c>
      <c r="L11" s="64">
        <v>14</v>
      </c>
      <c r="M11" s="64">
        <v>9</v>
      </c>
      <c r="N11" s="64">
        <v>10</v>
      </c>
      <c r="O11" s="64">
        <v>8</v>
      </c>
      <c r="P11" s="64">
        <v>14</v>
      </c>
      <c r="Q11" s="64">
        <v>44</v>
      </c>
      <c r="R11" s="64">
        <v>157</v>
      </c>
      <c r="S11" s="64">
        <v>24</v>
      </c>
      <c r="T11" s="64">
        <v>16</v>
      </c>
      <c r="U11" s="64">
        <v>6</v>
      </c>
      <c r="V11" s="64">
        <v>10</v>
      </c>
      <c r="W11" s="64">
        <v>1</v>
      </c>
      <c r="X11" s="64">
        <v>15</v>
      </c>
      <c r="Y11" s="64">
        <v>42</v>
      </c>
      <c r="Z11" s="64">
        <v>1</v>
      </c>
      <c r="AA11" s="64">
        <v>10</v>
      </c>
      <c r="AB11" s="64">
        <v>19</v>
      </c>
      <c r="AC11" s="64">
        <v>13</v>
      </c>
      <c r="AD11" s="64">
        <v>1</v>
      </c>
      <c r="AE11" s="64">
        <v>14</v>
      </c>
      <c r="AF11" s="64">
        <v>31</v>
      </c>
      <c r="AG11" s="64">
        <v>10</v>
      </c>
      <c r="AH11" s="64">
        <v>12</v>
      </c>
      <c r="AI11" s="64">
        <v>15</v>
      </c>
    </row>
    <row r="12" spans="1:35">
      <c r="A12" s="46">
        <v>2016</v>
      </c>
      <c r="B12" s="46" t="s">
        <v>168</v>
      </c>
      <c r="C12" s="64">
        <v>868</v>
      </c>
      <c r="D12" s="64">
        <v>46</v>
      </c>
      <c r="E12" s="64">
        <v>12</v>
      </c>
      <c r="F12" s="64">
        <v>13</v>
      </c>
      <c r="G12" s="64">
        <v>10</v>
      </c>
      <c r="H12" s="64">
        <v>90</v>
      </c>
      <c r="I12" s="64">
        <v>12</v>
      </c>
      <c r="J12" s="64">
        <v>17</v>
      </c>
      <c r="K12" s="64">
        <v>38</v>
      </c>
      <c r="L12" s="64">
        <v>29</v>
      </c>
      <c r="M12" s="64">
        <v>7</v>
      </c>
      <c r="N12" s="64">
        <v>11</v>
      </c>
      <c r="O12" s="64">
        <v>5</v>
      </c>
      <c r="P12" s="64">
        <v>30</v>
      </c>
      <c r="Q12" s="64">
        <v>45</v>
      </c>
      <c r="R12" s="64">
        <v>170</v>
      </c>
      <c r="S12" s="64">
        <v>19</v>
      </c>
      <c r="T12" s="64">
        <v>20</v>
      </c>
      <c r="U12" s="64">
        <v>8</v>
      </c>
      <c r="V12" s="64">
        <v>10</v>
      </c>
      <c r="W12" s="64">
        <v>1</v>
      </c>
      <c r="X12" s="64">
        <v>32</v>
      </c>
      <c r="Y12" s="64">
        <v>49</v>
      </c>
      <c r="Z12" s="64">
        <v>1</v>
      </c>
      <c r="AA12" s="64">
        <v>11</v>
      </c>
      <c r="AB12" s="64">
        <v>42</v>
      </c>
      <c r="AC12" s="64">
        <v>10</v>
      </c>
      <c r="AD12" s="64">
        <v>1</v>
      </c>
      <c r="AE12" s="64">
        <v>24</v>
      </c>
      <c r="AF12" s="64">
        <v>64</v>
      </c>
      <c r="AG12" s="64">
        <v>9</v>
      </c>
      <c r="AH12" s="64">
        <v>13</v>
      </c>
      <c r="AI12" s="64">
        <v>19</v>
      </c>
    </row>
    <row r="13" spans="1:35">
      <c r="A13" s="46">
        <v>2017</v>
      </c>
      <c r="B13" s="46" t="s">
        <v>168</v>
      </c>
      <c r="C13" s="64">
        <v>934</v>
      </c>
      <c r="D13" s="64">
        <v>54</v>
      </c>
      <c r="E13" s="64">
        <v>24</v>
      </c>
      <c r="F13" s="64">
        <v>18</v>
      </c>
      <c r="G13" s="64">
        <v>8</v>
      </c>
      <c r="H13" s="64">
        <v>84</v>
      </c>
      <c r="I13" s="64">
        <v>5</v>
      </c>
      <c r="J13" s="64">
        <v>22</v>
      </c>
      <c r="K13" s="64">
        <v>57</v>
      </c>
      <c r="L13" s="64">
        <v>24</v>
      </c>
      <c r="M13" s="64">
        <v>8</v>
      </c>
      <c r="N13" s="64">
        <v>12</v>
      </c>
      <c r="O13" s="64">
        <v>4</v>
      </c>
      <c r="P13" s="64">
        <v>16</v>
      </c>
      <c r="Q13" s="64">
        <v>66</v>
      </c>
      <c r="R13" s="64">
        <v>192</v>
      </c>
      <c r="S13" s="64">
        <v>24</v>
      </c>
      <c r="T13" s="64">
        <v>23</v>
      </c>
      <c r="U13" s="64">
        <v>19</v>
      </c>
      <c r="V13" s="64">
        <v>7</v>
      </c>
      <c r="W13" s="64">
        <v>3</v>
      </c>
      <c r="X13" s="64">
        <v>25</v>
      </c>
      <c r="Y13" s="64">
        <v>53</v>
      </c>
      <c r="Z13" s="64">
        <v>1</v>
      </c>
      <c r="AA13" s="64">
        <v>19</v>
      </c>
      <c r="AB13" s="64">
        <v>38</v>
      </c>
      <c r="AC13" s="64">
        <v>13</v>
      </c>
      <c r="AD13" s="64">
        <v>2</v>
      </c>
      <c r="AE13" s="64">
        <v>12</v>
      </c>
      <c r="AF13" s="64">
        <v>49</v>
      </c>
      <c r="AG13" s="64">
        <v>15</v>
      </c>
      <c r="AH13" s="64">
        <v>15</v>
      </c>
      <c r="AI13" s="64">
        <v>22</v>
      </c>
    </row>
    <row r="14" spans="1:35">
      <c r="A14" s="46">
        <v>2018</v>
      </c>
      <c r="B14" s="46" t="s">
        <v>168</v>
      </c>
      <c r="C14" s="64">
        <v>1187</v>
      </c>
      <c r="D14" s="64">
        <v>52</v>
      </c>
      <c r="E14" s="64">
        <v>23</v>
      </c>
      <c r="F14" s="64">
        <v>13</v>
      </c>
      <c r="G14" s="64">
        <v>9</v>
      </c>
      <c r="H14" s="64">
        <v>95</v>
      </c>
      <c r="I14" s="64">
        <v>10</v>
      </c>
      <c r="J14" s="64">
        <v>20</v>
      </c>
      <c r="K14" s="64">
        <v>66</v>
      </c>
      <c r="L14" s="64">
        <v>29</v>
      </c>
      <c r="M14" s="64">
        <v>9</v>
      </c>
      <c r="N14" s="64">
        <v>18</v>
      </c>
      <c r="O14" s="64">
        <v>11</v>
      </c>
      <c r="P14" s="64">
        <v>43</v>
      </c>
      <c r="Q14" s="64">
        <v>64</v>
      </c>
      <c r="R14" s="64">
        <v>280</v>
      </c>
      <c r="S14" s="64">
        <v>36</v>
      </c>
      <c r="T14" s="64">
        <v>24</v>
      </c>
      <c r="U14" s="64">
        <v>14</v>
      </c>
      <c r="V14" s="64">
        <v>17</v>
      </c>
      <c r="W14" s="64">
        <v>2</v>
      </c>
      <c r="X14" s="64">
        <v>38</v>
      </c>
      <c r="Y14" s="64">
        <v>72</v>
      </c>
      <c r="Z14" s="64">
        <v>3</v>
      </c>
      <c r="AA14" s="64">
        <v>30</v>
      </c>
      <c r="AB14" s="64">
        <v>50</v>
      </c>
      <c r="AC14" s="64">
        <v>22</v>
      </c>
      <c r="AD14" s="64">
        <v>0</v>
      </c>
      <c r="AE14" s="64">
        <v>15</v>
      </c>
      <c r="AF14" s="64">
        <v>58</v>
      </c>
      <c r="AG14" s="64">
        <v>19</v>
      </c>
      <c r="AH14" s="64">
        <v>20</v>
      </c>
      <c r="AI14" s="64">
        <v>25</v>
      </c>
    </row>
    <row r="15" spans="1:35">
      <c r="A15" s="46">
        <v>2019</v>
      </c>
      <c r="B15" s="46" t="s">
        <v>168</v>
      </c>
      <c r="C15" s="64">
        <v>1280</v>
      </c>
      <c r="D15" s="64">
        <v>44</v>
      </c>
      <c r="E15" s="64">
        <v>26</v>
      </c>
      <c r="F15" s="64">
        <v>21</v>
      </c>
      <c r="G15" s="64">
        <v>13</v>
      </c>
      <c r="H15" s="64">
        <v>96</v>
      </c>
      <c r="I15" s="64">
        <v>15</v>
      </c>
      <c r="J15" s="64">
        <v>35</v>
      </c>
      <c r="K15" s="64">
        <v>72</v>
      </c>
      <c r="L15" s="64">
        <v>41</v>
      </c>
      <c r="M15" s="64">
        <v>7</v>
      </c>
      <c r="N15" s="64">
        <v>18</v>
      </c>
      <c r="O15" s="64">
        <v>8</v>
      </c>
      <c r="P15" s="64">
        <v>41</v>
      </c>
      <c r="Q15" s="64">
        <v>81</v>
      </c>
      <c r="R15" s="64">
        <v>279</v>
      </c>
      <c r="S15" s="64">
        <v>26</v>
      </c>
      <c r="T15" s="64">
        <v>33</v>
      </c>
      <c r="U15" s="64">
        <v>18</v>
      </c>
      <c r="V15" s="64">
        <v>12</v>
      </c>
      <c r="W15" s="64">
        <v>0</v>
      </c>
      <c r="X15" s="64">
        <v>41</v>
      </c>
      <c r="Y15" s="64">
        <v>95</v>
      </c>
      <c r="Z15" s="64">
        <v>1</v>
      </c>
      <c r="AA15" s="64">
        <v>25</v>
      </c>
      <c r="AB15" s="64">
        <v>45</v>
      </c>
      <c r="AC15" s="64">
        <v>17</v>
      </c>
      <c r="AD15" s="64">
        <v>2</v>
      </c>
      <c r="AE15" s="64">
        <v>26</v>
      </c>
      <c r="AF15" s="64">
        <v>68</v>
      </c>
      <c r="AG15" s="64">
        <v>19</v>
      </c>
      <c r="AH15" s="64">
        <v>32</v>
      </c>
      <c r="AI15" s="64">
        <v>23</v>
      </c>
    </row>
    <row r="16" spans="1:35">
      <c r="A16" s="46">
        <v>2020</v>
      </c>
      <c r="B16" s="46" t="s">
        <v>168</v>
      </c>
      <c r="C16" s="64">
        <v>1339</v>
      </c>
      <c r="D16" s="64">
        <v>56</v>
      </c>
      <c r="E16" s="64">
        <v>33</v>
      </c>
      <c r="F16" s="64">
        <v>14</v>
      </c>
      <c r="G16" s="64">
        <v>16</v>
      </c>
      <c r="H16" s="64">
        <v>92</v>
      </c>
      <c r="I16" s="64">
        <v>9</v>
      </c>
      <c r="J16" s="64">
        <v>22</v>
      </c>
      <c r="K16" s="64">
        <v>57</v>
      </c>
      <c r="L16" s="64">
        <v>36</v>
      </c>
      <c r="M16" s="64">
        <v>14</v>
      </c>
      <c r="N16" s="64">
        <v>14</v>
      </c>
      <c r="O16" s="64">
        <v>10</v>
      </c>
      <c r="P16" s="64">
        <v>37</v>
      </c>
      <c r="Q16" s="64">
        <v>65</v>
      </c>
      <c r="R16" s="64">
        <v>291</v>
      </c>
      <c r="S16" s="64">
        <v>33</v>
      </c>
      <c r="T16" s="64">
        <v>33</v>
      </c>
      <c r="U16" s="64">
        <v>21</v>
      </c>
      <c r="V16" s="64">
        <v>10</v>
      </c>
      <c r="W16" s="64">
        <v>3</v>
      </c>
      <c r="X16" s="64">
        <v>39</v>
      </c>
      <c r="Y16" s="64">
        <v>94</v>
      </c>
      <c r="Z16" s="64">
        <v>3</v>
      </c>
      <c r="AA16" s="64">
        <v>34</v>
      </c>
      <c r="AB16" s="64">
        <v>67</v>
      </c>
      <c r="AC16" s="64">
        <v>18</v>
      </c>
      <c r="AD16" s="64">
        <v>4</v>
      </c>
      <c r="AE16" s="64">
        <v>31</v>
      </c>
      <c r="AF16" s="64">
        <v>91</v>
      </c>
      <c r="AG16" s="64">
        <v>31</v>
      </c>
      <c r="AH16" s="64">
        <v>29</v>
      </c>
      <c r="AI16" s="64">
        <v>32</v>
      </c>
    </row>
    <row r="17" spans="1:35">
      <c r="A17" s="46">
        <v>2021</v>
      </c>
      <c r="B17" s="46" t="s">
        <v>168</v>
      </c>
      <c r="C17" s="64">
        <v>1330</v>
      </c>
      <c r="D17" s="64">
        <v>62</v>
      </c>
      <c r="E17" s="64">
        <v>31</v>
      </c>
      <c r="F17" s="64">
        <v>17</v>
      </c>
      <c r="G17" s="64">
        <v>9</v>
      </c>
      <c r="H17" s="64">
        <v>109</v>
      </c>
      <c r="I17" s="64">
        <v>15</v>
      </c>
      <c r="J17" s="64">
        <v>35</v>
      </c>
      <c r="K17" s="64">
        <v>52</v>
      </c>
      <c r="L17" s="64">
        <v>38</v>
      </c>
      <c r="M17" s="64">
        <v>16</v>
      </c>
      <c r="N17" s="64">
        <v>16</v>
      </c>
      <c r="O17" s="64">
        <v>6</v>
      </c>
      <c r="P17" s="64">
        <v>38</v>
      </c>
      <c r="Q17" s="64">
        <v>70</v>
      </c>
      <c r="R17" s="64">
        <v>311</v>
      </c>
      <c r="S17" s="64">
        <v>35</v>
      </c>
      <c r="T17" s="64">
        <v>16</v>
      </c>
      <c r="U17" s="64">
        <v>23</v>
      </c>
      <c r="V17" s="64">
        <v>17</v>
      </c>
      <c r="W17" s="64">
        <v>3</v>
      </c>
      <c r="X17" s="64">
        <v>39</v>
      </c>
      <c r="Y17" s="64">
        <v>80</v>
      </c>
      <c r="Z17" s="64">
        <v>1</v>
      </c>
      <c r="AA17" s="64">
        <v>20</v>
      </c>
      <c r="AB17" s="64">
        <v>50</v>
      </c>
      <c r="AC17" s="64">
        <v>17</v>
      </c>
      <c r="AD17" s="64">
        <v>4</v>
      </c>
      <c r="AE17" s="64">
        <v>23</v>
      </c>
      <c r="AF17" s="64">
        <v>101</v>
      </c>
      <c r="AG17" s="64">
        <v>16</v>
      </c>
      <c r="AH17" s="64">
        <v>28</v>
      </c>
      <c r="AI17" s="64">
        <v>32</v>
      </c>
    </row>
    <row r="18" spans="1:35">
      <c r="A18" s="46">
        <v>2022</v>
      </c>
      <c r="B18" s="46" t="s">
        <v>168</v>
      </c>
      <c r="C18" s="64">
        <v>1051</v>
      </c>
      <c r="D18" s="64">
        <v>42</v>
      </c>
      <c r="E18" s="64">
        <v>24</v>
      </c>
      <c r="F18" s="64">
        <v>18</v>
      </c>
      <c r="G18" s="64">
        <v>13</v>
      </c>
      <c r="H18" s="64">
        <v>113</v>
      </c>
      <c r="I18" s="64">
        <v>10</v>
      </c>
      <c r="J18" s="64">
        <v>37</v>
      </c>
      <c r="K18" s="64">
        <v>38</v>
      </c>
      <c r="L18" s="64">
        <v>30</v>
      </c>
      <c r="M18" s="64">
        <v>9</v>
      </c>
      <c r="N18" s="64">
        <v>17</v>
      </c>
      <c r="O18" s="64">
        <v>7</v>
      </c>
      <c r="P18" s="64">
        <v>23</v>
      </c>
      <c r="Q18" s="64">
        <v>59</v>
      </c>
      <c r="R18" s="64">
        <v>196</v>
      </c>
      <c r="S18" s="64">
        <v>42</v>
      </c>
      <c r="T18" s="64">
        <v>29</v>
      </c>
      <c r="U18" s="64">
        <v>4</v>
      </c>
      <c r="V18" s="64">
        <v>9</v>
      </c>
      <c r="W18" s="64">
        <v>1</v>
      </c>
      <c r="X18" s="64">
        <v>37</v>
      </c>
      <c r="Y18" s="64">
        <v>65</v>
      </c>
      <c r="Z18" s="64">
        <v>1</v>
      </c>
      <c r="AA18" s="64">
        <v>21</v>
      </c>
      <c r="AB18" s="64">
        <v>39</v>
      </c>
      <c r="AC18" s="64">
        <v>13</v>
      </c>
      <c r="AD18" s="64">
        <v>3</v>
      </c>
      <c r="AE18" s="64">
        <v>15</v>
      </c>
      <c r="AF18" s="64">
        <v>70</v>
      </c>
      <c r="AG18" s="64">
        <v>14</v>
      </c>
      <c r="AH18" s="64">
        <v>20</v>
      </c>
      <c r="AI18" s="64">
        <v>32</v>
      </c>
    </row>
    <row r="19" spans="1:35">
      <c r="A19" s="46">
        <v>2023</v>
      </c>
      <c r="B19" s="46" t="s">
        <v>168</v>
      </c>
      <c r="C19" s="64">
        <v>1172</v>
      </c>
      <c r="D19" s="64">
        <v>54</v>
      </c>
      <c r="E19" s="64">
        <v>19</v>
      </c>
      <c r="F19" s="64">
        <v>13</v>
      </c>
      <c r="G19" s="64">
        <v>16</v>
      </c>
      <c r="H19" s="64">
        <v>111</v>
      </c>
      <c r="I19" s="64">
        <v>11</v>
      </c>
      <c r="J19" s="64">
        <v>12</v>
      </c>
      <c r="K19" s="64">
        <v>46</v>
      </c>
      <c r="L19" s="64">
        <v>31</v>
      </c>
      <c r="M19" s="64">
        <v>6</v>
      </c>
      <c r="N19" s="64">
        <v>20</v>
      </c>
      <c r="O19" s="64">
        <v>7</v>
      </c>
      <c r="P19" s="64">
        <v>36</v>
      </c>
      <c r="Q19" s="64">
        <v>73</v>
      </c>
      <c r="R19" s="64">
        <v>246</v>
      </c>
      <c r="S19" s="64">
        <v>26</v>
      </c>
      <c r="T19" s="64">
        <v>26</v>
      </c>
      <c r="U19" s="64">
        <v>20</v>
      </c>
      <c r="V19" s="64">
        <v>10</v>
      </c>
      <c r="W19" s="64">
        <v>5</v>
      </c>
      <c r="X19" s="64">
        <v>36</v>
      </c>
      <c r="Y19" s="64">
        <v>103</v>
      </c>
      <c r="Z19" s="64">
        <v>1</v>
      </c>
      <c r="AA19" s="64">
        <v>25</v>
      </c>
      <c r="AB19" s="64">
        <v>44</v>
      </c>
      <c r="AC19" s="64">
        <v>11</v>
      </c>
      <c r="AD19" s="64">
        <v>5</v>
      </c>
      <c r="AE19" s="64">
        <v>16</v>
      </c>
      <c r="AF19" s="64">
        <v>71</v>
      </c>
      <c r="AG19" s="64">
        <v>15</v>
      </c>
      <c r="AH19" s="64">
        <v>26</v>
      </c>
      <c r="AI19" s="64">
        <v>31</v>
      </c>
    </row>
    <row r="20" spans="1:35" ht="28.5" customHeight="1">
      <c r="A20" s="46">
        <v>2010</v>
      </c>
      <c r="B20" s="46" t="s">
        <v>17</v>
      </c>
      <c r="C20" s="64">
        <v>122</v>
      </c>
      <c r="D20" s="64">
        <v>8</v>
      </c>
      <c r="E20" s="64">
        <v>3</v>
      </c>
      <c r="F20" s="64">
        <v>4</v>
      </c>
      <c r="G20" s="64">
        <v>0</v>
      </c>
      <c r="H20" s="64">
        <v>12</v>
      </c>
      <c r="I20" s="64">
        <v>0</v>
      </c>
      <c r="J20" s="64">
        <v>1</v>
      </c>
      <c r="K20" s="64">
        <v>8</v>
      </c>
      <c r="L20" s="64">
        <v>4</v>
      </c>
      <c r="M20" s="64">
        <v>0</v>
      </c>
      <c r="N20" s="64">
        <v>1</v>
      </c>
      <c r="O20" s="64">
        <v>1</v>
      </c>
      <c r="P20" s="64">
        <v>2</v>
      </c>
      <c r="Q20" s="64">
        <v>10</v>
      </c>
      <c r="R20" s="64">
        <v>23</v>
      </c>
      <c r="S20" s="64">
        <v>0</v>
      </c>
      <c r="T20" s="64">
        <v>4</v>
      </c>
      <c r="U20" s="64">
        <v>4</v>
      </c>
      <c r="V20" s="64">
        <v>0</v>
      </c>
      <c r="W20" s="64">
        <v>1</v>
      </c>
      <c r="X20" s="64">
        <v>3</v>
      </c>
      <c r="Y20" s="64">
        <v>11</v>
      </c>
      <c r="Z20" s="64">
        <v>0</v>
      </c>
      <c r="AA20" s="64">
        <v>1</v>
      </c>
      <c r="AB20" s="64">
        <v>4</v>
      </c>
      <c r="AC20" s="64">
        <v>1</v>
      </c>
      <c r="AD20" s="64">
        <v>0</v>
      </c>
      <c r="AE20" s="64">
        <v>3</v>
      </c>
      <c r="AF20" s="64">
        <v>4</v>
      </c>
      <c r="AG20" s="64">
        <v>2</v>
      </c>
      <c r="AH20" s="64">
        <v>4</v>
      </c>
      <c r="AI20" s="64">
        <v>3</v>
      </c>
    </row>
    <row r="21" spans="1:35">
      <c r="A21" s="46">
        <v>2011</v>
      </c>
      <c r="B21" s="46" t="s">
        <v>17</v>
      </c>
      <c r="C21" s="64">
        <v>155</v>
      </c>
      <c r="D21" s="64">
        <v>7</v>
      </c>
      <c r="E21" s="64">
        <v>2</v>
      </c>
      <c r="F21" s="64">
        <v>3</v>
      </c>
      <c r="G21" s="64">
        <v>4</v>
      </c>
      <c r="H21" s="64">
        <v>13</v>
      </c>
      <c r="I21" s="64">
        <v>1</v>
      </c>
      <c r="J21" s="64">
        <v>4</v>
      </c>
      <c r="K21" s="64">
        <v>11</v>
      </c>
      <c r="L21" s="64">
        <v>3</v>
      </c>
      <c r="M21" s="64">
        <v>0</v>
      </c>
      <c r="N21" s="64">
        <v>1</v>
      </c>
      <c r="O21" s="64">
        <v>1</v>
      </c>
      <c r="P21" s="64">
        <v>3</v>
      </c>
      <c r="Q21" s="64">
        <v>7</v>
      </c>
      <c r="R21" s="64">
        <v>33</v>
      </c>
      <c r="S21" s="64">
        <v>3</v>
      </c>
      <c r="T21" s="64">
        <v>4</v>
      </c>
      <c r="U21" s="64">
        <v>3</v>
      </c>
      <c r="V21" s="64">
        <v>0</v>
      </c>
      <c r="W21" s="64">
        <v>0</v>
      </c>
      <c r="X21" s="64">
        <v>3</v>
      </c>
      <c r="Y21" s="64">
        <v>11</v>
      </c>
      <c r="Z21" s="64">
        <v>0</v>
      </c>
      <c r="AA21" s="64">
        <v>1</v>
      </c>
      <c r="AB21" s="64">
        <v>7</v>
      </c>
      <c r="AC21" s="64">
        <v>1</v>
      </c>
      <c r="AD21" s="64">
        <v>0</v>
      </c>
      <c r="AE21" s="64">
        <v>7</v>
      </c>
      <c r="AF21" s="64">
        <v>9</v>
      </c>
      <c r="AG21" s="64">
        <v>5</v>
      </c>
      <c r="AH21" s="64">
        <v>4</v>
      </c>
      <c r="AI21" s="64">
        <v>4</v>
      </c>
    </row>
    <row r="22" spans="1:35">
      <c r="A22" s="46">
        <v>2012</v>
      </c>
      <c r="B22" s="46" t="s">
        <v>17</v>
      </c>
      <c r="C22" s="64">
        <v>165</v>
      </c>
      <c r="D22" s="64">
        <v>6</v>
      </c>
      <c r="E22" s="64">
        <v>3</v>
      </c>
      <c r="F22" s="64">
        <v>1</v>
      </c>
      <c r="G22" s="64">
        <v>1</v>
      </c>
      <c r="H22" s="64">
        <v>14</v>
      </c>
      <c r="I22" s="64">
        <v>2</v>
      </c>
      <c r="J22" s="64">
        <v>0</v>
      </c>
      <c r="K22" s="64">
        <v>12</v>
      </c>
      <c r="L22" s="64">
        <v>6</v>
      </c>
      <c r="M22" s="64">
        <v>0</v>
      </c>
      <c r="N22" s="64">
        <v>2</v>
      </c>
      <c r="O22" s="64">
        <v>0</v>
      </c>
      <c r="P22" s="64">
        <v>2</v>
      </c>
      <c r="Q22" s="64">
        <v>13</v>
      </c>
      <c r="R22" s="64">
        <v>48</v>
      </c>
      <c r="S22" s="64">
        <v>6</v>
      </c>
      <c r="T22" s="64">
        <v>5</v>
      </c>
      <c r="U22" s="64">
        <v>2</v>
      </c>
      <c r="V22" s="64">
        <v>1</v>
      </c>
      <c r="W22" s="64">
        <v>1</v>
      </c>
      <c r="X22" s="64">
        <v>4</v>
      </c>
      <c r="Y22" s="64">
        <v>8</v>
      </c>
      <c r="Z22" s="64">
        <v>0</v>
      </c>
      <c r="AA22" s="64">
        <v>2</v>
      </c>
      <c r="AB22" s="64">
        <v>4</v>
      </c>
      <c r="AC22" s="64">
        <v>2</v>
      </c>
      <c r="AD22" s="64">
        <v>1</v>
      </c>
      <c r="AE22" s="64">
        <v>2</v>
      </c>
      <c r="AF22" s="64">
        <v>4</v>
      </c>
      <c r="AG22" s="64">
        <v>3</v>
      </c>
      <c r="AH22" s="64">
        <v>3</v>
      </c>
      <c r="AI22" s="64">
        <v>7</v>
      </c>
    </row>
    <row r="23" spans="1:35">
      <c r="A23" s="46">
        <v>2013</v>
      </c>
      <c r="B23" s="46" t="s">
        <v>17</v>
      </c>
      <c r="C23" s="64">
        <v>134</v>
      </c>
      <c r="D23" s="64">
        <v>7</v>
      </c>
      <c r="E23" s="64">
        <v>7</v>
      </c>
      <c r="F23" s="64">
        <v>4</v>
      </c>
      <c r="G23" s="64">
        <v>3</v>
      </c>
      <c r="H23" s="64">
        <v>15</v>
      </c>
      <c r="I23" s="64">
        <v>2</v>
      </c>
      <c r="J23" s="64">
        <v>2</v>
      </c>
      <c r="K23" s="64">
        <v>7</v>
      </c>
      <c r="L23" s="64">
        <v>2</v>
      </c>
      <c r="M23" s="64">
        <v>1</v>
      </c>
      <c r="N23" s="64">
        <v>3</v>
      </c>
      <c r="O23" s="64">
        <v>1</v>
      </c>
      <c r="P23" s="64">
        <v>1</v>
      </c>
      <c r="Q23" s="64">
        <v>8</v>
      </c>
      <c r="R23" s="64">
        <v>25</v>
      </c>
      <c r="S23" s="64">
        <v>2</v>
      </c>
      <c r="T23" s="64">
        <v>2</v>
      </c>
      <c r="U23" s="64">
        <v>0</v>
      </c>
      <c r="V23" s="64">
        <v>3</v>
      </c>
      <c r="W23" s="64">
        <v>0</v>
      </c>
      <c r="X23" s="64">
        <v>1</v>
      </c>
      <c r="Y23" s="64">
        <v>10</v>
      </c>
      <c r="Z23" s="64">
        <v>0</v>
      </c>
      <c r="AA23" s="64">
        <v>1</v>
      </c>
      <c r="AB23" s="64">
        <v>2</v>
      </c>
      <c r="AC23" s="64">
        <v>2</v>
      </c>
      <c r="AD23" s="64">
        <v>0</v>
      </c>
      <c r="AE23" s="64">
        <v>4</v>
      </c>
      <c r="AF23" s="64">
        <v>8</v>
      </c>
      <c r="AG23" s="64">
        <v>3</v>
      </c>
      <c r="AH23" s="64">
        <v>3</v>
      </c>
      <c r="AI23" s="64">
        <v>5</v>
      </c>
    </row>
    <row r="24" spans="1:35">
      <c r="A24" s="46">
        <v>2014</v>
      </c>
      <c r="B24" s="46" t="s">
        <v>17</v>
      </c>
      <c r="C24" s="64">
        <v>161</v>
      </c>
      <c r="D24" s="64">
        <v>6</v>
      </c>
      <c r="E24" s="64">
        <v>3</v>
      </c>
      <c r="F24" s="64">
        <v>3</v>
      </c>
      <c r="G24" s="64">
        <v>4</v>
      </c>
      <c r="H24" s="64">
        <v>26</v>
      </c>
      <c r="I24" s="64">
        <v>3</v>
      </c>
      <c r="J24" s="64">
        <v>4</v>
      </c>
      <c r="K24" s="64">
        <v>11</v>
      </c>
      <c r="L24" s="64">
        <v>4</v>
      </c>
      <c r="M24" s="64">
        <v>1</v>
      </c>
      <c r="N24" s="64">
        <v>1</v>
      </c>
      <c r="O24" s="64">
        <v>0</v>
      </c>
      <c r="P24" s="64">
        <v>3</v>
      </c>
      <c r="Q24" s="64">
        <v>12</v>
      </c>
      <c r="R24" s="64">
        <v>25</v>
      </c>
      <c r="S24" s="64">
        <v>4</v>
      </c>
      <c r="T24" s="64">
        <v>6</v>
      </c>
      <c r="U24" s="64">
        <v>2</v>
      </c>
      <c r="V24" s="64">
        <v>1</v>
      </c>
      <c r="W24" s="64">
        <v>0</v>
      </c>
      <c r="X24" s="64">
        <v>4</v>
      </c>
      <c r="Y24" s="64">
        <v>7</v>
      </c>
      <c r="Z24" s="64">
        <v>0</v>
      </c>
      <c r="AA24" s="64">
        <v>0</v>
      </c>
      <c r="AB24" s="64">
        <v>5</v>
      </c>
      <c r="AC24" s="64">
        <v>3</v>
      </c>
      <c r="AD24" s="64">
        <v>1</v>
      </c>
      <c r="AE24" s="64">
        <v>3</v>
      </c>
      <c r="AF24" s="64">
        <v>6</v>
      </c>
      <c r="AG24" s="64">
        <v>5</v>
      </c>
      <c r="AH24" s="64">
        <v>4</v>
      </c>
      <c r="AI24" s="64">
        <v>4</v>
      </c>
    </row>
    <row r="25" spans="1:35">
      <c r="A25" s="46">
        <v>2015</v>
      </c>
      <c r="B25" s="46" t="s">
        <v>17</v>
      </c>
      <c r="C25" s="64">
        <v>222</v>
      </c>
      <c r="D25" s="64">
        <v>13</v>
      </c>
      <c r="E25" s="64">
        <v>8</v>
      </c>
      <c r="F25" s="64">
        <v>5</v>
      </c>
      <c r="G25" s="64">
        <v>2</v>
      </c>
      <c r="H25" s="64">
        <v>24</v>
      </c>
      <c r="I25" s="64">
        <v>1</v>
      </c>
      <c r="J25" s="64">
        <v>2</v>
      </c>
      <c r="K25" s="64">
        <v>10</v>
      </c>
      <c r="L25" s="64">
        <v>4</v>
      </c>
      <c r="M25" s="64">
        <v>2</v>
      </c>
      <c r="N25" s="64">
        <v>2</v>
      </c>
      <c r="O25" s="64">
        <v>3</v>
      </c>
      <c r="P25" s="64">
        <v>4</v>
      </c>
      <c r="Q25" s="64">
        <v>14</v>
      </c>
      <c r="R25" s="64">
        <v>59</v>
      </c>
      <c r="S25" s="64">
        <v>5</v>
      </c>
      <c r="T25" s="64">
        <v>7</v>
      </c>
      <c r="U25" s="64">
        <v>1</v>
      </c>
      <c r="V25" s="64">
        <v>5</v>
      </c>
      <c r="W25" s="64">
        <v>0</v>
      </c>
      <c r="X25" s="64">
        <v>2</v>
      </c>
      <c r="Y25" s="64">
        <v>12</v>
      </c>
      <c r="Z25" s="64">
        <v>0</v>
      </c>
      <c r="AA25" s="64">
        <v>3</v>
      </c>
      <c r="AB25" s="64">
        <v>5</v>
      </c>
      <c r="AC25" s="64">
        <v>3</v>
      </c>
      <c r="AD25" s="64">
        <v>0</v>
      </c>
      <c r="AE25" s="64">
        <v>3</v>
      </c>
      <c r="AF25" s="64">
        <v>9</v>
      </c>
      <c r="AG25" s="64">
        <v>4</v>
      </c>
      <c r="AH25" s="64">
        <v>2</v>
      </c>
      <c r="AI25" s="64">
        <v>8</v>
      </c>
    </row>
    <row r="26" spans="1:35">
      <c r="A26" s="46">
        <v>2016</v>
      </c>
      <c r="B26" s="46" t="s">
        <v>17</v>
      </c>
      <c r="C26" s="64">
        <v>275</v>
      </c>
      <c r="D26" s="64">
        <v>21</v>
      </c>
      <c r="E26" s="64">
        <v>5</v>
      </c>
      <c r="F26" s="64">
        <v>4</v>
      </c>
      <c r="G26" s="64">
        <v>2</v>
      </c>
      <c r="H26" s="64">
        <v>19</v>
      </c>
      <c r="I26" s="64">
        <v>2</v>
      </c>
      <c r="J26" s="64">
        <v>7</v>
      </c>
      <c r="K26" s="64">
        <v>11</v>
      </c>
      <c r="L26" s="64">
        <v>10</v>
      </c>
      <c r="M26" s="64">
        <v>2</v>
      </c>
      <c r="N26" s="64">
        <v>4</v>
      </c>
      <c r="O26" s="64">
        <v>1</v>
      </c>
      <c r="P26" s="64">
        <v>9</v>
      </c>
      <c r="Q26" s="64">
        <v>17</v>
      </c>
      <c r="R26" s="64">
        <v>53</v>
      </c>
      <c r="S26" s="64">
        <v>7</v>
      </c>
      <c r="T26" s="64">
        <v>9</v>
      </c>
      <c r="U26" s="64">
        <v>4</v>
      </c>
      <c r="V26" s="64">
        <v>1</v>
      </c>
      <c r="W26" s="64">
        <v>0</v>
      </c>
      <c r="X26" s="64">
        <v>7</v>
      </c>
      <c r="Y26" s="64">
        <v>14</v>
      </c>
      <c r="Z26" s="64">
        <v>1</v>
      </c>
      <c r="AA26" s="64">
        <v>5</v>
      </c>
      <c r="AB26" s="64">
        <v>12</v>
      </c>
      <c r="AC26" s="64">
        <v>2</v>
      </c>
      <c r="AD26" s="64">
        <v>0</v>
      </c>
      <c r="AE26" s="64">
        <v>9</v>
      </c>
      <c r="AF26" s="64">
        <v>21</v>
      </c>
      <c r="AG26" s="64">
        <v>2</v>
      </c>
      <c r="AH26" s="64">
        <v>6</v>
      </c>
      <c r="AI26" s="64">
        <v>8</v>
      </c>
    </row>
    <row r="27" spans="1:35">
      <c r="A27" s="46">
        <v>2017</v>
      </c>
      <c r="B27" s="46" t="s">
        <v>17</v>
      </c>
      <c r="C27" s="64">
        <v>282</v>
      </c>
      <c r="D27" s="64">
        <v>18</v>
      </c>
      <c r="E27" s="64">
        <v>6</v>
      </c>
      <c r="F27" s="64">
        <v>4</v>
      </c>
      <c r="G27" s="64">
        <v>2</v>
      </c>
      <c r="H27" s="64">
        <v>25</v>
      </c>
      <c r="I27" s="64">
        <v>1</v>
      </c>
      <c r="J27" s="64">
        <v>3</v>
      </c>
      <c r="K27" s="64">
        <v>16</v>
      </c>
      <c r="L27" s="64">
        <v>10</v>
      </c>
      <c r="M27" s="64">
        <v>3</v>
      </c>
      <c r="N27" s="64">
        <v>2</v>
      </c>
      <c r="O27" s="64">
        <v>1</v>
      </c>
      <c r="P27" s="64">
        <v>5</v>
      </c>
      <c r="Q27" s="64">
        <v>26</v>
      </c>
      <c r="R27" s="64">
        <v>56</v>
      </c>
      <c r="S27" s="64">
        <v>6</v>
      </c>
      <c r="T27" s="64">
        <v>9</v>
      </c>
      <c r="U27" s="64">
        <v>5</v>
      </c>
      <c r="V27" s="64">
        <v>1</v>
      </c>
      <c r="W27" s="64">
        <v>0</v>
      </c>
      <c r="X27" s="64">
        <v>9</v>
      </c>
      <c r="Y27" s="64">
        <v>18</v>
      </c>
      <c r="Z27" s="64">
        <v>1</v>
      </c>
      <c r="AA27" s="64">
        <v>5</v>
      </c>
      <c r="AB27" s="64">
        <v>11</v>
      </c>
      <c r="AC27" s="64">
        <v>4</v>
      </c>
      <c r="AD27" s="64">
        <v>0</v>
      </c>
      <c r="AE27" s="64">
        <v>4</v>
      </c>
      <c r="AF27" s="64">
        <v>16</v>
      </c>
      <c r="AG27" s="64">
        <v>5</v>
      </c>
      <c r="AH27" s="64">
        <v>6</v>
      </c>
      <c r="AI27" s="64">
        <v>4</v>
      </c>
    </row>
    <row r="28" spans="1:35">
      <c r="A28" s="46">
        <v>2018</v>
      </c>
      <c r="B28" s="46" t="s">
        <v>17</v>
      </c>
      <c r="C28" s="64">
        <v>327</v>
      </c>
      <c r="D28" s="64">
        <v>16</v>
      </c>
      <c r="E28" s="64">
        <v>4</v>
      </c>
      <c r="F28" s="64">
        <v>4</v>
      </c>
      <c r="G28" s="64">
        <v>3</v>
      </c>
      <c r="H28" s="64">
        <v>22</v>
      </c>
      <c r="I28" s="64">
        <v>3</v>
      </c>
      <c r="J28" s="64">
        <v>6</v>
      </c>
      <c r="K28" s="64">
        <v>19</v>
      </c>
      <c r="L28" s="64">
        <v>5</v>
      </c>
      <c r="M28" s="64">
        <v>2</v>
      </c>
      <c r="N28" s="64">
        <v>8</v>
      </c>
      <c r="O28" s="64">
        <v>3</v>
      </c>
      <c r="P28" s="64">
        <v>17</v>
      </c>
      <c r="Q28" s="64">
        <v>15</v>
      </c>
      <c r="R28" s="64">
        <v>81</v>
      </c>
      <c r="S28" s="64">
        <v>6</v>
      </c>
      <c r="T28" s="64">
        <v>8</v>
      </c>
      <c r="U28" s="64">
        <v>4</v>
      </c>
      <c r="V28" s="64">
        <v>4</v>
      </c>
      <c r="W28" s="64">
        <v>0</v>
      </c>
      <c r="X28" s="64">
        <v>13</v>
      </c>
      <c r="Y28" s="64">
        <v>20</v>
      </c>
      <c r="Z28" s="64">
        <v>0</v>
      </c>
      <c r="AA28" s="64">
        <v>7</v>
      </c>
      <c r="AB28" s="64">
        <v>14</v>
      </c>
      <c r="AC28" s="64">
        <v>8</v>
      </c>
      <c r="AD28" s="64">
        <v>0</v>
      </c>
      <c r="AE28" s="64">
        <v>5</v>
      </c>
      <c r="AF28" s="64">
        <v>13</v>
      </c>
      <c r="AG28" s="64">
        <v>2</v>
      </c>
      <c r="AH28" s="64">
        <v>5</v>
      </c>
      <c r="AI28" s="64">
        <v>10</v>
      </c>
    </row>
    <row r="29" spans="1:35">
      <c r="A29" s="46">
        <v>2019</v>
      </c>
      <c r="B29" s="46" t="s">
        <v>17</v>
      </c>
      <c r="C29" s="64">
        <v>393</v>
      </c>
      <c r="D29" s="64">
        <v>13</v>
      </c>
      <c r="E29" s="64">
        <v>10</v>
      </c>
      <c r="F29" s="64">
        <v>6</v>
      </c>
      <c r="G29" s="64">
        <v>3</v>
      </c>
      <c r="H29" s="64">
        <v>29</v>
      </c>
      <c r="I29" s="64">
        <v>9</v>
      </c>
      <c r="J29" s="64">
        <v>9</v>
      </c>
      <c r="K29" s="64">
        <v>26</v>
      </c>
      <c r="L29" s="64">
        <v>19</v>
      </c>
      <c r="M29" s="64">
        <v>1</v>
      </c>
      <c r="N29" s="64">
        <v>7</v>
      </c>
      <c r="O29" s="64">
        <v>2</v>
      </c>
      <c r="P29" s="64">
        <v>7</v>
      </c>
      <c r="Q29" s="64">
        <v>29</v>
      </c>
      <c r="R29" s="64">
        <v>88</v>
      </c>
      <c r="S29" s="64">
        <v>10</v>
      </c>
      <c r="T29" s="64">
        <v>7</v>
      </c>
      <c r="U29" s="64">
        <v>5</v>
      </c>
      <c r="V29" s="64">
        <v>4</v>
      </c>
      <c r="W29" s="64">
        <v>0</v>
      </c>
      <c r="X29" s="64">
        <v>11</v>
      </c>
      <c r="Y29" s="64">
        <v>24</v>
      </c>
      <c r="Z29" s="64">
        <v>1</v>
      </c>
      <c r="AA29" s="64">
        <v>5</v>
      </c>
      <c r="AB29" s="64">
        <v>15</v>
      </c>
      <c r="AC29" s="64">
        <v>8</v>
      </c>
      <c r="AD29" s="64">
        <v>0</v>
      </c>
      <c r="AE29" s="64">
        <v>6</v>
      </c>
      <c r="AF29" s="64">
        <v>17</v>
      </c>
      <c r="AG29" s="64">
        <v>5</v>
      </c>
      <c r="AH29" s="64">
        <v>12</v>
      </c>
      <c r="AI29" s="64">
        <v>5</v>
      </c>
    </row>
    <row r="30" spans="1:35">
      <c r="A30" s="46">
        <v>2020</v>
      </c>
      <c r="B30" s="46" t="s">
        <v>17</v>
      </c>
      <c r="C30" s="64">
        <v>366</v>
      </c>
      <c r="D30" s="64">
        <v>13</v>
      </c>
      <c r="E30" s="64">
        <v>12</v>
      </c>
      <c r="F30" s="64">
        <v>1</v>
      </c>
      <c r="G30" s="64">
        <v>5</v>
      </c>
      <c r="H30" s="64">
        <v>21</v>
      </c>
      <c r="I30" s="64">
        <v>2</v>
      </c>
      <c r="J30" s="64">
        <v>6</v>
      </c>
      <c r="K30" s="64">
        <v>19</v>
      </c>
      <c r="L30" s="64">
        <v>11</v>
      </c>
      <c r="M30" s="64">
        <v>4</v>
      </c>
      <c r="N30" s="64">
        <v>3</v>
      </c>
      <c r="O30" s="64">
        <v>4</v>
      </c>
      <c r="P30" s="64">
        <v>6</v>
      </c>
      <c r="Q30" s="64">
        <v>12</v>
      </c>
      <c r="R30" s="64">
        <v>80</v>
      </c>
      <c r="S30" s="64">
        <v>11</v>
      </c>
      <c r="T30" s="64">
        <v>5</v>
      </c>
      <c r="U30" s="64">
        <v>3</v>
      </c>
      <c r="V30" s="64">
        <v>2</v>
      </c>
      <c r="W30" s="64">
        <v>1</v>
      </c>
      <c r="X30" s="64">
        <v>6</v>
      </c>
      <c r="Y30" s="64">
        <v>30</v>
      </c>
      <c r="Z30" s="64">
        <v>0</v>
      </c>
      <c r="AA30" s="64">
        <v>11</v>
      </c>
      <c r="AB30" s="64">
        <v>20</v>
      </c>
      <c r="AC30" s="64">
        <v>3</v>
      </c>
      <c r="AD30" s="64">
        <v>1</v>
      </c>
      <c r="AE30" s="64">
        <v>12</v>
      </c>
      <c r="AF30" s="64">
        <v>33</v>
      </c>
      <c r="AG30" s="64">
        <v>10</v>
      </c>
      <c r="AH30" s="64">
        <v>10</v>
      </c>
      <c r="AI30" s="64">
        <v>9</v>
      </c>
    </row>
    <row r="31" spans="1:35">
      <c r="A31" s="46">
        <v>2021</v>
      </c>
      <c r="B31" s="46" t="s">
        <v>17</v>
      </c>
      <c r="C31" s="64">
        <v>397</v>
      </c>
      <c r="D31" s="64">
        <v>24</v>
      </c>
      <c r="E31" s="64">
        <v>11</v>
      </c>
      <c r="F31" s="64">
        <v>1</v>
      </c>
      <c r="G31" s="64">
        <v>2</v>
      </c>
      <c r="H31" s="64">
        <v>30</v>
      </c>
      <c r="I31" s="64">
        <v>6</v>
      </c>
      <c r="J31" s="64">
        <v>11</v>
      </c>
      <c r="K31" s="64">
        <v>19</v>
      </c>
      <c r="L31" s="64">
        <v>12</v>
      </c>
      <c r="M31" s="64">
        <v>6</v>
      </c>
      <c r="N31" s="64">
        <v>4</v>
      </c>
      <c r="O31" s="64">
        <v>2</v>
      </c>
      <c r="P31" s="64">
        <v>7</v>
      </c>
      <c r="Q31" s="64">
        <v>15</v>
      </c>
      <c r="R31" s="64">
        <v>99</v>
      </c>
      <c r="S31" s="64">
        <v>9</v>
      </c>
      <c r="T31" s="64">
        <v>3</v>
      </c>
      <c r="U31" s="64">
        <v>7</v>
      </c>
      <c r="V31" s="64">
        <v>5</v>
      </c>
      <c r="W31" s="64">
        <v>1</v>
      </c>
      <c r="X31" s="64">
        <v>7</v>
      </c>
      <c r="Y31" s="64">
        <v>28</v>
      </c>
      <c r="Z31" s="64">
        <v>0</v>
      </c>
      <c r="AA31" s="64">
        <v>7</v>
      </c>
      <c r="AB31" s="64">
        <v>17</v>
      </c>
      <c r="AC31" s="64">
        <v>6</v>
      </c>
      <c r="AD31" s="64">
        <v>2</v>
      </c>
      <c r="AE31" s="64">
        <v>6</v>
      </c>
      <c r="AF31" s="64">
        <v>30</v>
      </c>
      <c r="AG31" s="64">
        <v>3</v>
      </c>
      <c r="AH31" s="64">
        <v>8</v>
      </c>
      <c r="AI31" s="64">
        <v>9</v>
      </c>
    </row>
    <row r="32" spans="1:35">
      <c r="A32" s="46">
        <v>2022</v>
      </c>
      <c r="B32" s="46" t="s">
        <v>17</v>
      </c>
      <c r="C32" s="64">
        <v>359</v>
      </c>
      <c r="D32" s="64">
        <v>16</v>
      </c>
      <c r="E32" s="64">
        <v>4</v>
      </c>
      <c r="F32" s="64">
        <v>9</v>
      </c>
      <c r="G32" s="64">
        <v>4</v>
      </c>
      <c r="H32" s="64">
        <v>31</v>
      </c>
      <c r="I32" s="64">
        <v>4</v>
      </c>
      <c r="J32" s="64">
        <v>18</v>
      </c>
      <c r="K32" s="64">
        <v>20</v>
      </c>
      <c r="L32" s="64">
        <v>13</v>
      </c>
      <c r="M32" s="64">
        <v>2</v>
      </c>
      <c r="N32" s="64">
        <v>5</v>
      </c>
      <c r="O32" s="64">
        <v>2</v>
      </c>
      <c r="P32" s="64">
        <v>10</v>
      </c>
      <c r="Q32" s="64">
        <v>19</v>
      </c>
      <c r="R32" s="64">
        <v>64</v>
      </c>
      <c r="S32" s="64">
        <v>17</v>
      </c>
      <c r="T32" s="64">
        <v>13</v>
      </c>
      <c r="U32" s="64">
        <v>2</v>
      </c>
      <c r="V32" s="64">
        <v>1</v>
      </c>
      <c r="W32" s="64">
        <v>0</v>
      </c>
      <c r="X32" s="64">
        <v>10</v>
      </c>
      <c r="Y32" s="64">
        <v>26</v>
      </c>
      <c r="Z32" s="64">
        <v>1</v>
      </c>
      <c r="AA32" s="64">
        <v>5</v>
      </c>
      <c r="AB32" s="64">
        <v>8</v>
      </c>
      <c r="AC32" s="64">
        <v>4</v>
      </c>
      <c r="AD32" s="64">
        <v>1</v>
      </c>
      <c r="AE32" s="64">
        <v>7</v>
      </c>
      <c r="AF32" s="64">
        <v>20</v>
      </c>
      <c r="AG32" s="64">
        <v>7</v>
      </c>
      <c r="AH32" s="64">
        <v>6</v>
      </c>
      <c r="AI32" s="64">
        <v>10</v>
      </c>
    </row>
    <row r="33" spans="1:35">
      <c r="A33" s="46">
        <v>2023</v>
      </c>
      <c r="B33" s="46" t="s">
        <v>17</v>
      </c>
      <c r="C33" s="64">
        <v>367</v>
      </c>
      <c r="D33" s="64">
        <v>18</v>
      </c>
      <c r="E33" s="64">
        <v>6</v>
      </c>
      <c r="F33" s="64">
        <v>5</v>
      </c>
      <c r="G33" s="64">
        <v>5</v>
      </c>
      <c r="H33" s="64">
        <v>33</v>
      </c>
      <c r="I33" s="64">
        <v>4</v>
      </c>
      <c r="J33" s="64">
        <v>0</v>
      </c>
      <c r="K33" s="64">
        <v>17</v>
      </c>
      <c r="L33" s="64">
        <v>12</v>
      </c>
      <c r="M33" s="64">
        <v>1</v>
      </c>
      <c r="N33" s="64">
        <v>6</v>
      </c>
      <c r="O33" s="64">
        <v>4</v>
      </c>
      <c r="P33" s="64">
        <v>10</v>
      </c>
      <c r="Q33" s="64">
        <v>29</v>
      </c>
      <c r="R33" s="64">
        <v>67</v>
      </c>
      <c r="S33" s="64">
        <v>5</v>
      </c>
      <c r="T33" s="64">
        <v>6</v>
      </c>
      <c r="U33" s="64">
        <v>8</v>
      </c>
      <c r="V33" s="64">
        <v>4</v>
      </c>
      <c r="W33" s="64">
        <v>1</v>
      </c>
      <c r="X33" s="64">
        <v>11</v>
      </c>
      <c r="Y33" s="64">
        <v>36</v>
      </c>
      <c r="Z33" s="64">
        <v>0</v>
      </c>
      <c r="AA33" s="64">
        <v>8</v>
      </c>
      <c r="AB33" s="64">
        <v>15</v>
      </c>
      <c r="AC33" s="64">
        <v>4</v>
      </c>
      <c r="AD33" s="64">
        <v>2</v>
      </c>
      <c r="AE33" s="64">
        <v>6</v>
      </c>
      <c r="AF33" s="64">
        <v>23</v>
      </c>
      <c r="AG33" s="64">
        <v>4</v>
      </c>
      <c r="AH33" s="64">
        <v>9</v>
      </c>
      <c r="AI33" s="64">
        <v>8</v>
      </c>
    </row>
    <row r="34" spans="1:35" ht="28.5" customHeight="1">
      <c r="A34" s="46">
        <v>2010</v>
      </c>
      <c r="B34" s="46" t="s">
        <v>18</v>
      </c>
      <c r="C34" s="64">
        <v>363</v>
      </c>
      <c r="D34" s="64">
        <v>23</v>
      </c>
      <c r="E34" s="64">
        <v>7</v>
      </c>
      <c r="F34" s="64">
        <v>5</v>
      </c>
      <c r="G34" s="64">
        <v>4</v>
      </c>
      <c r="H34" s="64">
        <v>35</v>
      </c>
      <c r="I34" s="64">
        <v>1</v>
      </c>
      <c r="J34" s="64">
        <v>5</v>
      </c>
      <c r="K34" s="64">
        <v>14</v>
      </c>
      <c r="L34" s="64">
        <v>7</v>
      </c>
      <c r="M34" s="64">
        <v>6</v>
      </c>
      <c r="N34" s="64">
        <v>6</v>
      </c>
      <c r="O34" s="64">
        <v>3</v>
      </c>
      <c r="P34" s="64">
        <v>8</v>
      </c>
      <c r="Q34" s="64">
        <v>25</v>
      </c>
      <c r="R34" s="64">
        <v>71</v>
      </c>
      <c r="S34" s="64">
        <v>6</v>
      </c>
      <c r="T34" s="64">
        <v>13</v>
      </c>
      <c r="U34" s="64">
        <v>3</v>
      </c>
      <c r="V34" s="64">
        <v>3</v>
      </c>
      <c r="W34" s="64">
        <v>0</v>
      </c>
      <c r="X34" s="64">
        <v>9</v>
      </c>
      <c r="Y34" s="64">
        <v>25</v>
      </c>
      <c r="Z34" s="64">
        <v>2</v>
      </c>
      <c r="AA34" s="64">
        <v>2</v>
      </c>
      <c r="AB34" s="64">
        <v>15</v>
      </c>
      <c r="AC34" s="64">
        <v>8</v>
      </c>
      <c r="AD34" s="64">
        <v>2</v>
      </c>
      <c r="AE34" s="64">
        <v>5</v>
      </c>
      <c r="AF34" s="64">
        <v>22</v>
      </c>
      <c r="AG34" s="64">
        <v>5</v>
      </c>
      <c r="AH34" s="64">
        <v>14</v>
      </c>
      <c r="AI34" s="64">
        <v>9</v>
      </c>
    </row>
    <row r="35" spans="1:35">
      <c r="A35" s="46">
        <v>2011</v>
      </c>
      <c r="B35" s="46" t="s">
        <v>18</v>
      </c>
      <c r="C35" s="64">
        <v>429</v>
      </c>
      <c r="D35" s="64">
        <v>22</v>
      </c>
      <c r="E35" s="64">
        <v>17</v>
      </c>
      <c r="F35" s="64">
        <v>5</v>
      </c>
      <c r="G35" s="64">
        <v>8</v>
      </c>
      <c r="H35" s="64">
        <v>35</v>
      </c>
      <c r="I35" s="64">
        <v>5</v>
      </c>
      <c r="J35" s="64">
        <v>8</v>
      </c>
      <c r="K35" s="64">
        <v>21</v>
      </c>
      <c r="L35" s="64">
        <v>14</v>
      </c>
      <c r="M35" s="64">
        <v>2</v>
      </c>
      <c r="N35" s="64">
        <v>7</v>
      </c>
      <c r="O35" s="64">
        <v>2</v>
      </c>
      <c r="P35" s="64">
        <v>8</v>
      </c>
      <c r="Q35" s="64">
        <v>27</v>
      </c>
      <c r="R35" s="64">
        <v>84</v>
      </c>
      <c r="S35" s="64">
        <v>18</v>
      </c>
      <c r="T35" s="64">
        <v>16</v>
      </c>
      <c r="U35" s="64">
        <v>1</v>
      </c>
      <c r="V35" s="64">
        <v>10</v>
      </c>
      <c r="W35" s="64">
        <v>1</v>
      </c>
      <c r="X35" s="64">
        <v>13</v>
      </c>
      <c r="Y35" s="64">
        <v>16</v>
      </c>
      <c r="Z35" s="64">
        <v>0</v>
      </c>
      <c r="AA35" s="64">
        <v>4</v>
      </c>
      <c r="AB35" s="64">
        <v>17</v>
      </c>
      <c r="AC35" s="64">
        <v>7</v>
      </c>
      <c r="AD35" s="64">
        <v>3</v>
      </c>
      <c r="AE35" s="64">
        <v>7</v>
      </c>
      <c r="AF35" s="64">
        <v>25</v>
      </c>
      <c r="AG35" s="64">
        <v>4</v>
      </c>
      <c r="AH35" s="64">
        <v>13</v>
      </c>
      <c r="AI35" s="64">
        <v>9</v>
      </c>
    </row>
    <row r="36" spans="1:35">
      <c r="A36" s="46">
        <v>2012</v>
      </c>
      <c r="B36" s="46" t="s">
        <v>18</v>
      </c>
      <c r="C36" s="64">
        <v>416</v>
      </c>
      <c r="D36" s="64">
        <v>10</v>
      </c>
      <c r="E36" s="64">
        <v>6</v>
      </c>
      <c r="F36" s="64">
        <v>7</v>
      </c>
      <c r="G36" s="64">
        <v>6</v>
      </c>
      <c r="H36" s="64">
        <v>43</v>
      </c>
      <c r="I36" s="64">
        <v>9</v>
      </c>
      <c r="J36" s="64">
        <v>6</v>
      </c>
      <c r="K36" s="64">
        <v>27</v>
      </c>
      <c r="L36" s="64">
        <v>9</v>
      </c>
      <c r="M36" s="64">
        <v>4</v>
      </c>
      <c r="N36" s="64">
        <v>4</v>
      </c>
      <c r="O36" s="64">
        <v>4</v>
      </c>
      <c r="P36" s="64">
        <v>12</v>
      </c>
      <c r="Q36" s="64">
        <v>25</v>
      </c>
      <c r="R36" s="64">
        <v>73</v>
      </c>
      <c r="S36" s="64">
        <v>9</v>
      </c>
      <c r="T36" s="64">
        <v>8</v>
      </c>
      <c r="U36" s="64">
        <v>6</v>
      </c>
      <c r="V36" s="64">
        <v>5</v>
      </c>
      <c r="W36" s="64">
        <v>0</v>
      </c>
      <c r="X36" s="64">
        <v>15</v>
      </c>
      <c r="Y36" s="64">
        <v>30</v>
      </c>
      <c r="Z36" s="64">
        <v>1</v>
      </c>
      <c r="AA36" s="64">
        <v>6</v>
      </c>
      <c r="AB36" s="64">
        <v>22</v>
      </c>
      <c r="AC36" s="64">
        <v>5</v>
      </c>
      <c r="AD36" s="64">
        <v>1</v>
      </c>
      <c r="AE36" s="64">
        <v>7</v>
      </c>
      <c r="AF36" s="64">
        <v>25</v>
      </c>
      <c r="AG36" s="64">
        <v>3</v>
      </c>
      <c r="AH36" s="64">
        <v>16</v>
      </c>
      <c r="AI36" s="64">
        <v>12</v>
      </c>
    </row>
    <row r="37" spans="1:35">
      <c r="A37" s="46">
        <v>2013</v>
      </c>
      <c r="B37" s="46" t="s">
        <v>18</v>
      </c>
      <c r="C37" s="64">
        <v>393</v>
      </c>
      <c r="D37" s="64">
        <v>17</v>
      </c>
      <c r="E37" s="64">
        <v>14</v>
      </c>
      <c r="F37" s="64">
        <v>6</v>
      </c>
      <c r="G37" s="64">
        <v>2</v>
      </c>
      <c r="H37" s="64">
        <v>49</v>
      </c>
      <c r="I37" s="64">
        <v>5</v>
      </c>
      <c r="J37" s="64">
        <v>7</v>
      </c>
      <c r="K37" s="64">
        <v>17</v>
      </c>
      <c r="L37" s="64">
        <v>10</v>
      </c>
      <c r="M37" s="64">
        <v>0</v>
      </c>
      <c r="N37" s="64">
        <v>5</v>
      </c>
      <c r="O37" s="64">
        <v>2</v>
      </c>
      <c r="P37" s="64">
        <v>10</v>
      </c>
      <c r="Q37" s="64">
        <v>31</v>
      </c>
      <c r="R37" s="64">
        <v>78</v>
      </c>
      <c r="S37" s="64">
        <v>11</v>
      </c>
      <c r="T37" s="64">
        <v>8</v>
      </c>
      <c r="U37" s="64">
        <v>8</v>
      </c>
      <c r="V37" s="64">
        <v>2</v>
      </c>
      <c r="W37" s="64">
        <v>2</v>
      </c>
      <c r="X37" s="64">
        <v>10</v>
      </c>
      <c r="Y37" s="64">
        <v>28</v>
      </c>
      <c r="Z37" s="64">
        <v>1</v>
      </c>
      <c r="AA37" s="64">
        <v>2</v>
      </c>
      <c r="AB37" s="64">
        <v>11</v>
      </c>
      <c r="AC37" s="64">
        <v>6</v>
      </c>
      <c r="AD37" s="64">
        <v>0</v>
      </c>
      <c r="AE37" s="64">
        <v>9</v>
      </c>
      <c r="AF37" s="64">
        <v>29</v>
      </c>
      <c r="AG37" s="64">
        <v>3</v>
      </c>
      <c r="AH37" s="64">
        <v>5</v>
      </c>
      <c r="AI37" s="64">
        <v>5</v>
      </c>
    </row>
    <row r="38" spans="1:35">
      <c r="A38" s="46">
        <v>2014</v>
      </c>
      <c r="B38" s="46" t="s">
        <v>18</v>
      </c>
      <c r="C38" s="64">
        <v>453</v>
      </c>
      <c r="D38" s="64">
        <v>20</v>
      </c>
      <c r="E38" s="64">
        <v>5</v>
      </c>
      <c r="F38" s="64">
        <v>5</v>
      </c>
      <c r="G38" s="64">
        <v>4</v>
      </c>
      <c r="H38" s="64">
        <v>45</v>
      </c>
      <c r="I38" s="64">
        <v>3</v>
      </c>
      <c r="J38" s="64">
        <v>10</v>
      </c>
      <c r="K38" s="64">
        <v>20</v>
      </c>
      <c r="L38" s="64">
        <v>13</v>
      </c>
      <c r="M38" s="64">
        <v>3</v>
      </c>
      <c r="N38" s="64">
        <v>10</v>
      </c>
      <c r="O38" s="64">
        <v>5</v>
      </c>
      <c r="P38" s="64">
        <v>6</v>
      </c>
      <c r="Q38" s="64">
        <v>34</v>
      </c>
      <c r="R38" s="64">
        <v>89</v>
      </c>
      <c r="S38" s="64">
        <v>13</v>
      </c>
      <c r="T38" s="64">
        <v>11</v>
      </c>
      <c r="U38" s="64">
        <v>5</v>
      </c>
      <c r="V38" s="64">
        <v>1</v>
      </c>
      <c r="W38" s="64">
        <v>1</v>
      </c>
      <c r="X38" s="64">
        <v>11</v>
      </c>
      <c r="Y38" s="64">
        <v>26</v>
      </c>
      <c r="Z38" s="64">
        <v>0</v>
      </c>
      <c r="AA38" s="64">
        <v>9</v>
      </c>
      <c r="AB38" s="64">
        <v>25</v>
      </c>
      <c r="AC38" s="64">
        <v>8</v>
      </c>
      <c r="AD38" s="64">
        <v>3</v>
      </c>
      <c r="AE38" s="64">
        <v>8</v>
      </c>
      <c r="AF38" s="64">
        <v>28</v>
      </c>
      <c r="AG38" s="64">
        <v>5</v>
      </c>
      <c r="AH38" s="64">
        <v>15</v>
      </c>
      <c r="AI38" s="64">
        <v>12</v>
      </c>
    </row>
    <row r="39" spans="1:35">
      <c r="A39" s="46">
        <v>2015</v>
      </c>
      <c r="B39" s="46" t="s">
        <v>18</v>
      </c>
      <c r="C39" s="64">
        <v>484</v>
      </c>
      <c r="D39" s="64">
        <v>32</v>
      </c>
      <c r="E39" s="64">
        <v>6</v>
      </c>
      <c r="F39" s="64">
        <v>12</v>
      </c>
      <c r="G39" s="64">
        <v>9</v>
      </c>
      <c r="H39" s="64">
        <v>45</v>
      </c>
      <c r="I39" s="64">
        <v>6</v>
      </c>
      <c r="J39" s="64">
        <v>9</v>
      </c>
      <c r="K39" s="64">
        <v>26</v>
      </c>
      <c r="L39" s="64">
        <v>10</v>
      </c>
      <c r="M39" s="64">
        <v>7</v>
      </c>
      <c r="N39" s="64">
        <v>8</v>
      </c>
      <c r="O39" s="64">
        <v>5</v>
      </c>
      <c r="P39" s="64">
        <v>10</v>
      </c>
      <c r="Q39" s="64">
        <v>30</v>
      </c>
      <c r="R39" s="64">
        <v>98</v>
      </c>
      <c r="S39" s="64">
        <v>19</v>
      </c>
      <c r="T39" s="64">
        <v>9</v>
      </c>
      <c r="U39" s="64">
        <v>5</v>
      </c>
      <c r="V39" s="64">
        <v>5</v>
      </c>
      <c r="W39" s="64">
        <v>1</v>
      </c>
      <c r="X39" s="64">
        <v>13</v>
      </c>
      <c r="Y39" s="64">
        <v>30</v>
      </c>
      <c r="Z39" s="64">
        <v>1</v>
      </c>
      <c r="AA39" s="64">
        <v>7</v>
      </c>
      <c r="AB39" s="64">
        <v>14</v>
      </c>
      <c r="AC39" s="64">
        <v>10</v>
      </c>
      <c r="AD39" s="64">
        <v>1</v>
      </c>
      <c r="AE39" s="64">
        <v>11</v>
      </c>
      <c r="AF39" s="64">
        <v>22</v>
      </c>
      <c r="AG39" s="64">
        <v>6</v>
      </c>
      <c r="AH39" s="64">
        <v>10</v>
      </c>
      <c r="AI39" s="64">
        <v>7</v>
      </c>
    </row>
    <row r="40" spans="1:35">
      <c r="A40" s="46">
        <v>2016</v>
      </c>
      <c r="B40" s="46" t="s">
        <v>18</v>
      </c>
      <c r="C40" s="64">
        <v>593</v>
      </c>
      <c r="D40" s="64">
        <v>25</v>
      </c>
      <c r="E40" s="64">
        <v>7</v>
      </c>
      <c r="F40" s="64">
        <v>9</v>
      </c>
      <c r="G40" s="64">
        <v>8</v>
      </c>
      <c r="H40" s="64">
        <v>71</v>
      </c>
      <c r="I40" s="64">
        <v>10</v>
      </c>
      <c r="J40" s="64">
        <v>10</v>
      </c>
      <c r="K40" s="64">
        <v>27</v>
      </c>
      <c r="L40" s="64">
        <v>19</v>
      </c>
      <c r="M40" s="64">
        <v>5</v>
      </c>
      <c r="N40" s="64">
        <v>7</v>
      </c>
      <c r="O40" s="64">
        <v>4</v>
      </c>
      <c r="P40" s="64">
        <v>21</v>
      </c>
      <c r="Q40" s="64">
        <v>28</v>
      </c>
      <c r="R40" s="64">
        <v>117</v>
      </c>
      <c r="S40" s="64">
        <v>12</v>
      </c>
      <c r="T40" s="64">
        <v>11</v>
      </c>
      <c r="U40" s="64">
        <v>4</v>
      </c>
      <c r="V40" s="64">
        <v>9</v>
      </c>
      <c r="W40" s="64">
        <v>1</v>
      </c>
      <c r="X40" s="64">
        <v>25</v>
      </c>
      <c r="Y40" s="64">
        <v>35</v>
      </c>
      <c r="Z40" s="64">
        <v>0</v>
      </c>
      <c r="AA40" s="64">
        <v>6</v>
      </c>
      <c r="AB40" s="64">
        <v>30</v>
      </c>
      <c r="AC40" s="64">
        <v>8</v>
      </c>
      <c r="AD40" s="64">
        <v>1</v>
      </c>
      <c r="AE40" s="64">
        <v>15</v>
      </c>
      <c r="AF40" s="64">
        <v>43</v>
      </c>
      <c r="AG40" s="64">
        <v>7</v>
      </c>
      <c r="AH40" s="64">
        <v>7</v>
      </c>
      <c r="AI40" s="64">
        <v>11</v>
      </c>
    </row>
    <row r="41" spans="1:35">
      <c r="A41" s="46">
        <v>2017</v>
      </c>
      <c r="B41" s="46" t="s">
        <v>18</v>
      </c>
      <c r="C41" s="64">
        <v>652</v>
      </c>
      <c r="D41" s="64">
        <v>36</v>
      </c>
      <c r="E41" s="64">
        <v>18</v>
      </c>
      <c r="F41" s="64">
        <v>14</v>
      </c>
      <c r="G41" s="64">
        <v>6</v>
      </c>
      <c r="H41" s="64">
        <v>59</v>
      </c>
      <c r="I41" s="64">
        <v>4</v>
      </c>
      <c r="J41" s="64">
        <v>19</v>
      </c>
      <c r="K41" s="64">
        <v>41</v>
      </c>
      <c r="L41" s="64">
        <v>14</v>
      </c>
      <c r="M41" s="64">
        <v>5</v>
      </c>
      <c r="N41" s="64">
        <v>10</v>
      </c>
      <c r="O41" s="64">
        <v>3</v>
      </c>
      <c r="P41" s="64">
        <v>11</v>
      </c>
      <c r="Q41" s="64">
        <v>40</v>
      </c>
      <c r="R41" s="64">
        <v>136</v>
      </c>
      <c r="S41" s="64">
        <v>18</v>
      </c>
      <c r="T41" s="64">
        <v>14</v>
      </c>
      <c r="U41" s="64">
        <v>14</v>
      </c>
      <c r="V41" s="64">
        <v>6</v>
      </c>
      <c r="W41" s="64">
        <v>3</v>
      </c>
      <c r="X41" s="64">
        <v>16</v>
      </c>
      <c r="Y41" s="64">
        <v>35</v>
      </c>
      <c r="Z41" s="64">
        <v>0</v>
      </c>
      <c r="AA41" s="64">
        <v>14</v>
      </c>
      <c r="AB41" s="64">
        <v>27</v>
      </c>
      <c r="AC41" s="64">
        <v>9</v>
      </c>
      <c r="AD41" s="64">
        <v>2</v>
      </c>
      <c r="AE41" s="64">
        <v>8</v>
      </c>
      <c r="AF41" s="64">
        <v>33</v>
      </c>
      <c r="AG41" s="64">
        <v>10</v>
      </c>
      <c r="AH41" s="64">
        <v>9</v>
      </c>
      <c r="AI41" s="64">
        <v>18</v>
      </c>
    </row>
    <row r="42" spans="1:35">
      <c r="A42" s="46">
        <v>2018</v>
      </c>
      <c r="B42" s="46" t="s">
        <v>18</v>
      </c>
      <c r="C42" s="64">
        <v>860</v>
      </c>
      <c r="D42" s="64">
        <v>36</v>
      </c>
      <c r="E42" s="64">
        <v>19</v>
      </c>
      <c r="F42" s="64">
        <v>9</v>
      </c>
      <c r="G42" s="64">
        <v>6</v>
      </c>
      <c r="H42" s="64">
        <v>73</v>
      </c>
      <c r="I42" s="64">
        <v>7</v>
      </c>
      <c r="J42" s="64">
        <v>14</v>
      </c>
      <c r="K42" s="64">
        <v>47</v>
      </c>
      <c r="L42" s="64">
        <v>24</v>
      </c>
      <c r="M42" s="64">
        <v>7</v>
      </c>
      <c r="N42" s="64">
        <v>10</v>
      </c>
      <c r="O42" s="64">
        <v>8</v>
      </c>
      <c r="P42" s="64">
        <v>26</v>
      </c>
      <c r="Q42" s="64">
        <v>49</v>
      </c>
      <c r="R42" s="64">
        <v>199</v>
      </c>
      <c r="S42" s="64">
        <v>30</v>
      </c>
      <c r="T42" s="64">
        <v>16</v>
      </c>
      <c r="U42" s="64">
        <v>10</v>
      </c>
      <c r="V42" s="64">
        <v>13</v>
      </c>
      <c r="W42" s="64">
        <v>2</v>
      </c>
      <c r="X42" s="64">
        <v>25</v>
      </c>
      <c r="Y42" s="64">
        <v>52</v>
      </c>
      <c r="Z42" s="64">
        <v>3</v>
      </c>
      <c r="AA42" s="64">
        <v>23</v>
      </c>
      <c r="AB42" s="64">
        <v>36</v>
      </c>
      <c r="AC42" s="64">
        <v>14</v>
      </c>
      <c r="AD42" s="64">
        <v>0</v>
      </c>
      <c r="AE42" s="64">
        <v>10</v>
      </c>
      <c r="AF42" s="64">
        <v>45</v>
      </c>
      <c r="AG42" s="64">
        <v>17</v>
      </c>
      <c r="AH42" s="64">
        <v>15</v>
      </c>
      <c r="AI42" s="64">
        <v>15</v>
      </c>
    </row>
    <row r="43" spans="1:35">
      <c r="A43" s="46">
        <v>2019</v>
      </c>
      <c r="B43" s="46" t="s">
        <v>18</v>
      </c>
      <c r="C43" s="64">
        <v>887</v>
      </c>
      <c r="D43" s="64">
        <v>31</v>
      </c>
      <c r="E43" s="64">
        <v>16</v>
      </c>
      <c r="F43" s="64">
        <v>15</v>
      </c>
      <c r="G43" s="64">
        <v>10</v>
      </c>
      <c r="H43" s="64">
        <v>67</v>
      </c>
      <c r="I43" s="64">
        <v>6</v>
      </c>
      <c r="J43" s="64">
        <v>26</v>
      </c>
      <c r="K43" s="64">
        <v>46</v>
      </c>
      <c r="L43" s="64">
        <v>22</v>
      </c>
      <c r="M43" s="64">
        <v>6</v>
      </c>
      <c r="N43" s="64">
        <v>11</v>
      </c>
      <c r="O43" s="64">
        <v>6</v>
      </c>
      <c r="P43" s="64">
        <v>34</v>
      </c>
      <c r="Q43" s="64">
        <v>52</v>
      </c>
      <c r="R43" s="64">
        <v>191</v>
      </c>
      <c r="S43" s="64">
        <v>16</v>
      </c>
      <c r="T43" s="64">
        <v>26</v>
      </c>
      <c r="U43" s="64">
        <v>13</v>
      </c>
      <c r="V43" s="64">
        <v>8</v>
      </c>
      <c r="W43" s="64">
        <v>0</v>
      </c>
      <c r="X43" s="64">
        <v>30</v>
      </c>
      <c r="Y43" s="64">
        <v>71</v>
      </c>
      <c r="Z43" s="64">
        <v>0</v>
      </c>
      <c r="AA43" s="64">
        <v>20</v>
      </c>
      <c r="AB43" s="64">
        <v>30</v>
      </c>
      <c r="AC43" s="64">
        <v>9</v>
      </c>
      <c r="AD43" s="64">
        <v>2</v>
      </c>
      <c r="AE43" s="64">
        <v>20</v>
      </c>
      <c r="AF43" s="64">
        <v>51</v>
      </c>
      <c r="AG43" s="64">
        <v>14</v>
      </c>
      <c r="AH43" s="64">
        <v>20</v>
      </c>
      <c r="AI43" s="64">
        <v>18</v>
      </c>
    </row>
    <row r="44" spans="1:35">
      <c r="A44" s="46">
        <v>2020</v>
      </c>
      <c r="B44" s="46" t="s">
        <v>18</v>
      </c>
      <c r="C44" s="64">
        <v>973</v>
      </c>
      <c r="D44" s="64">
        <v>43</v>
      </c>
      <c r="E44" s="64">
        <v>21</v>
      </c>
      <c r="F44" s="64">
        <v>13</v>
      </c>
      <c r="G44" s="64">
        <v>11</v>
      </c>
      <c r="H44" s="64">
        <v>71</v>
      </c>
      <c r="I44" s="64">
        <v>7</v>
      </c>
      <c r="J44" s="64">
        <v>16</v>
      </c>
      <c r="K44" s="64">
        <v>38</v>
      </c>
      <c r="L44" s="64">
        <v>25</v>
      </c>
      <c r="M44" s="64">
        <v>10</v>
      </c>
      <c r="N44" s="64">
        <v>11</v>
      </c>
      <c r="O44" s="64">
        <v>6</v>
      </c>
      <c r="P44" s="64">
        <v>31</v>
      </c>
      <c r="Q44" s="64">
        <v>53</v>
      </c>
      <c r="R44" s="64">
        <v>211</v>
      </c>
      <c r="S44" s="64">
        <v>22</v>
      </c>
      <c r="T44" s="64">
        <v>28</v>
      </c>
      <c r="U44" s="64">
        <v>18</v>
      </c>
      <c r="V44" s="64">
        <v>8</v>
      </c>
      <c r="W44" s="64">
        <v>2</v>
      </c>
      <c r="X44" s="64">
        <v>33</v>
      </c>
      <c r="Y44" s="64">
        <v>64</v>
      </c>
      <c r="Z44" s="64">
        <v>3</v>
      </c>
      <c r="AA44" s="64">
        <v>23</v>
      </c>
      <c r="AB44" s="64">
        <v>47</v>
      </c>
      <c r="AC44" s="64">
        <v>15</v>
      </c>
      <c r="AD44" s="64">
        <v>3</v>
      </c>
      <c r="AE44" s="64">
        <v>19</v>
      </c>
      <c r="AF44" s="64">
        <v>58</v>
      </c>
      <c r="AG44" s="64">
        <v>21</v>
      </c>
      <c r="AH44" s="64">
        <v>19</v>
      </c>
      <c r="AI44" s="64">
        <v>23</v>
      </c>
    </row>
    <row r="45" spans="1:35">
      <c r="A45" s="46">
        <v>2021</v>
      </c>
      <c r="B45" s="46" t="s">
        <v>18</v>
      </c>
      <c r="C45" s="64">
        <v>933</v>
      </c>
      <c r="D45" s="64">
        <v>38</v>
      </c>
      <c r="E45" s="64">
        <v>20</v>
      </c>
      <c r="F45" s="64">
        <v>16</v>
      </c>
      <c r="G45" s="64">
        <v>7</v>
      </c>
      <c r="H45" s="64">
        <v>79</v>
      </c>
      <c r="I45" s="64">
        <v>9</v>
      </c>
      <c r="J45" s="64">
        <v>24</v>
      </c>
      <c r="K45" s="64">
        <v>33</v>
      </c>
      <c r="L45" s="64">
        <v>26</v>
      </c>
      <c r="M45" s="64">
        <v>10</v>
      </c>
      <c r="N45" s="64">
        <v>12</v>
      </c>
      <c r="O45" s="64">
        <v>4</v>
      </c>
      <c r="P45" s="64">
        <v>31</v>
      </c>
      <c r="Q45" s="64">
        <v>55</v>
      </c>
      <c r="R45" s="64">
        <v>212</v>
      </c>
      <c r="S45" s="64">
        <v>26</v>
      </c>
      <c r="T45" s="64">
        <v>13</v>
      </c>
      <c r="U45" s="64">
        <v>16</v>
      </c>
      <c r="V45" s="64">
        <v>12</v>
      </c>
      <c r="W45" s="64">
        <v>2</v>
      </c>
      <c r="X45" s="64">
        <v>32</v>
      </c>
      <c r="Y45" s="64">
        <v>52</v>
      </c>
      <c r="Z45" s="64">
        <v>1</v>
      </c>
      <c r="AA45" s="64">
        <v>13</v>
      </c>
      <c r="AB45" s="64">
        <v>33</v>
      </c>
      <c r="AC45" s="64">
        <v>11</v>
      </c>
      <c r="AD45" s="64">
        <v>2</v>
      </c>
      <c r="AE45" s="64">
        <v>17</v>
      </c>
      <c r="AF45" s="64">
        <v>71</v>
      </c>
      <c r="AG45" s="64">
        <v>13</v>
      </c>
      <c r="AH45" s="64">
        <v>20</v>
      </c>
      <c r="AI45" s="64">
        <v>23</v>
      </c>
    </row>
    <row r="46" spans="1:35">
      <c r="A46" s="46">
        <v>2022</v>
      </c>
      <c r="B46" s="46" t="s">
        <v>18</v>
      </c>
      <c r="C46" s="64">
        <v>692</v>
      </c>
      <c r="D46" s="64">
        <v>26</v>
      </c>
      <c r="E46" s="64">
        <v>20</v>
      </c>
      <c r="F46" s="64">
        <v>9</v>
      </c>
      <c r="G46" s="64">
        <v>9</v>
      </c>
      <c r="H46" s="64">
        <v>82</v>
      </c>
      <c r="I46" s="64">
        <v>6</v>
      </c>
      <c r="J46" s="64">
        <v>19</v>
      </c>
      <c r="K46" s="64">
        <v>18</v>
      </c>
      <c r="L46" s="64">
        <v>17</v>
      </c>
      <c r="M46" s="64">
        <v>7</v>
      </c>
      <c r="N46" s="64">
        <v>12</v>
      </c>
      <c r="O46" s="64">
        <v>5</v>
      </c>
      <c r="P46" s="64">
        <v>13</v>
      </c>
      <c r="Q46" s="64">
        <v>40</v>
      </c>
      <c r="R46" s="64">
        <v>132</v>
      </c>
      <c r="S46" s="64">
        <v>25</v>
      </c>
      <c r="T46" s="64">
        <v>16</v>
      </c>
      <c r="U46" s="64">
        <v>2</v>
      </c>
      <c r="V46" s="64">
        <v>8</v>
      </c>
      <c r="W46" s="64">
        <v>1</v>
      </c>
      <c r="X46" s="64">
        <v>27</v>
      </c>
      <c r="Y46" s="64">
        <v>39</v>
      </c>
      <c r="Z46" s="64">
        <v>0</v>
      </c>
      <c r="AA46" s="64">
        <v>16</v>
      </c>
      <c r="AB46" s="64">
        <v>31</v>
      </c>
      <c r="AC46" s="64">
        <v>9</v>
      </c>
      <c r="AD46" s="64">
        <v>2</v>
      </c>
      <c r="AE46" s="64">
        <v>8</v>
      </c>
      <c r="AF46" s="64">
        <v>50</v>
      </c>
      <c r="AG46" s="64">
        <v>7</v>
      </c>
      <c r="AH46" s="64">
        <v>14</v>
      </c>
      <c r="AI46" s="64">
        <v>22</v>
      </c>
    </row>
    <row r="47" spans="1:35">
      <c r="A47" s="46">
        <v>2023</v>
      </c>
      <c r="B47" s="46" t="s">
        <v>18</v>
      </c>
      <c r="C47" s="64">
        <v>805</v>
      </c>
      <c r="D47" s="64">
        <v>36</v>
      </c>
      <c r="E47" s="64">
        <v>13</v>
      </c>
      <c r="F47" s="64">
        <v>8</v>
      </c>
      <c r="G47" s="64">
        <v>11</v>
      </c>
      <c r="H47" s="64">
        <v>78</v>
      </c>
      <c r="I47" s="64">
        <v>7</v>
      </c>
      <c r="J47" s="64">
        <v>12</v>
      </c>
      <c r="K47" s="64">
        <v>29</v>
      </c>
      <c r="L47" s="64">
        <v>19</v>
      </c>
      <c r="M47" s="64">
        <v>5</v>
      </c>
      <c r="N47" s="64">
        <v>14</v>
      </c>
      <c r="O47" s="64">
        <v>3</v>
      </c>
      <c r="P47" s="64">
        <v>26</v>
      </c>
      <c r="Q47" s="64">
        <v>44</v>
      </c>
      <c r="R47" s="64">
        <v>179</v>
      </c>
      <c r="S47" s="64">
        <v>21</v>
      </c>
      <c r="T47" s="64">
        <v>20</v>
      </c>
      <c r="U47" s="64">
        <v>12</v>
      </c>
      <c r="V47" s="64">
        <v>6</v>
      </c>
      <c r="W47" s="64">
        <v>4</v>
      </c>
      <c r="X47" s="64">
        <v>25</v>
      </c>
      <c r="Y47" s="64">
        <v>67</v>
      </c>
      <c r="Z47" s="64">
        <v>1</v>
      </c>
      <c r="AA47" s="64">
        <v>17</v>
      </c>
      <c r="AB47" s="64">
        <v>29</v>
      </c>
      <c r="AC47" s="64">
        <v>7</v>
      </c>
      <c r="AD47" s="64">
        <v>3</v>
      </c>
      <c r="AE47" s="64">
        <v>10</v>
      </c>
      <c r="AF47" s="64">
        <v>48</v>
      </c>
      <c r="AG47" s="64">
        <v>11</v>
      </c>
      <c r="AH47" s="64">
        <v>17</v>
      </c>
      <c r="AI47" s="64">
        <v>23</v>
      </c>
    </row>
  </sheetData>
  <hyperlinks>
    <hyperlink ref="A4" location="Table_of_contents!A1" display="Back to table of contents" xr:uid="{00000000-0004-0000-1400-000000000000}"/>
  </hyperlinks>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38"/>
  <sheetViews>
    <sheetView workbookViewId="0"/>
  </sheetViews>
  <sheetFormatPr defaultColWidth="8.6640625" defaultRowHeight="15"/>
  <cols>
    <col min="1" max="1" width="24.5546875" style="10" customWidth="1"/>
    <col min="2" max="7" width="26.109375" style="10" customWidth="1"/>
    <col min="8" max="16384" width="8.6640625" style="10"/>
  </cols>
  <sheetData>
    <row r="1" spans="1:7" ht="21">
      <c r="A1" s="48" t="s">
        <v>338</v>
      </c>
      <c r="G1" s="53"/>
    </row>
    <row r="2" spans="1:7">
      <c r="A2" s="17" t="s">
        <v>182</v>
      </c>
      <c r="G2" s="53"/>
    </row>
    <row r="3" spans="1:7">
      <c r="A3" s="17" t="s">
        <v>365</v>
      </c>
      <c r="G3" s="53"/>
    </row>
    <row r="4" spans="1:7">
      <c r="A4" s="127" t="s">
        <v>171</v>
      </c>
      <c r="G4" s="53"/>
    </row>
    <row r="5" spans="1:7" s="18" customFormat="1" ht="46.8">
      <c r="A5" s="141" t="s">
        <v>103</v>
      </c>
      <c r="B5" s="125" t="s">
        <v>3</v>
      </c>
      <c r="C5" s="126" t="s">
        <v>302</v>
      </c>
      <c r="D5" s="126" t="s">
        <v>4</v>
      </c>
      <c r="E5" s="126" t="s">
        <v>5</v>
      </c>
      <c r="F5" s="126" t="s">
        <v>6</v>
      </c>
      <c r="G5" s="126" t="s">
        <v>7</v>
      </c>
    </row>
    <row r="6" spans="1:7" ht="21" customHeight="1">
      <c r="A6" s="10" t="s">
        <v>40</v>
      </c>
      <c r="B6" s="63">
        <v>1172</v>
      </c>
      <c r="C6" s="63">
        <v>48</v>
      </c>
      <c r="D6" s="63">
        <v>1032</v>
      </c>
      <c r="E6" s="63">
        <v>87</v>
      </c>
      <c r="F6" s="63">
        <v>0</v>
      </c>
      <c r="G6" s="63">
        <v>5</v>
      </c>
    </row>
    <row r="7" spans="1:7">
      <c r="A7" s="10" t="s">
        <v>76</v>
      </c>
      <c r="B7" s="63">
        <v>54</v>
      </c>
      <c r="C7" s="63">
        <v>2</v>
      </c>
      <c r="D7" s="63">
        <v>48</v>
      </c>
      <c r="E7" s="63">
        <v>4</v>
      </c>
      <c r="F7" s="63">
        <v>0</v>
      </c>
      <c r="G7" s="63">
        <v>0</v>
      </c>
    </row>
    <row r="8" spans="1:7">
      <c r="A8" s="10" t="s">
        <v>77</v>
      </c>
      <c r="B8" s="63">
        <v>19</v>
      </c>
      <c r="C8" s="63">
        <v>1</v>
      </c>
      <c r="D8" s="63">
        <v>15</v>
      </c>
      <c r="E8" s="63">
        <v>3</v>
      </c>
      <c r="F8" s="63">
        <v>0</v>
      </c>
      <c r="G8" s="63">
        <v>0</v>
      </c>
    </row>
    <row r="9" spans="1:7">
      <c r="A9" s="10" t="s">
        <v>78</v>
      </c>
      <c r="B9" s="63">
        <v>13</v>
      </c>
      <c r="C9" s="63">
        <v>0</v>
      </c>
      <c r="D9" s="63">
        <v>11</v>
      </c>
      <c r="E9" s="63">
        <v>2</v>
      </c>
      <c r="F9" s="63">
        <v>0</v>
      </c>
      <c r="G9" s="63">
        <v>0</v>
      </c>
    </row>
    <row r="10" spans="1:7">
      <c r="A10" s="10" t="s">
        <v>184</v>
      </c>
      <c r="B10" s="63">
        <v>16</v>
      </c>
      <c r="C10" s="63">
        <v>1</v>
      </c>
      <c r="D10" s="63">
        <v>13</v>
      </c>
      <c r="E10" s="63">
        <v>2</v>
      </c>
      <c r="F10" s="63">
        <v>0</v>
      </c>
      <c r="G10" s="63">
        <v>0</v>
      </c>
    </row>
    <row r="11" spans="1:7">
      <c r="A11" s="10" t="s">
        <v>79</v>
      </c>
      <c r="B11" s="63">
        <v>111</v>
      </c>
      <c r="C11" s="63">
        <v>7</v>
      </c>
      <c r="D11" s="63">
        <v>100</v>
      </c>
      <c r="E11" s="63">
        <v>4</v>
      </c>
      <c r="F11" s="63">
        <v>0</v>
      </c>
      <c r="G11" s="63">
        <v>0</v>
      </c>
    </row>
    <row r="12" spans="1:7">
      <c r="A12" s="10" t="s">
        <v>80</v>
      </c>
      <c r="B12" s="63">
        <v>11</v>
      </c>
      <c r="C12" s="63">
        <v>0</v>
      </c>
      <c r="D12" s="63">
        <v>11</v>
      </c>
      <c r="E12" s="63">
        <v>0</v>
      </c>
      <c r="F12" s="63">
        <v>0</v>
      </c>
      <c r="G12" s="63">
        <v>0</v>
      </c>
    </row>
    <row r="13" spans="1:7">
      <c r="A13" s="10" t="s">
        <v>185</v>
      </c>
      <c r="B13" s="63">
        <v>12</v>
      </c>
      <c r="C13" s="63">
        <v>0</v>
      </c>
      <c r="D13" s="63">
        <v>12</v>
      </c>
      <c r="E13" s="63">
        <v>0</v>
      </c>
      <c r="F13" s="63">
        <v>0</v>
      </c>
      <c r="G13" s="63">
        <v>0</v>
      </c>
    </row>
    <row r="14" spans="1:7">
      <c r="A14" s="10" t="s">
        <v>81</v>
      </c>
      <c r="B14" s="63">
        <v>46</v>
      </c>
      <c r="C14" s="63">
        <v>0</v>
      </c>
      <c r="D14" s="63">
        <v>42</v>
      </c>
      <c r="E14" s="63">
        <v>4</v>
      </c>
      <c r="F14" s="63">
        <v>0</v>
      </c>
      <c r="G14" s="63">
        <v>0</v>
      </c>
    </row>
    <row r="15" spans="1:7">
      <c r="A15" s="10" t="s">
        <v>82</v>
      </c>
      <c r="B15" s="63">
        <v>31</v>
      </c>
      <c r="C15" s="63">
        <v>2</v>
      </c>
      <c r="D15" s="63">
        <v>29</v>
      </c>
      <c r="E15" s="63">
        <v>0</v>
      </c>
      <c r="F15" s="63">
        <v>0</v>
      </c>
      <c r="G15" s="63">
        <v>0</v>
      </c>
    </row>
    <row r="16" spans="1:7">
      <c r="A16" s="10" t="s">
        <v>83</v>
      </c>
      <c r="B16" s="63">
        <v>6</v>
      </c>
      <c r="C16" s="63">
        <v>0</v>
      </c>
      <c r="D16" s="63">
        <v>5</v>
      </c>
      <c r="E16" s="63">
        <v>1</v>
      </c>
      <c r="F16" s="63">
        <v>0</v>
      </c>
      <c r="G16" s="63">
        <v>0</v>
      </c>
    </row>
    <row r="17" spans="1:7">
      <c r="A17" s="10" t="s">
        <v>84</v>
      </c>
      <c r="B17" s="63">
        <v>20</v>
      </c>
      <c r="C17" s="63">
        <v>1</v>
      </c>
      <c r="D17" s="63">
        <v>19</v>
      </c>
      <c r="E17" s="63">
        <v>0</v>
      </c>
      <c r="F17" s="63">
        <v>0</v>
      </c>
      <c r="G17" s="63">
        <v>0</v>
      </c>
    </row>
    <row r="18" spans="1:7">
      <c r="A18" s="10" t="s">
        <v>85</v>
      </c>
      <c r="B18" s="63">
        <v>7</v>
      </c>
      <c r="C18" s="63">
        <v>0</v>
      </c>
      <c r="D18" s="63">
        <v>6</v>
      </c>
      <c r="E18" s="63">
        <v>1</v>
      </c>
      <c r="F18" s="63">
        <v>0</v>
      </c>
      <c r="G18" s="63">
        <v>0</v>
      </c>
    </row>
    <row r="19" spans="1:7">
      <c r="A19" s="10" t="s">
        <v>86</v>
      </c>
      <c r="B19" s="63">
        <v>36</v>
      </c>
      <c r="C19" s="63">
        <v>3</v>
      </c>
      <c r="D19" s="63">
        <v>31</v>
      </c>
      <c r="E19" s="63">
        <v>2</v>
      </c>
      <c r="F19" s="63">
        <v>0</v>
      </c>
      <c r="G19" s="63">
        <v>0</v>
      </c>
    </row>
    <row r="20" spans="1:7">
      <c r="A20" s="10" t="s">
        <v>43</v>
      </c>
      <c r="B20" s="63">
        <v>73</v>
      </c>
      <c r="C20" s="63">
        <v>4</v>
      </c>
      <c r="D20" s="63">
        <v>62</v>
      </c>
      <c r="E20" s="63">
        <v>7</v>
      </c>
      <c r="F20" s="63">
        <v>0</v>
      </c>
      <c r="G20" s="63">
        <v>0</v>
      </c>
    </row>
    <row r="21" spans="1:7">
      <c r="A21" s="10" t="s">
        <v>87</v>
      </c>
      <c r="B21" s="63">
        <v>246</v>
      </c>
      <c r="C21" s="63">
        <v>12</v>
      </c>
      <c r="D21" s="63">
        <v>219</v>
      </c>
      <c r="E21" s="63">
        <v>14</v>
      </c>
      <c r="F21" s="63">
        <v>0</v>
      </c>
      <c r="G21" s="63">
        <v>1</v>
      </c>
    </row>
    <row r="22" spans="1:7">
      <c r="A22" s="10" t="s">
        <v>53</v>
      </c>
      <c r="B22" s="63">
        <v>26</v>
      </c>
      <c r="C22" s="63">
        <v>1</v>
      </c>
      <c r="D22" s="63">
        <v>20</v>
      </c>
      <c r="E22" s="63">
        <v>5</v>
      </c>
      <c r="F22" s="63">
        <v>0</v>
      </c>
      <c r="G22" s="63">
        <v>0</v>
      </c>
    </row>
    <row r="23" spans="1:7">
      <c r="A23" s="10" t="s">
        <v>88</v>
      </c>
      <c r="B23" s="63">
        <v>26</v>
      </c>
      <c r="C23" s="63">
        <v>0</v>
      </c>
      <c r="D23" s="63">
        <v>24</v>
      </c>
      <c r="E23" s="63">
        <v>2</v>
      </c>
      <c r="F23" s="63">
        <v>0</v>
      </c>
      <c r="G23" s="63">
        <v>0</v>
      </c>
    </row>
    <row r="24" spans="1:7">
      <c r="A24" s="10" t="s">
        <v>89</v>
      </c>
      <c r="B24" s="63">
        <v>20</v>
      </c>
      <c r="C24" s="63">
        <v>0</v>
      </c>
      <c r="D24" s="63">
        <v>17</v>
      </c>
      <c r="E24" s="63">
        <v>3</v>
      </c>
      <c r="F24" s="63">
        <v>0</v>
      </c>
      <c r="G24" s="63">
        <v>0</v>
      </c>
    </row>
    <row r="25" spans="1:7">
      <c r="A25" s="10" t="s">
        <v>90</v>
      </c>
      <c r="B25" s="63">
        <v>10</v>
      </c>
      <c r="C25" s="63">
        <v>0</v>
      </c>
      <c r="D25" s="63">
        <v>9</v>
      </c>
      <c r="E25" s="63">
        <v>1</v>
      </c>
      <c r="F25" s="63">
        <v>0</v>
      </c>
      <c r="G25" s="63">
        <v>0</v>
      </c>
    </row>
    <row r="26" spans="1:7">
      <c r="A26" s="10" t="s">
        <v>91</v>
      </c>
      <c r="B26" s="63">
        <v>5</v>
      </c>
      <c r="C26" s="63">
        <v>0</v>
      </c>
      <c r="D26" s="63">
        <v>4</v>
      </c>
      <c r="E26" s="63">
        <v>1</v>
      </c>
      <c r="F26" s="63">
        <v>0</v>
      </c>
      <c r="G26" s="63">
        <v>0</v>
      </c>
    </row>
    <row r="27" spans="1:7">
      <c r="A27" s="10" t="s">
        <v>92</v>
      </c>
      <c r="B27" s="63">
        <v>36</v>
      </c>
      <c r="C27" s="63">
        <v>2</v>
      </c>
      <c r="D27" s="63">
        <v>32</v>
      </c>
      <c r="E27" s="63">
        <v>2</v>
      </c>
      <c r="F27" s="63">
        <v>0</v>
      </c>
      <c r="G27" s="63">
        <v>0</v>
      </c>
    </row>
    <row r="28" spans="1:7">
      <c r="A28" s="10" t="s">
        <v>93</v>
      </c>
      <c r="B28" s="63">
        <v>103</v>
      </c>
      <c r="C28" s="63">
        <v>2</v>
      </c>
      <c r="D28" s="63">
        <v>93</v>
      </c>
      <c r="E28" s="63">
        <v>8</v>
      </c>
      <c r="F28" s="63">
        <v>0</v>
      </c>
      <c r="G28" s="63">
        <v>0</v>
      </c>
    </row>
    <row r="29" spans="1:7">
      <c r="A29" s="10" t="s">
        <v>94</v>
      </c>
      <c r="B29" s="63">
        <v>1</v>
      </c>
      <c r="C29" s="63">
        <v>0</v>
      </c>
      <c r="D29" s="63">
        <v>1</v>
      </c>
      <c r="E29" s="63">
        <v>0</v>
      </c>
      <c r="F29" s="63">
        <v>0</v>
      </c>
      <c r="G29" s="63">
        <v>0</v>
      </c>
    </row>
    <row r="30" spans="1:7">
      <c r="A30" s="10" t="s">
        <v>186</v>
      </c>
      <c r="B30" s="63">
        <v>25</v>
      </c>
      <c r="C30" s="63">
        <v>1</v>
      </c>
      <c r="D30" s="63">
        <v>21</v>
      </c>
      <c r="E30" s="63">
        <v>2</v>
      </c>
      <c r="F30" s="63">
        <v>0</v>
      </c>
      <c r="G30" s="63">
        <v>1</v>
      </c>
    </row>
    <row r="31" spans="1:7">
      <c r="A31" s="10" t="s">
        <v>95</v>
      </c>
      <c r="B31" s="63">
        <v>44</v>
      </c>
      <c r="C31" s="63">
        <v>0</v>
      </c>
      <c r="D31" s="63">
        <v>42</v>
      </c>
      <c r="E31" s="63">
        <v>2</v>
      </c>
      <c r="F31" s="63">
        <v>0</v>
      </c>
      <c r="G31" s="63">
        <v>0</v>
      </c>
    </row>
    <row r="32" spans="1:7">
      <c r="A32" s="10" t="s">
        <v>96</v>
      </c>
      <c r="B32" s="63">
        <v>11</v>
      </c>
      <c r="C32" s="63">
        <v>0</v>
      </c>
      <c r="D32" s="63">
        <v>10</v>
      </c>
      <c r="E32" s="63">
        <v>1</v>
      </c>
      <c r="F32" s="63">
        <v>0</v>
      </c>
      <c r="G32" s="63">
        <v>0</v>
      </c>
    </row>
    <row r="33" spans="1:7">
      <c r="A33" s="10" t="s">
        <v>97</v>
      </c>
      <c r="B33" s="63">
        <v>5</v>
      </c>
      <c r="C33" s="63">
        <v>1</v>
      </c>
      <c r="D33" s="63">
        <v>4</v>
      </c>
      <c r="E33" s="63">
        <v>0</v>
      </c>
      <c r="F33" s="63">
        <v>0</v>
      </c>
      <c r="G33" s="63">
        <v>0</v>
      </c>
    </row>
    <row r="34" spans="1:7">
      <c r="A34" s="10" t="s">
        <v>98</v>
      </c>
      <c r="B34" s="63">
        <v>16</v>
      </c>
      <c r="C34" s="63">
        <v>1</v>
      </c>
      <c r="D34" s="63">
        <v>14</v>
      </c>
      <c r="E34" s="63">
        <v>1</v>
      </c>
      <c r="F34" s="63">
        <v>0</v>
      </c>
      <c r="G34" s="63">
        <v>0</v>
      </c>
    </row>
    <row r="35" spans="1:7">
      <c r="A35" s="10" t="s">
        <v>99</v>
      </c>
      <c r="B35" s="63">
        <v>71</v>
      </c>
      <c r="C35" s="63">
        <v>3</v>
      </c>
      <c r="D35" s="63">
        <v>59</v>
      </c>
      <c r="E35" s="63">
        <v>8</v>
      </c>
      <c r="F35" s="63">
        <v>0</v>
      </c>
      <c r="G35" s="63">
        <v>1</v>
      </c>
    </row>
    <row r="36" spans="1:7">
      <c r="A36" s="10" t="s">
        <v>100</v>
      </c>
      <c r="B36" s="63">
        <v>15</v>
      </c>
      <c r="C36" s="63">
        <v>2</v>
      </c>
      <c r="D36" s="63">
        <v>11</v>
      </c>
      <c r="E36" s="63">
        <v>1</v>
      </c>
      <c r="F36" s="63">
        <v>0</v>
      </c>
      <c r="G36" s="63">
        <v>1</v>
      </c>
    </row>
    <row r="37" spans="1:7">
      <c r="A37" s="10" t="s">
        <v>101</v>
      </c>
      <c r="B37" s="63">
        <v>26</v>
      </c>
      <c r="C37" s="63">
        <v>1</v>
      </c>
      <c r="D37" s="63">
        <v>22</v>
      </c>
      <c r="E37" s="63">
        <v>2</v>
      </c>
      <c r="F37" s="63">
        <v>0</v>
      </c>
      <c r="G37" s="63">
        <v>1</v>
      </c>
    </row>
    <row r="38" spans="1:7">
      <c r="A38" s="10" t="s">
        <v>102</v>
      </c>
      <c r="B38" s="63">
        <v>31</v>
      </c>
      <c r="C38" s="63">
        <v>1</v>
      </c>
      <c r="D38" s="63">
        <v>26</v>
      </c>
      <c r="E38" s="63">
        <v>4</v>
      </c>
      <c r="F38" s="63">
        <v>0</v>
      </c>
      <c r="G38" s="63">
        <v>0</v>
      </c>
    </row>
  </sheetData>
  <hyperlinks>
    <hyperlink ref="A4" location="Table_of_contents!A1" display="Back to table of contents" xr:uid="{00000000-0004-0000-1500-000000000000}"/>
  </hyperlinks>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T38"/>
  <sheetViews>
    <sheetView workbookViewId="0"/>
  </sheetViews>
  <sheetFormatPr defaultColWidth="8.6640625" defaultRowHeight="15"/>
  <cols>
    <col min="1" max="1" width="24.44140625" style="10" customWidth="1"/>
    <col min="2" max="9" width="17.44140625" style="10" customWidth="1"/>
    <col min="10" max="10" width="18.6640625" style="10" customWidth="1"/>
    <col min="11" max="20" width="17.44140625" style="10" customWidth="1"/>
    <col min="21" max="16384" width="8.6640625" style="10"/>
  </cols>
  <sheetData>
    <row r="1" spans="1:20" ht="21">
      <c r="A1" s="51" t="s">
        <v>358</v>
      </c>
      <c r="B1" s="51"/>
      <c r="C1" s="51"/>
      <c r="D1" s="51"/>
      <c r="E1" s="51"/>
      <c r="F1" s="51"/>
      <c r="G1" s="51"/>
      <c r="H1" s="49"/>
      <c r="I1" s="49"/>
      <c r="J1" s="44"/>
      <c r="K1" s="44"/>
    </row>
    <row r="2" spans="1:20" ht="15.6">
      <c r="A2" s="17" t="s">
        <v>182</v>
      </c>
      <c r="B2" s="39"/>
      <c r="C2" s="39"/>
      <c r="D2" s="39"/>
      <c r="E2" s="39"/>
      <c r="F2" s="39"/>
      <c r="G2" s="39"/>
      <c r="H2" s="49"/>
      <c r="I2" s="49"/>
      <c r="J2" s="47"/>
      <c r="K2" s="47"/>
    </row>
    <row r="3" spans="1:20" ht="15.6">
      <c r="A3" s="17" t="s">
        <v>365</v>
      </c>
      <c r="B3" s="39"/>
      <c r="C3" s="39"/>
      <c r="D3" s="39"/>
      <c r="E3" s="39"/>
      <c r="F3" s="39"/>
      <c r="G3" s="39"/>
      <c r="H3" s="49"/>
      <c r="I3" s="49"/>
      <c r="J3" s="47"/>
      <c r="K3" s="47"/>
    </row>
    <row r="4" spans="1:20" ht="15.6">
      <c r="A4" s="127" t="s">
        <v>171</v>
      </c>
      <c r="B4" s="39"/>
      <c r="C4" s="39"/>
      <c r="D4" s="39"/>
      <c r="E4" s="39"/>
      <c r="F4" s="39"/>
      <c r="G4" s="39"/>
      <c r="H4" s="49"/>
      <c r="I4" s="49"/>
      <c r="J4" s="47"/>
      <c r="K4" s="47"/>
    </row>
    <row r="5" spans="1:20" s="116" customFormat="1" ht="75">
      <c r="A5" s="154" t="s">
        <v>103</v>
      </c>
      <c r="B5" s="131" t="s">
        <v>3</v>
      </c>
      <c r="C5" s="131" t="s">
        <v>13</v>
      </c>
      <c r="D5" s="132" t="s">
        <v>423</v>
      </c>
      <c r="E5" s="133" t="s">
        <v>14</v>
      </c>
      <c r="F5" s="134" t="s">
        <v>15</v>
      </c>
      <c r="G5" s="134" t="s">
        <v>16</v>
      </c>
      <c r="H5" s="134" t="s">
        <v>315</v>
      </c>
      <c r="I5" s="134" t="s">
        <v>429</v>
      </c>
      <c r="J5" s="131" t="s">
        <v>39</v>
      </c>
      <c r="K5" s="134" t="s">
        <v>419</v>
      </c>
      <c r="L5" s="132" t="s">
        <v>415</v>
      </c>
      <c r="M5" s="134" t="s">
        <v>420</v>
      </c>
      <c r="N5" s="132" t="s">
        <v>416</v>
      </c>
      <c r="O5" s="132" t="s">
        <v>426</v>
      </c>
      <c r="P5" s="149" t="s">
        <v>8</v>
      </c>
      <c r="Q5" s="150" t="s">
        <v>9</v>
      </c>
      <c r="R5" s="151" t="s">
        <v>10</v>
      </c>
      <c r="S5" s="151" t="s">
        <v>11</v>
      </c>
      <c r="T5" s="152" t="s">
        <v>12</v>
      </c>
    </row>
    <row r="6" spans="1:20" ht="18.75" customHeight="1">
      <c r="A6" s="10" t="s">
        <v>40</v>
      </c>
      <c r="B6" s="63">
        <v>1172</v>
      </c>
      <c r="C6" s="56">
        <v>937</v>
      </c>
      <c r="D6" s="56">
        <v>389</v>
      </c>
      <c r="E6" s="56">
        <v>514</v>
      </c>
      <c r="F6" s="56">
        <v>72</v>
      </c>
      <c r="G6" s="56">
        <v>60</v>
      </c>
      <c r="H6" s="56">
        <v>122</v>
      </c>
      <c r="I6" s="56">
        <v>23</v>
      </c>
      <c r="J6" s="56">
        <v>678</v>
      </c>
      <c r="K6" s="56">
        <v>218</v>
      </c>
      <c r="L6" s="56">
        <v>154</v>
      </c>
      <c r="M6" s="56">
        <v>572</v>
      </c>
      <c r="N6" s="56">
        <v>173</v>
      </c>
      <c r="O6" s="56">
        <v>426</v>
      </c>
      <c r="P6" s="56">
        <v>450</v>
      </c>
      <c r="Q6" s="56">
        <v>479</v>
      </c>
      <c r="R6" s="56">
        <v>31</v>
      </c>
      <c r="S6" s="56">
        <v>37</v>
      </c>
      <c r="T6" s="56">
        <v>116</v>
      </c>
    </row>
    <row r="7" spans="1:20">
      <c r="A7" s="10" t="s">
        <v>76</v>
      </c>
      <c r="B7" s="63">
        <v>54</v>
      </c>
      <c r="C7" s="56">
        <v>41</v>
      </c>
      <c r="D7" s="56">
        <v>9</v>
      </c>
      <c r="E7" s="56">
        <v>24</v>
      </c>
      <c r="F7" s="56">
        <v>1</v>
      </c>
      <c r="G7" s="56">
        <v>0</v>
      </c>
      <c r="H7" s="56">
        <v>5</v>
      </c>
      <c r="I7" s="56">
        <v>2</v>
      </c>
      <c r="J7" s="56">
        <v>23</v>
      </c>
      <c r="K7" s="56">
        <v>20</v>
      </c>
      <c r="L7" s="56">
        <v>9</v>
      </c>
      <c r="M7" s="56">
        <v>6</v>
      </c>
      <c r="N7" s="56">
        <v>1</v>
      </c>
      <c r="O7" s="56">
        <v>4</v>
      </c>
      <c r="P7" s="56">
        <v>15</v>
      </c>
      <c r="Q7" s="56">
        <v>22</v>
      </c>
      <c r="R7" s="56">
        <v>2</v>
      </c>
      <c r="S7" s="56">
        <v>3</v>
      </c>
      <c r="T7" s="56">
        <v>3</v>
      </c>
    </row>
    <row r="8" spans="1:20">
      <c r="A8" s="10" t="s">
        <v>77</v>
      </c>
      <c r="B8" s="63">
        <v>19</v>
      </c>
      <c r="C8" s="56">
        <v>15</v>
      </c>
      <c r="D8" s="56">
        <v>0</v>
      </c>
      <c r="E8" s="56">
        <v>4</v>
      </c>
      <c r="F8" s="56">
        <v>0</v>
      </c>
      <c r="G8" s="56">
        <v>1</v>
      </c>
      <c r="H8" s="56">
        <v>5</v>
      </c>
      <c r="I8" s="56">
        <v>0</v>
      </c>
      <c r="J8" s="56">
        <v>6</v>
      </c>
      <c r="K8" s="56">
        <v>5</v>
      </c>
      <c r="L8" s="56">
        <v>0</v>
      </c>
      <c r="M8" s="56">
        <v>1</v>
      </c>
      <c r="N8" s="56">
        <v>0</v>
      </c>
      <c r="O8" s="56">
        <v>0</v>
      </c>
      <c r="P8" s="56">
        <v>5</v>
      </c>
      <c r="Q8" s="56">
        <v>3</v>
      </c>
      <c r="R8" s="56">
        <v>0</v>
      </c>
      <c r="S8" s="56">
        <v>0</v>
      </c>
      <c r="T8" s="56">
        <v>0</v>
      </c>
    </row>
    <row r="9" spans="1:20">
      <c r="A9" s="10" t="s">
        <v>78</v>
      </c>
      <c r="B9" s="63">
        <v>13</v>
      </c>
      <c r="C9" s="56">
        <v>12</v>
      </c>
      <c r="D9" s="56">
        <v>6</v>
      </c>
      <c r="E9" s="56">
        <v>4</v>
      </c>
      <c r="F9" s="56">
        <v>0</v>
      </c>
      <c r="G9" s="56">
        <v>2</v>
      </c>
      <c r="H9" s="56">
        <v>1</v>
      </c>
      <c r="I9" s="56">
        <v>1</v>
      </c>
      <c r="J9" s="56">
        <v>7</v>
      </c>
      <c r="K9" s="56">
        <v>1</v>
      </c>
      <c r="L9" s="56">
        <v>0</v>
      </c>
      <c r="M9" s="56">
        <v>6</v>
      </c>
      <c r="N9" s="56">
        <v>1</v>
      </c>
      <c r="O9" s="56">
        <v>5</v>
      </c>
      <c r="P9" s="56">
        <v>6</v>
      </c>
      <c r="Q9" s="56">
        <v>2</v>
      </c>
      <c r="R9" s="56">
        <v>0</v>
      </c>
      <c r="S9" s="56">
        <v>0</v>
      </c>
      <c r="T9" s="56">
        <v>1</v>
      </c>
    </row>
    <row r="10" spans="1:20">
      <c r="A10" s="10" t="s">
        <v>184</v>
      </c>
      <c r="B10" s="63">
        <v>16</v>
      </c>
      <c r="C10" s="56">
        <v>12</v>
      </c>
      <c r="D10" s="56">
        <v>8</v>
      </c>
      <c r="E10" s="56">
        <v>6</v>
      </c>
      <c r="F10" s="56">
        <v>2</v>
      </c>
      <c r="G10" s="56">
        <v>0</v>
      </c>
      <c r="H10" s="56">
        <v>2</v>
      </c>
      <c r="I10" s="56">
        <v>0</v>
      </c>
      <c r="J10" s="56">
        <v>7</v>
      </c>
      <c r="K10" s="56">
        <v>1</v>
      </c>
      <c r="L10" s="56">
        <v>0</v>
      </c>
      <c r="M10" s="56">
        <v>6</v>
      </c>
      <c r="N10" s="56">
        <v>3</v>
      </c>
      <c r="O10" s="56">
        <v>2</v>
      </c>
      <c r="P10" s="56">
        <v>4</v>
      </c>
      <c r="Q10" s="56">
        <v>8</v>
      </c>
      <c r="R10" s="56">
        <v>0</v>
      </c>
      <c r="S10" s="56">
        <v>0</v>
      </c>
      <c r="T10" s="56">
        <v>1</v>
      </c>
    </row>
    <row r="11" spans="1:20">
      <c r="A11" s="10" t="s">
        <v>79</v>
      </c>
      <c r="B11" s="63">
        <v>111</v>
      </c>
      <c r="C11" s="56">
        <v>100</v>
      </c>
      <c r="D11" s="56">
        <v>40</v>
      </c>
      <c r="E11" s="56">
        <v>77</v>
      </c>
      <c r="F11" s="56">
        <v>3</v>
      </c>
      <c r="G11" s="56">
        <v>6</v>
      </c>
      <c r="H11" s="56">
        <v>13</v>
      </c>
      <c r="I11" s="56">
        <v>3</v>
      </c>
      <c r="J11" s="56">
        <v>75</v>
      </c>
      <c r="K11" s="56">
        <v>50</v>
      </c>
      <c r="L11" s="56">
        <v>49</v>
      </c>
      <c r="M11" s="56">
        <v>52</v>
      </c>
      <c r="N11" s="56">
        <v>4</v>
      </c>
      <c r="O11" s="56">
        <v>37</v>
      </c>
      <c r="P11" s="56">
        <v>65</v>
      </c>
      <c r="Q11" s="56">
        <v>56</v>
      </c>
      <c r="R11" s="56">
        <v>0</v>
      </c>
      <c r="S11" s="56">
        <v>6</v>
      </c>
      <c r="T11" s="56">
        <v>17</v>
      </c>
    </row>
    <row r="12" spans="1:20">
      <c r="A12" s="10" t="s">
        <v>80</v>
      </c>
      <c r="B12" s="63">
        <v>11</v>
      </c>
      <c r="C12" s="56">
        <v>7</v>
      </c>
      <c r="D12" s="56">
        <v>5</v>
      </c>
      <c r="E12" s="56">
        <v>4</v>
      </c>
      <c r="F12" s="56">
        <v>2</v>
      </c>
      <c r="G12" s="56">
        <v>0</v>
      </c>
      <c r="H12" s="56">
        <v>1</v>
      </c>
      <c r="I12" s="56">
        <v>0</v>
      </c>
      <c r="J12" s="56">
        <v>8</v>
      </c>
      <c r="K12" s="56">
        <v>3</v>
      </c>
      <c r="L12" s="56">
        <v>3</v>
      </c>
      <c r="M12" s="56">
        <v>8</v>
      </c>
      <c r="N12" s="56">
        <v>5</v>
      </c>
      <c r="O12" s="56">
        <v>4</v>
      </c>
      <c r="P12" s="56">
        <v>6</v>
      </c>
      <c r="Q12" s="56">
        <v>5</v>
      </c>
      <c r="R12" s="56">
        <v>0</v>
      </c>
      <c r="S12" s="56">
        <v>0</v>
      </c>
      <c r="T12" s="56">
        <v>2</v>
      </c>
    </row>
    <row r="13" spans="1:20">
      <c r="A13" s="10" t="s">
        <v>185</v>
      </c>
      <c r="B13" s="63">
        <v>12</v>
      </c>
      <c r="C13" s="56">
        <v>9</v>
      </c>
      <c r="D13" s="56">
        <v>4</v>
      </c>
      <c r="E13" s="56">
        <v>4</v>
      </c>
      <c r="F13" s="56">
        <v>4</v>
      </c>
      <c r="G13" s="56">
        <v>0</v>
      </c>
      <c r="H13" s="56">
        <v>1</v>
      </c>
      <c r="I13" s="56">
        <v>0</v>
      </c>
      <c r="J13" s="56">
        <v>5</v>
      </c>
      <c r="K13" s="56">
        <v>3</v>
      </c>
      <c r="L13" s="56">
        <v>1</v>
      </c>
      <c r="M13" s="56">
        <v>3</v>
      </c>
      <c r="N13" s="56">
        <v>0</v>
      </c>
      <c r="O13" s="56">
        <v>1</v>
      </c>
      <c r="P13" s="56">
        <v>4</v>
      </c>
      <c r="Q13" s="56">
        <v>9</v>
      </c>
      <c r="R13" s="56">
        <v>1</v>
      </c>
      <c r="S13" s="56">
        <v>0</v>
      </c>
      <c r="T13" s="56">
        <v>1</v>
      </c>
    </row>
    <row r="14" spans="1:20">
      <c r="A14" s="10" t="s">
        <v>81</v>
      </c>
      <c r="B14" s="63">
        <v>46</v>
      </c>
      <c r="C14" s="56">
        <v>38</v>
      </c>
      <c r="D14" s="56">
        <v>13</v>
      </c>
      <c r="E14" s="56">
        <v>23</v>
      </c>
      <c r="F14" s="56">
        <v>3</v>
      </c>
      <c r="G14" s="56">
        <v>4</v>
      </c>
      <c r="H14" s="56">
        <v>1</v>
      </c>
      <c r="I14" s="56">
        <v>1</v>
      </c>
      <c r="J14" s="56">
        <v>32</v>
      </c>
      <c r="K14" s="56">
        <v>7</v>
      </c>
      <c r="L14" s="56">
        <v>5</v>
      </c>
      <c r="M14" s="56">
        <v>30</v>
      </c>
      <c r="N14" s="56">
        <v>7</v>
      </c>
      <c r="O14" s="56">
        <v>28</v>
      </c>
      <c r="P14" s="56">
        <v>21</v>
      </c>
      <c r="Q14" s="56">
        <v>9</v>
      </c>
      <c r="R14" s="56">
        <v>2</v>
      </c>
      <c r="S14" s="56">
        <v>1</v>
      </c>
      <c r="T14" s="56">
        <v>1</v>
      </c>
    </row>
    <row r="15" spans="1:20">
      <c r="A15" s="10" t="s">
        <v>82</v>
      </c>
      <c r="B15" s="63">
        <v>31</v>
      </c>
      <c r="C15" s="56">
        <v>26</v>
      </c>
      <c r="D15" s="56">
        <v>15</v>
      </c>
      <c r="E15" s="56">
        <v>18</v>
      </c>
      <c r="F15" s="56">
        <v>1</v>
      </c>
      <c r="G15" s="56">
        <v>1</v>
      </c>
      <c r="H15" s="56">
        <v>1</v>
      </c>
      <c r="I15" s="56">
        <v>2</v>
      </c>
      <c r="J15" s="56">
        <v>25</v>
      </c>
      <c r="K15" s="56">
        <v>4</v>
      </c>
      <c r="L15" s="56">
        <v>1</v>
      </c>
      <c r="M15" s="56">
        <v>25</v>
      </c>
      <c r="N15" s="56">
        <v>5</v>
      </c>
      <c r="O15" s="56">
        <v>18</v>
      </c>
      <c r="P15" s="56">
        <v>10</v>
      </c>
      <c r="Q15" s="56">
        <v>13</v>
      </c>
      <c r="R15" s="56">
        <v>1</v>
      </c>
      <c r="S15" s="56">
        <v>1</v>
      </c>
      <c r="T15" s="56">
        <v>1</v>
      </c>
    </row>
    <row r="16" spans="1:20">
      <c r="A16" s="10" t="s">
        <v>83</v>
      </c>
      <c r="B16" s="63">
        <v>6</v>
      </c>
      <c r="C16" s="63">
        <v>5</v>
      </c>
      <c r="D16" s="63">
        <v>3</v>
      </c>
      <c r="E16" s="63">
        <v>1</v>
      </c>
      <c r="F16" s="63">
        <v>0</v>
      </c>
      <c r="G16" s="63">
        <v>1</v>
      </c>
      <c r="H16" s="63">
        <v>0</v>
      </c>
      <c r="I16" s="63">
        <v>0</v>
      </c>
      <c r="J16" s="63">
        <v>3</v>
      </c>
      <c r="K16" s="63">
        <v>2</v>
      </c>
      <c r="L16" s="63">
        <v>2</v>
      </c>
      <c r="M16" s="63">
        <v>2</v>
      </c>
      <c r="N16" s="63">
        <v>1</v>
      </c>
      <c r="O16" s="63">
        <v>0</v>
      </c>
      <c r="P16" s="63">
        <v>3</v>
      </c>
      <c r="Q16" s="63">
        <v>2</v>
      </c>
      <c r="R16" s="63">
        <v>0</v>
      </c>
      <c r="S16" s="63">
        <v>0</v>
      </c>
      <c r="T16" s="63">
        <v>1</v>
      </c>
    </row>
    <row r="17" spans="1:20">
      <c r="A17" s="10" t="s">
        <v>84</v>
      </c>
      <c r="B17" s="63">
        <v>20</v>
      </c>
      <c r="C17" s="63">
        <v>17</v>
      </c>
      <c r="D17" s="63">
        <v>8</v>
      </c>
      <c r="E17" s="63">
        <v>4</v>
      </c>
      <c r="F17" s="63">
        <v>0</v>
      </c>
      <c r="G17" s="63">
        <v>2</v>
      </c>
      <c r="H17" s="63">
        <v>2</v>
      </c>
      <c r="I17" s="63">
        <v>1</v>
      </c>
      <c r="J17" s="63">
        <v>10</v>
      </c>
      <c r="K17" s="63">
        <v>7</v>
      </c>
      <c r="L17" s="63">
        <v>7</v>
      </c>
      <c r="M17" s="63">
        <v>6</v>
      </c>
      <c r="N17" s="63">
        <v>0</v>
      </c>
      <c r="O17" s="63">
        <v>6</v>
      </c>
      <c r="P17" s="63">
        <v>8</v>
      </c>
      <c r="Q17" s="63">
        <v>6</v>
      </c>
      <c r="R17" s="63">
        <v>2</v>
      </c>
      <c r="S17" s="63">
        <v>0</v>
      </c>
      <c r="T17" s="63">
        <v>2</v>
      </c>
    </row>
    <row r="18" spans="1:20">
      <c r="A18" s="10" t="s">
        <v>85</v>
      </c>
      <c r="B18" s="63">
        <v>7</v>
      </c>
      <c r="C18" s="63">
        <v>7</v>
      </c>
      <c r="D18" s="63">
        <v>1</v>
      </c>
      <c r="E18" s="63">
        <v>2</v>
      </c>
      <c r="F18" s="63">
        <v>0</v>
      </c>
      <c r="G18" s="63">
        <v>2</v>
      </c>
      <c r="H18" s="63">
        <v>0</v>
      </c>
      <c r="I18" s="63">
        <v>0</v>
      </c>
      <c r="J18" s="63">
        <v>3</v>
      </c>
      <c r="K18" s="63">
        <v>0</v>
      </c>
      <c r="L18" s="63">
        <v>0</v>
      </c>
      <c r="M18" s="63">
        <v>3</v>
      </c>
      <c r="N18" s="63">
        <v>1</v>
      </c>
      <c r="O18" s="63">
        <v>1</v>
      </c>
      <c r="P18" s="63">
        <v>1</v>
      </c>
      <c r="Q18" s="63">
        <v>0</v>
      </c>
      <c r="R18" s="63">
        <v>0</v>
      </c>
      <c r="S18" s="63">
        <v>0</v>
      </c>
      <c r="T18" s="63">
        <v>0</v>
      </c>
    </row>
    <row r="19" spans="1:20">
      <c r="A19" s="10" t="s">
        <v>86</v>
      </c>
      <c r="B19" s="63">
        <v>36</v>
      </c>
      <c r="C19" s="63">
        <v>29</v>
      </c>
      <c r="D19" s="63">
        <v>16</v>
      </c>
      <c r="E19" s="63">
        <v>13</v>
      </c>
      <c r="F19" s="63">
        <v>1</v>
      </c>
      <c r="G19" s="63">
        <v>1</v>
      </c>
      <c r="H19" s="63">
        <v>1</v>
      </c>
      <c r="I19" s="63">
        <v>1</v>
      </c>
      <c r="J19" s="63">
        <v>22</v>
      </c>
      <c r="K19" s="63">
        <v>11</v>
      </c>
      <c r="L19" s="63">
        <v>9</v>
      </c>
      <c r="M19" s="63">
        <v>18</v>
      </c>
      <c r="N19" s="63">
        <v>9</v>
      </c>
      <c r="O19" s="63">
        <v>9</v>
      </c>
      <c r="P19" s="63">
        <v>21</v>
      </c>
      <c r="Q19" s="63">
        <v>13</v>
      </c>
      <c r="R19" s="63">
        <v>1</v>
      </c>
      <c r="S19" s="63">
        <v>1</v>
      </c>
      <c r="T19" s="63">
        <v>9</v>
      </c>
    </row>
    <row r="20" spans="1:20">
      <c r="A20" s="10" t="s">
        <v>43</v>
      </c>
      <c r="B20" s="63">
        <v>73</v>
      </c>
      <c r="C20" s="63">
        <v>55</v>
      </c>
      <c r="D20" s="63">
        <v>26</v>
      </c>
      <c r="E20" s="63">
        <v>34</v>
      </c>
      <c r="F20" s="63">
        <v>4</v>
      </c>
      <c r="G20" s="63">
        <v>9</v>
      </c>
      <c r="H20" s="63">
        <v>5</v>
      </c>
      <c r="I20" s="63">
        <v>0</v>
      </c>
      <c r="J20" s="63">
        <v>39</v>
      </c>
      <c r="K20" s="63">
        <v>25</v>
      </c>
      <c r="L20" s="63">
        <v>21</v>
      </c>
      <c r="M20" s="63">
        <v>29</v>
      </c>
      <c r="N20" s="63">
        <v>8</v>
      </c>
      <c r="O20" s="63">
        <v>16</v>
      </c>
      <c r="P20" s="63">
        <v>37</v>
      </c>
      <c r="Q20" s="63">
        <v>36</v>
      </c>
      <c r="R20" s="63">
        <v>6</v>
      </c>
      <c r="S20" s="63">
        <v>5</v>
      </c>
      <c r="T20" s="63">
        <v>7</v>
      </c>
    </row>
    <row r="21" spans="1:20">
      <c r="A21" s="10" t="s">
        <v>87</v>
      </c>
      <c r="B21" s="63">
        <v>246</v>
      </c>
      <c r="C21" s="63">
        <v>197</v>
      </c>
      <c r="D21" s="63">
        <v>84</v>
      </c>
      <c r="E21" s="63">
        <v>118</v>
      </c>
      <c r="F21" s="63">
        <v>19</v>
      </c>
      <c r="G21" s="63">
        <v>4</v>
      </c>
      <c r="H21" s="63">
        <v>19</v>
      </c>
      <c r="I21" s="63">
        <v>2</v>
      </c>
      <c r="J21" s="63">
        <v>149</v>
      </c>
      <c r="K21" s="63">
        <v>16</v>
      </c>
      <c r="L21" s="63">
        <v>8</v>
      </c>
      <c r="M21" s="63">
        <v>145</v>
      </c>
      <c r="N21" s="63">
        <v>62</v>
      </c>
      <c r="O21" s="63">
        <v>111</v>
      </c>
      <c r="P21" s="63">
        <v>76</v>
      </c>
      <c r="Q21" s="63">
        <v>98</v>
      </c>
      <c r="R21" s="63">
        <v>5</v>
      </c>
      <c r="S21" s="63">
        <v>6</v>
      </c>
      <c r="T21" s="63">
        <v>22</v>
      </c>
    </row>
    <row r="22" spans="1:20">
      <c r="A22" s="10" t="s">
        <v>53</v>
      </c>
      <c r="B22" s="63">
        <v>26</v>
      </c>
      <c r="C22" s="63">
        <v>22</v>
      </c>
      <c r="D22" s="63">
        <v>7</v>
      </c>
      <c r="E22" s="63">
        <v>6</v>
      </c>
      <c r="F22" s="63">
        <v>1</v>
      </c>
      <c r="G22" s="63">
        <v>2</v>
      </c>
      <c r="H22" s="63">
        <v>10</v>
      </c>
      <c r="I22" s="63">
        <v>0</v>
      </c>
      <c r="J22" s="63">
        <v>15</v>
      </c>
      <c r="K22" s="63">
        <v>11</v>
      </c>
      <c r="L22" s="63">
        <v>8</v>
      </c>
      <c r="M22" s="63">
        <v>9</v>
      </c>
      <c r="N22" s="63">
        <v>0</v>
      </c>
      <c r="O22" s="63">
        <v>7</v>
      </c>
      <c r="P22" s="63">
        <v>11</v>
      </c>
      <c r="Q22" s="63">
        <v>11</v>
      </c>
      <c r="R22" s="63">
        <v>0</v>
      </c>
      <c r="S22" s="63">
        <v>1</v>
      </c>
      <c r="T22" s="63">
        <v>2</v>
      </c>
    </row>
    <row r="23" spans="1:20">
      <c r="A23" s="10" t="s">
        <v>88</v>
      </c>
      <c r="B23" s="63">
        <v>26</v>
      </c>
      <c r="C23" s="63">
        <v>24</v>
      </c>
      <c r="D23" s="63">
        <v>6</v>
      </c>
      <c r="E23" s="63">
        <v>13</v>
      </c>
      <c r="F23" s="63">
        <v>0</v>
      </c>
      <c r="G23" s="63">
        <v>1</v>
      </c>
      <c r="H23" s="63">
        <v>4</v>
      </c>
      <c r="I23" s="63">
        <v>2</v>
      </c>
      <c r="J23" s="63">
        <v>17</v>
      </c>
      <c r="K23" s="63">
        <v>1</v>
      </c>
      <c r="L23" s="63">
        <v>0</v>
      </c>
      <c r="M23" s="63">
        <v>17</v>
      </c>
      <c r="N23" s="63">
        <v>5</v>
      </c>
      <c r="O23" s="63">
        <v>15</v>
      </c>
      <c r="P23" s="63">
        <v>9</v>
      </c>
      <c r="Q23" s="63">
        <v>12</v>
      </c>
      <c r="R23" s="63">
        <v>0</v>
      </c>
      <c r="S23" s="63">
        <v>1</v>
      </c>
      <c r="T23" s="63">
        <v>3</v>
      </c>
    </row>
    <row r="24" spans="1:20">
      <c r="A24" s="10" t="s">
        <v>89</v>
      </c>
      <c r="B24" s="63">
        <v>20</v>
      </c>
      <c r="C24" s="63">
        <v>15</v>
      </c>
      <c r="D24" s="63">
        <v>7</v>
      </c>
      <c r="E24" s="63">
        <v>8</v>
      </c>
      <c r="F24" s="63">
        <v>1</v>
      </c>
      <c r="G24" s="63">
        <v>1</v>
      </c>
      <c r="H24" s="63">
        <v>3</v>
      </c>
      <c r="I24" s="63">
        <v>0</v>
      </c>
      <c r="J24" s="63">
        <v>12</v>
      </c>
      <c r="K24" s="63">
        <v>4</v>
      </c>
      <c r="L24" s="63">
        <v>4</v>
      </c>
      <c r="M24" s="63">
        <v>11</v>
      </c>
      <c r="N24" s="63">
        <v>2</v>
      </c>
      <c r="O24" s="63">
        <v>9</v>
      </c>
      <c r="P24" s="63">
        <v>7</v>
      </c>
      <c r="Q24" s="63">
        <v>8</v>
      </c>
      <c r="R24" s="63">
        <v>2</v>
      </c>
      <c r="S24" s="63">
        <v>2</v>
      </c>
      <c r="T24" s="63">
        <v>2</v>
      </c>
    </row>
    <row r="25" spans="1:20">
      <c r="A25" s="10" t="s">
        <v>90</v>
      </c>
      <c r="B25" s="63">
        <v>10</v>
      </c>
      <c r="C25" s="63">
        <v>4</v>
      </c>
      <c r="D25" s="63">
        <v>0</v>
      </c>
      <c r="E25" s="63">
        <v>2</v>
      </c>
      <c r="F25" s="63">
        <v>0</v>
      </c>
      <c r="G25" s="63">
        <v>0</v>
      </c>
      <c r="H25" s="63">
        <v>0</v>
      </c>
      <c r="I25" s="63">
        <v>0</v>
      </c>
      <c r="J25" s="63">
        <v>5</v>
      </c>
      <c r="K25" s="63">
        <v>5</v>
      </c>
      <c r="L25" s="63">
        <v>0</v>
      </c>
      <c r="M25" s="63">
        <v>0</v>
      </c>
      <c r="N25" s="63">
        <v>0</v>
      </c>
      <c r="O25" s="63">
        <v>0</v>
      </c>
      <c r="P25" s="63">
        <v>3</v>
      </c>
      <c r="Q25" s="63">
        <v>4</v>
      </c>
      <c r="R25" s="63">
        <v>1</v>
      </c>
      <c r="S25" s="63">
        <v>0</v>
      </c>
      <c r="T25" s="63">
        <v>2</v>
      </c>
    </row>
    <row r="26" spans="1:20">
      <c r="A26" s="10" t="s">
        <v>91</v>
      </c>
      <c r="B26" s="63">
        <v>5</v>
      </c>
      <c r="C26" s="63">
        <v>5</v>
      </c>
      <c r="D26" s="63">
        <v>3</v>
      </c>
      <c r="E26" s="63">
        <v>0</v>
      </c>
      <c r="F26" s="63">
        <v>0</v>
      </c>
      <c r="G26" s="63">
        <v>0</v>
      </c>
      <c r="H26" s="63">
        <v>4</v>
      </c>
      <c r="I26" s="63">
        <v>0</v>
      </c>
      <c r="J26" s="63">
        <v>4</v>
      </c>
      <c r="K26" s="63">
        <v>3</v>
      </c>
      <c r="L26" s="63">
        <v>3</v>
      </c>
      <c r="M26" s="63">
        <v>2</v>
      </c>
      <c r="N26" s="63">
        <v>0</v>
      </c>
      <c r="O26" s="63">
        <v>2</v>
      </c>
      <c r="P26" s="63">
        <v>2</v>
      </c>
      <c r="Q26" s="63">
        <v>2</v>
      </c>
      <c r="R26" s="63">
        <v>0</v>
      </c>
      <c r="S26" s="63">
        <v>0</v>
      </c>
      <c r="T26" s="63">
        <v>1</v>
      </c>
    </row>
    <row r="27" spans="1:20">
      <c r="A27" s="10" t="s">
        <v>92</v>
      </c>
      <c r="B27" s="63">
        <v>36</v>
      </c>
      <c r="C27" s="63">
        <v>32</v>
      </c>
      <c r="D27" s="63">
        <v>17</v>
      </c>
      <c r="E27" s="63">
        <v>16</v>
      </c>
      <c r="F27" s="63">
        <v>1</v>
      </c>
      <c r="G27" s="63">
        <v>1</v>
      </c>
      <c r="H27" s="63">
        <v>3</v>
      </c>
      <c r="I27" s="63">
        <v>1</v>
      </c>
      <c r="J27" s="63">
        <v>20</v>
      </c>
      <c r="K27" s="63">
        <v>3</v>
      </c>
      <c r="L27" s="63">
        <v>1</v>
      </c>
      <c r="M27" s="63">
        <v>19</v>
      </c>
      <c r="N27" s="63">
        <v>7</v>
      </c>
      <c r="O27" s="63">
        <v>14</v>
      </c>
      <c r="P27" s="63">
        <v>10</v>
      </c>
      <c r="Q27" s="63">
        <v>12</v>
      </c>
      <c r="R27" s="63">
        <v>0</v>
      </c>
      <c r="S27" s="63">
        <v>0</v>
      </c>
      <c r="T27" s="63">
        <v>5</v>
      </c>
    </row>
    <row r="28" spans="1:20">
      <c r="A28" s="10" t="s">
        <v>93</v>
      </c>
      <c r="B28" s="63">
        <v>103</v>
      </c>
      <c r="C28" s="63">
        <v>70</v>
      </c>
      <c r="D28" s="63">
        <v>35</v>
      </c>
      <c r="E28" s="63">
        <v>31</v>
      </c>
      <c r="F28" s="63">
        <v>12</v>
      </c>
      <c r="G28" s="63">
        <v>3</v>
      </c>
      <c r="H28" s="63">
        <v>4</v>
      </c>
      <c r="I28" s="63">
        <v>2</v>
      </c>
      <c r="J28" s="63">
        <v>54</v>
      </c>
      <c r="K28" s="63">
        <v>1</v>
      </c>
      <c r="L28" s="63">
        <v>1</v>
      </c>
      <c r="M28" s="63">
        <v>54</v>
      </c>
      <c r="N28" s="63">
        <v>13</v>
      </c>
      <c r="O28" s="63">
        <v>44</v>
      </c>
      <c r="P28" s="63">
        <v>30</v>
      </c>
      <c r="Q28" s="63">
        <v>51</v>
      </c>
      <c r="R28" s="63">
        <v>2</v>
      </c>
      <c r="S28" s="63">
        <v>2</v>
      </c>
      <c r="T28" s="63">
        <v>10</v>
      </c>
    </row>
    <row r="29" spans="1:20">
      <c r="A29" s="10" t="s">
        <v>94</v>
      </c>
      <c r="B29" s="63">
        <v>1</v>
      </c>
      <c r="C29" s="63">
        <v>1</v>
      </c>
      <c r="D29" s="63">
        <v>0</v>
      </c>
      <c r="E29" s="63">
        <v>1</v>
      </c>
      <c r="F29" s="63">
        <v>0</v>
      </c>
      <c r="G29" s="63">
        <v>0</v>
      </c>
      <c r="H29" s="63">
        <v>0</v>
      </c>
      <c r="I29" s="63">
        <v>0</v>
      </c>
      <c r="J29" s="63">
        <v>1</v>
      </c>
      <c r="K29" s="63">
        <v>1</v>
      </c>
      <c r="L29" s="63">
        <v>0</v>
      </c>
      <c r="M29" s="63">
        <v>0</v>
      </c>
      <c r="N29" s="63">
        <v>0</v>
      </c>
      <c r="O29" s="63">
        <v>0</v>
      </c>
      <c r="P29" s="63">
        <v>1</v>
      </c>
      <c r="Q29" s="63">
        <v>0</v>
      </c>
      <c r="R29" s="63">
        <v>0</v>
      </c>
      <c r="S29" s="63">
        <v>0</v>
      </c>
      <c r="T29" s="63">
        <v>0</v>
      </c>
    </row>
    <row r="30" spans="1:20">
      <c r="A30" s="10" t="s">
        <v>186</v>
      </c>
      <c r="B30" s="63">
        <v>25</v>
      </c>
      <c r="C30" s="63">
        <v>19</v>
      </c>
      <c r="D30" s="63">
        <v>3</v>
      </c>
      <c r="E30" s="63">
        <v>12</v>
      </c>
      <c r="F30" s="63">
        <v>0</v>
      </c>
      <c r="G30" s="63">
        <v>2</v>
      </c>
      <c r="H30" s="63">
        <v>3</v>
      </c>
      <c r="I30" s="63">
        <v>0</v>
      </c>
      <c r="J30" s="63">
        <v>15</v>
      </c>
      <c r="K30" s="63">
        <v>7</v>
      </c>
      <c r="L30" s="63">
        <v>5</v>
      </c>
      <c r="M30" s="63">
        <v>11</v>
      </c>
      <c r="N30" s="63">
        <v>4</v>
      </c>
      <c r="O30" s="63">
        <v>9</v>
      </c>
      <c r="P30" s="63">
        <v>12</v>
      </c>
      <c r="Q30" s="63">
        <v>8</v>
      </c>
      <c r="R30" s="63">
        <v>0</v>
      </c>
      <c r="S30" s="63">
        <v>1</v>
      </c>
      <c r="T30" s="63">
        <v>5</v>
      </c>
    </row>
    <row r="31" spans="1:20">
      <c r="A31" s="10" t="s">
        <v>95</v>
      </c>
      <c r="B31" s="63">
        <v>44</v>
      </c>
      <c r="C31" s="63">
        <v>37</v>
      </c>
      <c r="D31" s="63">
        <v>14</v>
      </c>
      <c r="E31" s="63">
        <v>20</v>
      </c>
      <c r="F31" s="63">
        <v>3</v>
      </c>
      <c r="G31" s="63">
        <v>3</v>
      </c>
      <c r="H31" s="63">
        <v>7</v>
      </c>
      <c r="I31" s="63">
        <v>1</v>
      </c>
      <c r="J31" s="63">
        <v>28</v>
      </c>
      <c r="K31" s="63">
        <v>2</v>
      </c>
      <c r="L31" s="63">
        <v>0</v>
      </c>
      <c r="M31" s="63">
        <v>26</v>
      </c>
      <c r="N31" s="63">
        <v>7</v>
      </c>
      <c r="O31" s="63">
        <v>23</v>
      </c>
      <c r="P31" s="63">
        <v>14</v>
      </c>
      <c r="Q31" s="63">
        <v>22</v>
      </c>
      <c r="R31" s="63">
        <v>1</v>
      </c>
      <c r="S31" s="63">
        <v>1</v>
      </c>
      <c r="T31" s="63">
        <v>4</v>
      </c>
    </row>
    <row r="32" spans="1:20">
      <c r="A32" s="10" t="s">
        <v>96</v>
      </c>
      <c r="B32" s="63">
        <v>11</v>
      </c>
      <c r="C32" s="63">
        <v>9</v>
      </c>
      <c r="D32" s="63">
        <v>4</v>
      </c>
      <c r="E32" s="63">
        <v>3</v>
      </c>
      <c r="F32" s="63">
        <v>0</v>
      </c>
      <c r="G32" s="63">
        <v>3</v>
      </c>
      <c r="H32" s="63">
        <v>6</v>
      </c>
      <c r="I32" s="63">
        <v>0</v>
      </c>
      <c r="J32" s="63">
        <v>6</v>
      </c>
      <c r="K32" s="63">
        <v>5</v>
      </c>
      <c r="L32" s="63">
        <v>3</v>
      </c>
      <c r="M32" s="63">
        <v>3</v>
      </c>
      <c r="N32" s="63">
        <v>0</v>
      </c>
      <c r="O32" s="63">
        <v>2</v>
      </c>
      <c r="P32" s="63">
        <v>6</v>
      </c>
      <c r="Q32" s="63">
        <v>3</v>
      </c>
      <c r="R32" s="63">
        <v>0</v>
      </c>
      <c r="S32" s="63">
        <v>0</v>
      </c>
      <c r="T32" s="63">
        <v>0</v>
      </c>
    </row>
    <row r="33" spans="1:20">
      <c r="A33" s="10" t="s">
        <v>97</v>
      </c>
      <c r="B33" s="63">
        <v>5</v>
      </c>
      <c r="C33" s="63">
        <v>2</v>
      </c>
      <c r="D33" s="63">
        <v>0</v>
      </c>
      <c r="E33" s="63">
        <v>0</v>
      </c>
      <c r="F33" s="63">
        <v>0</v>
      </c>
      <c r="G33" s="63">
        <v>0</v>
      </c>
      <c r="H33" s="63">
        <v>0</v>
      </c>
      <c r="I33" s="63">
        <v>0</v>
      </c>
      <c r="J33" s="63">
        <v>3</v>
      </c>
      <c r="K33" s="63">
        <v>2</v>
      </c>
      <c r="L33" s="63">
        <v>0</v>
      </c>
      <c r="M33" s="63">
        <v>1</v>
      </c>
      <c r="N33" s="63">
        <v>0</v>
      </c>
      <c r="O33" s="63">
        <v>1</v>
      </c>
      <c r="P33" s="63">
        <v>2</v>
      </c>
      <c r="Q33" s="63">
        <v>1</v>
      </c>
      <c r="R33" s="63">
        <v>0</v>
      </c>
      <c r="S33" s="63">
        <v>0</v>
      </c>
      <c r="T33" s="63">
        <v>1</v>
      </c>
    </row>
    <row r="34" spans="1:20">
      <c r="A34" s="10" t="s">
        <v>98</v>
      </c>
      <c r="B34" s="63">
        <v>16</v>
      </c>
      <c r="C34" s="63">
        <v>13</v>
      </c>
      <c r="D34" s="63">
        <v>5</v>
      </c>
      <c r="E34" s="63">
        <v>11</v>
      </c>
      <c r="F34" s="63">
        <v>2</v>
      </c>
      <c r="G34" s="63">
        <v>0</v>
      </c>
      <c r="H34" s="63">
        <v>2</v>
      </c>
      <c r="I34" s="63">
        <v>0</v>
      </c>
      <c r="J34" s="63">
        <v>8</v>
      </c>
      <c r="K34" s="63">
        <v>1</v>
      </c>
      <c r="L34" s="63">
        <v>0</v>
      </c>
      <c r="M34" s="63">
        <v>8</v>
      </c>
      <c r="N34" s="63">
        <v>3</v>
      </c>
      <c r="O34" s="63">
        <v>5</v>
      </c>
      <c r="P34" s="63">
        <v>4</v>
      </c>
      <c r="Q34" s="63">
        <v>8</v>
      </c>
      <c r="R34" s="63">
        <v>0</v>
      </c>
      <c r="S34" s="63">
        <v>0</v>
      </c>
      <c r="T34" s="63">
        <v>1</v>
      </c>
    </row>
    <row r="35" spans="1:20">
      <c r="A35" s="10" t="s">
        <v>99</v>
      </c>
      <c r="B35" s="63">
        <v>71</v>
      </c>
      <c r="C35" s="63">
        <v>57</v>
      </c>
      <c r="D35" s="63">
        <v>31</v>
      </c>
      <c r="E35" s="63">
        <v>30</v>
      </c>
      <c r="F35" s="63">
        <v>8</v>
      </c>
      <c r="G35" s="63">
        <v>5</v>
      </c>
      <c r="H35" s="63">
        <v>8</v>
      </c>
      <c r="I35" s="63">
        <v>3</v>
      </c>
      <c r="J35" s="63">
        <v>40</v>
      </c>
      <c r="K35" s="63">
        <v>3</v>
      </c>
      <c r="L35" s="63">
        <v>2</v>
      </c>
      <c r="M35" s="63">
        <v>39</v>
      </c>
      <c r="N35" s="63">
        <v>17</v>
      </c>
      <c r="O35" s="63">
        <v>30</v>
      </c>
      <c r="P35" s="63">
        <v>24</v>
      </c>
      <c r="Q35" s="63">
        <v>29</v>
      </c>
      <c r="R35" s="63">
        <v>3</v>
      </c>
      <c r="S35" s="63">
        <v>2</v>
      </c>
      <c r="T35" s="63">
        <v>7</v>
      </c>
    </row>
    <row r="36" spans="1:20">
      <c r="A36" s="10" t="s">
        <v>100</v>
      </c>
      <c r="B36" s="63">
        <v>15</v>
      </c>
      <c r="C36" s="63">
        <v>13</v>
      </c>
      <c r="D36" s="63">
        <v>3</v>
      </c>
      <c r="E36" s="63">
        <v>6</v>
      </c>
      <c r="F36" s="63">
        <v>2</v>
      </c>
      <c r="G36" s="63">
        <v>0</v>
      </c>
      <c r="H36" s="63">
        <v>4</v>
      </c>
      <c r="I36" s="63">
        <v>0</v>
      </c>
      <c r="J36" s="63">
        <v>7</v>
      </c>
      <c r="K36" s="63">
        <v>3</v>
      </c>
      <c r="L36" s="63">
        <v>3</v>
      </c>
      <c r="M36" s="63">
        <v>6</v>
      </c>
      <c r="N36" s="63">
        <v>3</v>
      </c>
      <c r="O36" s="63">
        <v>2</v>
      </c>
      <c r="P36" s="63">
        <v>8</v>
      </c>
      <c r="Q36" s="63">
        <v>4</v>
      </c>
      <c r="R36" s="63">
        <v>0</v>
      </c>
      <c r="S36" s="63">
        <v>1</v>
      </c>
      <c r="T36" s="63">
        <v>1</v>
      </c>
    </row>
    <row r="37" spans="1:20">
      <c r="A37" s="10" t="s">
        <v>101</v>
      </c>
      <c r="B37" s="63">
        <v>26</v>
      </c>
      <c r="C37" s="63">
        <v>20</v>
      </c>
      <c r="D37" s="63">
        <v>8</v>
      </c>
      <c r="E37" s="63">
        <v>8</v>
      </c>
      <c r="F37" s="63">
        <v>2</v>
      </c>
      <c r="G37" s="63">
        <v>2</v>
      </c>
      <c r="H37" s="63">
        <v>3</v>
      </c>
      <c r="I37" s="63">
        <v>1</v>
      </c>
      <c r="J37" s="63">
        <v>12</v>
      </c>
      <c r="K37" s="63">
        <v>2</v>
      </c>
      <c r="L37" s="63">
        <v>2</v>
      </c>
      <c r="M37" s="63">
        <v>12</v>
      </c>
      <c r="N37" s="63">
        <v>3</v>
      </c>
      <c r="O37" s="63">
        <v>11</v>
      </c>
      <c r="P37" s="63">
        <v>12</v>
      </c>
      <c r="Q37" s="63">
        <v>10</v>
      </c>
      <c r="R37" s="63">
        <v>0</v>
      </c>
      <c r="S37" s="63">
        <v>3</v>
      </c>
      <c r="T37" s="63">
        <v>0</v>
      </c>
    </row>
    <row r="38" spans="1:20">
      <c r="A38" s="10" t="s">
        <v>102</v>
      </c>
      <c r="B38" s="63">
        <v>31</v>
      </c>
      <c r="C38" s="63">
        <v>24</v>
      </c>
      <c r="D38" s="63">
        <v>8</v>
      </c>
      <c r="E38" s="63">
        <v>11</v>
      </c>
      <c r="F38" s="63">
        <v>0</v>
      </c>
      <c r="G38" s="63">
        <v>4</v>
      </c>
      <c r="H38" s="63">
        <v>4</v>
      </c>
      <c r="I38" s="63">
        <v>0</v>
      </c>
      <c r="J38" s="63">
        <v>17</v>
      </c>
      <c r="K38" s="63">
        <v>9</v>
      </c>
      <c r="L38" s="63">
        <v>7</v>
      </c>
      <c r="M38" s="63">
        <v>14</v>
      </c>
      <c r="N38" s="63">
        <v>2</v>
      </c>
      <c r="O38" s="63">
        <v>10</v>
      </c>
      <c r="P38" s="63">
        <v>13</v>
      </c>
      <c r="Q38" s="63">
        <v>12</v>
      </c>
      <c r="R38" s="63">
        <v>2</v>
      </c>
      <c r="S38" s="63">
        <v>0</v>
      </c>
      <c r="T38" s="63">
        <v>4</v>
      </c>
    </row>
  </sheetData>
  <hyperlinks>
    <hyperlink ref="A4" location="Table_of_contents!A1" display="Back to table of contents" xr:uid="{00000000-0004-0000-1600-000000000000}"/>
  </hyperlink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65"/>
  <sheetViews>
    <sheetView workbookViewId="0"/>
  </sheetViews>
  <sheetFormatPr defaultColWidth="8.6640625" defaultRowHeight="15"/>
  <cols>
    <col min="1" max="1" width="26.6640625" style="10" customWidth="1"/>
    <col min="2" max="2" width="22.44140625" style="10" customWidth="1"/>
    <col min="3" max="6" width="23.5546875" style="24" customWidth="1"/>
    <col min="7" max="16384" width="8.6640625" style="10"/>
  </cols>
  <sheetData>
    <row r="1" spans="1:6" ht="21">
      <c r="A1" s="48" t="s">
        <v>413</v>
      </c>
      <c r="B1" s="48"/>
      <c r="D1" s="79"/>
    </row>
    <row r="2" spans="1:6">
      <c r="A2" s="17" t="s">
        <v>182</v>
      </c>
      <c r="B2" s="17"/>
      <c r="D2" s="79"/>
    </row>
    <row r="3" spans="1:6">
      <c r="A3" s="17" t="s">
        <v>365</v>
      </c>
      <c r="B3" s="17"/>
      <c r="D3" s="79"/>
    </row>
    <row r="4" spans="1:6">
      <c r="A4" s="129" t="s">
        <v>171</v>
      </c>
      <c r="B4" s="76"/>
      <c r="D4" s="79"/>
    </row>
    <row r="5" spans="1:6" ht="46.8">
      <c r="A5" s="140" t="s">
        <v>103</v>
      </c>
      <c r="B5" s="140" t="s">
        <v>244</v>
      </c>
      <c r="C5" s="87" t="s">
        <v>323</v>
      </c>
      <c r="D5" s="87" t="s">
        <v>300</v>
      </c>
      <c r="E5" s="87" t="s">
        <v>301</v>
      </c>
      <c r="F5" s="87" t="s">
        <v>119</v>
      </c>
    </row>
    <row r="6" spans="1:6" ht="30" customHeight="1">
      <c r="A6" s="10" t="s">
        <v>40</v>
      </c>
      <c r="B6" s="52" t="s">
        <v>55</v>
      </c>
      <c r="C6" s="25">
        <v>6.3</v>
      </c>
      <c r="D6" s="25">
        <v>6</v>
      </c>
      <c r="E6" s="25">
        <v>6.6</v>
      </c>
      <c r="F6" s="64">
        <v>1682</v>
      </c>
    </row>
    <row r="7" spans="1:6">
      <c r="A7" s="10" t="s">
        <v>76</v>
      </c>
      <c r="B7" s="52" t="s">
        <v>55</v>
      </c>
      <c r="C7" s="25">
        <v>10.7</v>
      </c>
      <c r="D7" s="25">
        <v>8.9</v>
      </c>
      <c r="E7" s="25">
        <v>12.5</v>
      </c>
      <c r="F7" s="64">
        <v>136</v>
      </c>
    </row>
    <row r="8" spans="1:6">
      <c r="A8" s="10" t="s">
        <v>77</v>
      </c>
      <c r="B8" s="52" t="s">
        <v>55</v>
      </c>
      <c r="C8" s="25">
        <v>4.5999999999999996</v>
      </c>
      <c r="D8" s="25">
        <v>3.3</v>
      </c>
      <c r="E8" s="25">
        <v>5.9</v>
      </c>
      <c r="F8" s="64">
        <v>50</v>
      </c>
    </row>
    <row r="9" spans="1:6">
      <c r="A9" s="10" t="s">
        <v>78</v>
      </c>
      <c r="B9" s="52" t="s">
        <v>55</v>
      </c>
      <c r="C9" s="25">
        <v>4</v>
      </c>
      <c r="D9" s="25">
        <v>2.2999999999999998</v>
      </c>
      <c r="E9" s="25">
        <v>5.7</v>
      </c>
      <c r="F9" s="64">
        <v>21</v>
      </c>
    </row>
    <row r="10" spans="1:6">
      <c r="A10" s="10" t="s">
        <v>184</v>
      </c>
      <c r="B10" s="52" t="s">
        <v>55</v>
      </c>
      <c r="C10" s="25">
        <v>3.7</v>
      </c>
      <c r="D10" s="25">
        <v>1.9</v>
      </c>
      <c r="E10" s="25">
        <v>5.5</v>
      </c>
      <c r="F10" s="64">
        <v>16</v>
      </c>
    </row>
    <row r="11" spans="1:6">
      <c r="A11" s="10" t="s">
        <v>79</v>
      </c>
      <c r="B11" s="52" t="s">
        <v>55</v>
      </c>
      <c r="C11" s="25">
        <v>5.0999999999999996</v>
      </c>
      <c r="D11" s="25">
        <v>4.2</v>
      </c>
      <c r="E11" s="25">
        <v>6</v>
      </c>
      <c r="F11" s="64">
        <v>137</v>
      </c>
    </row>
    <row r="12" spans="1:6">
      <c r="A12" s="10" t="s">
        <v>80</v>
      </c>
      <c r="B12" s="52" t="s">
        <v>55</v>
      </c>
      <c r="C12" s="25">
        <v>5.9</v>
      </c>
      <c r="D12" s="25">
        <v>2.8</v>
      </c>
      <c r="E12" s="25">
        <v>8.9</v>
      </c>
      <c r="F12" s="64">
        <v>14</v>
      </c>
    </row>
    <row r="13" spans="1:6">
      <c r="A13" s="10" t="s">
        <v>185</v>
      </c>
      <c r="B13" s="52" t="s">
        <v>55</v>
      </c>
      <c r="C13" s="25">
        <v>6.4</v>
      </c>
      <c r="D13" s="25">
        <v>4.4000000000000004</v>
      </c>
      <c r="E13" s="25">
        <v>8.4</v>
      </c>
      <c r="F13" s="64">
        <v>40</v>
      </c>
    </row>
    <row r="14" spans="1:6">
      <c r="A14" s="10" t="s">
        <v>81</v>
      </c>
      <c r="B14" s="52" t="s">
        <v>55</v>
      </c>
      <c r="C14" s="25">
        <v>5.9</v>
      </c>
      <c r="D14" s="25">
        <v>4.2</v>
      </c>
      <c r="E14" s="25">
        <v>7.6</v>
      </c>
      <c r="F14" s="64">
        <v>46</v>
      </c>
    </row>
    <row r="15" spans="1:6">
      <c r="A15" s="10" t="s">
        <v>82</v>
      </c>
      <c r="B15" s="52" t="s">
        <v>55</v>
      </c>
      <c r="C15" s="25">
        <v>5.6</v>
      </c>
      <c r="D15" s="25">
        <v>3.7</v>
      </c>
      <c r="E15" s="25">
        <v>7.5</v>
      </c>
      <c r="F15" s="64">
        <v>33</v>
      </c>
    </row>
    <row r="16" spans="1:6">
      <c r="A16" s="10" t="s">
        <v>83</v>
      </c>
      <c r="B16" s="52" t="s">
        <v>55</v>
      </c>
      <c r="C16" s="25">
        <v>3.8</v>
      </c>
      <c r="D16" s="25">
        <v>2.1</v>
      </c>
      <c r="E16" s="25">
        <v>5.5</v>
      </c>
      <c r="F16" s="64">
        <v>19</v>
      </c>
    </row>
    <row r="17" spans="1:6">
      <c r="A17" s="10" t="s">
        <v>84</v>
      </c>
      <c r="B17" s="52" t="s">
        <v>55</v>
      </c>
      <c r="C17" s="25">
        <v>3.7</v>
      </c>
      <c r="D17" s="25">
        <v>1.8</v>
      </c>
      <c r="E17" s="25">
        <v>5.6</v>
      </c>
      <c r="F17" s="64">
        <v>15</v>
      </c>
    </row>
    <row r="18" spans="1:6">
      <c r="A18" s="10" t="s">
        <v>85</v>
      </c>
      <c r="B18" s="52" t="s">
        <v>55</v>
      </c>
      <c r="C18" s="25">
        <v>5</v>
      </c>
      <c r="D18" s="25">
        <v>2.8</v>
      </c>
      <c r="E18" s="25">
        <v>7.2</v>
      </c>
      <c r="F18" s="64">
        <v>20</v>
      </c>
    </row>
    <row r="19" spans="1:6">
      <c r="A19" s="10" t="s">
        <v>86</v>
      </c>
      <c r="B19" s="52" t="s">
        <v>55</v>
      </c>
      <c r="C19" s="25">
        <v>3.8</v>
      </c>
      <c r="D19" s="25">
        <v>2.4</v>
      </c>
      <c r="E19" s="25">
        <v>5.2</v>
      </c>
      <c r="F19" s="64">
        <v>29</v>
      </c>
    </row>
    <row r="20" spans="1:6">
      <c r="A20" s="10" t="s">
        <v>43</v>
      </c>
      <c r="B20" s="52" t="s">
        <v>55</v>
      </c>
      <c r="C20" s="25">
        <v>3.6</v>
      </c>
      <c r="D20" s="25">
        <v>2.7</v>
      </c>
      <c r="E20" s="25">
        <v>4.5</v>
      </c>
      <c r="F20" s="64">
        <v>65</v>
      </c>
    </row>
    <row r="21" spans="1:6">
      <c r="A21" s="10" t="s">
        <v>87</v>
      </c>
      <c r="B21" s="52" t="s">
        <v>55</v>
      </c>
      <c r="C21" s="25">
        <v>14.5</v>
      </c>
      <c r="D21" s="25">
        <v>13.2</v>
      </c>
      <c r="E21" s="25">
        <v>15.8</v>
      </c>
      <c r="F21" s="64">
        <v>490</v>
      </c>
    </row>
    <row r="22" spans="1:6">
      <c r="A22" s="10" t="s">
        <v>53</v>
      </c>
      <c r="B22" s="52" t="s">
        <v>55</v>
      </c>
      <c r="C22" s="25">
        <v>2.9</v>
      </c>
      <c r="D22" s="25">
        <v>1.8</v>
      </c>
      <c r="E22" s="25">
        <v>3.9</v>
      </c>
      <c r="F22" s="64">
        <v>29</v>
      </c>
    </row>
    <row r="23" spans="1:6">
      <c r="A23" s="10" t="s">
        <v>88</v>
      </c>
      <c r="B23" s="52" t="s">
        <v>55</v>
      </c>
      <c r="C23" s="25">
        <v>11.3</v>
      </c>
      <c r="D23" s="25">
        <v>8</v>
      </c>
      <c r="E23" s="25">
        <v>14.5</v>
      </c>
      <c r="F23" s="64">
        <v>47</v>
      </c>
    </row>
    <row r="24" spans="1:6">
      <c r="A24" s="10" t="s">
        <v>89</v>
      </c>
      <c r="B24" s="52" t="s">
        <v>55</v>
      </c>
      <c r="C24" s="25">
        <v>4.5999999999999996</v>
      </c>
      <c r="D24" s="25">
        <v>2.5</v>
      </c>
      <c r="E24" s="25">
        <v>6.8</v>
      </c>
      <c r="F24" s="64">
        <v>18</v>
      </c>
    </row>
    <row r="25" spans="1:6">
      <c r="A25" s="10" t="s">
        <v>90</v>
      </c>
      <c r="B25" s="52" t="s">
        <v>55</v>
      </c>
      <c r="C25" s="25">
        <v>3</v>
      </c>
      <c r="D25" s="25">
        <v>1.4</v>
      </c>
      <c r="E25" s="25">
        <v>4.5999999999999996</v>
      </c>
      <c r="F25" s="64">
        <v>14</v>
      </c>
    </row>
    <row r="26" spans="1:6">
      <c r="A26" s="10" t="s">
        <v>91</v>
      </c>
      <c r="B26" s="52" t="s">
        <v>55</v>
      </c>
      <c r="C26" s="25" t="s">
        <v>248</v>
      </c>
      <c r="D26" s="25" t="s">
        <v>248</v>
      </c>
      <c r="E26" s="25" t="s">
        <v>248</v>
      </c>
      <c r="F26" s="64">
        <v>3</v>
      </c>
    </row>
    <row r="27" spans="1:6">
      <c r="A27" s="10" t="s">
        <v>92</v>
      </c>
      <c r="B27" s="52" t="s">
        <v>55</v>
      </c>
      <c r="C27" s="25">
        <v>9</v>
      </c>
      <c r="D27" s="25">
        <v>6.8</v>
      </c>
      <c r="E27" s="25">
        <v>11.3</v>
      </c>
      <c r="F27" s="64">
        <v>62</v>
      </c>
    </row>
    <row r="28" spans="1:6">
      <c r="A28" s="10" t="s">
        <v>93</v>
      </c>
      <c r="B28" s="52" t="s">
        <v>55</v>
      </c>
      <c r="C28" s="25">
        <v>5.6</v>
      </c>
      <c r="D28" s="25">
        <v>4.5</v>
      </c>
      <c r="E28" s="25">
        <v>6.7</v>
      </c>
      <c r="F28" s="64">
        <v>100</v>
      </c>
    </row>
    <row r="29" spans="1:6">
      <c r="A29" s="10" t="s">
        <v>94</v>
      </c>
      <c r="B29" s="52" t="s">
        <v>55</v>
      </c>
      <c r="C29" s="25" t="s">
        <v>248</v>
      </c>
      <c r="D29" s="25" t="s">
        <v>248</v>
      </c>
      <c r="E29" s="25" t="s">
        <v>248</v>
      </c>
      <c r="F29" s="64">
        <v>0</v>
      </c>
    </row>
    <row r="30" spans="1:6">
      <c r="A30" s="10" t="s">
        <v>186</v>
      </c>
      <c r="B30" s="52" t="s">
        <v>55</v>
      </c>
      <c r="C30" s="25">
        <v>3.6</v>
      </c>
      <c r="D30" s="25">
        <v>2.1</v>
      </c>
      <c r="E30" s="25">
        <v>5.0999999999999996</v>
      </c>
      <c r="F30" s="64">
        <v>22</v>
      </c>
    </row>
    <row r="31" spans="1:6">
      <c r="A31" s="10" t="s">
        <v>95</v>
      </c>
      <c r="B31" s="52" t="s">
        <v>55</v>
      </c>
      <c r="C31" s="25">
        <v>5.7</v>
      </c>
      <c r="D31" s="25">
        <v>4.0999999999999996</v>
      </c>
      <c r="E31" s="25">
        <v>7.3</v>
      </c>
      <c r="F31" s="64">
        <v>51</v>
      </c>
    </row>
    <row r="32" spans="1:6">
      <c r="A32" s="10" t="s">
        <v>96</v>
      </c>
      <c r="B32" s="52" t="s">
        <v>55</v>
      </c>
      <c r="C32" s="25" t="s">
        <v>248</v>
      </c>
      <c r="D32" s="25" t="s">
        <v>248</v>
      </c>
      <c r="E32" s="25" t="s">
        <v>248</v>
      </c>
      <c r="F32" s="64">
        <v>6</v>
      </c>
    </row>
    <row r="33" spans="1:6">
      <c r="A33" s="10" t="s">
        <v>97</v>
      </c>
      <c r="B33" s="52" t="s">
        <v>55</v>
      </c>
      <c r="C33" s="25" t="s">
        <v>248</v>
      </c>
      <c r="D33" s="25" t="s">
        <v>248</v>
      </c>
      <c r="E33" s="25" t="s">
        <v>248</v>
      </c>
      <c r="F33" s="64">
        <v>3</v>
      </c>
    </row>
    <row r="34" spans="1:6">
      <c r="A34" s="10" t="s">
        <v>98</v>
      </c>
      <c r="B34" s="52" t="s">
        <v>55</v>
      </c>
      <c r="C34" s="25">
        <v>6.1</v>
      </c>
      <c r="D34" s="25">
        <v>4</v>
      </c>
      <c r="E34" s="25">
        <v>8.1999999999999993</v>
      </c>
      <c r="F34" s="64">
        <v>33</v>
      </c>
    </row>
    <row r="35" spans="1:6">
      <c r="A35" s="10" t="s">
        <v>99</v>
      </c>
      <c r="B35" s="52" t="s">
        <v>55</v>
      </c>
      <c r="C35" s="25">
        <v>4.3</v>
      </c>
      <c r="D35" s="25">
        <v>3.3</v>
      </c>
      <c r="E35" s="25">
        <v>5.3</v>
      </c>
      <c r="F35" s="64">
        <v>67</v>
      </c>
    </row>
    <row r="36" spans="1:6">
      <c r="A36" s="10" t="s">
        <v>100</v>
      </c>
      <c r="B36" s="52" t="s">
        <v>55</v>
      </c>
      <c r="C36" s="25">
        <v>4.9000000000000004</v>
      </c>
      <c r="D36" s="25">
        <v>2.8</v>
      </c>
      <c r="E36" s="25">
        <v>6.9</v>
      </c>
      <c r="F36" s="64">
        <v>22</v>
      </c>
    </row>
    <row r="37" spans="1:6">
      <c r="A37" s="10" t="s">
        <v>101</v>
      </c>
      <c r="B37" s="52" t="s">
        <v>55</v>
      </c>
      <c r="C37" s="25">
        <v>7.6</v>
      </c>
      <c r="D37" s="25">
        <v>5.2</v>
      </c>
      <c r="E37" s="25">
        <v>10.1</v>
      </c>
      <c r="F37" s="64">
        <v>38</v>
      </c>
    </row>
    <row r="38" spans="1:6">
      <c r="A38" s="10" t="s">
        <v>102</v>
      </c>
      <c r="B38" s="52" t="s">
        <v>55</v>
      </c>
      <c r="C38" s="25">
        <v>4.3</v>
      </c>
      <c r="D38" s="25">
        <v>2.9</v>
      </c>
      <c r="E38" s="25">
        <v>5.7</v>
      </c>
      <c r="F38" s="64">
        <v>36</v>
      </c>
    </row>
    <row r="39" spans="1:6" ht="30" customHeight="1">
      <c r="A39" s="10" t="s">
        <v>40</v>
      </c>
      <c r="B39" s="52" t="s">
        <v>56</v>
      </c>
      <c r="C39" s="25">
        <v>6.4</v>
      </c>
      <c r="D39" s="25">
        <v>6.1</v>
      </c>
      <c r="E39" s="25">
        <v>6.8</v>
      </c>
      <c r="F39" s="64">
        <v>1726</v>
      </c>
    </row>
    <row r="40" spans="1:6">
      <c r="A40" s="10" t="s">
        <v>76</v>
      </c>
      <c r="B40" s="52" t="s">
        <v>56</v>
      </c>
      <c r="C40" s="25">
        <v>10</v>
      </c>
      <c r="D40" s="25">
        <v>8.3000000000000007</v>
      </c>
      <c r="E40" s="25">
        <v>11.8</v>
      </c>
      <c r="F40" s="64">
        <v>125</v>
      </c>
    </row>
    <row r="41" spans="1:6">
      <c r="A41" s="10" t="s">
        <v>77</v>
      </c>
      <c r="B41" s="52" t="s">
        <v>56</v>
      </c>
      <c r="C41" s="25">
        <v>5</v>
      </c>
      <c r="D41" s="25">
        <v>3.7</v>
      </c>
      <c r="E41" s="25">
        <v>6.4</v>
      </c>
      <c r="F41" s="64">
        <v>54</v>
      </c>
    </row>
    <row r="42" spans="1:6">
      <c r="A42" s="10" t="s">
        <v>78</v>
      </c>
      <c r="B42" s="52" t="s">
        <v>56</v>
      </c>
      <c r="C42" s="117">
        <v>5</v>
      </c>
      <c r="D42" s="25">
        <v>3</v>
      </c>
      <c r="E42" s="25">
        <v>6.9</v>
      </c>
      <c r="F42" s="64">
        <v>26</v>
      </c>
    </row>
    <row r="43" spans="1:6">
      <c r="A43" s="10" t="s">
        <v>184</v>
      </c>
      <c r="B43" s="52" t="s">
        <v>56</v>
      </c>
      <c r="C43" s="25">
        <v>3.8</v>
      </c>
      <c r="D43" s="25">
        <v>1.9</v>
      </c>
      <c r="E43" s="25">
        <v>5.7</v>
      </c>
      <c r="F43" s="64">
        <v>16</v>
      </c>
    </row>
    <row r="44" spans="1:6">
      <c r="A44" s="10" t="s">
        <v>79</v>
      </c>
      <c r="B44" s="52" t="s">
        <v>56</v>
      </c>
      <c r="C44" s="25">
        <v>5.8</v>
      </c>
      <c r="D44" s="25">
        <v>4.8</v>
      </c>
      <c r="E44" s="25">
        <v>6.7</v>
      </c>
      <c r="F44" s="64">
        <v>150</v>
      </c>
    </row>
    <row r="45" spans="1:6">
      <c r="A45" s="10" t="s">
        <v>80</v>
      </c>
      <c r="B45" s="52" t="s">
        <v>56</v>
      </c>
      <c r="C45" s="25">
        <v>7</v>
      </c>
      <c r="D45" s="25">
        <v>3.7</v>
      </c>
      <c r="E45" s="25">
        <v>10.4</v>
      </c>
      <c r="F45" s="64">
        <v>17</v>
      </c>
    </row>
    <row r="46" spans="1:6">
      <c r="A46" s="10" t="s">
        <v>185</v>
      </c>
      <c r="B46" s="52" t="s">
        <v>56</v>
      </c>
      <c r="C46" s="25">
        <v>6.4</v>
      </c>
      <c r="D46" s="25">
        <v>4.4000000000000004</v>
      </c>
      <c r="E46" s="25">
        <v>8.4</v>
      </c>
      <c r="F46" s="64">
        <v>40</v>
      </c>
    </row>
    <row r="47" spans="1:6">
      <c r="A47" s="10" t="s">
        <v>81</v>
      </c>
      <c r="B47" s="52" t="s">
        <v>56</v>
      </c>
      <c r="C47" s="25">
        <v>6.4</v>
      </c>
      <c r="D47" s="25">
        <v>4.5999999999999996</v>
      </c>
      <c r="E47" s="25">
        <v>8.1999999999999993</v>
      </c>
      <c r="F47" s="64">
        <v>50</v>
      </c>
    </row>
    <row r="48" spans="1:6">
      <c r="A48" s="10" t="s">
        <v>82</v>
      </c>
      <c r="B48" s="52" t="s">
        <v>56</v>
      </c>
      <c r="C48" s="25">
        <v>5.7</v>
      </c>
      <c r="D48" s="25">
        <v>3.8</v>
      </c>
      <c r="E48" s="25">
        <v>7.6</v>
      </c>
      <c r="F48" s="64">
        <v>34</v>
      </c>
    </row>
    <row r="49" spans="1:6">
      <c r="A49" s="10" t="s">
        <v>83</v>
      </c>
      <c r="B49" s="52" t="s">
        <v>56</v>
      </c>
      <c r="C49" s="25">
        <v>3.3</v>
      </c>
      <c r="D49" s="25">
        <v>1.6</v>
      </c>
      <c r="E49" s="25">
        <v>4.9000000000000004</v>
      </c>
      <c r="F49" s="64">
        <v>16</v>
      </c>
    </row>
    <row r="50" spans="1:6">
      <c r="A50" s="10" t="s">
        <v>84</v>
      </c>
      <c r="B50" s="52" t="s">
        <v>56</v>
      </c>
      <c r="C50" s="25">
        <v>4.7</v>
      </c>
      <c r="D50" s="25">
        <v>2.6</v>
      </c>
      <c r="E50" s="25">
        <v>6.9</v>
      </c>
      <c r="F50" s="64">
        <v>19</v>
      </c>
    </row>
    <row r="51" spans="1:6">
      <c r="A51" s="10" t="s">
        <v>85</v>
      </c>
      <c r="B51" s="52" t="s">
        <v>56</v>
      </c>
      <c r="C51" s="25">
        <v>4.4000000000000004</v>
      </c>
      <c r="D51" s="25">
        <v>2.2999999999999998</v>
      </c>
      <c r="E51" s="25">
        <v>6.5</v>
      </c>
      <c r="F51" s="64">
        <v>17</v>
      </c>
    </row>
    <row r="52" spans="1:6">
      <c r="A52" s="10" t="s">
        <v>86</v>
      </c>
      <c r="B52" s="52" t="s">
        <v>56</v>
      </c>
      <c r="C52" s="25">
        <v>4.7</v>
      </c>
      <c r="D52" s="25">
        <v>3.2</v>
      </c>
      <c r="E52" s="25">
        <v>6.2</v>
      </c>
      <c r="F52" s="64">
        <v>36</v>
      </c>
    </row>
    <row r="53" spans="1:6">
      <c r="A53" s="10" t="s">
        <v>43</v>
      </c>
      <c r="B53" s="52" t="s">
        <v>56</v>
      </c>
      <c r="C53" s="25">
        <v>4.0999999999999996</v>
      </c>
      <c r="D53" s="25">
        <v>3.2</v>
      </c>
      <c r="E53" s="25">
        <v>5.0999999999999996</v>
      </c>
      <c r="F53" s="64">
        <v>74</v>
      </c>
    </row>
    <row r="54" spans="1:6">
      <c r="A54" s="10" t="s">
        <v>87</v>
      </c>
      <c r="B54" s="52" t="s">
        <v>56</v>
      </c>
      <c r="C54" s="25">
        <v>14.1</v>
      </c>
      <c r="D54" s="25">
        <v>12.8</v>
      </c>
      <c r="E54" s="25">
        <v>15.4</v>
      </c>
      <c r="F54" s="64">
        <v>469</v>
      </c>
    </row>
    <row r="55" spans="1:6">
      <c r="A55" s="10" t="s">
        <v>53</v>
      </c>
      <c r="B55" s="52" t="s">
        <v>56</v>
      </c>
      <c r="C55" s="25">
        <v>3.7</v>
      </c>
      <c r="D55" s="25">
        <v>2.5</v>
      </c>
      <c r="E55" s="25">
        <v>4.9000000000000004</v>
      </c>
      <c r="F55" s="64">
        <v>38</v>
      </c>
    </row>
    <row r="56" spans="1:6">
      <c r="A56" s="10" t="s">
        <v>88</v>
      </c>
      <c r="B56" s="52" t="s">
        <v>56</v>
      </c>
      <c r="C56" s="25">
        <v>10.3</v>
      </c>
      <c r="D56" s="25">
        <v>7.2</v>
      </c>
      <c r="E56" s="25">
        <v>13.4</v>
      </c>
      <c r="F56" s="64">
        <v>43</v>
      </c>
    </row>
    <row r="57" spans="1:6">
      <c r="A57" s="10" t="s">
        <v>89</v>
      </c>
      <c r="B57" s="52" t="s">
        <v>56</v>
      </c>
      <c r="C57" s="25">
        <v>5.3</v>
      </c>
      <c r="D57" s="25">
        <v>3</v>
      </c>
      <c r="E57" s="25">
        <v>7.7</v>
      </c>
      <c r="F57" s="64">
        <v>20</v>
      </c>
    </row>
    <row r="58" spans="1:6">
      <c r="A58" s="10" t="s">
        <v>90</v>
      </c>
      <c r="B58" s="52" t="s">
        <v>56</v>
      </c>
      <c r="C58" s="25">
        <v>2.8</v>
      </c>
      <c r="D58" s="25">
        <v>1.3</v>
      </c>
      <c r="E58" s="25">
        <v>4.3</v>
      </c>
      <c r="F58" s="64">
        <v>13</v>
      </c>
    </row>
    <row r="59" spans="1:6">
      <c r="A59" s="10" t="s">
        <v>91</v>
      </c>
      <c r="B59" s="52" t="s">
        <v>56</v>
      </c>
      <c r="C59" s="25" t="s">
        <v>248</v>
      </c>
      <c r="D59" s="25" t="s">
        <v>248</v>
      </c>
      <c r="E59" s="25" t="s">
        <v>248</v>
      </c>
      <c r="F59" s="64">
        <v>4</v>
      </c>
    </row>
    <row r="60" spans="1:6">
      <c r="A60" s="10" t="s">
        <v>92</v>
      </c>
      <c r="B60" s="52" t="s">
        <v>56</v>
      </c>
      <c r="C60" s="25">
        <v>8.3000000000000007</v>
      </c>
      <c r="D60" s="25">
        <v>6.2</v>
      </c>
      <c r="E60" s="25">
        <v>10.5</v>
      </c>
      <c r="F60" s="64">
        <v>57</v>
      </c>
    </row>
    <row r="61" spans="1:6">
      <c r="A61" s="10" t="s">
        <v>93</v>
      </c>
      <c r="B61" s="52" t="s">
        <v>56</v>
      </c>
      <c r="C61" s="25" t="s">
        <v>248</v>
      </c>
      <c r="D61" s="25" t="s">
        <v>248</v>
      </c>
      <c r="E61" s="25" t="s">
        <v>248</v>
      </c>
      <c r="F61" s="64">
        <v>0</v>
      </c>
    </row>
    <row r="62" spans="1:6">
      <c r="A62" s="10" t="s">
        <v>94</v>
      </c>
      <c r="B62" s="52" t="s">
        <v>56</v>
      </c>
      <c r="C62" s="25">
        <v>6</v>
      </c>
      <c r="D62" s="25">
        <v>4.9000000000000004</v>
      </c>
      <c r="E62" s="25">
        <v>7.2</v>
      </c>
      <c r="F62" s="64">
        <v>107</v>
      </c>
    </row>
    <row r="63" spans="1:6">
      <c r="A63" s="10" t="s">
        <v>186</v>
      </c>
      <c r="B63" s="52" t="s">
        <v>56</v>
      </c>
      <c r="C63" s="25">
        <v>3.9</v>
      </c>
      <c r="D63" s="25">
        <v>2.2999999999999998</v>
      </c>
      <c r="E63" s="25">
        <v>5.4</v>
      </c>
      <c r="F63" s="64">
        <v>25</v>
      </c>
    </row>
    <row r="64" spans="1:6">
      <c r="A64" s="10" t="s">
        <v>95</v>
      </c>
      <c r="B64" s="52" t="s">
        <v>56</v>
      </c>
      <c r="C64" s="25">
        <v>5.6</v>
      </c>
      <c r="D64" s="25">
        <v>4</v>
      </c>
      <c r="E64" s="25">
        <v>7.1</v>
      </c>
      <c r="F64" s="64">
        <v>50</v>
      </c>
    </row>
    <row r="65" spans="1:6">
      <c r="A65" s="10" t="s">
        <v>96</v>
      </c>
      <c r="B65" s="52" t="s">
        <v>56</v>
      </c>
      <c r="C65" s="25">
        <v>2.5</v>
      </c>
      <c r="D65" s="25">
        <v>1.1000000000000001</v>
      </c>
      <c r="E65" s="25">
        <v>4</v>
      </c>
      <c r="F65" s="64">
        <v>12</v>
      </c>
    </row>
    <row r="66" spans="1:6">
      <c r="A66" s="10" t="s">
        <v>97</v>
      </c>
      <c r="B66" s="52" t="s">
        <v>56</v>
      </c>
      <c r="C66" s="25" t="s">
        <v>248</v>
      </c>
      <c r="D66" s="25" t="s">
        <v>248</v>
      </c>
      <c r="E66" s="25" t="s">
        <v>248</v>
      </c>
      <c r="F66" s="64">
        <v>3</v>
      </c>
    </row>
    <row r="67" spans="1:6">
      <c r="A67" s="10" t="s">
        <v>98</v>
      </c>
      <c r="B67" s="52" t="s">
        <v>56</v>
      </c>
      <c r="C67" s="25">
        <v>5.9</v>
      </c>
      <c r="D67" s="25">
        <v>3.9</v>
      </c>
      <c r="E67" s="25">
        <v>8</v>
      </c>
      <c r="F67" s="64">
        <v>32</v>
      </c>
    </row>
    <row r="68" spans="1:6">
      <c r="A68" s="10" t="s">
        <v>99</v>
      </c>
      <c r="B68" s="52" t="s">
        <v>56</v>
      </c>
      <c r="C68" s="25">
        <v>4.5</v>
      </c>
      <c r="D68" s="25">
        <v>3.5</v>
      </c>
      <c r="E68" s="25">
        <v>5.6</v>
      </c>
      <c r="F68" s="64">
        <v>71</v>
      </c>
    </row>
    <row r="69" spans="1:6">
      <c r="A69" s="10" t="s">
        <v>100</v>
      </c>
      <c r="B69" s="52" t="s">
        <v>56</v>
      </c>
      <c r="C69" s="25">
        <v>4.9000000000000004</v>
      </c>
      <c r="D69" s="25">
        <v>2.8</v>
      </c>
      <c r="E69" s="25">
        <v>7</v>
      </c>
      <c r="F69" s="64">
        <v>22</v>
      </c>
    </row>
    <row r="70" spans="1:6">
      <c r="A70" s="10" t="s">
        <v>101</v>
      </c>
      <c r="B70" s="52" t="s">
        <v>56</v>
      </c>
      <c r="C70" s="25">
        <v>9.8000000000000007</v>
      </c>
      <c r="D70" s="25">
        <v>7</v>
      </c>
      <c r="E70" s="25">
        <v>12.6</v>
      </c>
      <c r="F70" s="64">
        <v>48</v>
      </c>
    </row>
    <row r="71" spans="1:6">
      <c r="A71" s="10" t="s">
        <v>102</v>
      </c>
      <c r="B71" s="52" t="s">
        <v>56</v>
      </c>
      <c r="C71" s="25">
        <v>4.5</v>
      </c>
      <c r="D71" s="25">
        <v>3.1</v>
      </c>
      <c r="E71" s="25">
        <v>6</v>
      </c>
      <c r="F71" s="64">
        <v>38</v>
      </c>
    </row>
    <row r="72" spans="1:6" ht="30" customHeight="1">
      <c r="A72" s="10" t="s">
        <v>40</v>
      </c>
      <c r="B72" s="52" t="s">
        <v>57</v>
      </c>
      <c r="C72" s="25">
        <v>6.8</v>
      </c>
      <c r="D72" s="25">
        <v>6.5</v>
      </c>
      <c r="E72" s="25">
        <v>7.1</v>
      </c>
      <c r="F72" s="64">
        <v>1813</v>
      </c>
    </row>
    <row r="73" spans="1:6">
      <c r="A73" s="10" t="s">
        <v>76</v>
      </c>
      <c r="B73" s="52" t="s">
        <v>57</v>
      </c>
      <c r="C73" s="25">
        <v>9.8000000000000007</v>
      </c>
      <c r="D73" s="25">
        <v>8</v>
      </c>
      <c r="E73" s="25">
        <v>11.6</v>
      </c>
      <c r="F73" s="64">
        <v>119</v>
      </c>
    </row>
    <row r="74" spans="1:6">
      <c r="A74" s="10" t="s">
        <v>77</v>
      </c>
      <c r="B74" s="52" t="s">
        <v>57</v>
      </c>
      <c r="C74" s="25">
        <v>5.2</v>
      </c>
      <c r="D74" s="25">
        <v>3.8</v>
      </c>
      <c r="E74" s="25">
        <v>6.6</v>
      </c>
      <c r="F74" s="64">
        <v>56</v>
      </c>
    </row>
    <row r="75" spans="1:6">
      <c r="A75" s="10" t="s">
        <v>78</v>
      </c>
      <c r="B75" s="52" t="s">
        <v>57</v>
      </c>
      <c r="C75" s="25">
        <v>7</v>
      </c>
      <c r="D75" s="25">
        <v>4.7</v>
      </c>
      <c r="E75" s="25">
        <v>9.3000000000000007</v>
      </c>
      <c r="F75" s="64">
        <v>36</v>
      </c>
    </row>
    <row r="76" spans="1:6">
      <c r="A76" s="10" t="s">
        <v>184</v>
      </c>
      <c r="B76" s="52" t="s">
        <v>57</v>
      </c>
      <c r="C76" s="25">
        <v>3.9</v>
      </c>
      <c r="D76" s="25">
        <v>2</v>
      </c>
      <c r="E76" s="25">
        <v>5.8</v>
      </c>
      <c r="F76" s="64">
        <v>16</v>
      </c>
    </row>
    <row r="77" spans="1:6">
      <c r="A77" s="10" t="s">
        <v>79</v>
      </c>
      <c r="B77" s="52" t="s">
        <v>57</v>
      </c>
      <c r="C77" s="25">
        <v>5.5</v>
      </c>
      <c r="D77" s="25">
        <v>4.5</v>
      </c>
      <c r="E77" s="25">
        <v>6.4</v>
      </c>
      <c r="F77" s="64">
        <v>141</v>
      </c>
    </row>
    <row r="78" spans="1:6">
      <c r="A78" s="10" t="s">
        <v>80</v>
      </c>
      <c r="B78" s="52" t="s">
        <v>57</v>
      </c>
      <c r="C78" s="25">
        <v>9.8000000000000007</v>
      </c>
      <c r="D78" s="25">
        <v>5.9</v>
      </c>
      <c r="E78" s="25">
        <v>13.8</v>
      </c>
      <c r="F78" s="64">
        <v>24</v>
      </c>
    </row>
    <row r="79" spans="1:6">
      <c r="A79" s="10" t="s">
        <v>185</v>
      </c>
      <c r="B79" s="52" t="s">
        <v>57</v>
      </c>
      <c r="C79" s="25">
        <v>5.8</v>
      </c>
      <c r="D79" s="25">
        <v>3.9</v>
      </c>
      <c r="E79" s="25">
        <v>7.7</v>
      </c>
      <c r="F79" s="64">
        <v>37</v>
      </c>
    </row>
    <row r="80" spans="1:6">
      <c r="A80" s="10" t="s">
        <v>81</v>
      </c>
      <c r="B80" s="52" t="s">
        <v>57</v>
      </c>
      <c r="C80" s="25">
        <v>7</v>
      </c>
      <c r="D80" s="25">
        <v>5.0999999999999996</v>
      </c>
      <c r="E80" s="25">
        <v>8.9</v>
      </c>
      <c r="F80" s="64">
        <v>53</v>
      </c>
    </row>
    <row r="81" spans="1:6">
      <c r="A81" s="10" t="s">
        <v>82</v>
      </c>
      <c r="B81" s="52" t="s">
        <v>57</v>
      </c>
      <c r="C81" s="25">
        <v>5.4</v>
      </c>
      <c r="D81" s="25">
        <v>3.5</v>
      </c>
      <c r="E81" s="25">
        <v>7.3</v>
      </c>
      <c r="F81" s="64">
        <v>32</v>
      </c>
    </row>
    <row r="82" spans="1:6">
      <c r="A82" s="10" t="s">
        <v>83</v>
      </c>
      <c r="B82" s="52" t="s">
        <v>57</v>
      </c>
      <c r="C82" s="25">
        <v>3.1</v>
      </c>
      <c r="D82" s="25">
        <v>1.5</v>
      </c>
      <c r="E82" s="25">
        <v>4.7</v>
      </c>
      <c r="F82" s="64">
        <v>15</v>
      </c>
    </row>
    <row r="83" spans="1:6">
      <c r="A83" s="10" t="s">
        <v>84</v>
      </c>
      <c r="B83" s="52" t="s">
        <v>57</v>
      </c>
      <c r="C83" s="25">
        <v>5</v>
      </c>
      <c r="D83" s="25">
        <v>2.8</v>
      </c>
      <c r="E83" s="25">
        <v>7.2</v>
      </c>
      <c r="F83" s="64">
        <v>20</v>
      </c>
    </row>
    <row r="84" spans="1:6">
      <c r="A84" s="10" t="s">
        <v>85</v>
      </c>
      <c r="B84" s="52" t="s">
        <v>57</v>
      </c>
      <c r="C84" s="25">
        <v>4.4000000000000004</v>
      </c>
      <c r="D84" s="25">
        <v>2.2999999999999998</v>
      </c>
      <c r="E84" s="25">
        <v>6.5</v>
      </c>
      <c r="F84" s="64">
        <v>17</v>
      </c>
    </row>
    <row r="85" spans="1:6">
      <c r="A85" s="10" t="s">
        <v>86</v>
      </c>
      <c r="B85" s="52" t="s">
        <v>57</v>
      </c>
      <c r="C85" s="25">
        <v>5</v>
      </c>
      <c r="D85" s="25">
        <v>3.4</v>
      </c>
      <c r="E85" s="25">
        <v>6.6</v>
      </c>
      <c r="F85" s="64">
        <v>39</v>
      </c>
    </row>
    <row r="86" spans="1:6">
      <c r="A86" s="10" t="s">
        <v>43</v>
      </c>
      <c r="B86" s="52" t="s">
        <v>57</v>
      </c>
      <c r="C86" s="25">
        <v>4.5</v>
      </c>
      <c r="D86" s="25">
        <v>3.5</v>
      </c>
      <c r="E86" s="25">
        <v>5.5</v>
      </c>
      <c r="F86" s="64">
        <v>81</v>
      </c>
    </row>
    <row r="87" spans="1:6">
      <c r="A87" s="10" t="s">
        <v>87</v>
      </c>
      <c r="B87" s="52" t="s">
        <v>57</v>
      </c>
      <c r="C87" s="25">
        <v>15.3</v>
      </c>
      <c r="D87" s="25">
        <v>13.9</v>
      </c>
      <c r="E87" s="25">
        <v>16.600000000000001</v>
      </c>
      <c r="F87" s="64">
        <v>498</v>
      </c>
    </row>
    <row r="88" spans="1:6">
      <c r="A88" s="10" t="s">
        <v>53</v>
      </c>
      <c r="B88" s="52" t="s">
        <v>57</v>
      </c>
      <c r="C88" s="25">
        <v>4.4000000000000004</v>
      </c>
      <c r="D88" s="25">
        <v>3.1</v>
      </c>
      <c r="E88" s="25">
        <v>5.7</v>
      </c>
      <c r="F88" s="64">
        <v>44</v>
      </c>
    </row>
    <row r="89" spans="1:6">
      <c r="A89" s="10" t="s">
        <v>88</v>
      </c>
      <c r="B89" s="52" t="s">
        <v>57</v>
      </c>
      <c r="C89" s="25">
        <v>9.5</v>
      </c>
      <c r="D89" s="25">
        <v>6.5</v>
      </c>
      <c r="E89" s="25">
        <v>12.4</v>
      </c>
      <c r="F89" s="64">
        <v>40</v>
      </c>
    </row>
    <row r="90" spans="1:6">
      <c r="A90" s="10" t="s">
        <v>89</v>
      </c>
      <c r="B90" s="52" t="s">
        <v>57</v>
      </c>
      <c r="C90" s="25">
        <v>5.5</v>
      </c>
      <c r="D90" s="25">
        <v>3.1</v>
      </c>
      <c r="E90" s="25">
        <v>7.9</v>
      </c>
      <c r="F90" s="64">
        <v>21</v>
      </c>
    </row>
    <row r="91" spans="1:6">
      <c r="A91" s="10" t="s">
        <v>90</v>
      </c>
      <c r="B91" s="52" t="s">
        <v>57</v>
      </c>
      <c r="C91" s="25">
        <v>4</v>
      </c>
      <c r="D91" s="25">
        <v>2.1</v>
      </c>
      <c r="E91" s="25">
        <v>5.8</v>
      </c>
      <c r="F91" s="64">
        <v>18</v>
      </c>
    </row>
    <row r="92" spans="1:6">
      <c r="A92" s="10" t="s">
        <v>91</v>
      </c>
      <c r="B92" s="52" t="s">
        <v>57</v>
      </c>
      <c r="C92" s="25" t="s">
        <v>248</v>
      </c>
      <c r="D92" s="25" t="s">
        <v>248</v>
      </c>
      <c r="E92" s="25" t="s">
        <v>248</v>
      </c>
      <c r="F92" s="64">
        <v>4</v>
      </c>
    </row>
    <row r="93" spans="1:6">
      <c r="A93" s="10" t="s">
        <v>92</v>
      </c>
      <c r="B93" s="52" t="s">
        <v>57</v>
      </c>
      <c r="C93" s="25">
        <v>7.8</v>
      </c>
      <c r="D93" s="25">
        <v>5.7</v>
      </c>
      <c r="E93" s="25">
        <v>9.8000000000000007</v>
      </c>
      <c r="F93" s="64">
        <v>53</v>
      </c>
    </row>
    <row r="94" spans="1:6">
      <c r="A94" s="10" t="s">
        <v>93</v>
      </c>
      <c r="B94" s="52" t="s">
        <v>57</v>
      </c>
      <c r="C94" s="25">
        <v>6.8</v>
      </c>
      <c r="D94" s="25">
        <v>5.5</v>
      </c>
      <c r="E94" s="25">
        <v>8</v>
      </c>
      <c r="F94" s="64">
        <v>119</v>
      </c>
    </row>
    <row r="95" spans="1:6">
      <c r="A95" s="10" t="s">
        <v>94</v>
      </c>
      <c r="B95" s="52" t="s">
        <v>57</v>
      </c>
      <c r="C95" s="25" t="s">
        <v>248</v>
      </c>
      <c r="D95" s="25" t="s">
        <v>248</v>
      </c>
      <c r="E95" s="25" t="s">
        <v>248</v>
      </c>
      <c r="F95" s="64">
        <v>1</v>
      </c>
    </row>
    <row r="96" spans="1:6">
      <c r="A96" s="10" t="s">
        <v>186</v>
      </c>
      <c r="B96" s="52" t="s">
        <v>57</v>
      </c>
      <c r="C96" s="25">
        <v>4.4000000000000004</v>
      </c>
      <c r="D96" s="25">
        <v>2.7</v>
      </c>
      <c r="E96" s="25">
        <v>6</v>
      </c>
      <c r="F96" s="64">
        <v>28</v>
      </c>
    </row>
    <row r="97" spans="1:6">
      <c r="A97" s="10" t="s">
        <v>95</v>
      </c>
      <c r="B97" s="52" t="s">
        <v>57</v>
      </c>
      <c r="C97" s="25">
        <v>6.9</v>
      </c>
      <c r="D97" s="25">
        <v>5.2</v>
      </c>
      <c r="E97" s="25">
        <v>8.6</v>
      </c>
      <c r="F97" s="64">
        <v>62</v>
      </c>
    </row>
    <row r="98" spans="1:6">
      <c r="A98" s="10" t="s">
        <v>96</v>
      </c>
      <c r="B98" s="52" t="s">
        <v>57</v>
      </c>
      <c r="C98" s="25">
        <v>2.7</v>
      </c>
      <c r="D98" s="25">
        <v>1.2</v>
      </c>
      <c r="E98" s="25">
        <v>4.2</v>
      </c>
      <c r="F98" s="64">
        <v>13</v>
      </c>
    </row>
    <row r="99" spans="1:6">
      <c r="A99" s="10" t="s">
        <v>97</v>
      </c>
      <c r="B99" s="52" t="s">
        <v>57</v>
      </c>
      <c r="C99" s="25" t="s">
        <v>248</v>
      </c>
      <c r="D99" s="25" t="s">
        <v>248</v>
      </c>
      <c r="E99" s="25" t="s">
        <v>248</v>
      </c>
      <c r="F99" s="64">
        <v>4</v>
      </c>
    </row>
    <row r="100" spans="1:6">
      <c r="A100" s="10" t="s">
        <v>98</v>
      </c>
      <c r="B100" s="52" t="s">
        <v>57</v>
      </c>
      <c r="C100" s="25">
        <v>5</v>
      </c>
      <c r="D100" s="25">
        <v>3.1</v>
      </c>
      <c r="E100" s="25">
        <v>7</v>
      </c>
      <c r="F100" s="64">
        <v>27</v>
      </c>
    </row>
    <row r="101" spans="1:6">
      <c r="A101" s="10" t="s">
        <v>99</v>
      </c>
      <c r="B101" s="52" t="s">
        <v>57</v>
      </c>
      <c r="C101" s="25">
        <v>4.9000000000000004</v>
      </c>
      <c r="D101" s="25">
        <v>3.8</v>
      </c>
      <c r="E101" s="25">
        <v>6</v>
      </c>
      <c r="F101" s="64">
        <v>77</v>
      </c>
    </row>
    <row r="102" spans="1:6">
      <c r="A102" s="10" t="s">
        <v>100</v>
      </c>
      <c r="B102" s="52" t="s">
        <v>57</v>
      </c>
      <c r="C102" s="25">
        <v>6</v>
      </c>
      <c r="D102" s="25">
        <v>3.7</v>
      </c>
      <c r="E102" s="25">
        <v>8.3000000000000007</v>
      </c>
      <c r="F102" s="64">
        <v>27</v>
      </c>
    </row>
    <row r="103" spans="1:6">
      <c r="A103" s="10" t="s">
        <v>101</v>
      </c>
      <c r="B103" s="52" t="s">
        <v>57</v>
      </c>
      <c r="C103" s="25">
        <v>11.2</v>
      </c>
      <c r="D103" s="25">
        <v>8.1999999999999993</v>
      </c>
      <c r="E103" s="25">
        <v>14.2</v>
      </c>
      <c r="F103" s="64">
        <v>54</v>
      </c>
    </row>
    <row r="104" spans="1:6">
      <c r="A104" s="10" t="s">
        <v>102</v>
      </c>
      <c r="B104" s="52" t="s">
        <v>57</v>
      </c>
      <c r="C104" s="25">
        <v>4.4000000000000004</v>
      </c>
      <c r="D104" s="25">
        <v>3</v>
      </c>
      <c r="E104" s="25">
        <v>5.9</v>
      </c>
      <c r="F104" s="64">
        <v>37</v>
      </c>
    </row>
    <row r="105" spans="1:6" ht="30" customHeight="1">
      <c r="A105" s="10" t="s">
        <v>40</v>
      </c>
      <c r="B105" s="52" t="s">
        <v>58</v>
      </c>
      <c r="C105" s="25">
        <v>7.1</v>
      </c>
      <c r="D105" s="25">
        <v>6.7</v>
      </c>
      <c r="E105" s="25">
        <v>7.4</v>
      </c>
      <c r="F105" s="64">
        <v>1886</v>
      </c>
    </row>
    <row r="106" spans="1:6">
      <c r="A106" s="10" t="s">
        <v>76</v>
      </c>
      <c r="B106" s="52" t="s">
        <v>58</v>
      </c>
      <c r="C106" s="25">
        <v>9</v>
      </c>
      <c r="D106" s="25">
        <v>7.3</v>
      </c>
      <c r="E106" s="25">
        <v>10.7</v>
      </c>
      <c r="F106" s="64">
        <v>108</v>
      </c>
    </row>
    <row r="107" spans="1:6">
      <c r="A107" s="10" t="s">
        <v>77</v>
      </c>
      <c r="B107" s="52" t="s">
        <v>58</v>
      </c>
      <c r="C107" s="25">
        <v>5.8</v>
      </c>
      <c r="D107" s="25">
        <v>4.4000000000000004</v>
      </c>
      <c r="E107" s="25">
        <v>7.2</v>
      </c>
      <c r="F107" s="64">
        <v>64</v>
      </c>
    </row>
    <row r="108" spans="1:6">
      <c r="A108" s="10" t="s">
        <v>78</v>
      </c>
      <c r="B108" s="52" t="s">
        <v>58</v>
      </c>
      <c r="C108" s="25">
        <v>6.8</v>
      </c>
      <c r="D108" s="25">
        <v>4.5</v>
      </c>
      <c r="E108" s="25">
        <v>9</v>
      </c>
      <c r="F108" s="64">
        <v>35</v>
      </c>
    </row>
    <row r="109" spans="1:6">
      <c r="A109" s="10" t="s">
        <v>184</v>
      </c>
      <c r="B109" s="52" t="s">
        <v>58</v>
      </c>
      <c r="C109" s="25">
        <v>5</v>
      </c>
      <c r="D109" s="25">
        <v>2.8</v>
      </c>
      <c r="E109" s="25">
        <v>7.2</v>
      </c>
      <c r="F109" s="64">
        <v>20</v>
      </c>
    </row>
    <row r="110" spans="1:6">
      <c r="A110" s="10" t="s">
        <v>79</v>
      </c>
      <c r="B110" s="52" t="s">
        <v>58</v>
      </c>
      <c r="C110" s="25">
        <v>6.2</v>
      </c>
      <c r="D110" s="25">
        <v>5.2</v>
      </c>
      <c r="E110" s="25">
        <v>7.2</v>
      </c>
      <c r="F110" s="64">
        <v>157</v>
      </c>
    </row>
    <row r="111" spans="1:6">
      <c r="A111" s="10" t="s">
        <v>80</v>
      </c>
      <c r="B111" s="52" t="s">
        <v>58</v>
      </c>
      <c r="C111" s="25">
        <v>8.9</v>
      </c>
      <c r="D111" s="25">
        <v>5.2</v>
      </c>
      <c r="E111" s="25">
        <v>12.7</v>
      </c>
      <c r="F111" s="64">
        <v>22</v>
      </c>
    </row>
    <row r="112" spans="1:6">
      <c r="A112" s="10" t="s">
        <v>185</v>
      </c>
      <c r="B112" s="52" t="s">
        <v>58</v>
      </c>
      <c r="C112" s="25">
        <v>5.9</v>
      </c>
      <c r="D112" s="25">
        <v>4</v>
      </c>
      <c r="E112" s="25">
        <v>7.8</v>
      </c>
      <c r="F112" s="64">
        <v>38</v>
      </c>
    </row>
    <row r="113" spans="1:6">
      <c r="A113" s="10" t="s">
        <v>81</v>
      </c>
      <c r="B113" s="52" t="s">
        <v>58</v>
      </c>
      <c r="C113" s="25">
        <v>9.3000000000000007</v>
      </c>
      <c r="D113" s="25">
        <v>7.1</v>
      </c>
      <c r="E113" s="25">
        <v>11.5</v>
      </c>
      <c r="F113" s="64">
        <v>70</v>
      </c>
    </row>
    <row r="114" spans="1:6">
      <c r="A114" s="10" t="s">
        <v>82</v>
      </c>
      <c r="B114" s="52" t="s">
        <v>58</v>
      </c>
      <c r="C114" s="25">
        <v>5.5</v>
      </c>
      <c r="D114" s="25">
        <v>3.6</v>
      </c>
      <c r="E114" s="25">
        <v>7.4</v>
      </c>
      <c r="F114" s="64">
        <v>33</v>
      </c>
    </row>
    <row r="115" spans="1:6">
      <c r="A115" s="10" t="s">
        <v>83</v>
      </c>
      <c r="B115" s="52" t="s">
        <v>58</v>
      </c>
      <c r="C115" s="25">
        <v>4.4000000000000004</v>
      </c>
      <c r="D115" s="25">
        <v>2.5</v>
      </c>
      <c r="E115" s="25">
        <v>6.3</v>
      </c>
      <c r="F115" s="64">
        <v>21</v>
      </c>
    </row>
    <row r="116" spans="1:6">
      <c r="A116" s="10" t="s">
        <v>84</v>
      </c>
      <c r="B116" s="52" t="s">
        <v>58</v>
      </c>
      <c r="C116" s="25">
        <v>4.4000000000000004</v>
      </c>
      <c r="D116" s="25">
        <v>2.2999999999999998</v>
      </c>
      <c r="E116" s="25">
        <v>6.4</v>
      </c>
      <c r="F116" s="64">
        <v>18</v>
      </c>
    </row>
    <row r="117" spans="1:6">
      <c r="A117" s="10" t="s">
        <v>85</v>
      </c>
      <c r="B117" s="52" t="s">
        <v>58</v>
      </c>
      <c r="C117" s="25">
        <v>3.8</v>
      </c>
      <c r="D117" s="25">
        <v>1.9</v>
      </c>
      <c r="E117" s="25">
        <v>5.8</v>
      </c>
      <c r="F117" s="64">
        <v>15</v>
      </c>
    </row>
    <row r="118" spans="1:6">
      <c r="A118" s="10" t="s">
        <v>86</v>
      </c>
      <c r="B118" s="52" t="s">
        <v>58</v>
      </c>
      <c r="C118" s="25">
        <v>5.9</v>
      </c>
      <c r="D118" s="25">
        <v>4.2</v>
      </c>
      <c r="E118" s="25">
        <v>7.7</v>
      </c>
      <c r="F118" s="64">
        <v>46</v>
      </c>
    </row>
    <row r="119" spans="1:6">
      <c r="A119" s="10" t="s">
        <v>43</v>
      </c>
      <c r="B119" s="52" t="s">
        <v>58</v>
      </c>
      <c r="C119" s="25">
        <v>5.3</v>
      </c>
      <c r="D119" s="25">
        <v>4.3</v>
      </c>
      <c r="E119" s="25">
        <v>6.4</v>
      </c>
      <c r="F119" s="64">
        <v>97</v>
      </c>
    </row>
    <row r="120" spans="1:6">
      <c r="A120" s="10" t="s">
        <v>87</v>
      </c>
      <c r="B120" s="52" t="s">
        <v>58</v>
      </c>
      <c r="C120" s="25">
        <v>14.8</v>
      </c>
      <c r="D120" s="25">
        <v>13.4</v>
      </c>
      <c r="E120" s="25">
        <v>16.100000000000001</v>
      </c>
      <c r="F120" s="64">
        <v>477</v>
      </c>
    </row>
    <row r="121" spans="1:6">
      <c r="A121" s="10" t="s">
        <v>53</v>
      </c>
      <c r="B121" s="52" t="s">
        <v>58</v>
      </c>
      <c r="C121" s="25">
        <v>4.2</v>
      </c>
      <c r="D121" s="25">
        <v>2.9</v>
      </c>
      <c r="E121" s="25">
        <v>5.5</v>
      </c>
      <c r="F121" s="64">
        <v>43</v>
      </c>
    </row>
    <row r="122" spans="1:6">
      <c r="A122" s="10" t="s">
        <v>88</v>
      </c>
      <c r="B122" s="52" t="s">
        <v>58</v>
      </c>
      <c r="C122" s="25">
        <v>10</v>
      </c>
      <c r="D122" s="25">
        <v>6.9</v>
      </c>
      <c r="E122" s="25">
        <v>13</v>
      </c>
      <c r="F122" s="64">
        <v>42</v>
      </c>
    </row>
    <row r="123" spans="1:6">
      <c r="A123" s="10" t="s">
        <v>89</v>
      </c>
      <c r="B123" s="52" t="s">
        <v>58</v>
      </c>
      <c r="C123" s="25">
        <v>5.3</v>
      </c>
      <c r="D123" s="25">
        <v>2.9</v>
      </c>
      <c r="E123" s="25">
        <v>7.6</v>
      </c>
      <c r="F123" s="64">
        <v>20</v>
      </c>
    </row>
    <row r="124" spans="1:6">
      <c r="A124" s="10" t="s">
        <v>90</v>
      </c>
      <c r="B124" s="52" t="s">
        <v>58</v>
      </c>
      <c r="C124" s="25">
        <v>4.0999999999999996</v>
      </c>
      <c r="D124" s="25">
        <v>2.2999999999999998</v>
      </c>
      <c r="E124" s="25">
        <v>6</v>
      </c>
      <c r="F124" s="64">
        <v>19</v>
      </c>
    </row>
    <row r="125" spans="1:6">
      <c r="A125" s="10" t="s">
        <v>91</v>
      </c>
      <c r="B125" s="52" t="s">
        <v>58</v>
      </c>
      <c r="C125" s="25" t="s">
        <v>248</v>
      </c>
      <c r="D125" s="25" t="s">
        <v>248</v>
      </c>
      <c r="E125" s="25" t="s">
        <v>248</v>
      </c>
      <c r="F125" s="64">
        <v>3</v>
      </c>
    </row>
    <row r="126" spans="1:6">
      <c r="A126" s="10" t="s">
        <v>92</v>
      </c>
      <c r="B126" s="52" t="s">
        <v>58</v>
      </c>
      <c r="C126" s="25">
        <v>8.5</v>
      </c>
      <c r="D126" s="25">
        <v>6.2</v>
      </c>
      <c r="E126" s="25">
        <v>10.7</v>
      </c>
      <c r="F126" s="64">
        <v>57</v>
      </c>
    </row>
    <row r="127" spans="1:6">
      <c r="A127" s="10" t="s">
        <v>93</v>
      </c>
      <c r="B127" s="52" t="s">
        <v>58</v>
      </c>
      <c r="C127" s="25">
        <v>6.7</v>
      </c>
      <c r="D127" s="25">
        <v>5.5</v>
      </c>
      <c r="E127" s="25">
        <v>7.9</v>
      </c>
      <c r="F127" s="64">
        <v>118</v>
      </c>
    </row>
    <row r="128" spans="1:6">
      <c r="A128" s="10" t="s">
        <v>94</v>
      </c>
      <c r="B128" s="52" t="s">
        <v>58</v>
      </c>
      <c r="C128" s="25" t="s">
        <v>248</v>
      </c>
      <c r="D128" s="25" t="s">
        <v>248</v>
      </c>
      <c r="E128" s="25" t="s">
        <v>248</v>
      </c>
      <c r="F128" s="64">
        <v>1</v>
      </c>
    </row>
    <row r="129" spans="1:6">
      <c r="A129" s="10" t="s">
        <v>186</v>
      </c>
      <c r="B129" s="52" t="s">
        <v>58</v>
      </c>
      <c r="C129" s="25">
        <v>4.3</v>
      </c>
      <c r="D129" s="25">
        <v>2.6</v>
      </c>
      <c r="E129" s="25">
        <v>5.9</v>
      </c>
      <c r="F129" s="64">
        <v>27</v>
      </c>
    </row>
    <row r="130" spans="1:6">
      <c r="A130" s="10" t="s">
        <v>95</v>
      </c>
      <c r="B130" s="52" t="s">
        <v>58</v>
      </c>
      <c r="C130" s="25">
        <v>8.4</v>
      </c>
      <c r="D130" s="25">
        <v>6.5</v>
      </c>
      <c r="E130" s="25">
        <v>10.3</v>
      </c>
      <c r="F130" s="64">
        <v>74</v>
      </c>
    </row>
    <row r="131" spans="1:6">
      <c r="A131" s="10" t="s">
        <v>96</v>
      </c>
      <c r="B131" s="52" t="s">
        <v>58</v>
      </c>
      <c r="C131" s="25">
        <v>3.5</v>
      </c>
      <c r="D131" s="25">
        <v>1.8</v>
      </c>
      <c r="E131" s="25">
        <v>5.3</v>
      </c>
      <c r="F131" s="64">
        <v>17</v>
      </c>
    </row>
    <row r="132" spans="1:6">
      <c r="A132" s="10" t="s">
        <v>97</v>
      </c>
      <c r="B132" s="52" t="s">
        <v>58</v>
      </c>
      <c r="C132" s="25" t="s">
        <v>248</v>
      </c>
      <c r="D132" s="25" t="s">
        <v>248</v>
      </c>
      <c r="E132" s="25" t="s">
        <v>248</v>
      </c>
      <c r="F132" s="64">
        <v>5</v>
      </c>
    </row>
    <row r="133" spans="1:6">
      <c r="A133" s="10" t="s">
        <v>98</v>
      </c>
      <c r="B133" s="52" t="s">
        <v>58</v>
      </c>
      <c r="C133" s="25">
        <v>4.8</v>
      </c>
      <c r="D133" s="25">
        <v>2.9</v>
      </c>
      <c r="E133" s="25">
        <v>6.6</v>
      </c>
      <c r="F133" s="64">
        <v>25</v>
      </c>
    </row>
    <row r="134" spans="1:6">
      <c r="A134" s="10" t="s">
        <v>99</v>
      </c>
      <c r="B134" s="52" t="s">
        <v>58</v>
      </c>
      <c r="C134" s="25">
        <v>5.9</v>
      </c>
      <c r="D134" s="25">
        <v>4.7</v>
      </c>
      <c r="E134" s="25">
        <v>7.1</v>
      </c>
      <c r="F134" s="64">
        <v>94</v>
      </c>
    </row>
    <row r="135" spans="1:6">
      <c r="A135" s="10" t="s">
        <v>100</v>
      </c>
      <c r="B135" s="52" t="s">
        <v>58</v>
      </c>
      <c r="C135" s="25">
        <v>5.6</v>
      </c>
      <c r="D135" s="25">
        <v>3.3</v>
      </c>
      <c r="E135" s="25">
        <v>7.8</v>
      </c>
      <c r="F135" s="64">
        <v>24</v>
      </c>
    </row>
    <row r="136" spans="1:6">
      <c r="A136" s="10" t="s">
        <v>101</v>
      </c>
      <c r="B136" s="52" t="s">
        <v>58</v>
      </c>
      <c r="C136" s="25">
        <v>11.8</v>
      </c>
      <c r="D136" s="25">
        <v>8.6999999999999993</v>
      </c>
      <c r="E136" s="25">
        <v>14.8</v>
      </c>
      <c r="F136" s="64">
        <v>57</v>
      </c>
    </row>
    <row r="137" spans="1:6">
      <c r="A137" s="10" t="s">
        <v>102</v>
      </c>
      <c r="B137" s="52" t="s">
        <v>58</v>
      </c>
      <c r="C137" s="25">
        <v>4.5999999999999996</v>
      </c>
      <c r="D137" s="25">
        <v>3.1</v>
      </c>
      <c r="E137" s="25">
        <v>6</v>
      </c>
      <c r="F137" s="64">
        <v>39</v>
      </c>
    </row>
    <row r="138" spans="1:6" ht="30" customHeight="1">
      <c r="A138" s="10" t="s">
        <v>40</v>
      </c>
      <c r="B138" s="52" t="s">
        <v>59</v>
      </c>
      <c r="C138" s="25">
        <v>8</v>
      </c>
      <c r="D138" s="25">
        <v>7.7</v>
      </c>
      <c r="E138" s="25">
        <v>8.3000000000000007</v>
      </c>
      <c r="F138" s="64">
        <v>2141</v>
      </c>
    </row>
    <row r="139" spans="1:6">
      <c r="A139" s="10" t="s">
        <v>76</v>
      </c>
      <c r="B139" s="52" t="s">
        <v>59</v>
      </c>
      <c r="C139" s="25">
        <v>9.5</v>
      </c>
      <c r="D139" s="25">
        <v>7.7</v>
      </c>
      <c r="E139" s="25">
        <v>11.3</v>
      </c>
      <c r="F139" s="64">
        <v>114</v>
      </c>
    </row>
    <row r="140" spans="1:6">
      <c r="A140" s="10" t="s">
        <v>77</v>
      </c>
      <c r="B140" s="52" t="s">
        <v>59</v>
      </c>
      <c r="C140" s="25">
        <v>5.5</v>
      </c>
      <c r="D140" s="25">
        <v>4.0999999999999996</v>
      </c>
      <c r="E140" s="25">
        <v>6.9</v>
      </c>
      <c r="F140" s="64">
        <v>62</v>
      </c>
    </row>
    <row r="141" spans="1:6">
      <c r="A141" s="10" t="s">
        <v>78</v>
      </c>
      <c r="B141" s="52" t="s">
        <v>59</v>
      </c>
      <c r="C141" s="25">
        <v>7.4</v>
      </c>
      <c r="D141" s="25">
        <v>5</v>
      </c>
      <c r="E141" s="25">
        <v>9.8000000000000007</v>
      </c>
      <c r="F141" s="64">
        <v>38</v>
      </c>
    </row>
    <row r="142" spans="1:6">
      <c r="A142" s="10" t="s">
        <v>184</v>
      </c>
      <c r="B142" s="52" t="s">
        <v>59</v>
      </c>
      <c r="C142" s="25">
        <v>5.2</v>
      </c>
      <c r="D142" s="25">
        <v>3</v>
      </c>
      <c r="E142" s="25">
        <v>7.5</v>
      </c>
      <c r="F142" s="64">
        <v>21</v>
      </c>
    </row>
    <row r="143" spans="1:6">
      <c r="A143" s="10" t="s">
        <v>79</v>
      </c>
      <c r="B143" s="52" t="s">
        <v>59</v>
      </c>
      <c r="C143" s="25">
        <v>7.7</v>
      </c>
      <c r="D143" s="25">
        <v>6.6</v>
      </c>
      <c r="E143" s="25">
        <v>8.8000000000000007</v>
      </c>
      <c r="F143" s="64">
        <v>197</v>
      </c>
    </row>
    <row r="144" spans="1:6">
      <c r="A144" s="10" t="s">
        <v>80</v>
      </c>
      <c r="B144" s="52" t="s">
        <v>59</v>
      </c>
      <c r="C144" s="25">
        <v>9.6</v>
      </c>
      <c r="D144" s="25">
        <v>5.8</v>
      </c>
      <c r="E144" s="25">
        <v>13.5</v>
      </c>
      <c r="F144" s="64">
        <v>24</v>
      </c>
    </row>
    <row r="145" spans="1:6">
      <c r="A145" s="10" t="s">
        <v>185</v>
      </c>
      <c r="B145" s="52" t="s">
        <v>59</v>
      </c>
      <c r="C145" s="25">
        <v>5.9</v>
      </c>
      <c r="D145" s="25">
        <v>4</v>
      </c>
      <c r="E145" s="25">
        <v>7.8</v>
      </c>
      <c r="F145" s="64">
        <v>38</v>
      </c>
    </row>
    <row r="146" spans="1:6">
      <c r="A146" s="10" t="s">
        <v>81</v>
      </c>
      <c r="B146" s="52" t="s">
        <v>59</v>
      </c>
      <c r="C146" s="25">
        <v>11.8</v>
      </c>
      <c r="D146" s="25">
        <v>9.4</v>
      </c>
      <c r="E146" s="25">
        <v>14.3</v>
      </c>
      <c r="F146" s="64">
        <v>90</v>
      </c>
    </row>
    <row r="147" spans="1:6">
      <c r="A147" s="10" t="s">
        <v>82</v>
      </c>
      <c r="B147" s="52" t="s">
        <v>59</v>
      </c>
      <c r="C147" s="25">
        <v>7.2</v>
      </c>
      <c r="D147" s="25">
        <v>5.0999999999999996</v>
      </c>
      <c r="E147" s="25">
        <v>9.4</v>
      </c>
      <c r="F147" s="64">
        <v>43</v>
      </c>
    </row>
    <row r="148" spans="1:6">
      <c r="A148" s="10" t="s">
        <v>83</v>
      </c>
      <c r="B148" s="52" t="s">
        <v>59</v>
      </c>
      <c r="C148" s="25">
        <v>4.5999999999999996</v>
      </c>
      <c r="D148" s="25">
        <v>2.6</v>
      </c>
      <c r="E148" s="25">
        <v>6.6</v>
      </c>
      <c r="F148" s="64">
        <v>21</v>
      </c>
    </row>
    <row r="149" spans="1:6">
      <c r="A149" s="10" t="s">
        <v>84</v>
      </c>
      <c r="B149" s="52" t="s">
        <v>59</v>
      </c>
      <c r="C149" s="25">
        <v>5.0999999999999996</v>
      </c>
      <c r="D149" s="25">
        <v>2.9</v>
      </c>
      <c r="E149" s="25">
        <v>7.3</v>
      </c>
      <c r="F149" s="64">
        <v>21</v>
      </c>
    </row>
    <row r="150" spans="1:6">
      <c r="A150" s="10" t="s">
        <v>85</v>
      </c>
      <c r="B150" s="52" t="s">
        <v>59</v>
      </c>
      <c r="C150" s="25">
        <v>4.5</v>
      </c>
      <c r="D150" s="25">
        <v>2.4</v>
      </c>
      <c r="E150" s="25">
        <v>6.6</v>
      </c>
      <c r="F150" s="64">
        <v>18</v>
      </c>
    </row>
    <row r="151" spans="1:6">
      <c r="A151" s="10" t="s">
        <v>86</v>
      </c>
      <c r="B151" s="52" t="s">
        <v>59</v>
      </c>
      <c r="C151" s="25">
        <v>6.4</v>
      </c>
      <c r="D151" s="25">
        <v>4.7</v>
      </c>
      <c r="E151" s="25">
        <v>8.1999999999999993</v>
      </c>
      <c r="F151" s="64">
        <v>50</v>
      </c>
    </row>
    <row r="152" spans="1:6">
      <c r="A152" s="10" t="s">
        <v>43</v>
      </c>
      <c r="B152" s="52" t="s">
        <v>59</v>
      </c>
      <c r="C152" s="25">
        <v>6.6</v>
      </c>
      <c r="D152" s="25">
        <v>5.4</v>
      </c>
      <c r="E152" s="25">
        <v>7.8</v>
      </c>
      <c r="F152" s="64">
        <v>121</v>
      </c>
    </row>
    <row r="153" spans="1:6">
      <c r="A153" s="10" t="s">
        <v>87</v>
      </c>
      <c r="B153" s="52" t="s">
        <v>59</v>
      </c>
      <c r="C153" s="25">
        <v>15.9</v>
      </c>
      <c r="D153" s="25">
        <v>14.5</v>
      </c>
      <c r="E153" s="25">
        <v>17.3</v>
      </c>
      <c r="F153" s="64">
        <v>505</v>
      </c>
    </row>
    <row r="154" spans="1:6">
      <c r="A154" s="10" t="s">
        <v>53</v>
      </c>
      <c r="B154" s="52" t="s">
        <v>59</v>
      </c>
      <c r="C154" s="25">
        <v>5.4</v>
      </c>
      <c r="D154" s="25">
        <v>4</v>
      </c>
      <c r="E154" s="25">
        <v>6.8</v>
      </c>
      <c r="F154" s="64">
        <v>56</v>
      </c>
    </row>
    <row r="155" spans="1:6">
      <c r="A155" s="10" t="s">
        <v>88</v>
      </c>
      <c r="B155" s="52" t="s">
        <v>59</v>
      </c>
      <c r="C155" s="25">
        <v>9.5</v>
      </c>
      <c r="D155" s="25">
        <v>6.6</v>
      </c>
      <c r="E155" s="25">
        <v>12.5</v>
      </c>
      <c r="F155" s="64">
        <v>40</v>
      </c>
    </row>
    <row r="156" spans="1:6">
      <c r="A156" s="10" t="s">
        <v>89</v>
      </c>
      <c r="B156" s="52" t="s">
        <v>59</v>
      </c>
      <c r="C156" s="25">
        <v>6</v>
      </c>
      <c r="D156" s="25">
        <v>3.5</v>
      </c>
      <c r="E156" s="25">
        <v>8.5</v>
      </c>
      <c r="F156" s="64">
        <v>23</v>
      </c>
    </row>
    <row r="157" spans="1:6">
      <c r="A157" s="10" t="s">
        <v>90</v>
      </c>
      <c r="B157" s="52" t="s">
        <v>59</v>
      </c>
      <c r="C157" s="25">
        <v>4.2</v>
      </c>
      <c r="D157" s="25">
        <v>2.2999999999999998</v>
      </c>
      <c r="E157" s="25">
        <v>6.1</v>
      </c>
      <c r="F157" s="64">
        <v>19</v>
      </c>
    </row>
    <row r="158" spans="1:6">
      <c r="A158" s="10" t="s">
        <v>91</v>
      </c>
      <c r="B158" s="52" t="s">
        <v>59</v>
      </c>
      <c r="C158" s="25" t="s">
        <v>248</v>
      </c>
      <c r="D158" s="25" t="s">
        <v>248</v>
      </c>
      <c r="E158" s="25" t="s">
        <v>248</v>
      </c>
      <c r="F158" s="64">
        <v>5</v>
      </c>
    </row>
    <row r="159" spans="1:6">
      <c r="A159" s="10" t="s">
        <v>92</v>
      </c>
      <c r="B159" s="52" t="s">
        <v>59</v>
      </c>
      <c r="C159" s="25">
        <v>9.3000000000000007</v>
      </c>
      <c r="D159" s="25">
        <v>7</v>
      </c>
      <c r="E159" s="25">
        <v>11.6</v>
      </c>
      <c r="F159" s="64">
        <v>63</v>
      </c>
    </row>
    <row r="160" spans="1:6">
      <c r="A160" s="10" t="s">
        <v>93</v>
      </c>
      <c r="B160" s="52" t="s">
        <v>59</v>
      </c>
      <c r="C160" s="25">
        <v>7.2</v>
      </c>
      <c r="D160" s="25">
        <v>5.9</v>
      </c>
      <c r="E160" s="25">
        <v>8.4</v>
      </c>
      <c r="F160" s="64">
        <v>126</v>
      </c>
    </row>
    <row r="161" spans="1:6">
      <c r="A161" s="10" t="s">
        <v>94</v>
      </c>
      <c r="B161" s="52" t="s">
        <v>59</v>
      </c>
      <c r="C161" s="25" t="s">
        <v>248</v>
      </c>
      <c r="D161" s="25" t="s">
        <v>248</v>
      </c>
      <c r="E161" s="25" t="s">
        <v>248</v>
      </c>
      <c r="F161" s="64">
        <v>2</v>
      </c>
    </row>
    <row r="162" spans="1:6">
      <c r="A162" s="10" t="s">
        <v>186</v>
      </c>
      <c r="B162" s="52" t="s">
        <v>59</v>
      </c>
      <c r="C162" s="25">
        <v>5.8</v>
      </c>
      <c r="D162" s="25">
        <v>4</v>
      </c>
      <c r="E162" s="25">
        <v>7.7</v>
      </c>
      <c r="F162" s="64">
        <v>38</v>
      </c>
    </row>
    <row r="163" spans="1:6">
      <c r="A163" s="10" t="s">
        <v>95</v>
      </c>
      <c r="B163" s="52" t="s">
        <v>59</v>
      </c>
      <c r="C163" s="25">
        <v>10.199999999999999</v>
      </c>
      <c r="D163" s="25">
        <v>8.1</v>
      </c>
      <c r="E163" s="25">
        <v>12.3</v>
      </c>
      <c r="F163" s="64">
        <v>89</v>
      </c>
    </row>
    <row r="164" spans="1:6">
      <c r="A164" s="10" t="s">
        <v>96</v>
      </c>
      <c r="B164" s="52" t="s">
        <v>59</v>
      </c>
      <c r="C164" s="25">
        <v>4.5999999999999996</v>
      </c>
      <c r="D164" s="25">
        <v>2.6</v>
      </c>
      <c r="E164" s="25">
        <v>6.5</v>
      </c>
      <c r="F164" s="64">
        <v>22</v>
      </c>
    </row>
    <row r="165" spans="1:6">
      <c r="A165" s="10" t="s">
        <v>97</v>
      </c>
      <c r="B165" s="52" t="s">
        <v>59</v>
      </c>
      <c r="C165" s="25" t="s">
        <v>248</v>
      </c>
      <c r="D165" s="25" t="s">
        <v>248</v>
      </c>
      <c r="E165" s="25" t="s">
        <v>248</v>
      </c>
      <c r="F165" s="64">
        <v>6</v>
      </c>
    </row>
    <row r="166" spans="1:6">
      <c r="A166" s="10" t="s">
        <v>98</v>
      </c>
      <c r="B166" s="52" t="s">
        <v>59</v>
      </c>
      <c r="C166" s="25">
        <v>5.6</v>
      </c>
      <c r="D166" s="25">
        <v>3.6</v>
      </c>
      <c r="E166" s="25">
        <v>7.6</v>
      </c>
      <c r="F166" s="64">
        <v>30</v>
      </c>
    </row>
    <row r="167" spans="1:6">
      <c r="A167" s="10" t="s">
        <v>99</v>
      </c>
      <c r="B167" s="52" t="s">
        <v>59</v>
      </c>
      <c r="C167" s="25">
        <v>6.9</v>
      </c>
      <c r="D167" s="25">
        <v>5.6</v>
      </c>
      <c r="E167" s="25">
        <v>8.1</v>
      </c>
      <c r="F167" s="64">
        <v>109</v>
      </c>
    </row>
    <row r="168" spans="1:6">
      <c r="A168" s="10" t="s">
        <v>100</v>
      </c>
      <c r="B168" s="52" t="s">
        <v>59</v>
      </c>
      <c r="C168" s="25">
        <v>6.7</v>
      </c>
      <c r="D168" s="25">
        <v>4.3</v>
      </c>
      <c r="E168" s="25">
        <v>9.1999999999999993</v>
      </c>
      <c r="F168" s="64">
        <v>29</v>
      </c>
    </row>
    <row r="169" spans="1:6">
      <c r="A169" s="10" t="s">
        <v>101</v>
      </c>
      <c r="B169" s="52" t="s">
        <v>59</v>
      </c>
      <c r="C169" s="25">
        <v>15.4</v>
      </c>
      <c r="D169" s="25">
        <v>11.9</v>
      </c>
      <c r="E169" s="25">
        <v>18.899999999999999</v>
      </c>
      <c r="F169" s="64">
        <v>74</v>
      </c>
    </row>
    <row r="170" spans="1:6">
      <c r="A170" s="10" t="s">
        <v>102</v>
      </c>
      <c r="B170" s="52" t="s">
        <v>59</v>
      </c>
      <c r="C170" s="25">
        <v>5.4</v>
      </c>
      <c r="D170" s="25">
        <v>3.8</v>
      </c>
      <c r="E170" s="25">
        <v>6.9</v>
      </c>
      <c r="F170" s="64">
        <v>47</v>
      </c>
    </row>
    <row r="171" spans="1:6" ht="30" customHeight="1">
      <c r="A171" s="10" t="s">
        <v>40</v>
      </c>
      <c r="B171" s="52" t="s">
        <v>60</v>
      </c>
      <c r="C171" s="25">
        <v>8.6999999999999993</v>
      </c>
      <c r="D171" s="25">
        <v>8.3000000000000007</v>
      </c>
      <c r="E171" s="25">
        <v>9.1</v>
      </c>
      <c r="F171" s="64">
        <v>2330</v>
      </c>
    </row>
    <row r="172" spans="1:6">
      <c r="A172" s="10" t="s">
        <v>76</v>
      </c>
      <c r="B172" s="52" t="s">
        <v>60</v>
      </c>
      <c r="C172" s="25">
        <v>9.6999999999999993</v>
      </c>
      <c r="D172" s="25">
        <v>7.9</v>
      </c>
      <c r="E172" s="25">
        <v>11.5</v>
      </c>
      <c r="F172" s="64">
        <v>114</v>
      </c>
    </row>
    <row r="173" spans="1:6">
      <c r="A173" s="10" t="s">
        <v>77</v>
      </c>
      <c r="B173" s="52" t="s">
        <v>60</v>
      </c>
      <c r="C173" s="25">
        <v>6.2</v>
      </c>
      <c r="D173" s="25">
        <v>4.8</v>
      </c>
      <c r="E173" s="25">
        <v>7.6</v>
      </c>
      <c r="F173" s="64">
        <v>72</v>
      </c>
    </row>
    <row r="174" spans="1:6">
      <c r="A174" s="10" t="s">
        <v>78</v>
      </c>
      <c r="B174" s="52" t="s">
        <v>60</v>
      </c>
      <c r="C174" s="25">
        <v>7.8</v>
      </c>
      <c r="D174" s="25">
        <v>5.4</v>
      </c>
      <c r="E174" s="25">
        <v>10.3</v>
      </c>
      <c r="F174" s="64">
        <v>39</v>
      </c>
    </row>
    <row r="175" spans="1:6">
      <c r="A175" s="10" t="s">
        <v>184</v>
      </c>
      <c r="B175" s="52" t="s">
        <v>60</v>
      </c>
      <c r="C175" s="25">
        <v>6</v>
      </c>
      <c r="D175" s="25">
        <v>3.6</v>
      </c>
      <c r="E175" s="25">
        <v>8.4</v>
      </c>
      <c r="F175" s="64">
        <v>24</v>
      </c>
    </row>
    <row r="176" spans="1:6">
      <c r="A176" s="10" t="s">
        <v>79</v>
      </c>
      <c r="B176" s="52" t="s">
        <v>60</v>
      </c>
      <c r="C176" s="25">
        <v>8.8000000000000007</v>
      </c>
      <c r="D176" s="25">
        <v>7.7</v>
      </c>
      <c r="E176" s="25">
        <v>10</v>
      </c>
      <c r="F176" s="64">
        <v>225</v>
      </c>
    </row>
    <row r="177" spans="1:6">
      <c r="A177" s="10" t="s">
        <v>80</v>
      </c>
      <c r="B177" s="52" t="s">
        <v>60</v>
      </c>
      <c r="C177" s="25">
        <v>8.8000000000000007</v>
      </c>
      <c r="D177" s="25">
        <v>5.0999999999999996</v>
      </c>
      <c r="E177" s="25">
        <v>12.5</v>
      </c>
      <c r="F177" s="64">
        <v>22</v>
      </c>
    </row>
    <row r="178" spans="1:6">
      <c r="A178" s="10" t="s">
        <v>185</v>
      </c>
      <c r="B178" s="52" t="s">
        <v>60</v>
      </c>
      <c r="C178" s="25">
        <v>6</v>
      </c>
      <c r="D178" s="25">
        <v>4.0999999999999996</v>
      </c>
      <c r="E178" s="25">
        <v>7.9</v>
      </c>
      <c r="F178" s="64">
        <v>39</v>
      </c>
    </row>
    <row r="179" spans="1:6">
      <c r="A179" s="10" t="s">
        <v>81</v>
      </c>
      <c r="B179" s="52" t="s">
        <v>60</v>
      </c>
      <c r="C179" s="25">
        <v>14.8</v>
      </c>
      <c r="D179" s="25">
        <v>12</v>
      </c>
      <c r="E179" s="25">
        <v>17.7</v>
      </c>
      <c r="F179" s="64">
        <v>109</v>
      </c>
    </row>
    <row r="180" spans="1:6">
      <c r="A180" s="10" t="s">
        <v>82</v>
      </c>
      <c r="B180" s="52" t="s">
        <v>60</v>
      </c>
      <c r="C180" s="25">
        <v>8.6</v>
      </c>
      <c r="D180" s="25">
        <v>6.2</v>
      </c>
      <c r="E180" s="25">
        <v>10.9</v>
      </c>
      <c r="F180" s="64">
        <v>51</v>
      </c>
    </row>
    <row r="181" spans="1:6">
      <c r="A181" s="10" t="s">
        <v>83</v>
      </c>
      <c r="B181" s="52" t="s">
        <v>60</v>
      </c>
      <c r="C181" s="25">
        <v>4.7</v>
      </c>
      <c r="D181" s="25">
        <v>2.6</v>
      </c>
      <c r="E181" s="25">
        <v>6.7</v>
      </c>
      <c r="F181" s="64">
        <v>21</v>
      </c>
    </row>
    <row r="182" spans="1:6">
      <c r="A182" s="10" t="s">
        <v>84</v>
      </c>
      <c r="B182" s="52" t="s">
        <v>60</v>
      </c>
      <c r="C182" s="25">
        <v>5.7</v>
      </c>
      <c r="D182" s="25">
        <v>3.4</v>
      </c>
      <c r="E182" s="25">
        <v>8</v>
      </c>
      <c r="F182" s="64">
        <v>25</v>
      </c>
    </row>
    <row r="183" spans="1:6">
      <c r="A183" s="10" t="s">
        <v>85</v>
      </c>
      <c r="B183" s="52" t="s">
        <v>60</v>
      </c>
      <c r="C183" s="25">
        <v>4.8</v>
      </c>
      <c r="D183" s="25">
        <v>2.7</v>
      </c>
      <c r="E183" s="25">
        <v>7</v>
      </c>
      <c r="F183" s="64">
        <v>20</v>
      </c>
    </row>
    <row r="184" spans="1:6">
      <c r="A184" s="10" t="s">
        <v>86</v>
      </c>
      <c r="B184" s="52" t="s">
        <v>60</v>
      </c>
      <c r="C184" s="25">
        <v>6.2</v>
      </c>
      <c r="D184" s="25">
        <v>4.4000000000000004</v>
      </c>
      <c r="E184" s="25">
        <v>8</v>
      </c>
      <c r="F184" s="64">
        <v>48</v>
      </c>
    </row>
    <row r="185" spans="1:6">
      <c r="A185" s="10" t="s">
        <v>43</v>
      </c>
      <c r="B185" s="52" t="s">
        <v>60</v>
      </c>
      <c r="C185" s="25">
        <v>7.5</v>
      </c>
      <c r="D185" s="25">
        <v>6.2</v>
      </c>
      <c r="E185" s="25">
        <v>8.6999999999999993</v>
      </c>
      <c r="F185" s="64">
        <v>136</v>
      </c>
    </row>
    <row r="186" spans="1:6">
      <c r="A186" s="10" t="s">
        <v>87</v>
      </c>
      <c r="B186" s="52" t="s">
        <v>60</v>
      </c>
      <c r="C186" s="25">
        <v>16.899999999999999</v>
      </c>
      <c r="D186" s="25">
        <v>15.4</v>
      </c>
      <c r="E186" s="25">
        <v>18.3</v>
      </c>
      <c r="F186" s="64">
        <v>534</v>
      </c>
    </row>
    <row r="187" spans="1:6">
      <c r="A187" s="10" t="s">
        <v>53</v>
      </c>
      <c r="B187" s="52" t="s">
        <v>60</v>
      </c>
      <c r="C187" s="25">
        <v>5.8</v>
      </c>
      <c r="D187" s="25">
        <v>4.4000000000000004</v>
      </c>
      <c r="E187" s="25">
        <v>7.3</v>
      </c>
      <c r="F187" s="64">
        <v>62</v>
      </c>
    </row>
    <row r="188" spans="1:6">
      <c r="A188" s="10" t="s">
        <v>88</v>
      </c>
      <c r="B188" s="52" t="s">
        <v>60</v>
      </c>
      <c r="C188" s="25">
        <v>9</v>
      </c>
      <c r="D188" s="25">
        <v>6.2</v>
      </c>
      <c r="E188" s="25">
        <v>11.9</v>
      </c>
      <c r="F188" s="64">
        <v>38</v>
      </c>
    </row>
    <row r="189" spans="1:6">
      <c r="A189" s="10" t="s">
        <v>89</v>
      </c>
      <c r="B189" s="52" t="s">
        <v>60</v>
      </c>
      <c r="C189" s="25">
        <v>7.1</v>
      </c>
      <c r="D189" s="25">
        <v>4.4000000000000004</v>
      </c>
      <c r="E189" s="25">
        <v>9.8000000000000007</v>
      </c>
      <c r="F189" s="64">
        <v>27</v>
      </c>
    </row>
    <row r="190" spans="1:6">
      <c r="A190" s="10" t="s">
        <v>90</v>
      </c>
      <c r="B190" s="52" t="s">
        <v>60</v>
      </c>
      <c r="C190" s="25">
        <v>4.9000000000000004</v>
      </c>
      <c r="D190" s="25">
        <v>2.8</v>
      </c>
      <c r="E190" s="25">
        <v>6.9</v>
      </c>
      <c r="F190" s="64">
        <v>22</v>
      </c>
    </row>
    <row r="191" spans="1:6">
      <c r="A191" s="10" t="s">
        <v>91</v>
      </c>
      <c r="B191" s="52" t="s">
        <v>60</v>
      </c>
      <c r="C191" s="25" t="s">
        <v>248</v>
      </c>
      <c r="D191" s="25" t="s">
        <v>248</v>
      </c>
      <c r="E191" s="25" t="s">
        <v>248</v>
      </c>
      <c r="F191" s="64">
        <v>7</v>
      </c>
    </row>
    <row r="192" spans="1:6">
      <c r="A192" s="10" t="s">
        <v>92</v>
      </c>
      <c r="B192" s="52" t="s">
        <v>60</v>
      </c>
      <c r="C192" s="25">
        <v>10.4</v>
      </c>
      <c r="D192" s="25">
        <v>7.9</v>
      </c>
      <c r="E192" s="25">
        <v>12.9</v>
      </c>
      <c r="F192" s="64">
        <v>69</v>
      </c>
    </row>
    <row r="193" spans="1:6">
      <c r="A193" s="10" t="s">
        <v>93</v>
      </c>
      <c r="B193" s="52" t="s">
        <v>60</v>
      </c>
      <c r="C193" s="25">
        <v>8</v>
      </c>
      <c r="D193" s="25">
        <v>6.7</v>
      </c>
      <c r="E193" s="25">
        <v>9.3000000000000007</v>
      </c>
      <c r="F193" s="64">
        <v>141</v>
      </c>
    </row>
    <row r="194" spans="1:6">
      <c r="A194" s="10" t="s">
        <v>94</v>
      </c>
      <c r="B194" s="52" t="s">
        <v>60</v>
      </c>
      <c r="C194" s="25" t="s">
        <v>248</v>
      </c>
      <c r="D194" s="25" t="s">
        <v>248</v>
      </c>
      <c r="E194" s="25" t="s">
        <v>248</v>
      </c>
      <c r="F194" s="64">
        <v>2</v>
      </c>
    </row>
    <row r="195" spans="1:6">
      <c r="A195" s="10" t="s">
        <v>186</v>
      </c>
      <c r="B195" s="52" t="s">
        <v>60</v>
      </c>
      <c r="C195" s="25">
        <v>5.9</v>
      </c>
      <c r="D195" s="25">
        <v>4</v>
      </c>
      <c r="E195" s="25">
        <v>7.8</v>
      </c>
      <c r="F195" s="64">
        <v>39</v>
      </c>
    </row>
    <row r="196" spans="1:6">
      <c r="A196" s="10" t="s">
        <v>95</v>
      </c>
      <c r="B196" s="52" t="s">
        <v>60</v>
      </c>
      <c r="C196" s="25">
        <v>11.6</v>
      </c>
      <c r="D196" s="25">
        <v>9.4</v>
      </c>
      <c r="E196" s="25">
        <v>13.9</v>
      </c>
      <c r="F196" s="64">
        <v>101</v>
      </c>
    </row>
    <row r="197" spans="1:6">
      <c r="A197" s="10" t="s">
        <v>96</v>
      </c>
      <c r="B197" s="52" t="s">
        <v>60</v>
      </c>
      <c r="C197" s="25">
        <v>5.0999999999999996</v>
      </c>
      <c r="D197" s="25">
        <v>3.1</v>
      </c>
      <c r="E197" s="25">
        <v>7.1</v>
      </c>
      <c r="F197" s="64">
        <v>25</v>
      </c>
    </row>
    <row r="198" spans="1:6">
      <c r="A198" s="10" t="s">
        <v>97</v>
      </c>
      <c r="B198" s="52" t="s">
        <v>60</v>
      </c>
      <c r="C198" s="25" t="s">
        <v>248</v>
      </c>
      <c r="D198" s="25" t="s">
        <v>248</v>
      </c>
      <c r="E198" s="25" t="s">
        <v>248</v>
      </c>
      <c r="F198" s="64">
        <v>6</v>
      </c>
    </row>
    <row r="199" spans="1:6">
      <c r="A199" s="10" t="s">
        <v>98</v>
      </c>
      <c r="B199" s="52" t="s">
        <v>60</v>
      </c>
      <c r="C199" s="25">
        <v>6.7</v>
      </c>
      <c r="D199" s="25">
        <v>4.4000000000000004</v>
      </c>
      <c r="E199" s="25">
        <v>8.9</v>
      </c>
      <c r="F199" s="64">
        <v>35</v>
      </c>
    </row>
    <row r="200" spans="1:6">
      <c r="A200" s="10" t="s">
        <v>99</v>
      </c>
      <c r="B200" s="52" t="s">
        <v>60</v>
      </c>
      <c r="C200" s="25">
        <v>7</v>
      </c>
      <c r="D200" s="25">
        <v>5.7</v>
      </c>
      <c r="E200" s="25">
        <v>8.3000000000000007</v>
      </c>
      <c r="F200" s="64">
        <v>111</v>
      </c>
    </row>
    <row r="201" spans="1:6">
      <c r="A201" s="10" t="s">
        <v>100</v>
      </c>
      <c r="B201" s="52" t="s">
        <v>60</v>
      </c>
      <c r="C201" s="25">
        <v>7.1</v>
      </c>
      <c r="D201" s="25">
        <v>4.5999999999999996</v>
      </c>
      <c r="E201" s="25">
        <v>9.6</v>
      </c>
      <c r="F201" s="64">
        <v>31</v>
      </c>
    </row>
    <row r="202" spans="1:6">
      <c r="A202" s="10" t="s">
        <v>101</v>
      </c>
      <c r="B202" s="52" t="s">
        <v>60</v>
      </c>
      <c r="C202" s="25">
        <v>16.7</v>
      </c>
      <c r="D202" s="25">
        <v>13</v>
      </c>
      <c r="E202" s="25">
        <v>20.3</v>
      </c>
      <c r="F202" s="64">
        <v>79</v>
      </c>
    </row>
    <row r="203" spans="1:6">
      <c r="A203" s="10" t="s">
        <v>102</v>
      </c>
      <c r="B203" s="52" t="s">
        <v>60</v>
      </c>
      <c r="C203" s="25">
        <v>6.2</v>
      </c>
      <c r="D203" s="25">
        <v>4.5999999999999996</v>
      </c>
      <c r="E203" s="25">
        <v>7.9</v>
      </c>
      <c r="F203" s="64">
        <v>56</v>
      </c>
    </row>
    <row r="204" spans="1:6" ht="30" customHeight="1">
      <c r="A204" s="10" t="s">
        <v>40</v>
      </c>
      <c r="B204" s="52" t="s">
        <v>61</v>
      </c>
      <c r="C204" s="25">
        <v>9.1999999999999993</v>
      </c>
      <c r="D204" s="25">
        <v>8.9</v>
      </c>
      <c r="E204" s="25">
        <v>9.6</v>
      </c>
      <c r="F204" s="64">
        <v>2479</v>
      </c>
    </row>
    <row r="205" spans="1:6">
      <c r="A205" s="10" t="s">
        <v>76</v>
      </c>
      <c r="B205" s="52" t="s">
        <v>61</v>
      </c>
      <c r="C205" s="25">
        <v>11.1</v>
      </c>
      <c r="D205" s="25">
        <v>9.1999999999999993</v>
      </c>
      <c r="E205" s="25">
        <v>13.1</v>
      </c>
      <c r="F205" s="64">
        <v>134</v>
      </c>
    </row>
    <row r="206" spans="1:6">
      <c r="A206" s="10" t="s">
        <v>77</v>
      </c>
      <c r="B206" s="52" t="s">
        <v>61</v>
      </c>
      <c r="C206" s="25">
        <v>6</v>
      </c>
      <c r="D206" s="25">
        <v>4.5999999999999996</v>
      </c>
      <c r="E206" s="25">
        <v>7.5</v>
      </c>
      <c r="F206" s="64">
        <v>72</v>
      </c>
    </row>
    <row r="207" spans="1:6">
      <c r="A207" s="10" t="s">
        <v>78</v>
      </c>
      <c r="B207" s="52" t="s">
        <v>61</v>
      </c>
      <c r="C207" s="25">
        <v>7.9</v>
      </c>
      <c r="D207" s="25">
        <v>5.4</v>
      </c>
      <c r="E207" s="25">
        <v>10.4</v>
      </c>
      <c r="F207" s="64">
        <v>40</v>
      </c>
    </row>
    <row r="208" spans="1:6">
      <c r="A208" s="10" t="s">
        <v>184</v>
      </c>
      <c r="B208" s="52" t="s">
        <v>61</v>
      </c>
      <c r="C208" s="25">
        <v>6.2</v>
      </c>
      <c r="D208" s="25">
        <v>3.7</v>
      </c>
      <c r="E208" s="25">
        <v>8.6</v>
      </c>
      <c r="F208" s="64">
        <v>25</v>
      </c>
    </row>
    <row r="209" spans="1:6">
      <c r="A209" s="10" t="s">
        <v>79</v>
      </c>
      <c r="B209" s="52" t="s">
        <v>61</v>
      </c>
      <c r="C209" s="25">
        <v>9</v>
      </c>
      <c r="D209" s="25">
        <v>7.8</v>
      </c>
      <c r="E209" s="25">
        <v>10.199999999999999</v>
      </c>
      <c r="F209" s="64">
        <v>231</v>
      </c>
    </row>
    <row r="210" spans="1:6">
      <c r="A210" s="10" t="s">
        <v>80</v>
      </c>
      <c r="B210" s="52" t="s">
        <v>61</v>
      </c>
      <c r="C210" s="25">
        <v>8</v>
      </c>
      <c r="D210" s="25">
        <v>4.5</v>
      </c>
      <c r="E210" s="25">
        <v>11.4</v>
      </c>
      <c r="F210" s="64">
        <v>20</v>
      </c>
    </row>
    <row r="211" spans="1:6">
      <c r="A211" s="10" t="s">
        <v>185</v>
      </c>
      <c r="B211" s="52" t="s">
        <v>61</v>
      </c>
      <c r="C211" s="25">
        <v>5.8</v>
      </c>
      <c r="D211" s="25">
        <v>3.9</v>
      </c>
      <c r="E211" s="25">
        <v>7.7</v>
      </c>
      <c r="F211" s="64">
        <v>38</v>
      </c>
    </row>
    <row r="212" spans="1:6">
      <c r="A212" s="10" t="s">
        <v>81</v>
      </c>
      <c r="B212" s="52" t="s">
        <v>61</v>
      </c>
      <c r="C212" s="25">
        <v>16.3</v>
      </c>
      <c r="D212" s="25">
        <v>13.4</v>
      </c>
      <c r="E212" s="25">
        <v>19.3</v>
      </c>
      <c r="F212" s="64">
        <v>120</v>
      </c>
    </row>
    <row r="213" spans="1:6">
      <c r="A213" s="10" t="s">
        <v>82</v>
      </c>
      <c r="B213" s="52" t="s">
        <v>61</v>
      </c>
      <c r="C213" s="25">
        <v>9.6999999999999993</v>
      </c>
      <c r="D213" s="25">
        <v>7.2</v>
      </c>
      <c r="E213" s="25">
        <v>12.2</v>
      </c>
      <c r="F213" s="64">
        <v>58</v>
      </c>
    </row>
    <row r="214" spans="1:6">
      <c r="A214" s="10" t="s">
        <v>83</v>
      </c>
      <c r="B214" s="52" t="s">
        <v>61</v>
      </c>
      <c r="C214" s="25">
        <v>6</v>
      </c>
      <c r="D214" s="25">
        <v>3.7</v>
      </c>
      <c r="E214" s="25">
        <v>8.4</v>
      </c>
      <c r="F214" s="64">
        <v>26</v>
      </c>
    </row>
    <row r="215" spans="1:6">
      <c r="A215" s="10" t="s">
        <v>84</v>
      </c>
      <c r="B215" s="52" t="s">
        <v>61</v>
      </c>
      <c r="C215" s="25">
        <v>5.9</v>
      </c>
      <c r="D215" s="25">
        <v>3.7</v>
      </c>
      <c r="E215" s="25">
        <v>8.1999999999999993</v>
      </c>
      <c r="F215" s="64">
        <v>27</v>
      </c>
    </row>
    <row r="216" spans="1:6">
      <c r="A216" s="10" t="s">
        <v>85</v>
      </c>
      <c r="B216" s="52" t="s">
        <v>61</v>
      </c>
      <c r="C216" s="25">
        <v>5.6</v>
      </c>
      <c r="D216" s="25">
        <v>3.2</v>
      </c>
      <c r="E216" s="25">
        <v>7.9</v>
      </c>
      <c r="F216" s="64">
        <v>23</v>
      </c>
    </row>
    <row r="217" spans="1:6">
      <c r="A217" s="10" t="s">
        <v>86</v>
      </c>
      <c r="B217" s="52" t="s">
        <v>61</v>
      </c>
      <c r="C217" s="25">
        <v>6.4</v>
      </c>
      <c r="D217" s="25">
        <v>4.5999999999999996</v>
      </c>
      <c r="E217" s="25">
        <v>8.1999999999999993</v>
      </c>
      <c r="F217" s="64">
        <v>50</v>
      </c>
    </row>
    <row r="218" spans="1:6">
      <c r="A218" s="10" t="s">
        <v>43</v>
      </c>
      <c r="B218" s="52" t="s">
        <v>61</v>
      </c>
      <c r="C218" s="25">
        <v>8.3000000000000007</v>
      </c>
      <c r="D218" s="25">
        <v>7</v>
      </c>
      <c r="E218" s="25">
        <v>9.6999999999999993</v>
      </c>
      <c r="F218" s="64">
        <v>150</v>
      </c>
    </row>
    <row r="219" spans="1:6">
      <c r="A219" s="10" t="s">
        <v>87</v>
      </c>
      <c r="B219" s="52" t="s">
        <v>61</v>
      </c>
      <c r="C219" s="25">
        <v>17.3</v>
      </c>
      <c r="D219" s="25">
        <v>15.9</v>
      </c>
      <c r="E219" s="25">
        <v>18.8</v>
      </c>
      <c r="F219" s="64">
        <v>553</v>
      </c>
    </row>
    <row r="220" spans="1:6">
      <c r="A220" s="10" t="s">
        <v>53</v>
      </c>
      <c r="B220" s="52" t="s">
        <v>61</v>
      </c>
      <c r="C220" s="25">
        <v>5.4</v>
      </c>
      <c r="D220" s="25">
        <v>4</v>
      </c>
      <c r="E220" s="25">
        <v>6.8</v>
      </c>
      <c r="F220" s="64">
        <v>58</v>
      </c>
    </row>
    <row r="221" spans="1:6">
      <c r="A221" s="10" t="s">
        <v>88</v>
      </c>
      <c r="B221" s="52" t="s">
        <v>61</v>
      </c>
      <c r="C221" s="25">
        <v>11.8</v>
      </c>
      <c r="D221" s="25">
        <v>8.5</v>
      </c>
      <c r="E221" s="25">
        <v>15.2</v>
      </c>
      <c r="F221" s="64">
        <v>48</v>
      </c>
    </row>
    <row r="222" spans="1:6">
      <c r="A222" s="10" t="s">
        <v>89</v>
      </c>
      <c r="B222" s="52" t="s">
        <v>61</v>
      </c>
      <c r="C222" s="25">
        <v>7.6</v>
      </c>
      <c r="D222" s="25">
        <v>4.8</v>
      </c>
      <c r="E222" s="25">
        <v>10.3</v>
      </c>
      <c r="F222" s="64">
        <v>29</v>
      </c>
    </row>
    <row r="223" spans="1:6">
      <c r="A223" s="10" t="s">
        <v>90</v>
      </c>
      <c r="B223" s="52" t="s">
        <v>61</v>
      </c>
      <c r="C223" s="25">
        <v>5.0999999999999996</v>
      </c>
      <c r="D223" s="25">
        <v>3</v>
      </c>
      <c r="E223" s="25">
        <v>7.2</v>
      </c>
      <c r="F223" s="64">
        <v>23</v>
      </c>
    </row>
    <row r="224" spans="1:6">
      <c r="A224" s="10" t="s">
        <v>91</v>
      </c>
      <c r="B224" s="52" t="s">
        <v>61</v>
      </c>
      <c r="C224" s="25" t="s">
        <v>248</v>
      </c>
      <c r="D224" s="25" t="s">
        <v>248</v>
      </c>
      <c r="E224" s="25" t="s">
        <v>248</v>
      </c>
      <c r="F224" s="64">
        <v>7</v>
      </c>
    </row>
    <row r="225" spans="1:6">
      <c r="A225" s="10" t="s">
        <v>92</v>
      </c>
      <c r="B225" s="52" t="s">
        <v>61</v>
      </c>
      <c r="C225" s="25">
        <v>11.4</v>
      </c>
      <c r="D225" s="25">
        <v>8.8000000000000007</v>
      </c>
      <c r="E225" s="25">
        <v>13.9</v>
      </c>
      <c r="F225" s="64">
        <v>75</v>
      </c>
    </row>
    <row r="226" spans="1:6">
      <c r="A226" s="10" t="s">
        <v>93</v>
      </c>
      <c r="B226" s="52" t="s">
        <v>61</v>
      </c>
      <c r="C226" s="25">
        <v>8.6</v>
      </c>
      <c r="D226" s="25">
        <v>7.3</v>
      </c>
      <c r="E226" s="25">
        <v>10</v>
      </c>
      <c r="F226" s="64">
        <v>152</v>
      </c>
    </row>
    <row r="227" spans="1:6">
      <c r="A227" s="10" t="s">
        <v>94</v>
      </c>
      <c r="B227" s="52" t="s">
        <v>61</v>
      </c>
      <c r="C227" s="25" t="s">
        <v>248</v>
      </c>
      <c r="D227" s="25" t="s">
        <v>248</v>
      </c>
      <c r="E227" s="25" t="s">
        <v>248</v>
      </c>
      <c r="F227" s="64">
        <v>4</v>
      </c>
    </row>
    <row r="228" spans="1:6">
      <c r="A228" s="10" t="s">
        <v>186</v>
      </c>
      <c r="B228" s="52" t="s">
        <v>61</v>
      </c>
      <c r="C228" s="25">
        <v>5.3</v>
      </c>
      <c r="D228" s="25">
        <v>3.5</v>
      </c>
      <c r="E228" s="25">
        <v>7.1</v>
      </c>
      <c r="F228" s="64">
        <v>35</v>
      </c>
    </row>
    <row r="229" spans="1:6">
      <c r="A229" s="10" t="s">
        <v>95</v>
      </c>
      <c r="B229" s="52" t="s">
        <v>61</v>
      </c>
      <c r="C229" s="25">
        <v>12.7</v>
      </c>
      <c r="D229" s="25">
        <v>10.3</v>
      </c>
      <c r="E229" s="25">
        <v>15.1</v>
      </c>
      <c r="F229" s="64">
        <v>110</v>
      </c>
    </row>
    <row r="230" spans="1:6">
      <c r="A230" s="10" t="s">
        <v>96</v>
      </c>
      <c r="B230" s="52" t="s">
        <v>61</v>
      </c>
      <c r="C230" s="25">
        <v>5.3</v>
      </c>
      <c r="D230" s="25">
        <v>3.3</v>
      </c>
      <c r="E230" s="25">
        <v>7.3</v>
      </c>
      <c r="F230" s="64">
        <v>27</v>
      </c>
    </row>
    <row r="231" spans="1:6">
      <c r="A231" s="10" t="s">
        <v>97</v>
      </c>
      <c r="B231" s="52" t="s">
        <v>61</v>
      </c>
      <c r="C231" s="25" t="s">
        <v>248</v>
      </c>
      <c r="D231" s="25" t="s">
        <v>248</v>
      </c>
      <c r="E231" s="25" t="s">
        <v>248</v>
      </c>
      <c r="F231" s="64">
        <v>7</v>
      </c>
    </row>
    <row r="232" spans="1:6">
      <c r="A232" s="10" t="s">
        <v>98</v>
      </c>
      <c r="B232" s="52" t="s">
        <v>61</v>
      </c>
      <c r="C232" s="25">
        <v>7.3</v>
      </c>
      <c r="D232" s="25">
        <v>4.9000000000000004</v>
      </c>
      <c r="E232" s="25">
        <v>9.6</v>
      </c>
      <c r="F232" s="64">
        <v>38</v>
      </c>
    </row>
    <row r="233" spans="1:6">
      <c r="A233" s="10" t="s">
        <v>99</v>
      </c>
      <c r="B233" s="52" t="s">
        <v>61</v>
      </c>
      <c r="C233" s="25">
        <v>7.7</v>
      </c>
      <c r="D233" s="25">
        <v>6.3</v>
      </c>
      <c r="E233" s="25">
        <v>9</v>
      </c>
      <c r="F233" s="64">
        <v>121</v>
      </c>
    </row>
    <row r="234" spans="1:6">
      <c r="A234" s="10" t="s">
        <v>100</v>
      </c>
      <c r="B234" s="52" t="s">
        <v>61</v>
      </c>
      <c r="C234" s="25">
        <v>8.1</v>
      </c>
      <c r="D234" s="25">
        <v>5.4</v>
      </c>
      <c r="E234" s="25">
        <v>10.8</v>
      </c>
      <c r="F234" s="64">
        <v>35</v>
      </c>
    </row>
    <row r="235" spans="1:6">
      <c r="A235" s="10" t="s">
        <v>101</v>
      </c>
      <c r="B235" s="52" t="s">
        <v>61</v>
      </c>
      <c r="C235" s="25">
        <v>17.3</v>
      </c>
      <c r="D235" s="25">
        <v>13.5</v>
      </c>
      <c r="E235" s="25">
        <v>21.1</v>
      </c>
      <c r="F235" s="64">
        <v>82</v>
      </c>
    </row>
    <row r="236" spans="1:6">
      <c r="A236" s="10" t="s">
        <v>102</v>
      </c>
      <c r="B236" s="52" t="s">
        <v>61</v>
      </c>
      <c r="C236" s="25">
        <v>6.8</v>
      </c>
      <c r="D236" s="25">
        <v>5</v>
      </c>
      <c r="E236" s="25">
        <v>8.5</v>
      </c>
      <c r="F236" s="64">
        <v>61</v>
      </c>
    </row>
    <row r="237" spans="1:6" ht="30" customHeight="1">
      <c r="A237" s="10" t="s">
        <v>40</v>
      </c>
      <c r="B237" s="52" t="s">
        <v>62</v>
      </c>
      <c r="C237" s="25">
        <v>9.8000000000000007</v>
      </c>
      <c r="D237" s="25">
        <v>9.5</v>
      </c>
      <c r="E237" s="25">
        <v>10.199999999999999</v>
      </c>
      <c r="F237" s="64">
        <v>2643</v>
      </c>
    </row>
    <row r="238" spans="1:6">
      <c r="A238" s="10" t="s">
        <v>76</v>
      </c>
      <c r="B238" s="52" t="s">
        <v>62</v>
      </c>
      <c r="C238" s="25">
        <v>11.2</v>
      </c>
      <c r="D238" s="25">
        <v>9.3000000000000007</v>
      </c>
      <c r="E238" s="25">
        <v>13.1</v>
      </c>
      <c r="F238" s="64">
        <v>137</v>
      </c>
    </row>
    <row r="239" spans="1:6">
      <c r="A239" s="10" t="s">
        <v>77</v>
      </c>
      <c r="B239" s="52" t="s">
        <v>62</v>
      </c>
      <c r="C239" s="25">
        <v>6.3</v>
      </c>
      <c r="D239" s="25">
        <v>4.8</v>
      </c>
      <c r="E239" s="25">
        <v>7.7</v>
      </c>
      <c r="F239" s="64">
        <v>75</v>
      </c>
    </row>
    <row r="240" spans="1:6">
      <c r="A240" s="10" t="s">
        <v>78</v>
      </c>
      <c r="B240" s="52" t="s">
        <v>62</v>
      </c>
      <c r="C240" s="25">
        <v>7.1</v>
      </c>
      <c r="D240" s="25">
        <v>4.8</v>
      </c>
      <c r="E240" s="25">
        <v>9.4</v>
      </c>
      <c r="F240" s="64">
        <v>37</v>
      </c>
    </row>
    <row r="241" spans="1:6">
      <c r="A241" s="10" t="s">
        <v>184</v>
      </c>
      <c r="B241" s="52" t="s">
        <v>62</v>
      </c>
      <c r="C241" s="25">
        <v>8.9</v>
      </c>
      <c r="D241" s="25">
        <v>6</v>
      </c>
      <c r="E241" s="25">
        <v>11.9</v>
      </c>
      <c r="F241" s="64">
        <v>36</v>
      </c>
    </row>
    <row r="242" spans="1:6">
      <c r="A242" s="10" t="s">
        <v>79</v>
      </c>
      <c r="B242" s="52" t="s">
        <v>62</v>
      </c>
      <c r="C242" s="25">
        <v>9.6</v>
      </c>
      <c r="D242" s="25">
        <v>8.3000000000000007</v>
      </c>
      <c r="E242" s="25">
        <v>10.8</v>
      </c>
      <c r="F242" s="64">
        <v>249</v>
      </c>
    </row>
    <row r="243" spans="1:6">
      <c r="A243" s="10" t="s">
        <v>80</v>
      </c>
      <c r="B243" s="52" t="s">
        <v>62</v>
      </c>
      <c r="C243" s="25">
        <v>7.5</v>
      </c>
      <c r="D243" s="25">
        <v>4.0999999999999996</v>
      </c>
      <c r="E243" s="25">
        <v>10.9</v>
      </c>
      <c r="F243" s="64">
        <v>19</v>
      </c>
    </row>
    <row r="244" spans="1:6">
      <c r="A244" s="10" t="s">
        <v>185</v>
      </c>
      <c r="B244" s="52" t="s">
        <v>62</v>
      </c>
      <c r="C244" s="25">
        <v>6.9</v>
      </c>
      <c r="D244" s="25">
        <v>4.9000000000000004</v>
      </c>
      <c r="E244" s="25">
        <v>9</v>
      </c>
      <c r="F244" s="64">
        <v>45</v>
      </c>
    </row>
    <row r="245" spans="1:6">
      <c r="A245" s="10" t="s">
        <v>81</v>
      </c>
      <c r="B245" s="52" t="s">
        <v>62</v>
      </c>
      <c r="C245" s="25">
        <v>18.8</v>
      </c>
      <c r="D245" s="25">
        <v>15.5</v>
      </c>
      <c r="E245" s="25">
        <v>22</v>
      </c>
      <c r="F245" s="64">
        <v>136</v>
      </c>
    </row>
    <row r="246" spans="1:6">
      <c r="A246" s="10" t="s">
        <v>82</v>
      </c>
      <c r="B246" s="52" t="s">
        <v>62</v>
      </c>
      <c r="C246" s="25">
        <v>11.1</v>
      </c>
      <c r="D246" s="25">
        <v>8.4</v>
      </c>
      <c r="E246" s="25">
        <v>13.8</v>
      </c>
      <c r="F246" s="64">
        <v>66</v>
      </c>
    </row>
    <row r="247" spans="1:6">
      <c r="A247" s="10" t="s">
        <v>83</v>
      </c>
      <c r="B247" s="52" t="s">
        <v>62</v>
      </c>
      <c r="C247" s="25">
        <v>6.1</v>
      </c>
      <c r="D247" s="25">
        <v>3.7</v>
      </c>
      <c r="E247" s="25">
        <v>8.5</v>
      </c>
      <c r="F247" s="64">
        <v>26</v>
      </c>
    </row>
    <row r="248" spans="1:6">
      <c r="A248" s="10" t="s">
        <v>84</v>
      </c>
      <c r="B248" s="52" t="s">
        <v>62</v>
      </c>
      <c r="C248" s="25">
        <v>7.1</v>
      </c>
      <c r="D248" s="25">
        <v>4.5999999999999996</v>
      </c>
      <c r="E248" s="25">
        <v>9.6</v>
      </c>
      <c r="F248" s="64">
        <v>32</v>
      </c>
    </row>
    <row r="249" spans="1:6">
      <c r="A249" s="10" t="s">
        <v>85</v>
      </c>
      <c r="B249" s="52" t="s">
        <v>62</v>
      </c>
      <c r="C249" s="25">
        <v>5.8</v>
      </c>
      <c r="D249" s="25">
        <v>3.4</v>
      </c>
      <c r="E249" s="25">
        <v>8.1999999999999993</v>
      </c>
      <c r="F249" s="64">
        <v>23</v>
      </c>
    </row>
    <row r="250" spans="1:6">
      <c r="A250" s="10" t="s">
        <v>86</v>
      </c>
      <c r="B250" s="52" t="s">
        <v>62</v>
      </c>
      <c r="C250" s="25">
        <v>6.5</v>
      </c>
      <c r="D250" s="25">
        <v>4.7</v>
      </c>
      <c r="E250" s="25">
        <v>8.3000000000000007</v>
      </c>
      <c r="F250" s="64">
        <v>51</v>
      </c>
    </row>
    <row r="251" spans="1:6">
      <c r="A251" s="10" t="s">
        <v>43</v>
      </c>
      <c r="B251" s="52" t="s">
        <v>62</v>
      </c>
      <c r="C251" s="25">
        <v>9.3000000000000007</v>
      </c>
      <c r="D251" s="25">
        <v>7.8</v>
      </c>
      <c r="E251" s="25">
        <v>10.7</v>
      </c>
      <c r="F251" s="64">
        <v>166</v>
      </c>
    </row>
    <row r="252" spans="1:6">
      <c r="A252" s="10" t="s">
        <v>87</v>
      </c>
      <c r="B252" s="52" t="s">
        <v>62</v>
      </c>
      <c r="C252" s="25">
        <v>17.5</v>
      </c>
      <c r="D252" s="25">
        <v>16</v>
      </c>
      <c r="E252" s="25">
        <v>18.899999999999999</v>
      </c>
      <c r="F252" s="64">
        <v>557</v>
      </c>
    </row>
    <row r="253" spans="1:6">
      <c r="A253" s="10" t="s">
        <v>53</v>
      </c>
      <c r="B253" s="52" t="s">
        <v>62</v>
      </c>
      <c r="C253" s="25">
        <v>6.3</v>
      </c>
      <c r="D253" s="25">
        <v>4.8</v>
      </c>
      <c r="E253" s="25">
        <v>7.8</v>
      </c>
      <c r="F253" s="64">
        <v>68</v>
      </c>
    </row>
    <row r="254" spans="1:6">
      <c r="A254" s="10" t="s">
        <v>88</v>
      </c>
      <c r="B254" s="52" t="s">
        <v>62</v>
      </c>
      <c r="C254" s="25">
        <v>14.5</v>
      </c>
      <c r="D254" s="25">
        <v>10.8</v>
      </c>
      <c r="E254" s="25">
        <v>18.3</v>
      </c>
      <c r="F254" s="64">
        <v>59</v>
      </c>
    </row>
    <row r="255" spans="1:6">
      <c r="A255" s="10" t="s">
        <v>89</v>
      </c>
      <c r="B255" s="52" t="s">
        <v>62</v>
      </c>
      <c r="C255" s="25">
        <v>6.9</v>
      </c>
      <c r="D255" s="25">
        <v>4.3</v>
      </c>
      <c r="E255" s="25">
        <v>9.5</v>
      </c>
      <c r="F255" s="64">
        <v>27</v>
      </c>
    </row>
    <row r="256" spans="1:6">
      <c r="A256" s="10" t="s">
        <v>90</v>
      </c>
      <c r="B256" s="52" t="s">
        <v>62</v>
      </c>
      <c r="C256" s="25">
        <v>6.2</v>
      </c>
      <c r="D256" s="25">
        <v>3.9</v>
      </c>
      <c r="E256" s="25">
        <v>8.6</v>
      </c>
      <c r="F256" s="64">
        <v>28</v>
      </c>
    </row>
    <row r="257" spans="1:6">
      <c r="A257" s="10" t="s">
        <v>91</v>
      </c>
      <c r="B257" s="52" t="s">
        <v>62</v>
      </c>
      <c r="C257" s="25" t="s">
        <v>248</v>
      </c>
      <c r="D257" s="25" t="s">
        <v>248</v>
      </c>
      <c r="E257" s="25" t="s">
        <v>248</v>
      </c>
      <c r="F257" s="64">
        <v>7</v>
      </c>
    </row>
    <row r="258" spans="1:6">
      <c r="A258" s="10" t="s">
        <v>92</v>
      </c>
      <c r="B258" s="52" t="s">
        <v>62</v>
      </c>
      <c r="C258" s="25">
        <v>12.1</v>
      </c>
      <c r="D258" s="25">
        <v>9.5</v>
      </c>
      <c r="E258" s="25">
        <v>14.8</v>
      </c>
      <c r="F258" s="64">
        <v>80</v>
      </c>
    </row>
    <row r="259" spans="1:6">
      <c r="A259" s="10" t="s">
        <v>93</v>
      </c>
      <c r="B259" s="52" t="s">
        <v>62</v>
      </c>
      <c r="C259" s="25">
        <v>8.8000000000000007</v>
      </c>
      <c r="D259" s="25">
        <v>7.4</v>
      </c>
      <c r="E259" s="25">
        <v>10.199999999999999</v>
      </c>
      <c r="F259" s="64">
        <v>155</v>
      </c>
    </row>
    <row r="260" spans="1:6">
      <c r="A260" s="10" t="s">
        <v>94</v>
      </c>
      <c r="B260" s="52" t="s">
        <v>62</v>
      </c>
      <c r="C260" s="25" t="s">
        <v>248</v>
      </c>
      <c r="D260" s="25" t="s">
        <v>248</v>
      </c>
      <c r="E260" s="25" t="s">
        <v>248</v>
      </c>
      <c r="F260" s="64">
        <v>3</v>
      </c>
    </row>
    <row r="261" spans="1:6">
      <c r="A261" s="10" t="s">
        <v>186</v>
      </c>
      <c r="B261" s="52" t="s">
        <v>62</v>
      </c>
      <c r="C261" s="25">
        <v>4.7</v>
      </c>
      <c r="D261" s="25">
        <v>3.1</v>
      </c>
      <c r="E261" s="25">
        <v>6.4</v>
      </c>
      <c r="F261" s="64">
        <v>32</v>
      </c>
    </row>
    <row r="262" spans="1:6">
      <c r="A262" s="10" t="s">
        <v>95</v>
      </c>
      <c r="B262" s="52" t="s">
        <v>62</v>
      </c>
      <c r="C262" s="25">
        <v>13.6</v>
      </c>
      <c r="D262" s="25">
        <v>11.1</v>
      </c>
      <c r="E262" s="25">
        <v>16</v>
      </c>
      <c r="F262" s="64">
        <v>117</v>
      </c>
    </row>
    <row r="263" spans="1:6">
      <c r="A263" s="10" t="s">
        <v>96</v>
      </c>
      <c r="B263" s="52" t="s">
        <v>62</v>
      </c>
      <c r="C263" s="25">
        <v>6.6</v>
      </c>
      <c r="D263" s="25">
        <v>4.3</v>
      </c>
      <c r="E263" s="25">
        <v>8.9</v>
      </c>
      <c r="F263" s="64">
        <v>33</v>
      </c>
    </row>
    <row r="264" spans="1:6">
      <c r="A264" s="10" t="s">
        <v>97</v>
      </c>
      <c r="B264" s="52" t="s">
        <v>62</v>
      </c>
      <c r="C264" s="25" t="s">
        <v>248</v>
      </c>
      <c r="D264" s="25" t="s">
        <v>248</v>
      </c>
      <c r="E264" s="25" t="s">
        <v>248</v>
      </c>
      <c r="F264" s="64">
        <v>8</v>
      </c>
    </row>
    <row r="265" spans="1:6">
      <c r="A265" s="10" t="s">
        <v>98</v>
      </c>
      <c r="B265" s="52" t="s">
        <v>62</v>
      </c>
      <c r="C265" s="25">
        <v>8.9</v>
      </c>
      <c r="D265" s="25">
        <v>6.3</v>
      </c>
      <c r="E265" s="25">
        <v>11.5</v>
      </c>
      <c r="F265" s="64">
        <v>47</v>
      </c>
    </row>
    <row r="266" spans="1:6">
      <c r="A266" s="10" t="s">
        <v>99</v>
      </c>
      <c r="B266" s="52" t="s">
        <v>62</v>
      </c>
      <c r="C266" s="25">
        <v>8.5</v>
      </c>
      <c r="D266" s="25">
        <v>7</v>
      </c>
      <c r="E266" s="25">
        <v>9.9</v>
      </c>
      <c r="F266" s="64">
        <v>133</v>
      </c>
    </row>
    <row r="267" spans="1:6">
      <c r="A267" s="10" t="s">
        <v>100</v>
      </c>
      <c r="B267" s="52" t="s">
        <v>62</v>
      </c>
      <c r="C267" s="25">
        <v>8.5</v>
      </c>
      <c r="D267" s="25">
        <v>5.7</v>
      </c>
      <c r="E267" s="25">
        <v>11.2</v>
      </c>
      <c r="F267" s="64">
        <v>37</v>
      </c>
    </row>
    <row r="268" spans="1:6">
      <c r="A268" s="10" t="s">
        <v>101</v>
      </c>
      <c r="B268" s="52" t="s">
        <v>62</v>
      </c>
      <c r="C268" s="25">
        <v>18.600000000000001</v>
      </c>
      <c r="D268" s="25">
        <v>14.7</v>
      </c>
      <c r="E268" s="25">
        <v>22.5</v>
      </c>
      <c r="F268" s="64">
        <v>87</v>
      </c>
    </row>
    <row r="269" spans="1:6">
      <c r="A269" s="10" t="s">
        <v>102</v>
      </c>
      <c r="B269" s="52" t="s">
        <v>62</v>
      </c>
      <c r="C269" s="25">
        <v>7.4</v>
      </c>
      <c r="D269" s="25">
        <v>5.6</v>
      </c>
      <c r="E269" s="25">
        <v>9.1999999999999993</v>
      </c>
      <c r="F269" s="64">
        <v>67</v>
      </c>
    </row>
    <row r="270" spans="1:6" ht="30" customHeight="1">
      <c r="A270" s="10" t="s">
        <v>40</v>
      </c>
      <c r="B270" s="52" t="s">
        <v>63</v>
      </c>
      <c r="C270" s="25">
        <v>10.3</v>
      </c>
      <c r="D270" s="25">
        <v>9.9</v>
      </c>
      <c r="E270" s="25">
        <v>10.7</v>
      </c>
      <c r="F270" s="64">
        <v>2769</v>
      </c>
    </row>
    <row r="271" spans="1:6">
      <c r="A271" s="10" t="s">
        <v>76</v>
      </c>
      <c r="B271" s="52" t="s">
        <v>63</v>
      </c>
      <c r="C271" s="25">
        <v>10.5</v>
      </c>
      <c r="D271" s="25">
        <v>8.6999999999999993</v>
      </c>
      <c r="E271" s="25">
        <v>12.4</v>
      </c>
      <c r="F271" s="64">
        <v>130</v>
      </c>
    </row>
    <row r="272" spans="1:6">
      <c r="A272" s="10" t="s">
        <v>77</v>
      </c>
      <c r="B272" s="52" t="s">
        <v>63</v>
      </c>
      <c r="C272" s="25">
        <v>5.6</v>
      </c>
      <c r="D272" s="25">
        <v>4.2</v>
      </c>
      <c r="E272" s="25">
        <v>6.9</v>
      </c>
      <c r="F272" s="64">
        <v>67</v>
      </c>
    </row>
    <row r="273" spans="1:6">
      <c r="A273" s="10" t="s">
        <v>78</v>
      </c>
      <c r="B273" s="52" t="s">
        <v>63</v>
      </c>
      <c r="C273" s="25">
        <v>8.1</v>
      </c>
      <c r="D273" s="25">
        <v>5.6</v>
      </c>
      <c r="E273" s="25">
        <v>10.5</v>
      </c>
      <c r="F273" s="64">
        <v>42</v>
      </c>
    </row>
    <row r="274" spans="1:6">
      <c r="A274" s="10" t="s">
        <v>184</v>
      </c>
      <c r="B274" s="52" t="s">
        <v>63</v>
      </c>
      <c r="C274" s="25">
        <v>8.6</v>
      </c>
      <c r="D274" s="25">
        <v>5.7</v>
      </c>
      <c r="E274" s="25">
        <v>11.6</v>
      </c>
      <c r="F274" s="64">
        <v>34</v>
      </c>
    </row>
    <row r="275" spans="1:6">
      <c r="A275" s="10" t="s">
        <v>79</v>
      </c>
      <c r="B275" s="52" t="s">
        <v>63</v>
      </c>
      <c r="C275" s="25">
        <v>10.3</v>
      </c>
      <c r="D275" s="25">
        <v>9</v>
      </c>
      <c r="E275" s="25">
        <v>11.5</v>
      </c>
      <c r="F275" s="64">
        <v>263</v>
      </c>
    </row>
    <row r="276" spans="1:6">
      <c r="A276" s="10" t="s">
        <v>80</v>
      </c>
      <c r="B276" s="52" t="s">
        <v>63</v>
      </c>
      <c r="C276" s="25">
        <v>9.6999999999999993</v>
      </c>
      <c r="D276" s="25">
        <v>5.9</v>
      </c>
      <c r="E276" s="25">
        <v>13.5</v>
      </c>
      <c r="F276" s="64">
        <v>25</v>
      </c>
    </row>
    <row r="277" spans="1:6">
      <c r="A277" s="10" t="s">
        <v>185</v>
      </c>
      <c r="B277" s="52" t="s">
        <v>63</v>
      </c>
      <c r="C277" s="25">
        <v>6.3</v>
      </c>
      <c r="D277" s="25">
        <v>4.4000000000000004</v>
      </c>
      <c r="E277" s="25">
        <v>8.3000000000000007</v>
      </c>
      <c r="F277" s="64">
        <v>41</v>
      </c>
    </row>
    <row r="278" spans="1:6">
      <c r="A278" s="10" t="s">
        <v>81</v>
      </c>
      <c r="B278" s="52" t="s">
        <v>63</v>
      </c>
      <c r="C278" s="25">
        <v>20.8</v>
      </c>
      <c r="D278" s="25">
        <v>17.5</v>
      </c>
      <c r="E278" s="25">
        <v>24.2</v>
      </c>
      <c r="F278" s="64">
        <v>152</v>
      </c>
    </row>
    <row r="279" spans="1:6">
      <c r="A279" s="10" t="s">
        <v>82</v>
      </c>
      <c r="B279" s="52" t="s">
        <v>63</v>
      </c>
      <c r="C279" s="25">
        <v>11.3</v>
      </c>
      <c r="D279" s="25">
        <v>8.6</v>
      </c>
      <c r="E279" s="25">
        <v>14.1</v>
      </c>
      <c r="F279" s="64">
        <v>68</v>
      </c>
    </row>
    <row r="280" spans="1:6">
      <c r="A280" s="10" t="s">
        <v>83</v>
      </c>
      <c r="B280" s="52" t="s">
        <v>63</v>
      </c>
      <c r="C280" s="25">
        <v>5.5</v>
      </c>
      <c r="D280" s="25">
        <v>3.2</v>
      </c>
      <c r="E280" s="25">
        <v>7.8</v>
      </c>
      <c r="F280" s="64">
        <v>23</v>
      </c>
    </row>
    <row r="281" spans="1:6">
      <c r="A281" s="10" t="s">
        <v>84</v>
      </c>
      <c r="B281" s="52" t="s">
        <v>63</v>
      </c>
      <c r="C281" s="25">
        <v>7.5</v>
      </c>
      <c r="D281" s="25">
        <v>4.9000000000000004</v>
      </c>
      <c r="E281" s="25">
        <v>10.1</v>
      </c>
      <c r="F281" s="64">
        <v>34</v>
      </c>
    </row>
    <row r="282" spans="1:6">
      <c r="A282" s="10" t="s">
        <v>85</v>
      </c>
      <c r="B282" s="52" t="s">
        <v>63</v>
      </c>
      <c r="C282" s="25">
        <v>6.3</v>
      </c>
      <c r="D282" s="25">
        <v>3.7</v>
      </c>
      <c r="E282" s="25">
        <v>8.9</v>
      </c>
      <c r="F282" s="64">
        <v>24</v>
      </c>
    </row>
    <row r="283" spans="1:6">
      <c r="A283" s="10" t="s">
        <v>86</v>
      </c>
      <c r="B283" s="52" t="s">
        <v>63</v>
      </c>
      <c r="C283" s="25">
        <v>6.4</v>
      </c>
      <c r="D283" s="25">
        <v>4.5999999999999996</v>
      </c>
      <c r="E283" s="25">
        <v>8.1</v>
      </c>
      <c r="F283" s="64">
        <v>50</v>
      </c>
    </row>
    <row r="284" spans="1:6">
      <c r="A284" s="10" t="s">
        <v>43</v>
      </c>
      <c r="B284" s="52" t="s">
        <v>63</v>
      </c>
      <c r="C284" s="25">
        <v>9.9</v>
      </c>
      <c r="D284" s="25">
        <v>8.4</v>
      </c>
      <c r="E284" s="25">
        <v>11.3</v>
      </c>
      <c r="F284" s="64">
        <v>176</v>
      </c>
    </row>
    <row r="285" spans="1:6">
      <c r="A285" s="10" t="s">
        <v>87</v>
      </c>
      <c r="B285" s="52" t="s">
        <v>63</v>
      </c>
      <c r="C285" s="25">
        <v>18.600000000000001</v>
      </c>
      <c r="D285" s="25">
        <v>17.100000000000001</v>
      </c>
      <c r="E285" s="25">
        <v>20.100000000000001</v>
      </c>
      <c r="F285" s="64">
        <v>588</v>
      </c>
    </row>
    <row r="286" spans="1:6">
      <c r="A286" s="10" t="s">
        <v>53</v>
      </c>
      <c r="B286" s="52" t="s">
        <v>63</v>
      </c>
      <c r="C286" s="25">
        <v>7</v>
      </c>
      <c r="D286" s="25">
        <v>5.4</v>
      </c>
      <c r="E286" s="25">
        <v>8.5</v>
      </c>
      <c r="F286" s="64">
        <v>76</v>
      </c>
    </row>
    <row r="287" spans="1:6">
      <c r="A287" s="10" t="s">
        <v>88</v>
      </c>
      <c r="B287" s="52" t="s">
        <v>63</v>
      </c>
      <c r="C287" s="25">
        <v>15.5</v>
      </c>
      <c r="D287" s="25">
        <v>11.6</v>
      </c>
      <c r="E287" s="25">
        <v>19.3</v>
      </c>
      <c r="F287" s="64">
        <v>62</v>
      </c>
    </row>
    <row r="288" spans="1:6">
      <c r="A288" s="10" t="s">
        <v>89</v>
      </c>
      <c r="B288" s="52" t="s">
        <v>63</v>
      </c>
      <c r="C288" s="25">
        <v>8.5</v>
      </c>
      <c r="D288" s="25">
        <v>5.6</v>
      </c>
      <c r="E288" s="25">
        <v>11.4</v>
      </c>
      <c r="F288" s="64">
        <v>34</v>
      </c>
    </row>
    <row r="289" spans="1:6">
      <c r="A289" s="10" t="s">
        <v>90</v>
      </c>
      <c r="B289" s="52" t="s">
        <v>63</v>
      </c>
      <c r="C289" s="25">
        <v>6.4</v>
      </c>
      <c r="D289" s="25">
        <v>4.0999999999999996</v>
      </c>
      <c r="E289" s="25">
        <v>8.8000000000000007</v>
      </c>
      <c r="F289" s="64">
        <v>29</v>
      </c>
    </row>
    <row r="290" spans="1:6">
      <c r="A290" s="10" t="s">
        <v>91</v>
      </c>
      <c r="B290" s="52" t="s">
        <v>63</v>
      </c>
      <c r="C290" s="25" t="s">
        <v>248</v>
      </c>
      <c r="D290" s="25" t="s">
        <v>248</v>
      </c>
      <c r="E290" s="25" t="s">
        <v>248</v>
      </c>
      <c r="F290" s="64">
        <v>8</v>
      </c>
    </row>
    <row r="291" spans="1:6">
      <c r="A291" s="10" t="s">
        <v>92</v>
      </c>
      <c r="B291" s="52" t="s">
        <v>63</v>
      </c>
      <c r="C291" s="25">
        <v>12.5</v>
      </c>
      <c r="D291" s="25">
        <v>9.6999999999999993</v>
      </c>
      <c r="E291" s="25">
        <v>15.2</v>
      </c>
      <c r="F291" s="64">
        <v>81</v>
      </c>
    </row>
    <row r="292" spans="1:6">
      <c r="A292" s="10" t="s">
        <v>93</v>
      </c>
      <c r="B292" s="52" t="s">
        <v>63</v>
      </c>
      <c r="C292" s="25">
        <v>9.4</v>
      </c>
      <c r="D292" s="25">
        <v>8</v>
      </c>
      <c r="E292" s="25">
        <v>10.8</v>
      </c>
      <c r="F292" s="64">
        <v>166</v>
      </c>
    </row>
    <row r="293" spans="1:6">
      <c r="A293" s="10" t="s">
        <v>94</v>
      </c>
      <c r="B293" s="52" t="s">
        <v>63</v>
      </c>
      <c r="C293" s="25" t="s">
        <v>248</v>
      </c>
      <c r="D293" s="25" t="s">
        <v>248</v>
      </c>
      <c r="E293" s="25" t="s">
        <v>248</v>
      </c>
      <c r="F293" s="64">
        <v>4</v>
      </c>
    </row>
    <row r="294" spans="1:6">
      <c r="A294" s="10" t="s">
        <v>186</v>
      </c>
      <c r="B294" s="52" t="s">
        <v>63</v>
      </c>
      <c r="C294" s="25">
        <v>5.6</v>
      </c>
      <c r="D294" s="25">
        <v>3.8</v>
      </c>
      <c r="E294" s="25">
        <v>7.4</v>
      </c>
      <c r="F294" s="64">
        <v>37</v>
      </c>
    </row>
    <row r="295" spans="1:6">
      <c r="A295" s="10" t="s">
        <v>95</v>
      </c>
      <c r="B295" s="52" t="s">
        <v>63</v>
      </c>
      <c r="C295" s="25">
        <v>14</v>
      </c>
      <c r="D295" s="25">
        <v>11.5</v>
      </c>
      <c r="E295" s="25">
        <v>16.5</v>
      </c>
      <c r="F295" s="64">
        <v>122</v>
      </c>
    </row>
    <row r="296" spans="1:6">
      <c r="A296" s="10" t="s">
        <v>96</v>
      </c>
      <c r="B296" s="52" t="s">
        <v>63</v>
      </c>
      <c r="C296" s="25">
        <v>7.1</v>
      </c>
      <c r="D296" s="25">
        <v>4.7</v>
      </c>
      <c r="E296" s="25">
        <v>9.4</v>
      </c>
      <c r="F296" s="64">
        <v>36</v>
      </c>
    </row>
    <row r="297" spans="1:6">
      <c r="A297" s="10" t="s">
        <v>97</v>
      </c>
      <c r="B297" s="52" t="s">
        <v>63</v>
      </c>
      <c r="C297" s="25" t="s">
        <v>248</v>
      </c>
      <c r="D297" s="25" t="s">
        <v>248</v>
      </c>
      <c r="E297" s="25" t="s">
        <v>248</v>
      </c>
      <c r="F297" s="64">
        <v>8</v>
      </c>
    </row>
    <row r="298" spans="1:6">
      <c r="A298" s="10" t="s">
        <v>98</v>
      </c>
      <c r="B298" s="52" t="s">
        <v>63</v>
      </c>
      <c r="C298" s="25">
        <v>9.6</v>
      </c>
      <c r="D298" s="25">
        <v>7</v>
      </c>
      <c r="E298" s="25">
        <v>12.3</v>
      </c>
      <c r="F298" s="64">
        <v>51</v>
      </c>
    </row>
    <row r="299" spans="1:6">
      <c r="A299" s="10" t="s">
        <v>99</v>
      </c>
      <c r="B299" s="52" t="s">
        <v>63</v>
      </c>
      <c r="C299" s="25">
        <v>8.4</v>
      </c>
      <c r="D299" s="25">
        <v>6.9</v>
      </c>
      <c r="E299" s="25">
        <v>9.8000000000000007</v>
      </c>
      <c r="F299" s="64">
        <v>131</v>
      </c>
    </row>
    <row r="300" spans="1:6">
      <c r="A300" s="10" t="s">
        <v>100</v>
      </c>
      <c r="B300" s="52" t="s">
        <v>63</v>
      </c>
      <c r="C300" s="25">
        <v>8.1999999999999993</v>
      </c>
      <c r="D300" s="25">
        <v>5.5</v>
      </c>
      <c r="E300" s="25">
        <v>10.9</v>
      </c>
      <c r="F300" s="64">
        <v>37</v>
      </c>
    </row>
    <row r="301" spans="1:6">
      <c r="A301" s="10" t="s">
        <v>101</v>
      </c>
      <c r="B301" s="52" t="s">
        <v>63</v>
      </c>
      <c r="C301" s="25">
        <v>19.600000000000001</v>
      </c>
      <c r="D301" s="25">
        <v>15.6</v>
      </c>
      <c r="E301" s="25">
        <v>23.7</v>
      </c>
      <c r="F301" s="64">
        <v>90</v>
      </c>
    </row>
    <row r="302" spans="1:6">
      <c r="A302" s="10" t="s">
        <v>102</v>
      </c>
      <c r="B302" s="52" t="s">
        <v>63</v>
      </c>
      <c r="C302" s="25">
        <v>8.9</v>
      </c>
      <c r="D302" s="25">
        <v>7</v>
      </c>
      <c r="E302" s="25">
        <v>10.9</v>
      </c>
      <c r="F302" s="64">
        <v>80</v>
      </c>
    </row>
    <row r="303" spans="1:6" ht="30" customHeight="1">
      <c r="A303" s="10" t="s">
        <v>40</v>
      </c>
      <c r="B303" s="52" t="s">
        <v>64</v>
      </c>
      <c r="C303" s="25">
        <v>10.199999999999999</v>
      </c>
      <c r="D303" s="25">
        <v>9.8000000000000007</v>
      </c>
      <c r="E303" s="25">
        <v>10.6</v>
      </c>
      <c r="F303" s="64">
        <v>2722</v>
      </c>
    </row>
    <row r="304" spans="1:6">
      <c r="A304" s="10" t="s">
        <v>76</v>
      </c>
      <c r="B304" s="52" t="s">
        <v>64</v>
      </c>
      <c r="C304" s="25">
        <v>10.3</v>
      </c>
      <c r="D304" s="25">
        <v>8.5</v>
      </c>
      <c r="E304" s="25">
        <v>12.1</v>
      </c>
      <c r="F304" s="64">
        <v>127</v>
      </c>
    </row>
    <row r="305" spans="1:6">
      <c r="A305" s="10" t="s">
        <v>77</v>
      </c>
      <c r="B305" s="52" t="s">
        <v>64</v>
      </c>
      <c r="C305" s="25">
        <v>6.3</v>
      </c>
      <c r="D305" s="25">
        <v>4.9000000000000004</v>
      </c>
      <c r="E305" s="25">
        <v>7.7</v>
      </c>
      <c r="F305" s="64">
        <v>77</v>
      </c>
    </row>
    <row r="306" spans="1:6">
      <c r="A306" s="10" t="s">
        <v>78</v>
      </c>
      <c r="B306" s="52" t="s">
        <v>64</v>
      </c>
      <c r="C306" s="25">
        <v>8.4</v>
      </c>
      <c r="D306" s="25">
        <v>5.9</v>
      </c>
      <c r="E306" s="25">
        <v>10.9</v>
      </c>
      <c r="F306" s="64">
        <v>44</v>
      </c>
    </row>
    <row r="307" spans="1:6">
      <c r="A307" s="10" t="s">
        <v>184</v>
      </c>
      <c r="B307" s="52" t="s">
        <v>64</v>
      </c>
      <c r="C307" s="25">
        <v>9</v>
      </c>
      <c r="D307" s="25">
        <v>6</v>
      </c>
      <c r="E307" s="25">
        <v>12</v>
      </c>
      <c r="F307" s="64">
        <v>35</v>
      </c>
    </row>
    <row r="308" spans="1:6">
      <c r="A308" s="10" t="s">
        <v>79</v>
      </c>
      <c r="B308" s="52" t="s">
        <v>64</v>
      </c>
      <c r="C308" s="25">
        <v>10.4</v>
      </c>
      <c r="D308" s="25">
        <v>9.1</v>
      </c>
      <c r="E308" s="25">
        <v>11.7</v>
      </c>
      <c r="F308" s="64">
        <v>261</v>
      </c>
    </row>
    <row r="309" spans="1:6">
      <c r="A309" s="10" t="s">
        <v>80</v>
      </c>
      <c r="B309" s="52" t="s">
        <v>64</v>
      </c>
      <c r="C309" s="25">
        <v>10.9</v>
      </c>
      <c r="D309" s="25">
        <v>6.8</v>
      </c>
      <c r="E309" s="25">
        <v>15</v>
      </c>
      <c r="F309" s="64">
        <v>28</v>
      </c>
    </row>
    <row r="310" spans="1:6">
      <c r="A310" s="10" t="s">
        <v>185</v>
      </c>
      <c r="B310" s="52" t="s">
        <v>64</v>
      </c>
      <c r="C310" s="25">
        <v>6.3</v>
      </c>
      <c r="D310" s="25">
        <v>4.4000000000000004</v>
      </c>
      <c r="E310" s="25">
        <v>8.3000000000000007</v>
      </c>
      <c r="F310" s="64">
        <v>41</v>
      </c>
    </row>
    <row r="311" spans="1:6">
      <c r="A311" s="10" t="s">
        <v>81</v>
      </c>
      <c r="B311" s="52" t="s">
        <v>64</v>
      </c>
      <c r="C311" s="25">
        <v>20.399999999999999</v>
      </c>
      <c r="D311" s="25">
        <v>17</v>
      </c>
      <c r="E311" s="25">
        <v>23.8</v>
      </c>
      <c r="F311" s="64">
        <v>147</v>
      </c>
    </row>
    <row r="312" spans="1:6">
      <c r="A312" s="10" t="s">
        <v>82</v>
      </c>
      <c r="B312" s="52" t="s">
        <v>64</v>
      </c>
      <c r="C312" s="25">
        <v>11</v>
      </c>
      <c r="D312" s="25">
        <v>8.4</v>
      </c>
      <c r="E312" s="25">
        <v>13.7</v>
      </c>
      <c r="F312" s="64">
        <v>67</v>
      </c>
    </row>
    <row r="313" spans="1:6">
      <c r="A313" s="10" t="s">
        <v>83</v>
      </c>
      <c r="B313" s="52" t="s">
        <v>64</v>
      </c>
      <c r="C313" s="25">
        <v>4.3</v>
      </c>
      <c r="D313" s="25">
        <v>2.2999999999999998</v>
      </c>
      <c r="E313" s="25">
        <v>6.3</v>
      </c>
      <c r="F313" s="64">
        <v>18</v>
      </c>
    </row>
    <row r="314" spans="1:6">
      <c r="A314" s="10" t="s">
        <v>84</v>
      </c>
      <c r="B314" s="52" t="s">
        <v>64</v>
      </c>
      <c r="C314" s="25">
        <v>7.6</v>
      </c>
      <c r="D314" s="25">
        <v>5</v>
      </c>
      <c r="E314" s="25">
        <v>10.1</v>
      </c>
      <c r="F314" s="64">
        <v>35</v>
      </c>
    </row>
    <row r="315" spans="1:6">
      <c r="A315" s="10" t="s">
        <v>85</v>
      </c>
      <c r="B315" s="52" t="s">
        <v>64</v>
      </c>
      <c r="C315" s="25">
        <v>5.4</v>
      </c>
      <c r="D315" s="25">
        <v>3</v>
      </c>
      <c r="E315" s="25">
        <v>7.8</v>
      </c>
      <c r="F315" s="64">
        <v>21</v>
      </c>
    </row>
    <row r="316" spans="1:6">
      <c r="A316" s="10" t="s">
        <v>86</v>
      </c>
      <c r="B316" s="52" t="s">
        <v>64</v>
      </c>
      <c r="C316" s="25">
        <v>6.5</v>
      </c>
      <c r="D316" s="25">
        <v>4.7</v>
      </c>
      <c r="E316" s="25">
        <v>8.3000000000000007</v>
      </c>
      <c r="F316" s="64">
        <v>51</v>
      </c>
    </row>
    <row r="317" spans="1:6">
      <c r="A317" s="10" t="s">
        <v>43</v>
      </c>
      <c r="B317" s="52" t="s">
        <v>64</v>
      </c>
      <c r="C317" s="25">
        <v>10.1</v>
      </c>
      <c r="D317" s="25">
        <v>8.6</v>
      </c>
      <c r="E317" s="25">
        <v>11.6</v>
      </c>
      <c r="F317" s="64">
        <v>178</v>
      </c>
    </row>
    <row r="318" spans="1:6">
      <c r="A318" s="10" t="s">
        <v>87</v>
      </c>
      <c r="B318" s="52" t="s">
        <v>64</v>
      </c>
      <c r="C318" s="25">
        <v>18.2</v>
      </c>
      <c r="D318" s="25">
        <v>16.600000000000001</v>
      </c>
      <c r="E318" s="25">
        <v>19.7</v>
      </c>
      <c r="F318" s="64">
        <v>570</v>
      </c>
    </row>
    <row r="319" spans="1:6">
      <c r="A319" s="10" t="s">
        <v>53</v>
      </c>
      <c r="B319" s="52" t="s">
        <v>64</v>
      </c>
      <c r="C319" s="25">
        <v>6.3</v>
      </c>
      <c r="D319" s="25">
        <v>4.8</v>
      </c>
      <c r="E319" s="25">
        <v>7.8</v>
      </c>
      <c r="F319" s="64">
        <v>69</v>
      </c>
    </row>
    <row r="320" spans="1:6">
      <c r="A320" s="10" t="s">
        <v>88</v>
      </c>
      <c r="B320" s="52" t="s">
        <v>64</v>
      </c>
      <c r="C320" s="25">
        <v>17</v>
      </c>
      <c r="D320" s="25">
        <v>12.9</v>
      </c>
      <c r="E320" s="25">
        <v>21.1</v>
      </c>
      <c r="F320" s="64">
        <v>67</v>
      </c>
    </row>
    <row r="321" spans="1:6">
      <c r="A321" s="10" t="s">
        <v>89</v>
      </c>
      <c r="B321" s="52" t="s">
        <v>64</v>
      </c>
      <c r="C321" s="25">
        <v>8.8000000000000007</v>
      </c>
      <c r="D321" s="25">
        <v>5.9</v>
      </c>
      <c r="E321" s="25">
        <v>11.7</v>
      </c>
      <c r="F321" s="64">
        <v>36</v>
      </c>
    </row>
    <row r="322" spans="1:6">
      <c r="A322" s="10" t="s">
        <v>90</v>
      </c>
      <c r="B322" s="52" t="s">
        <v>64</v>
      </c>
      <c r="C322" s="25">
        <v>7</v>
      </c>
      <c r="D322" s="25">
        <v>4.5</v>
      </c>
      <c r="E322" s="25">
        <v>9.4</v>
      </c>
      <c r="F322" s="64">
        <v>31</v>
      </c>
    </row>
    <row r="323" spans="1:6">
      <c r="A323" s="10" t="s">
        <v>91</v>
      </c>
      <c r="B323" s="52" t="s">
        <v>64</v>
      </c>
      <c r="C323" s="25" t="s">
        <v>248</v>
      </c>
      <c r="D323" s="25" t="s">
        <v>248</v>
      </c>
      <c r="E323" s="25" t="s">
        <v>248</v>
      </c>
      <c r="F323" s="64">
        <v>7</v>
      </c>
    </row>
    <row r="324" spans="1:6">
      <c r="A324" s="10" t="s">
        <v>92</v>
      </c>
      <c r="B324" s="52" t="s">
        <v>64</v>
      </c>
      <c r="C324" s="25">
        <v>12</v>
      </c>
      <c r="D324" s="25">
        <v>9.3000000000000007</v>
      </c>
      <c r="E324" s="25">
        <v>14.7</v>
      </c>
      <c r="F324" s="64">
        <v>77</v>
      </c>
    </row>
    <row r="325" spans="1:6">
      <c r="A325" s="10" t="s">
        <v>93</v>
      </c>
      <c r="B325" s="52" t="s">
        <v>64</v>
      </c>
      <c r="C325" s="25">
        <v>9.9</v>
      </c>
      <c r="D325" s="25">
        <v>8.5</v>
      </c>
      <c r="E325" s="25">
        <v>11.4</v>
      </c>
      <c r="F325" s="64">
        <v>174</v>
      </c>
    </row>
    <row r="326" spans="1:6">
      <c r="A326" s="10" t="s">
        <v>94</v>
      </c>
      <c r="B326" s="52" t="s">
        <v>64</v>
      </c>
      <c r="C326" s="25" t="s">
        <v>248</v>
      </c>
      <c r="D326" s="25" t="s">
        <v>248</v>
      </c>
      <c r="E326" s="25" t="s">
        <v>248</v>
      </c>
      <c r="F326" s="64">
        <v>4</v>
      </c>
    </row>
    <row r="327" spans="1:6">
      <c r="A327" s="10" t="s">
        <v>186</v>
      </c>
      <c r="B327" s="52" t="s">
        <v>64</v>
      </c>
      <c r="C327" s="25">
        <v>3.6</v>
      </c>
      <c r="D327" s="25">
        <v>2.1</v>
      </c>
      <c r="E327" s="25">
        <v>5</v>
      </c>
      <c r="F327" s="64">
        <v>24</v>
      </c>
    </row>
    <row r="328" spans="1:6">
      <c r="A328" s="10" t="s">
        <v>95</v>
      </c>
      <c r="B328" s="52" t="s">
        <v>64</v>
      </c>
      <c r="C328" s="25">
        <v>12.4</v>
      </c>
      <c r="D328" s="25">
        <v>10.1</v>
      </c>
      <c r="E328" s="25">
        <v>14.8</v>
      </c>
      <c r="F328" s="64">
        <v>108</v>
      </c>
    </row>
    <row r="329" spans="1:6">
      <c r="A329" s="10" t="s">
        <v>96</v>
      </c>
      <c r="B329" s="52" t="s">
        <v>64</v>
      </c>
      <c r="C329" s="25">
        <v>7.5</v>
      </c>
      <c r="D329" s="25">
        <v>5</v>
      </c>
      <c r="E329" s="25">
        <v>9.9</v>
      </c>
      <c r="F329" s="64">
        <v>37</v>
      </c>
    </row>
    <row r="330" spans="1:6">
      <c r="A330" s="10" t="s">
        <v>97</v>
      </c>
      <c r="B330" s="52" t="s">
        <v>64</v>
      </c>
      <c r="C330" s="25" t="s">
        <v>248</v>
      </c>
      <c r="D330" s="25" t="s">
        <v>248</v>
      </c>
      <c r="E330" s="25" t="s">
        <v>248</v>
      </c>
      <c r="F330" s="64">
        <v>7</v>
      </c>
    </row>
    <row r="331" spans="1:6">
      <c r="A331" s="10" t="s">
        <v>98</v>
      </c>
      <c r="B331" s="52" t="s">
        <v>64</v>
      </c>
      <c r="C331" s="25">
        <v>10.199999999999999</v>
      </c>
      <c r="D331" s="25">
        <v>7.4</v>
      </c>
      <c r="E331" s="25">
        <v>12.9</v>
      </c>
      <c r="F331" s="64">
        <v>52</v>
      </c>
    </row>
    <row r="332" spans="1:6">
      <c r="A332" s="10" t="s">
        <v>99</v>
      </c>
      <c r="B332" s="52" t="s">
        <v>64</v>
      </c>
      <c r="C332" s="25">
        <v>9.3000000000000007</v>
      </c>
      <c r="D332" s="25">
        <v>7.8</v>
      </c>
      <c r="E332" s="25">
        <v>10.9</v>
      </c>
      <c r="F332" s="64">
        <v>145</v>
      </c>
    </row>
    <row r="333" spans="1:6">
      <c r="A333" s="10" t="s">
        <v>100</v>
      </c>
      <c r="B333" s="52" t="s">
        <v>64</v>
      </c>
      <c r="C333" s="25">
        <v>7.8</v>
      </c>
      <c r="D333" s="25">
        <v>5.2</v>
      </c>
      <c r="E333" s="25">
        <v>10.5</v>
      </c>
      <c r="F333" s="64">
        <v>34</v>
      </c>
    </row>
    <row r="334" spans="1:6">
      <c r="A334" s="10" t="s">
        <v>101</v>
      </c>
      <c r="B334" s="52" t="s">
        <v>64</v>
      </c>
      <c r="C334" s="25">
        <v>16.5</v>
      </c>
      <c r="D334" s="25">
        <v>12.8</v>
      </c>
      <c r="E334" s="25">
        <v>20.3</v>
      </c>
      <c r="F334" s="64">
        <v>75</v>
      </c>
    </row>
    <row r="335" spans="1:6">
      <c r="A335" s="10" t="s">
        <v>102</v>
      </c>
      <c r="B335" s="52" t="s">
        <v>64</v>
      </c>
      <c r="C335" s="25">
        <v>8.3000000000000007</v>
      </c>
      <c r="D335" s="25">
        <v>6.5</v>
      </c>
      <c r="E335" s="25">
        <v>10.199999999999999</v>
      </c>
      <c r="F335" s="64">
        <v>75</v>
      </c>
    </row>
    <row r="336" spans="1:6" ht="30" customHeight="1">
      <c r="A336" s="10" t="s">
        <v>40</v>
      </c>
      <c r="B336" s="52" t="s">
        <v>65</v>
      </c>
      <c r="C336" s="25">
        <v>10.5</v>
      </c>
      <c r="D336" s="25">
        <v>10.1</v>
      </c>
      <c r="E336" s="25">
        <v>10.8</v>
      </c>
      <c r="F336" s="64">
        <v>2791</v>
      </c>
    </row>
    <row r="337" spans="1:6">
      <c r="A337" s="10" t="s">
        <v>76</v>
      </c>
      <c r="B337" s="52" t="s">
        <v>65</v>
      </c>
      <c r="C337" s="25">
        <v>10.1</v>
      </c>
      <c r="D337" s="25">
        <v>8.3000000000000007</v>
      </c>
      <c r="E337" s="25">
        <v>11.9</v>
      </c>
      <c r="F337" s="64">
        <v>126</v>
      </c>
    </row>
    <row r="338" spans="1:6">
      <c r="A338" s="10" t="s">
        <v>77</v>
      </c>
      <c r="B338" s="52" t="s">
        <v>65</v>
      </c>
      <c r="C338" s="25">
        <v>5.5</v>
      </c>
      <c r="D338" s="25">
        <v>4.2</v>
      </c>
      <c r="E338" s="25">
        <v>6.8</v>
      </c>
      <c r="F338" s="64">
        <v>67</v>
      </c>
    </row>
    <row r="339" spans="1:6">
      <c r="A339" s="10" t="s">
        <v>78</v>
      </c>
      <c r="B339" s="52" t="s">
        <v>65</v>
      </c>
      <c r="C339" s="25">
        <v>8.1</v>
      </c>
      <c r="D339" s="25">
        <v>5.6</v>
      </c>
      <c r="E339" s="25">
        <v>10.5</v>
      </c>
      <c r="F339" s="64">
        <v>43</v>
      </c>
    </row>
    <row r="340" spans="1:6">
      <c r="A340" s="10" t="s">
        <v>184</v>
      </c>
      <c r="B340" s="52" t="s">
        <v>65</v>
      </c>
      <c r="C340" s="25">
        <v>9</v>
      </c>
      <c r="D340" s="25">
        <v>6</v>
      </c>
      <c r="E340" s="25">
        <v>12.1</v>
      </c>
      <c r="F340" s="64">
        <v>36</v>
      </c>
    </row>
    <row r="341" spans="1:6">
      <c r="A341" s="10" t="s">
        <v>79</v>
      </c>
      <c r="B341" s="52" t="s">
        <v>65</v>
      </c>
      <c r="C341" s="25">
        <v>11.5</v>
      </c>
      <c r="D341" s="25">
        <v>10.1</v>
      </c>
      <c r="E341" s="25">
        <v>12.8</v>
      </c>
      <c r="F341" s="64">
        <v>287</v>
      </c>
    </row>
    <row r="342" spans="1:6">
      <c r="A342" s="10" t="s">
        <v>80</v>
      </c>
      <c r="B342" s="52" t="s">
        <v>65</v>
      </c>
      <c r="C342" s="25">
        <v>12.1</v>
      </c>
      <c r="D342" s="25">
        <v>7.8</v>
      </c>
      <c r="E342" s="25">
        <v>16.399999999999999</v>
      </c>
      <c r="F342" s="64">
        <v>31</v>
      </c>
    </row>
    <row r="343" spans="1:6">
      <c r="A343" s="10" t="s">
        <v>185</v>
      </c>
      <c r="B343" s="52" t="s">
        <v>65</v>
      </c>
      <c r="C343" s="25">
        <v>7.1</v>
      </c>
      <c r="D343" s="25">
        <v>5.0999999999999996</v>
      </c>
      <c r="E343" s="25">
        <v>9.1999999999999993</v>
      </c>
      <c r="F343" s="64">
        <v>47</v>
      </c>
    </row>
    <row r="344" spans="1:6">
      <c r="A344" s="10" t="s">
        <v>81</v>
      </c>
      <c r="B344" s="52" t="s">
        <v>65</v>
      </c>
      <c r="C344" s="25">
        <v>20.399999999999999</v>
      </c>
      <c r="D344" s="25">
        <v>17.100000000000001</v>
      </c>
      <c r="E344" s="25">
        <v>23.8</v>
      </c>
      <c r="F344" s="64">
        <v>148</v>
      </c>
    </row>
    <row r="345" spans="1:6">
      <c r="A345" s="10" t="s">
        <v>82</v>
      </c>
      <c r="B345" s="52" t="s">
        <v>65</v>
      </c>
      <c r="C345" s="25">
        <v>11.9</v>
      </c>
      <c r="D345" s="25">
        <v>9.1</v>
      </c>
      <c r="E345" s="25">
        <v>14.6</v>
      </c>
      <c r="F345" s="64">
        <v>72</v>
      </c>
    </row>
    <row r="346" spans="1:6">
      <c r="A346" s="10" t="s">
        <v>83</v>
      </c>
      <c r="B346" s="52" t="s">
        <v>65</v>
      </c>
      <c r="C346" s="25">
        <v>3.8</v>
      </c>
      <c r="D346" s="25">
        <v>2</v>
      </c>
      <c r="E346" s="25">
        <v>5.7</v>
      </c>
      <c r="F346" s="64">
        <v>17</v>
      </c>
    </row>
    <row r="347" spans="1:6">
      <c r="A347" s="10" t="s">
        <v>84</v>
      </c>
      <c r="B347" s="52" t="s">
        <v>65</v>
      </c>
      <c r="C347" s="25">
        <v>8.6</v>
      </c>
      <c r="D347" s="25">
        <v>5.9</v>
      </c>
      <c r="E347" s="25">
        <v>11.3</v>
      </c>
      <c r="F347" s="64">
        <v>40</v>
      </c>
    </row>
    <row r="348" spans="1:6">
      <c r="A348" s="10" t="s">
        <v>85</v>
      </c>
      <c r="B348" s="52" t="s">
        <v>65</v>
      </c>
      <c r="C348" s="25">
        <v>4.9000000000000004</v>
      </c>
      <c r="D348" s="25">
        <v>2.7</v>
      </c>
      <c r="E348" s="25">
        <v>7.1</v>
      </c>
      <c r="F348" s="64">
        <v>19</v>
      </c>
    </row>
    <row r="349" spans="1:6">
      <c r="A349" s="10" t="s">
        <v>86</v>
      </c>
      <c r="B349" s="52" t="s">
        <v>65</v>
      </c>
      <c r="C349" s="25">
        <v>7</v>
      </c>
      <c r="D349" s="25">
        <v>5.0999999999999996</v>
      </c>
      <c r="E349" s="25">
        <v>8.8000000000000007</v>
      </c>
      <c r="F349" s="64">
        <v>55</v>
      </c>
    </row>
    <row r="350" spans="1:6">
      <c r="A350" s="10" t="s">
        <v>43</v>
      </c>
      <c r="B350" s="52" t="s">
        <v>65</v>
      </c>
      <c r="C350" s="25">
        <v>11</v>
      </c>
      <c r="D350" s="25">
        <v>9.4</v>
      </c>
      <c r="E350" s="25">
        <v>12.5</v>
      </c>
      <c r="F350" s="64">
        <v>192</v>
      </c>
    </row>
    <row r="351" spans="1:6">
      <c r="A351" s="10" t="s">
        <v>87</v>
      </c>
      <c r="B351" s="52" t="s">
        <v>65</v>
      </c>
      <c r="C351" s="25">
        <v>17.600000000000001</v>
      </c>
      <c r="D351" s="25">
        <v>16.100000000000001</v>
      </c>
      <c r="E351" s="25">
        <v>19.100000000000001</v>
      </c>
      <c r="F351" s="64">
        <v>549</v>
      </c>
    </row>
    <row r="352" spans="1:6">
      <c r="A352" s="10" t="s">
        <v>53</v>
      </c>
      <c r="B352" s="52" t="s">
        <v>65</v>
      </c>
      <c r="C352" s="25">
        <v>6.6</v>
      </c>
      <c r="D352" s="25">
        <v>5.0999999999999996</v>
      </c>
      <c r="E352" s="25">
        <v>8.1</v>
      </c>
      <c r="F352" s="64">
        <v>72</v>
      </c>
    </row>
    <row r="353" spans="1:6">
      <c r="A353" s="10" t="s">
        <v>88</v>
      </c>
      <c r="B353" s="52" t="s">
        <v>65</v>
      </c>
      <c r="C353" s="25">
        <v>20</v>
      </c>
      <c r="D353" s="25">
        <v>15.5</v>
      </c>
      <c r="E353" s="25">
        <v>24.5</v>
      </c>
      <c r="F353" s="64">
        <v>77</v>
      </c>
    </row>
    <row r="354" spans="1:6">
      <c r="A354" s="10" t="s">
        <v>89</v>
      </c>
      <c r="B354" s="52" t="s">
        <v>65</v>
      </c>
      <c r="C354" s="25">
        <v>8.3000000000000007</v>
      </c>
      <c r="D354" s="25">
        <v>5.5</v>
      </c>
      <c r="E354" s="25">
        <v>11.1</v>
      </c>
      <c r="F354" s="64">
        <v>34</v>
      </c>
    </row>
    <row r="355" spans="1:6">
      <c r="A355" s="10" t="s">
        <v>90</v>
      </c>
      <c r="B355" s="52" t="s">
        <v>65</v>
      </c>
      <c r="C355" s="25">
        <v>5.8</v>
      </c>
      <c r="D355" s="25">
        <v>3.6</v>
      </c>
      <c r="E355" s="25">
        <v>8.1</v>
      </c>
      <c r="F355" s="64">
        <v>26</v>
      </c>
    </row>
    <row r="356" spans="1:6">
      <c r="A356" s="10" t="s">
        <v>91</v>
      </c>
      <c r="B356" s="52" t="s">
        <v>65</v>
      </c>
      <c r="C356" s="25" t="s">
        <v>248</v>
      </c>
      <c r="D356" s="25" t="s">
        <v>248</v>
      </c>
      <c r="E356" s="25" t="s">
        <v>248</v>
      </c>
      <c r="F356" s="64">
        <v>6</v>
      </c>
    </row>
    <row r="357" spans="1:6">
      <c r="A357" s="10" t="s">
        <v>92</v>
      </c>
      <c r="B357" s="52" t="s">
        <v>65</v>
      </c>
      <c r="C357" s="25">
        <v>11.5</v>
      </c>
      <c r="D357" s="25">
        <v>8.8000000000000007</v>
      </c>
      <c r="E357" s="25">
        <v>14.1</v>
      </c>
      <c r="F357" s="64">
        <v>73</v>
      </c>
    </row>
    <row r="358" spans="1:6">
      <c r="A358" s="10" t="s">
        <v>93</v>
      </c>
      <c r="B358" s="52" t="s">
        <v>65</v>
      </c>
      <c r="C358" s="25">
        <v>9.9</v>
      </c>
      <c r="D358" s="25">
        <v>8.4</v>
      </c>
      <c r="E358" s="25">
        <v>11.3</v>
      </c>
      <c r="F358" s="64">
        <v>172</v>
      </c>
    </row>
    <row r="359" spans="1:6">
      <c r="A359" s="10" t="s">
        <v>94</v>
      </c>
      <c r="B359" s="52" t="s">
        <v>65</v>
      </c>
      <c r="C359" s="25" t="s">
        <v>248</v>
      </c>
      <c r="D359" s="25" t="s">
        <v>248</v>
      </c>
      <c r="E359" s="25" t="s">
        <v>248</v>
      </c>
      <c r="F359" s="64">
        <v>4</v>
      </c>
    </row>
    <row r="360" spans="1:6">
      <c r="A360" s="10" t="s">
        <v>186</v>
      </c>
      <c r="B360" s="52" t="s">
        <v>65</v>
      </c>
      <c r="C360" s="25">
        <v>4.2</v>
      </c>
      <c r="D360" s="25">
        <v>2.6</v>
      </c>
      <c r="E360" s="25">
        <v>5.7</v>
      </c>
      <c r="F360" s="64">
        <v>28</v>
      </c>
    </row>
    <row r="361" spans="1:6">
      <c r="A361" s="10" t="s">
        <v>95</v>
      </c>
      <c r="B361" s="52" t="s">
        <v>65</v>
      </c>
      <c r="C361" s="25">
        <v>13.1</v>
      </c>
      <c r="D361" s="25">
        <v>10.7</v>
      </c>
      <c r="E361" s="25">
        <v>15.5</v>
      </c>
      <c r="F361" s="64">
        <v>112</v>
      </c>
    </row>
    <row r="362" spans="1:6">
      <c r="A362" s="10" t="s">
        <v>96</v>
      </c>
      <c r="B362" s="52" t="s">
        <v>65</v>
      </c>
      <c r="C362" s="25">
        <v>8.9</v>
      </c>
      <c r="D362" s="25">
        <v>6.2</v>
      </c>
      <c r="E362" s="25">
        <v>11.6</v>
      </c>
      <c r="F362" s="64">
        <v>43</v>
      </c>
    </row>
    <row r="363" spans="1:6">
      <c r="A363" s="10" t="s">
        <v>97</v>
      </c>
      <c r="B363" s="52" t="s">
        <v>65</v>
      </c>
      <c r="C363" s="25">
        <v>9.9</v>
      </c>
      <c r="D363" s="25">
        <v>4.0999999999999996</v>
      </c>
      <c r="E363" s="25">
        <v>15.8</v>
      </c>
      <c r="F363" s="64">
        <v>11</v>
      </c>
    </row>
    <row r="364" spans="1:6">
      <c r="A364" s="10" t="s">
        <v>98</v>
      </c>
      <c r="B364" s="52" t="s">
        <v>65</v>
      </c>
      <c r="C364" s="25">
        <v>10.8</v>
      </c>
      <c r="D364" s="25">
        <v>7.9</v>
      </c>
      <c r="E364" s="25">
        <v>13.7</v>
      </c>
      <c r="F364" s="64">
        <v>55</v>
      </c>
    </row>
    <row r="365" spans="1:6">
      <c r="A365" s="10" t="s">
        <v>99</v>
      </c>
      <c r="B365" s="52" t="s">
        <v>65</v>
      </c>
      <c r="C365" s="25">
        <v>10.4</v>
      </c>
      <c r="D365" s="25">
        <v>8.8000000000000007</v>
      </c>
      <c r="E365" s="25">
        <v>12</v>
      </c>
      <c r="F365" s="64">
        <v>160</v>
      </c>
    </row>
    <row r="366" spans="1:6">
      <c r="A366" s="10" t="s">
        <v>100</v>
      </c>
      <c r="B366" s="52" t="s">
        <v>65</v>
      </c>
      <c r="C366" s="25">
        <v>8.6</v>
      </c>
      <c r="D366" s="25">
        <v>5.8</v>
      </c>
      <c r="E366" s="25">
        <v>11.4</v>
      </c>
      <c r="F366" s="64">
        <v>38</v>
      </c>
    </row>
    <row r="367" spans="1:6">
      <c r="A367" s="10" t="s">
        <v>101</v>
      </c>
      <c r="B367" s="52" t="s">
        <v>65</v>
      </c>
      <c r="C367" s="25">
        <v>17.899999999999999</v>
      </c>
      <c r="D367" s="25">
        <v>14</v>
      </c>
      <c r="E367" s="25">
        <v>21.8</v>
      </c>
      <c r="F367" s="64">
        <v>81</v>
      </c>
    </row>
    <row r="368" spans="1:6">
      <c r="A368" s="10" t="s">
        <v>102</v>
      </c>
      <c r="B368" s="52" t="s">
        <v>65</v>
      </c>
      <c r="C368" s="25">
        <v>7.8</v>
      </c>
      <c r="D368" s="25">
        <v>6</v>
      </c>
      <c r="E368" s="25">
        <v>9.6999999999999993</v>
      </c>
      <c r="F368" s="64">
        <v>70</v>
      </c>
    </row>
    <row r="369" spans="1:6" ht="30" customHeight="1">
      <c r="A369" s="10" t="s">
        <v>40</v>
      </c>
      <c r="B369" s="52" t="s">
        <v>66</v>
      </c>
      <c r="C369" s="25">
        <v>11.3</v>
      </c>
      <c r="D369" s="25">
        <v>10.9</v>
      </c>
      <c r="E369" s="25">
        <v>11.7</v>
      </c>
      <c r="F369" s="64">
        <v>3012</v>
      </c>
    </row>
    <row r="370" spans="1:6">
      <c r="A370" s="10" t="s">
        <v>76</v>
      </c>
      <c r="B370" s="52" t="s">
        <v>66</v>
      </c>
      <c r="C370" s="25">
        <v>11.7</v>
      </c>
      <c r="D370" s="25">
        <v>9.6999999999999993</v>
      </c>
      <c r="E370" s="25">
        <v>13.6</v>
      </c>
      <c r="F370" s="64">
        <v>140</v>
      </c>
    </row>
    <row r="371" spans="1:6">
      <c r="A371" s="10" t="s">
        <v>77</v>
      </c>
      <c r="B371" s="52" t="s">
        <v>66</v>
      </c>
      <c r="C371" s="25">
        <v>5.7</v>
      </c>
      <c r="D371" s="25">
        <v>4.4000000000000004</v>
      </c>
      <c r="E371" s="25">
        <v>7</v>
      </c>
      <c r="F371" s="64">
        <v>71</v>
      </c>
    </row>
    <row r="372" spans="1:6">
      <c r="A372" s="10" t="s">
        <v>78</v>
      </c>
      <c r="B372" s="52" t="s">
        <v>66</v>
      </c>
      <c r="C372" s="25">
        <v>9.6</v>
      </c>
      <c r="D372" s="25">
        <v>7</v>
      </c>
      <c r="E372" s="25">
        <v>12.3</v>
      </c>
      <c r="F372" s="64">
        <v>51</v>
      </c>
    </row>
    <row r="373" spans="1:6">
      <c r="A373" s="10" t="s">
        <v>184</v>
      </c>
      <c r="B373" s="52" t="s">
        <v>66</v>
      </c>
      <c r="C373" s="25">
        <v>10.5</v>
      </c>
      <c r="D373" s="25">
        <v>7.3</v>
      </c>
      <c r="E373" s="25">
        <v>13.7</v>
      </c>
      <c r="F373" s="64">
        <v>43</v>
      </c>
    </row>
    <row r="374" spans="1:6">
      <c r="A374" s="10" t="s">
        <v>79</v>
      </c>
      <c r="B374" s="52" t="s">
        <v>66</v>
      </c>
      <c r="C374" s="25">
        <v>12.4</v>
      </c>
      <c r="D374" s="25">
        <v>11</v>
      </c>
      <c r="E374" s="25">
        <v>13.8</v>
      </c>
      <c r="F374" s="64">
        <v>309</v>
      </c>
    </row>
    <row r="375" spans="1:6">
      <c r="A375" s="10" t="s">
        <v>80</v>
      </c>
      <c r="B375" s="52" t="s">
        <v>66</v>
      </c>
      <c r="C375" s="25">
        <v>14.6</v>
      </c>
      <c r="D375" s="25">
        <v>9.9</v>
      </c>
      <c r="E375" s="25">
        <v>19.399999999999999</v>
      </c>
      <c r="F375" s="64">
        <v>37</v>
      </c>
    </row>
    <row r="376" spans="1:6">
      <c r="A376" s="10" t="s">
        <v>185</v>
      </c>
      <c r="B376" s="52" t="s">
        <v>66</v>
      </c>
      <c r="C376" s="25">
        <v>8.1</v>
      </c>
      <c r="D376" s="25">
        <v>5.9</v>
      </c>
      <c r="E376" s="25">
        <v>10.4</v>
      </c>
      <c r="F376" s="64">
        <v>52</v>
      </c>
    </row>
    <row r="377" spans="1:6">
      <c r="A377" s="10" t="s">
        <v>81</v>
      </c>
      <c r="B377" s="52" t="s">
        <v>66</v>
      </c>
      <c r="C377" s="25">
        <v>22.8</v>
      </c>
      <c r="D377" s="25">
        <v>19.2</v>
      </c>
      <c r="E377" s="25">
        <v>26.3</v>
      </c>
      <c r="F377" s="64">
        <v>162</v>
      </c>
    </row>
    <row r="378" spans="1:6">
      <c r="A378" s="10" t="s">
        <v>82</v>
      </c>
      <c r="B378" s="52" t="s">
        <v>66</v>
      </c>
      <c r="C378" s="25">
        <v>12.5</v>
      </c>
      <c r="D378" s="25">
        <v>9.6</v>
      </c>
      <c r="E378" s="25">
        <v>15.3</v>
      </c>
      <c r="F378" s="64">
        <v>75</v>
      </c>
    </row>
    <row r="379" spans="1:6">
      <c r="A379" s="10" t="s">
        <v>83</v>
      </c>
      <c r="B379" s="52" t="s">
        <v>66</v>
      </c>
      <c r="C379" s="25">
        <v>4.2</v>
      </c>
      <c r="D379" s="25">
        <v>2.2999999999999998</v>
      </c>
      <c r="E379" s="25">
        <v>6.1</v>
      </c>
      <c r="F379" s="64">
        <v>20</v>
      </c>
    </row>
    <row r="380" spans="1:6">
      <c r="A380" s="10" t="s">
        <v>84</v>
      </c>
      <c r="B380" s="52" t="s">
        <v>66</v>
      </c>
      <c r="C380" s="25">
        <v>9.1</v>
      </c>
      <c r="D380" s="25">
        <v>6.3</v>
      </c>
      <c r="E380" s="25">
        <v>11.8</v>
      </c>
      <c r="F380" s="64">
        <v>43</v>
      </c>
    </row>
    <row r="381" spans="1:6">
      <c r="A381" s="10" t="s">
        <v>85</v>
      </c>
      <c r="B381" s="52" t="s">
        <v>66</v>
      </c>
      <c r="C381" s="25">
        <v>5.9</v>
      </c>
      <c r="D381" s="25">
        <v>3.4</v>
      </c>
      <c r="E381" s="25">
        <v>8.3000000000000007</v>
      </c>
      <c r="F381" s="64">
        <v>23</v>
      </c>
    </row>
    <row r="382" spans="1:6">
      <c r="A382" s="10" t="s">
        <v>86</v>
      </c>
      <c r="B382" s="52" t="s">
        <v>66</v>
      </c>
      <c r="C382" s="25">
        <v>7.4</v>
      </c>
      <c r="D382" s="25">
        <v>5.5</v>
      </c>
      <c r="E382" s="25">
        <v>9.3000000000000007</v>
      </c>
      <c r="F382" s="64">
        <v>59</v>
      </c>
    </row>
    <row r="383" spans="1:6">
      <c r="A383" s="10" t="s">
        <v>43</v>
      </c>
      <c r="B383" s="52" t="s">
        <v>66</v>
      </c>
      <c r="C383" s="25">
        <v>11.5</v>
      </c>
      <c r="D383" s="25">
        <v>9.9</v>
      </c>
      <c r="E383" s="25">
        <v>13.1</v>
      </c>
      <c r="F383" s="64">
        <v>201</v>
      </c>
    </row>
    <row r="384" spans="1:6">
      <c r="A384" s="10" t="s">
        <v>87</v>
      </c>
      <c r="B384" s="52" t="s">
        <v>66</v>
      </c>
      <c r="C384" s="25">
        <v>20</v>
      </c>
      <c r="D384" s="25">
        <v>18.399999999999999</v>
      </c>
      <c r="E384" s="25">
        <v>21.7</v>
      </c>
      <c r="F384" s="64">
        <v>612</v>
      </c>
    </row>
    <row r="385" spans="1:6">
      <c r="A385" s="10" t="s">
        <v>53</v>
      </c>
      <c r="B385" s="52" t="s">
        <v>66</v>
      </c>
      <c r="C385" s="25">
        <v>8.1999999999999993</v>
      </c>
      <c r="D385" s="25">
        <v>6.5</v>
      </c>
      <c r="E385" s="25">
        <v>10</v>
      </c>
      <c r="F385" s="64">
        <v>90</v>
      </c>
    </row>
    <row r="386" spans="1:6">
      <c r="A386" s="10" t="s">
        <v>88</v>
      </c>
      <c r="B386" s="52" t="s">
        <v>66</v>
      </c>
      <c r="C386" s="25">
        <v>19.8</v>
      </c>
      <c r="D386" s="25">
        <v>15.3</v>
      </c>
      <c r="E386" s="25">
        <v>24.3</v>
      </c>
      <c r="F386" s="64">
        <v>76</v>
      </c>
    </row>
    <row r="387" spans="1:6">
      <c r="A387" s="10" t="s">
        <v>89</v>
      </c>
      <c r="B387" s="52" t="s">
        <v>66</v>
      </c>
      <c r="C387" s="25">
        <v>7.9</v>
      </c>
      <c r="D387" s="25">
        <v>5.2</v>
      </c>
      <c r="E387" s="25">
        <v>10.7</v>
      </c>
      <c r="F387" s="64">
        <v>33</v>
      </c>
    </row>
    <row r="388" spans="1:6">
      <c r="A388" s="10" t="s">
        <v>90</v>
      </c>
      <c r="B388" s="52" t="s">
        <v>66</v>
      </c>
      <c r="C388" s="25">
        <v>7.5</v>
      </c>
      <c r="D388" s="25">
        <v>4.9000000000000004</v>
      </c>
      <c r="E388" s="25">
        <v>10.1</v>
      </c>
      <c r="F388" s="64">
        <v>33</v>
      </c>
    </row>
    <row r="389" spans="1:6">
      <c r="A389" s="10" t="s">
        <v>91</v>
      </c>
      <c r="B389" s="52" t="s">
        <v>66</v>
      </c>
      <c r="C389" s="25" t="s">
        <v>248</v>
      </c>
      <c r="D389" s="25" t="s">
        <v>248</v>
      </c>
      <c r="E389" s="25" t="s">
        <v>248</v>
      </c>
      <c r="F389" s="64">
        <v>6</v>
      </c>
    </row>
    <row r="390" spans="1:6">
      <c r="A390" s="10" t="s">
        <v>92</v>
      </c>
      <c r="B390" s="52" t="s">
        <v>66</v>
      </c>
      <c r="C390" s="25">
        <v>12</v>
      </c>
      <c r="D390" s="25">
        <v>9.3000000000000007</v>
      </c>
      <c r="E390" s="25">
        <v>14.7</v>
      </c>
      <c r="F390" s="64">
        <v>76</v>
      </c>
    </row>
    <row r="391" spans="1:6">
      <c r="A391" s="10" t="s">
        <v>93</v>
      </c>
      <c r="B391" s="52" t="s">
        <v>66</v>
      </c>
      <c r="C391" s="25">
        <v>10.199999999999999</v>
      </c>
      <c r="D391" s="25">
        <v>8.6999999999999993</v>
      </c>
      <c r="E391" s="25">
        <v>11.7</v>
      </c>
      <c r="F391" s="64">
        <v>178</v>
      </c>
    </row>
    <row r="392" spans="1:6">
      <c r="A392" s="10" t="s">
        <v>94</v>
      </c>
      <c r="B392" s="52" t="s">
        <v>66</v>
      </c>
      <c r="C392" s="25" t="s">
        <v>248</v>
      </c>
      <c r="D392" s="25" t="s">
        <v>248</v>
      </c>
      <c r="E392" s="25" t="s">
        <v>248</v>
      </c>
      <c r="F392" s="64">
        <v>3</v>
      </c>
    </row>
    <row r="393" spans="1:6">
      <c r="A393" s="10" t="s">
        <v>186</v>
      </c>
      <c r="B393" s="52" t="s">
        <v>66</v>
      </c>
      <c r="C393" s="25">
        <v>5.2</v>
      </c>
      <c r="D393" s="25">
        <v>3.5</v>
      </c>
      <c r="E393" s="25">
        <v>6.9</v>
      </c>
      <c r="F393" s="64">
        <v>35</v>
      </c>
    </row>
    <row r="394" spans="1:6">
      <c r="A394" s="10" t="s">
        <v>95</v>
      </c>
      <c r="B394" s="52" t="s">
        <v>66</v>
      </c>
      <c r="C394" s="25">
        <v>13.2</v>
      </c>
      <c r="D394" s="25">
        <v>10.7</v>
      </c>
      <c r="E394" s="25">
        <v>15.7</v>
      </c>
      <c r="F394" s="64">
        <v>112</v>
      </c>
    </row>
    <row r="395" spans="1:6">
      <c r="A395" s="10" t="s">
        <v>96</v>
      </c>
      <c r="B395" s="52" t="s">
        <v>66</v>
      </c>
      <c r="C395" s="25">
        <v>9.4</v>
      </c>
      <c r="D395" s="25">
        <v>6.6</v>
      </c>
      <c r="E395" s="25">
        <v>12.1</v>
      </c>
      <c r="F395" s="64">
        <v>47</v>
      </c>
    </row>
    <row r="396" spans="1:6">
      <c r="A396" s="10" t="s">
        <v>97</v>
      </c>
      <c r="B396" s="52" t="s">
        <v>66</v>
      </c>
      <c r="C396" s="25">
        <v>9</v>
      </c>
      <c r="D396" s="25">
        <v>3.4</v>
      </c>
      <c r="E396" s="25">
        <v>14.7</v>
      </c>
      <c r="F396" s="64">
        <v>10</v>
      </c>
    </row>
    <row r="397" spans="1:6">
      <c r="A397" s="10" t="s">
        <v>98</v>
      </c>
      <c r="B397" s="52" t="s">
        <v>66</v>
      </c>
      <c r="C397" s="25">
        <v>12.1</v>
      </c>
      <c r="D397" s="25">
        <v>9.1</v>
      </c>
      <c r="E397" s="25">
        <v>15.2</v>
      </c>
      <c r="F397" s="64">
        <v>61</v>
      </c>
    </row>
    <row r="398" spans="1:6">
      <c r="A398" s="10" t="s">
        <v>99</v>
      </c>
      <c r="B398" s="52" t="s">
        <v>66</v>
      </c>
      <c r="C398" s="25">
        <v>10.7</v>
      </c>
      <c r="D398" s="25">
        <v>9.1</v>
      </c>
      <c r="E398" s="25">
        <v>12.4</v>
      </c>
      <c r="F398" s="64">
        <v>165</v>
      </c>
    </row>
    <row r="399" spans="1:6">
      <c r="A399" s="10" t="s">
        <v>100</v>
      </c>
      <c r="B399" s="52" t="s">
        <v>66</v>
      </c>
      <c r="C399" s="25">
        <v>9.1</v>
      </c>
      <c r="D399" s="25">
        <v>6.3</v>
      </c>
      <c r="E399" s="25">
        <v>12</v>
      </c>
      <c r="F399" s="64">
        <v>41</v>
      </c>
    </row>
    <row r="400" spans="1:6">
      <c r="A400" s="10" t="s">
        <v>101</v>
      </c>
      <c r="B400" s="52" t="s">
        <v>66</v>
      </c>
      <c r="C400" s="25">
        <v>16.8</v>
      </c>
      <c r="D400" s="25">
        <v>12.9</v>
      </c>
      <c r="E400" s="25">
        <v>20.6</v>
      </c>
      <c r="F400" s="64">
        <v>75</v>
      </c>
    </row>
    <row r="401" spans="1:6">
      <c r="A401" s="10" t="s">
        <v>102</v>
      </c>
      <c r="B401" s="52" t="s">
        <v>66</v>
      </c>
      <c r="C401" s="25">
        <v>8.1999999999999993</v>
      </c>
      <c r="D401" s="25">
        <v>6.3</v>
      </c>
      <c r="E401" s="25">
        <v>10</v>
      </c>
      <c r="F401" s="64">
        <v>73</v>
      </c>
    </row>
    <row r="402" spans="1:6" ht="30" customHeight="1">
      <c r="A402" s="10" t="s">
        <v>40</v>
      </c>
      <c r="B402" s="52" t="s">
        <v>67</v>
      </c>
      <c r="C402" s="25">
        <v>12.4</v>
      </c>
      <c r="D402" s="25">
        <v>12</v>
      </c>
      <c r="E402" s="25">
        <v>12.9</v>
      </c>
      <c r="F402" s="64">
        <v>3296</v>
      </c>
    </row>
    <row r="403" spans="1:6">
      <c r="A403" s="10" t="s">
        <v>76</v>
      </c>
      <c r="B403" s="52" t="s">
        <v>67</v>
      </c>
      <c r="C403" s="25">
        <v>13.7</v>
      </c>
      <c r="D403" s="25">
        <v>11.5</v>
      </c>
      <c r="E403" s="25">
        <v>15.9</v>
      </c>
      <c r="F403" s="64">
        <v>157</v>
      </c>
    </row>
    <row r="404" spans="1:6">
      <c r="A404" s="10" t="s">
        <v>77</v>
      </c>
      <c r="B404" s="52" t="s">
        <v>67</v>
      </c>
      <c r="C404" s="25">
        <v>5</v>
      </c>
      <c r="D404" s="25">
        <v>3.8</v>
      </c>
      <c r="E404" s="25">
        <v>6.2</v>
      </c>
      <c r="F404" s="64">
        <v>64</v>
      </c>
    </row>
    <row r="405" spans="1:6">
      <c r="A405" s="10" t="s">
        <v>78</v>
      </c>
      <c r="B405" s="52" t="s">
        <v>67</v>
      </c>
      <c r="C405" s="25">
        <v>10.6</v>
      </c>
      <c r="D405" s="25">
        <v>7.8</v>
      </c>
      <c r="E405" s="25">
        <v>13.4</v>
      </c>
      <c r="F405" s="64">
        <v>56</v>
      </c>
    </row>
    <row r="406" spans="1:6">
      <c r="A406" s="10" t="s">
        <v>184</v>
      </c>
      <c r="B406" s="52" t="s">
        <v>67</v>
      </c>
      <c r="C406" s="25">
        <v>10</v>
      </c>
      <c r="D406" s="25">
        <v>6.8</v>
      </c>
      <c r="E406" s="25">
        <v>13.1</v>
      </c>
      <c r="F406" s="64">
        <v>41</v>
      </c>
    </row>
    <row r="407" spans="1:6">
      <c r="A407" s="10" t="s">
        <v>79</v>
      </c>
      <c r="B407" s="52" t="s">
        <v>67</v>
      </c>
      <c r="C407" s="25">
        <v>14.1</v>
      </c>
      <c r="D407" s="25">
        <v>12.6</v>
      </c>
      <c r="E407" s="25">
        <v>15.6</v>
      </c>
      <c r="F407" s="64">
        <v>351</v>
      </c>
    </row>
    <row r="408" spans="1:6">
      <c r="A408" s="10" t="s">
        <v>80</v>
      </c>
      <c r="B408" s="52" t="s">
        <v>67</v>
      </c>
      <c r="C408" s="25">
        <v>17.600000000000001</v>
      </c>
      <c r="D408" s="25">
        <v>12.3</v>
      </c>
      <c r="E408" s="25">
        <v>22.9</v>
      </c>
      <c r="F408" s="64">
        <v>43</v>
      </c>
    </row>
    <row r="409" spans="1:6">
      <c r="A409" s="10" t="s">
        <v>185</v>
      </c>
      <c r="B409" s="52" t="s">
        <v>67</v>
      </c>
      <c r="C409" s="25">
        <v>9.1</v>
      </c>
      <c r="D409" s="25">
        <v>6.7</v>
      </c>
      <c r="E409" s="25">
        <v>11.5</v>
      </c>
      <c r="F409" s="64">
        <v>57</v>
      </c>
    </row>
    <row r="410" spans="1:6">
      <c r="A410" s="10" t="s">
        <v>81</v>
      </c>
      <c r="B410" s="52" t="s">
        <v>67</v>
      </c>
      <c r="C410" s="25">
        <v>23.8</v>
      </c>
      <c r="D410" s="25">
        <v>20.100000000000001</v>
      </c>
      <c r="E410" s="25">
        <v>27.4</v>
      </c>
      <c r="F410" s="64">
        <v>168</v>
      </c>
    </row>
    <row r="411" spans="1:6">
      <c r="A411" s="10" t="s">
        <v>82</v>
      </c>
      <c r="B411" s="52" t="s">
        <v>67</v>
      </c>
      <c r="C411" s="25">
        <v>14.8</v>
      </c>
      <c r="D411" s="25">
        <v>11.7</v>
      </c>
      <c r="E411" s="25">
        <v>17.899999999999999</v>
      </c>
      <c r="F411" s="64">
        <v>87</v>
      </c>
    </row>
    <row r="412" spans="1:6">
      <c r="A412" s="10" t="s">
        <v>83</v>
      </c>
      <c r="B412" s="52" t="s">
        <v>67</v>
      </c>
      <c r="C412" s="25">
        <v>5.2</v>
      </c>
      <c r="D412" s="25">
        <v>3.1</v>
      </c>
      <c r="E412" s="25">
        <v>7.3</v>
      </c>
      <c r="F412" s="64">
        <v>25</v>
      </c>
    </row>
    <row r="413" spans="1:6">
      <c r="A413" s="10" t="s">
        <v>84</v>
      </c>
      <c r="B413" s="52" t="s">
        <v>67</v>
      </c>
      <c r="C413" s="25">
        <v>9.5</v>
      </c>
      <c r="D413" s="25">
        <v>6.7</v>
      </c>
      <c r="E413" s="25">
        <v>12.3</v>
      </c>
      <c r="F413" s="64">
        <v>46</v>
      </c>
    </row>
    <row r="414" spans="1:6">
      <c r="A414" s="10" t="s">
        <v>85</v>
      </c>
      <c r="B414" s="52" t="s">
        <v>67</v>
      </c>
      <c r="C414" s="25">
        <v>6.2</v>
      </c>
      <c r="D414" s="25">
        <v>3.8</v>
      </c>
      <c r="E414" s="25">
        <v>8.6999999999999993</v>
      </c>
      <c r="F414" s="64">
        <v>25</v>
      </c>
    </row>
    <row r="415" spans="1:6">
      <c r="A415" s="10" t="s">
        <v>86</v>
      </c>
      <c r="B415" s="52" t="s">
        <v>67</v>
      </c>
      <c r="C415" s="25">
        <v>9.9</v>
      </c>
      <c r="D415" s="25">
        <v>7.7</v>
      </c>
      <c r="E415" s="25">
        <v>12.1</v>
      </c>
      <c r="F415" s="64">
        <v>78</v>
      </c>
    </row>
    <row r="416" spans="1:6">
      <c r="A416" s="10" t="s">
        <v>43</v>
      </c>
      <c r="B416" s="52" t="s">
        <v>67</v>
      </c>
      <c r="C416" s="25">
        <v>12.2</v>
      </c>
      <c r="D416" s="25">
        <v>10.6</v>
      </c>
      <c r="E416" s="25">
        <v>13.9</v>
      </c>
      <c r="F416" s="64">
        <v>212</v>
      </c>
    </row>
    <row r="417" spans="1:6">
      <c r="A417" s="10" t="s">
        <v>87</v>
      </c>
      <c r="B417" s="52" t="s">
        <v>67</v>
      </c>
      <c r="C417" s="25">
        <v>22</v>
      </c>
      <c r="D417" s="25">
        <v>20.3</v>
      </c>
      <c r="E417" s="25">
        <v>23.7</v>
      </c>
      <c r="F417" s="64">
        <v>665</v>
      </c>
    </row>
    <row r="418" spans="1:6">
      <c r="A418" s="10" t="s">
        <v>53</v>
      </c>
      <c r="B418" s="52" t="s">
        <v>67</v>
      </c>
      <c r="C418" s="25">
        <v>7.9</v>
      </c>
      <c r="D418" s="25">
        <v>6.2</v>
      </c>
      <c r="E418" s="25">
        <v>9.5</v>
      </c>
      <c r="F418" s="64">
        <v>88</v>
      </c>
    </row>
    <row r="419" spans="1:6">
      <c r="A419" s="10" t="s">
        <v>88</v>
      </c>
      <c r="B419" s="52" t="s">
        <v>67</v>
      </c>
      <c r="C419" s="25">
        <v>20.3</v>
      </c>
      <c r="D419" s="25">
        <v>15.7</v>
      </c>
      <c r="E419" s="25">
        <v>24.9</v>
      </c>
      <c r="F419" s="64">
        <v>76</v>
      </c>
    </row>
    <row r="420" spans="1:6">
      <c r="A420" s="10" t="s">
        <v>89</v>
      </c>
      <c r="B420" s="52" t="s">
        <v>67</v>
      </c>
      <c r="C420" s="25">
        <v>8.6999999999999993</v>
      </c>
      <c r="D420" s="25">
        <v>5.9</v>
      </c>
      <c r="E420" s="25">
        <v>11.6</v>
      </c>
      <c r="F420" s="64">
        <v>37</v>
      </c>
    </row>
    <row r="421" spans="1:6">
      <c r="A421" s="10" t="s">
        <v>90</v>
      </c>
      <c r="B421" s="52" t="s">
        <v>67</v>
      </c>
      <c r="C421" s="25">
        <v>7.2</v>
      </c>
      <c r="D421" s="25">
        <v>4.8</v>
      </c>
      <c r="E421" s="25">
        <v>9.6999999999999993</v>
      </c>
      <c r="F421" s="64">
        <v>33</v>
      </c>
    </row>
    <row r="422" spans="1:6">
      <c r="A422" s="10" t="s">
        <v>91</v>
      </c>
      <c r="B422" s="52" t="s">
        <v>67</v>
      </c>
      <c r="C422" s="25" t="s">
        <v>248</v>
      </c>
      <c r="D422" s="25" t="s">
        <v>248</v>
      </c>
      <c r="E422" s="25" t="s">
        <v>248</v>
      </c>
      <c r="F422" s="64">
        <v>6</v>
      </c>
    </row>
    <row r="423" spans="1:6">
      <c r="A423" s="10" t="s">
        <v>92</v>
      </c>
      <c r="B423" s="52" t="s">
        <v>67</v>
      </c>
      <c r="C423" s="25">
        <v>14.7</v>
      </c>
      <c r="D423" s="25">
        <v>11.7</v>
      </c>
      <c r="E423" s="25">
        <v>17.8</v>
      </c>
      <c r="F423" s="64">
        <v>92</v>
      </c>
    </row>
    <row r="424" spans="1:6">
      <c r="A424" s="10" t="s">
        <v>93</v>
      </c>
      <c r="B424" s="52" t="s">
        <v>67</v>
      </c>
      <c r="C424" s="25">
        <v>11.6</v>
      </c>
      <c r="D424" s="25">
        <v>10</v>
      </c>
      <c r="E424" s="25">
        <v>13.2</v>
      </c>
      <c r="F424" s="64">
        <v>200</v>
      </c>
    </row>
    <row r="425" spans="1:6">
      <c r="A425" s="10" t="s">
        <v>94</v>
      </c>
      <c r="B425" s="52" t="s">
        <v>67</v>
      </c>
      <c r="C425" s="25" t="s">
        <v>248</v>
      </c>
      <c r="D425" s="25" t="s">
        <v>248</v>
      </c>
      <c r="E425" s="25" t="s">
        <v>248</v>
      </c>
      <c r="F425" s="64">
        <v>4</v>
      </c>
    </row>
    <row r="426" spans="1:6">
      <c r="A426" s="10" t="s">
        <v>186</v>
      </c>
      <c r="B426" s="52" t="s">
        <v>67</v>
      </c>
      <c r="C426" s="25">
        <v>6</v>
      </c>
      <c r="D426" s="25">
        <v>4.2</v>
      </c>
      <c r="E426" s="25">
        <v>7.9</v>
      </c>
      <c r="F426" s="64">
        <v>41</v>
      </c>
    </row>
    <row r="427" spans="1:6">
      <c r="A427" s="10" t="s">
        <v>95</v>
      </c>
      <c r="B427" s="52" t="s">
        <v>67</v>
      </c>
      <c r="C427" s="25">
        <v>15.1</v>
      </c>
      <c r="D427" s="25">
        <v>12.5</v>
      </c>
      <c r="E427" s="25">
        <v>17.8</v>
      </c>
      <c r="F427" s="64">
        <v>130</v>
      </c>
    </row>
    <row r="428" spans="1:6">
      <c r="A428" s="10" t="s">
        <v>96</v>
      </c>
      <c r="B428" s="52" t="s">
        <v>67</v>
      </c>
      <c r="C428" s="25">
        <v>9.6</v>
      </c>
      <c r="D428" s="25">
        <v>6.9</v>
      </c>
      <c r="E428" s="25">
        <v>12.4</v>
      </c>
      <c r="F428" s="64">
        <v>49</v>
      </c>
    </row>
    <row r="429" spans="1:6">
      <c r="A429" s="10" t="s">
        <v>97</v>
      </c>
      <c r="B429" s="52" t="s">
        <v>67</v>
      </c>
      <c r="C429" s="25" t="s">
        <v>248</v>
      </c>
      <c r="D429" s="25" t="s">
        <v>248</v>
      </c>
      <c r="E429" s="25" t="s">
        <v>248</v>
      </c>
      <c r="F429" s="64">
        <v>8</v>
      </c>
    </row>
    <row r="430" spans="1:6">
      <c r="A430" s="10" t="s">
        <v>98</v>
      </c>
      <c r="B430" s="52" t="s">
        <v>67</v>
      </c>
      <c r="C430" s="25">
        <v>14.8</v>
      </c>
      <c r="D430" s="25">
        <v>11.3</v>
      </c>
      <c r="E430" s="25">
        <v>18.2</v>
      </c>
      <c r="F430" s="64">
        <v>71</v>
      </c>
    </row>
    <row r="431" spans="1:6">
      <c r="A431" s="10" t="s">
        <v>99</v>
      </c>
      <c r="B431" s="52" t="s">
        <v>67</v>
      </c>
      <c r="C431" s="25">
        <v>12.7</v>
      </c>
      <c r="D431" s="25">
        <v>10.9</v>
      </c>
      <c r="E431" s="25">
        <v>14.5</v>
      </c>
      <c r="F431" s="64">
        <v>195</v>
      </c>
    </row>
    <row r="432" spans="1:6">
      <c r="A432" s="10" t="s">
        <v>100</v>
      </c>
      <c r="B432" s="52" t="s">
        <v>67</v>
      </c>
      <c r="C432" s="25">
        <v>9</v>
      </c>
      <c r="D432" s="25">
        <v>6.2</v>
      </c>
      <c r="E432" s="25">
        <v>11.8</v>
      </c>
      <c r="F432" s="64">
        <v>41</v>
      </c>
    </row>
    <row r="433" spans="1:6">
      <c r="A433" s="10" t="s">
        <v>101</v>
      </c>
      <c r="B433" s="52" t="s">
        <v>67</v>
      </c>
      <c r="C433" s="25">
        <v>16.100000000000001</v>
      </c>
      <c r="D433" s="25">
        <v>12.3</v>
      </c>
      <c r="E433" s="25">
        <v>19.899999999999999</v>
      </c>
      <c r="F433" s="64">
        <v>71</v>
      </c>
    </row>
    <row r="434" spans="1:6">
      <c r="A434" s="10" t="s">
        <v>102</v>
      </c>
      <c r="B434" s="52" t="s">
        <v>67</v>
      </c>
      <c r="C434" s="25">
        <v>8.8000000000000007</v>
      </c>
      <c r="D434" s="25">
        <v>6.8</v>
      </c>
      <c r="E434" s="25">
        <v>10.7</v>
      </c>
      <c r="F434" s="64">
        <v>79</v>
      </c>
    </row>
    <row r="435" spans="1:6" ht="30" customHeight="1">
      <c r="A435" s="10" t="s">
        <v>40</v>
      </c>
      <c r="B435" s="52" t="s">
        <v>68</v>
      </c>
      <c r="C435" s="25">
        <v>13.8</v>
      </c>
      <c r="D435" s="25">
        <v>13.4</v>
      </c>
      <c r="E435" s="25">
        <v>14.3</v>
      </c>
      <c r="F435" s="64">
        <v>3649</v>
      </c>
    </row>
    <row r="436" spans="1:6">
      <c r="A436" s="10" t="s">
        <v>76</v>
      </c>
      <c r="B436" s="52" t="s">
        <v>68</v>
      </c>
      <c r="C436" s="25">
        <v>17.399999999999999</v>
      </c>
      <c r="D436" s="25">
        <v>14.9</v>
      </c>
      <c r="E436" s="25">
        <v>19.8</v>
      </c>
      <c r="F436" s="64">
        <v>195</v>
      </c>
    </row>
    <row r="437" spans="1:6">
      <c r="A437" s="10" t="s">
        <v>77</v>
      </c>
      <c r="B437" s="52" t="s">
        <v>68</v>
      </c>
      <c r="C437" s="25">
        <v>6.1</v>
      </c>
      <c r="D437" s="25">
        <v>4.7</v>
      </c>
      <c r="E437" s="25">
        <v>7.4</v>
      </c>
      <c r="F437" s="64">
        <v>79</v>
      </c>
    </row>
    <row r="438" spans="1:6">
      <c r="A438" s="10" t="s">
        <v>78</v>
      </c>
      <c r="B438" s="52" t="s">
        <v>68</v>
      </c>
      <c r="C438" s="25">
        <v>12.5</v>
      </c>
      <c r="D438" s="25">
        <v>9.4</v>
      </c>
      <c r="E438" s="25">
        <v>15.5</v>
      </c>
      <c r="F438" s="64">
        <v>66</v>
      </c>
    </row>
    <row r="439" spans="1:6">
      <c r="A439" s="10" t="s">
        <v>184</v>
      </c>
      <c r="B439" s="52" t="s">
        <v>68</v>
      </c>
      <c r="C439" s="25">
        <v>10.4</v>
      </c>
      <c r="D439" s="25">
        <v>7.2</v>
      </c>
      <c r="E439" s="25">
        <v>13.6</v>
      </c>
      <c r="F439" s="64">
        <v>42</v>
      </c>
    </row>
    <row r="440" spans="1:6">
      <c r="A440" s="10" t="s">
        <v>79</v>
      </c>
      <c r="B440" s="52" t="s">
        <v>68</v>
      </c>
      <c r="C440" s="25">
        <v>15.1</v>
      </c>
      <c r="D440" s="25">
        <v>13.5</v>
      </c>
      <c r="E440" s="25">
        <v>16.600000000000001</v>
      </c>
      <c r="F440" s="64">
        <v>378</v>
      </c>
    </row>
    <row r="441" spans="1:6">
      <c r="A441" s="10" t="s">
        <v>80</v>
      </c>
      <c r="B441" s="52" t="s">
        <v>68</v>
      </c>
      <c r="C441" s="25">
        <v>15.4</v>
      </c>
      <c r="D441" s="25">
        <v>10.4</v>
      </c>
      <c r="E441" s="25">
        <v>20.399999999999999</v>
      </c>
      <c r="F441" s="64">
        <v>37</v>
      </c>
    </row>
    <row r="442" spans="1:6">
      <c r="A442" s="10" t="s">
        <v>185</v>
      </c>
      <c r="B442" s="52" t="s">
        <v>68</v>
      </c>
      <c r="C442" s="25">
        <v>12</v>
      </c>
      <c r="D442" s="25">
        <v>9.1999999999999993</v>
      </c>
      <c r="E442" s="25">
        <v>14.8</v>
      </c>
      <c r="F442" s="64">
        <v>73</v>
      </c>
    </row>
    <row r="443" spans="1:6">
      <c r="A443" s="10" t="s">
        <v>81</v>
      </c>
      <c r="B443" s="52" t="s">
        <v>68</v>
      </c>
      <c r="C443" s="25">
        <v>26.9</v>
      </c>
      <c r="D443" s="25">
        <v>23</v>
      </c>
      <c r="E443" s="25">
        <v>30.9</v>
      </c>
      <c r="F443" s="64">
        <v>186</v>
      </c>
    </row>
    <row r="444" spans="1:6">
      <c r="A444" s="10" t="s">
        <v>82</v>
      </c>
      <c r="B444" s="52" t="s">
        <v>68</v>
      </c>
      <c r="C444" s="25">
        <v>16.600000000000001</v>
      </c>
      <c r="D444" s="25">
        <v>13.2</v>
      </c>
      <c r="E444" s="25">
        <v>19.899999999999999</v>
      </c>
      <c r="F444" s="64">
        <v>96</v>
      </c>
    </row>
    <row r="445" spans="1:6">
      <c r="A445" s="10" t="s">
        <v>83</v>
      </c>
      <c r="B445" s="52" t="s">
        <v>68</v>
      </c>
      <c r="C445" s="25">
        <v>6.1</v>
      </c>
      <c r="D445" s="25">
        <v>3.9</v>
      </c>
      <c r="E445" s="25">
        <v>8.4</v>
      </c>
      <c r="F445" s="64">
        <v>29</v>
      </c>
    </row>
    <row r="446" spans="1:6">
      <c r="A446" s="10" t="s">
        <v>84</v>
      </c>
      <c r="B446" s="52" t="s">
        <v>68</v>
      </c>
      <c r="C446" s="25">
        <v>10.6</v>
      </c>
      <c r="D446" s="25">
        <v>7.7</v>
      </c>
      <c r="E446" s="25">
        <v>13.5</v>
      </c>
      <c r="F446" s="64">
        <v>52</v>
      </c>
    </row>
    <row r="447" spans="1:6">
      <c r="A447" s="10" t="s">
        <v>85</v>
      </c>
      <c r="B447" s="52" t="s">
        <v>68</v>
      </c>
      <c r="C447" s="25">
        <v>6</v>
      </c>
      <c r="D447" s="25">
        <v>3.6</v>
      </c>
      <c r="E447" s="25">
        <v>8.4</v>
      </c>
      <c r="F447" s="64">
        <v>25</v>
      </c>
    </row>
    <row r="448" spans="1:6">
      <c r="A448" s="10" t="s">
        <v>86</v>
      </c>
      <c r="B448" s="52" t="s">
        <v>68</v>
      </c>
      <c r="C448" s="25">
        <v>10.1</v>
      </c>
      <c r="D448" s="25">
        <v>7.9</v>
      </c>
      <c r="E448" s="25">
        <v>12.3</v>
      </c>
      <c r="F448" s="64">
        <v>80</v>
      </c>
    </row>
    <row r="449" spans="1:6">
      <c r="A449" s="10" t="s">
        <v>43</v>
      </c>
      <c r="B449" s="52" t="s">
        <v>68</v>
      </c>
      <c r="C449" s="25">
        <v>13.9</v>
      </c>
      <c r="D449" s="25">
        <v>12.1</v>
      </c>
      <c r="E449" s="25">
        <v>15.7</v>
      </c>
      <c r="F449" s="64">
        <v>240</v>
      </c>
    </row>
    <row r="450" spans="1:6">
      <c r="A450" s="10" t="s">
        <v>87</v>
      </c>
      <c r="B450" s="52" t="s">
        <v>68</v>
      </c>
      <c r="C450" s="25">
        <v>24.5</v>
      </c>
      <c r="D450" s="25">
        <v>22.7</v>
      </c>
      <c r="E450" s="25">
        <v>26.3</v>
      </c>
      <c r="F450" s="64">
        <v>736</v>
      </c>
    </row>
    <row r="451" spans="1:6">
      <c r="A451" s="10" t="s">
        <v>53</v>
      </c>
      <c r="B451" s="52" t="s">
        <v>68</v>
      </c>
      <c r="C451" s="25">
        <v>8.8000000000000007</v>
      </c>
      <c r="D451" s="25">
        <v>7</v>
      </c>
      <c r="E451" s="25">
        <v>10.5</v>
      </c>
      <c r="F451" s="64">
        <v>97</v>
      </c>
    </row>
    <row r="452" spans="1:6">
      <c r="A452" s="10" t="s">
        <v>88</v>
      </c>
      <c r="B452" s="52" t="s">
        <v>68</v>
      </c>
      <c r="C452" s="25">
        <v>22.5</v>
      </c>
      <c r="D452" s="25">
        <v>17.7</v>
      </c>
      <c r="E452" s="25">
        <v>27.3</v>
      </c>
      <c r="F452" s="64">
        <v>86</v>
      </c>
    </row>
    <row r="453" spans="1:6">
      <c r="A453" s="10" t="s">
        <v>89</v>
      </c>
      <c r="B453" s="52" t="s">
        <v>68</v>
      </c>
      <c r="C453" s="25">
        <v>11.2</v>
      </c>
      <c r="D453" s="25">
        <v>8</v>
      </c>
      <c r="E453" s="25">
        <v>14.4</v>
      </c>
      <c r="F453" s="64">
        <v>48</v>
      </c>
    </row>
    <row r="454" spans="1:6">
      <c r="A454" s="10" t="s">
        <v>90</v>
      </c>
      <c r="B454" s="52" t="s">
        <v>68</v>
      </c>
      <c r="C454" s="25">
        <v>7.5</v>
      </c>
      <c r="D454" s="25">
        <v>5</v>
      </c>
      <c r="E454" s="25">
        <v>10.1</v>
      </c>
      <c r="F454" s="64">
        <v>34</v>
      </c>
    </row>
    <row r="455" spans="1:6">
      <c r="A455" s="10" t="s">
        <v>91</v>
      </c>
      <c r="B455" s="52" t="s">
        <v>68</v>
      </c>
      <c r="C455" s="25" t="s">
        <v>248</v>
      </c>
      <c r="D455" s="25" t="s">
        <v>248</v>
      </c>
      <c r="E455" s="25" t="s">
        <v>248</v>
      </c>
      <c r="F455" s="64">
        <v>8</v>
      </c>
    </row>
    <row r="456" spans="1:6">
      <c r="A456" s="10" t="s">
        <v>92</v>
      </c>
      <c r="B456" s="52" t="s">
        <v>68</v>
      </c>
      <c r="C456" s="25">
        <v>15.7</v>
      </c>
      <c r="D456" s="25">
        <v>12.6</v>
      </c>
      <c r="E456" s="25">
        <v>18.899999999999999</v>
      </c>
      <c r="F456" s="64">
        <v>98</v>
      </c>
    </row>
    <row r="457" spans="1:6">
      <c r="A457" s="10" t="s">
        <v>93</v>
      </c>
      <c r="B457" s="52" t="s">
        <v>68</v>
      </c>
      <c r="C457" s="25">
        <v>12.6</v>
      </c>
      <c r="D457" s="25">
        <v>10.9</v>
      </c>
      <c r="E457" s="25">
        <v>14.2</v>
      </c>
      <c r="F457" s="64">
        <v>215</v>
      </c>
    </row>
    <row r="458" spans="1:6">
      <c r="A458" s="10" t="s">
        <v>94</v>
      </c>
      <c r="B458" s="52" t="s">
        <v>68</v>
      </c>
      <c r="C458" s="25" t="s">
        <v>248</v>
      </c>
      <c r="D458" s="25" t="s">
        <v>248</v>
      </c>
      <c r="E458" s="25" t="s">
        <v>248</v>
      </c>
      <c r="F458" s="64">
        <v>4</v>
      </c>
    </row>
    <row r="459" spans="1:6">
      <c r="A459" s="10" t="s">
        <v>186</v>
      </c>
      <c r="B459" s="52" t="s">
        <v>68</v>
      </c>
      <c r="C459" s="25">
        <v>7.7</v>
      </c>
      <c r="D459" s="25">
        <v>5.6</v>
      </c>
      <c r="E459" s="25">
        <v>9.8000000000000007</v>
      </c>
      <c r="F459" s="64">
        <v>52</v>
      </c>
    </row>
    <row r="460" spans="1:6">
      <c r="A460" s="10" t="s">
        <v>95</v>
      </c>
      <c r="B460" s="52" t="s">
        <v>68</v>
      </c>
      <c r="C460" s="25">
        <v>16.5</v>
      </c>
      <c r="D460" s="25">
        <v>13.8</v>
      </c>
      <c r="E460" s="25">
        <v>19.3</v>
      </c>
      <c r="F460" s="64">
        <v>142</v>
      </c>
    </row>
    <row r="461" spans="1:6">
      <c r="A461" s="10" t="s">
        <v>96</v>
      </c>
      <c r="B461" s="52" t="s">
        <v>68</v>
      </c>
      <c r="C461" s="25">
        <v>10.8</v>
      </c>
      <c r="D461" s="25">
        <v>7.9</v>
      </c>
      <c r="E461" s="25">
        <v>13.8</v>
      </c>
      <c r="F461" s="64">
        <v>55</v>
      </c>
    </row>
    <row r="462" spans="1:6">
      <c r="A462" s="10" t="s">
        <v>97</v>
      </c>
      <c r="B462" s="52" t="s">
        <v>68</v>
      </c>
      <c r="C462" s="25" t="s">
        <v>248</v>
      </c>
      <c r="D462" s="25" t="s">
        <v>248</v>
      </c>
      <c r="E462" s="25" t="s">
        <v>248</v>
      </c>
      <c r="F462" s="64">
        <v>8</v>
      </c>
    </row>
    <row r="463" spans="1:6">
      <c r="A463" s="10" t="s">
        <v>98</v>
      </c>
      <c r="B463" s="52" t="s">
        <v>68</v>
      </c>
      <c r="C463" s="25">
        <v>15.7</v>
      </c>
      <c r="D463" s="25">
        <v>12.1</v>
      </c>
      <c r="E463" s="25">
        <v>19.3</v>
      </c>
      <c r="F463" s="64">
        <v>74</v>
      </c>
    </row>
    <row r="464" spans="1:6">
      <c r="A464" s="10" t="s">
        <v>99</v>
      </c>
      <c r="B464" s="52" t="s">
        <v>68</v>
      </c>
      <c r="C464" s="25">
        <v>14</v>
      </c>
      <c r="D464" s="25">
        <v>12.1</v>
      </c>
      <c r="E464" s="25">
        <v>15.9</v>
      </c>
      <c r="F464" s="64">
        <v>215</v>
      </c>
    </row>
    <row r="465" spans="1:6">
      <c r="A465" s="10" t="s">
        <v>100</v>
      </c>
      <c r="B465" s="52" t="s">
        <v>68</v>
      </c>
      <c r="C465" s="25">
        <v>11.4</v>
      </c>
      <c r="D465" s="25">
        <v>8.1999999999999993</v>
      </c>
      <c r="E465" s="25">
        <v>14.6</v>
      </c>
      <c r="F465" s="64">
        <v>50</v>
      </c>
    </row>
    <row r="466" spans="1:6">
      <c r="A466" s="10" t="s">
        <v>101</v>
      </c>
      <c r="B466" s="52" t="s">
        <v>68</v>
      </c>
      <c r="C466" s="25">
        <v>15.3</v>
      </c>
      <c r="D466" s="25">
        <v>11.6</v>
      </c>
      <c r="E466" s="25">
        <v>19</v>
      </c>
      <c r="F466" s="64">
        <v>67</v>
      </c>
    </row>
    <row r="467" spans="1:6">
      <c r="A467" s="10" t="s">
        <v>102</v>
      </c>
      <c r="B467" s="52" t="s">
        <v>68</v>
      </c>
      <c r="C467" s="25">
        <v>9.1</v>
      </c>
      <c r="D467" s="25">
        <v>7.1</v>
      </c>
      <c r="E467" s="25">
        <v>11.1</v>
      </c>
      <c r="F467" s="64">
        <v>82</v>
      </c>
    </row>
    <row r="468" spans="1:6" ht="30" customHeight="1">
      <c r="A468" s="10" t="s">
        <v>40</v>
      </c>
      <c r="B468" s="52" t="s">
        <v>69</v>
      </c>
      <c r="C468" s="25">
        <v>16.399999999999999</v>
      </c>
      <c r="D468" s="25">
        <v>15.9</v>
      </c>
      <c r="E468" s="25">
        <v>16.899999999999999</v>
      </c>
      <c r="F468" s="64">
        <v>4309</v>
      </c>
    </row>
    <row r="469" spans="1:6">
      <c r="A469" s="10" t="s">
        <v>76</v>
      </c>
      <c r="B469" s="52" t="s">
        <v>69</v>
      </c>
      <c r="C469" s="25">
        <v>20.3</v>
      </c>
      <c r="D469" s="25">
        <v>17.600000000000001</v>
      </c>
      <c r="E469" s="25">
        <v>23</v>
      </c>
      <c r="F469" s="64">
        <v>223</v>
      </c>
    </row>
    <row r="470" spans="1:6">
      <c r="A470" s="10" t="s">
        <v>77</v>
      </c>
      <c r="B470" s="52" t="s">
        <v>69</v>
      </c>
      <c r="C470" s="25">
        <v>6.2</v>
      </c>
      <c r="D470" s="25">
        <v>4.9000000000000004</v>
      </c>
      <c r="E470" s="25">
        <v>7.6</v>
      </c>
      <c r="F470" s="64">
        <v>81</v>
      </c>
    </row>
    <row r="471" spans="1:6">
      <c r="A471" s="10" t="s">
        <v>78</v>
      </c>
      <c r="B471" s="52" t="s">
        <v>69</v>
      </c>
      <c r="C471" s="25">
        <v>13.1</v>
      </c>
      <c r="D471" s="25">
        <v>10</v>
      </c>
      <c r="E471" s="25">
        <v>16.2</v>
      </c>
      <c r="F471" s="64">
        <v>69</v>
      </c>
    </row>
    <row r="472" spans="1:6">
      <c r="A472" s="10" t="s">
        <v>184</v>
      </c>
      <c r="B472" s="52" t="s">
        <v>69</v>
      </c>
      <c r="C472" s="25">
        <v>11.1</v>
      </c>
      <c r="D472" s="25">
        <v>7.8</v>
      </c>
      <c r="E472" s="25">
        <v>14.4</v>
      </c>
      <c r="F472" s="64">
        <v>46</v>
      </c>
    </row>
    <row r="473" spans="1:6">
      <c r="A473" s="10" t="s">
        <v>79</v>
      </c>
      <c r="B473" s="52" t="s">
        <v>69</v>
      </c>
      <c r="C473" s="25">
        <v>16.2</v>
      </c>
      <c r="D473" s="25">
        <v>14.7</v>
      </c>
      <c r="E473" s="25">
        <v>17.8</v>
      </c>
      <c r="F473" s="64">
        <v>409</v>
      </c>
    </row>
    <row r="474" spans="1:6">
      <c r="A474" s="10" t="s">
        <v>80</v>
      </c>
      <c r="B474" s="52" t="s">
        <v>69</v>
      </c>
      <c r="C474" s="25">
        <v>16.8</v>
      </c>
      <c r="D474" s="25">
        <v>11.5</v>
      </c>
      <c r="E474" s="25">
        <v>22</v>
      </c>
      <c r="F474" s="64">
        <v>40</v>
      </c>
    </row>
    <row r="475" spans="1:6">
      <c r="A475" s="10" t="s">
        <v>185</v>
      </c>
      <c r="B475" s="52" t="s">
        <v>69</v>
      </c>
      <c r="C475" s="25">
        <v>13.8</v>
      </c>
      <c r="D475" s="25">
        <v>10.8</v>
      </c>
      <c r="E475" s="25">
        <v>16.8</v>
      </c>
      <c r="F475" s="64">
        <v>84</v>
      </c>
    </row>
    <row r="476" spans="1:6">
      <c r="A476" s="10" t="s">
        <v>81</v>
      </c>
      <c r="B476" s="52" t="s">
        <v>69</v>
      </c>
      <c r="C476" s="25">
        <v>33.5</v>
      </c>
      <c r="D476" s="25">
        <v>29.1</v>
      </c>
      <c r="E476" s="25">
        <v>37.9</v>
      </c>
      <c r="F476" s="64">
        <v>228</v>
      </c>
    </row>
    <row r="477" spans="1:6">
      <c r="A477" s="10" t="s">
        <v>82</v>
      </c>
      <c r="B477" s="52" t="s">
        <v>69</v>
      </c>
      <c r="C477" s="25">
        <v>19.7</v>
      </c>
      <c r="D477" s="25">
        <v>16.100000000000001</v>
      </c>
      <c r="E477" s="25">
        <v>23.4</v>
      </c>
      <c r="F477" s="64">
        <v>113</v>
      </c>
    </row>
    <row r="478" spans="1:6">
      <c r="A478" s="10" t="s">
        <v>83</v>
      </c>
      <c r="B478" s="52" t="s">
        <v>69</v>
      </c>
      <c r="C478" s="25">
        <v>7.8</v>
      </c>
      <c r="D478" s="25">
        <v>5.3</v>
      </c>
      <c r="E478" s="25">
        <v>10.3</v>
      </c>
      <c r="F478" s="64">
        <v>37</v>
      </c>
    </row>
    <row r="479" spans="1:6">
      <c r="A479" s="10" t="s">
        <v>84</v>
      </c>
      <c r="B479" s="52" t="s">
        <v>69</v>
      </c>
      <c r="C479" s="25">
        <v>12.5</v>
      </c>
      <c r="D479" s="25">
        <v>9.4</v>
      </c>
      <c r="E479" s="25">
        <v>15.6</v>
      </c>
      <c r="F479" s="64">
        <v>62</v>
      </c>
    </row>
    <row r="480" spans="1:6">
      <c r="A480" s="10" t="s">
        <v>85</v>
      </c>
      <c r="B480" s="52" t="s">
        <v>69</v>
      </c>
      <c r="C480" s="25">
        <v>7.9</v>
      </c>
      <c r="D480" s="25">
        <v>5.2</v>
      </c>
      <c r="E480" s="25">
        <v>10.6</v>
      </c>
      <c r="F480" s="64">
        <v>33</v>
      </c>
    </row>
    <row r="481" spans="1:6">
      <c r="A481" s="10" t="s">
        <v>86</v>
      </c>
      <c r="B481" s="52" t="s">
        <v>69</v>
      </c>
      <c r="C481" s="25">
        <v>14.1</v>
      </c>
      <c r="D481" s="25">
        <v>11.5</v>
      </c>
      <c r="E481" s="25">
        <v>16.7</v>
      </c>
      <c r="F481" s="64">
        <v>112</v>
      </c>
    </row>
    <row r="482" spans="1:6">
      <c r="A482" s="10" t="s">
        <v>43</v>
      </c>
      <c r="B482" s="52" t="s">
        <v>69</v>
      </c>
      <c r="C482" s="25">
        <v>15.4</v>
      </c>
      <c r="D482" s="25">
        <v>13.6</v>
      </c>
      <c r="E482" s="25">
        <v>17.3</v>
      </c>
      <c r="F482" s="64">
        <v>265</v>
      </c>
    </row>
    <row r="483" spans="1:6">
      <c r="A483" s="10" t="s">
        <v>87</v>
      </c>
      <c r="B483" s="52" t="s">
        <v>69</v>
      </c>
      <c r="C483" s="25">
        <v>30.5</v>
      </c>
      <c r="D483" s="25">
        <v>28.5</v>
      </c>
      <c r="E483" s="25">
        <v>32.4</v>
      </c>
      <c r="F483" s="64">
        <v>913</v>
      </c>
    </row>
    <row r="484" spans="1:6">
      <c r="A484" s="10" t="s">
        <v>53</v>
      </c>
      <c r="B484" s="52" t="s">
        <v>69</v>
      </c>
      <c r="C484" s="25">
        <v>11</v>
      </c>
      <c r="D484" s="25">
        <v>9</v>
      </c>
      <c r="E484" s="25">
        <v>12.9</v>
      </c>
      <c r="F484" s="64">
        <v>120</v>
      </c>
    </row>
    <row r="485" spans="1:6">
      <c r="A485" s="10" t="s">
        <v>88</v>
      </c>
      <c r="B485" s="52" t="s">
        <v>69</v>
      </c>
      <c r="C485" s="25">
        <v>26.1</v>
      </c>
      <c r="D485" s="25">
        <v>20.9</v>
      </c>
      <c r="E485" s="25">
        <v>31.3</v>
      </c>
      <c r="F485" s="64">
        <v>100</v>
      </c>
    </row>
    <row r="486" spans="1:6">
      <c r="A486" s="10" t="s">
        <v>89</v>
      </c>
      <c r="B486" s="52" t="s">
        <v>69</v>
      </c>
      <c r="C486" s="25">
        <v>12.6</v>
      </c>
      <c r="D486" s="25">
        <v>9.1999999999999993</v>
      </c>
      <c r="E486" s="25">
        <v>15.9</v>
      </c>
      <c r="F486" s="64">
        <v>54</v>
      </c>
    </row>
    <row r="487" spans="1:6">
      <c r="A487" s="10" t="s">
        <v>90</v>
      </c>
      <c r="B487" s="52" t="s">
        <v>69</v>
      </c>
      <c r="C487" s="25">
        <v>10.199999999999999</v>
      </c>
      <c r="D487" s="25">
        <v>7.2</v>
      </c>
      <c r="E487" s="25">
        <v>13.1</v>
      </c>
      <c r="F487" s="64">
        <v>46</v>
      </c>
    </row>
    <row r="488" spans="1:6">
      <c r="A488" s="10" t="s">
        <v>91</v>
      </c>
      <c r="B488" s="52" t="s">
        <v>69</v>
      </c>
      <c r="C488" s="25" t="s">
        <v>248</v>
      </c>
      <c r="D488" s="25" t="s">
        <v>248</v>
      </c>
      <c r="E488" s="25" t="s">
        <v>248</v>
      </c>
      <c r="F488" s="64">
        <v>8</v>
      </c>
    </row>
    <row r="489" spans="1:6">
      <c r="A489" s="10" t="s">
        <v>92</v>
      </c>
      <c r="B489" s="52" t="s">
        <v>69</v>
      </c>
      <c r="C489" s="25">
        <v>20.100000000000001</v>
      </c>
      <c r="D489" s="25">
        <v>16.600000000000001</v>
      </c>
      <c r="E489" s="25">
        <v>23.7</v>
      </c>
      <c r="F489" s="64">
        <v>125</v>
      </c>
    </row>
    <row r="490" spans="1:6">
      <c r="A490" s="10" t="s">
        <v>93</v>
      </c>
      <c r="B490" s="52" t="s">
        <v>69</v>
      </c>
      <c r="C490" s="25">
        <v>14.6</v>
      </c>
      <c r="D490" s="25">
        <v>12.8</v>
      </c>
      <c r="E490" s="25">
        <v>16.399999999999999</v>
      </c>
      <c r="F490" s="64">
        <v>249</v>
      </c>
    </row>
    <row r="491" spans="1:6">
      <c r="A491" s="10" t="s">
        <v>94</v>
      </c>
      <c r="B491" s="52" t="s">
        <v>69</v>
      </c>
      <c r="C491" s="25" t="s">
        <v>248</v>
      </c>
      <c r="D491" s="25" t="s">
        <v>248</v>
      </c>
      <c r="E491" s="25" t="s">
        <v>248</v>
      </c>
      <c r="F491" s="64">
        <v>6</v>
      </c>
    </row>
    <row r="492" spans="1:6">
      <c r="A492" s="10" t="s">
        <v>186</v>
      </c>
      <c r="B492" s="52" t="s">
        <v>69</v>
      </c>
      <c r="C492" s="25">
        <v>11.4</v>
      </c>
      <c r="D492" s="25">
        <v>8.9</v>
      </c>
      <c r="E492" s="25">
        <v>14</v>
      </c>
      <c r="F492" s="64">
        <v>79</v>
      </c>
    </row>
    <row r="493" spans="1:6">
      <c r="A493" s="10" t="s">
        <v>95</v>
      </c>
      <c r="B493" s="52" t="s">
        <v>69</v>
      </c>
      <c r="C493" s="25">
        <v>20.7</v>
      </c>
      <c r="D493" s="25">
        <v>17.7</v>
      </c>
      <c r="E493" s="25">
        <v>23.8</v>
      </c>
      <c r="F493" s="64">
        <v>179</v>
      </c>
    </row>
    <row r="494" spans="1:6">
      <c r="A494" s="10" t="s">
        <v>96</v>
      </c>
      <c r="B494" s="52" t="s">
        <v>69</v>
      </c>
      <c r="C494" s="25">
        <v>14</v>
      </c>
      <c r="D494" s="25">
        <v>10.6</v>
      </c>
      <c r="E494" s="25">
        <v>17.3</v>
      </c>
      <c r="F494" s="64">
        <v>69</v>
      </c>
    </row>
    <row r="495" spans="1:6">
      <c r="A495" s="10" t="s">
        <v>97</v>
      </c>
      <c r="B495" s="52" t="s">
        <v>69</v>
      </c>
      <c r="C495" s="25" t="s">
        <v>248</v>
      </c>
      <c r="D495" s="25" t="s">
        <v>248</v>
      </c>
      <c r="E495" s="25" t="s">
        <v>248</v>
      </c>
      <c r="F495" s="64">
        <v>8</v>
      </c>
    </row>
    <row r="496" spans="1:6">
      <c r="A496" s="10" t="s">
        <v>98</v>
      </c>
      <c r="B496" s="52" t="s">
        <v>69</v>
      </c>
      <c r="C496" s="25">
        <v>16.3</v>
      </c>
      <c r="D496" s="25">
        <v>12.6</v>
      </c>
      <c r="E496" s="25">
        <v>20</v>
      </c>
      <c r="F496" s="64">
        <v>76</v>
      </c>
    </row>
    <row r="497" spans="1:6">
      <c r="A497" s="10" t="s">
        <v>99</v>
      </c>
      <c r="B497" s="52" t="s">
        <v>69</v>
      </c>
      <c r="C497" s="25">
        <v>15.3</v>
      </c>
      <c r="D497" s="25">
        <v>13.3</v>
      </c>
      <c r="E497" s="25">
        <v>17.2</v>
      </c>
      <c r="F497" s="64">
        <v>236</v>
      </c>
    </row>
    <row r="498" spans="1:6">
      <c r="A498" s="10" t="s">
        <v>100</v>
      </c>
      <c r="B498" s="52" t="s">
        <v>69</v>
      </c>
      <c r="C498" s="25">
        <v>14.9</v>
      </c>
      <c r="D498" s="25">
        <v>11.2</v>
      </c>
      <c r="E498" s="25">
        <v>18.600000000000001</v>
      </c>
      <c r="F498" s="64">
        <v>63</v>
      </c>
    </row>
    <row r="499" spans="1:6">
      <c r="A499" s="10" t="s">
        <v>101</v>
      </c>
      <c r="B499" s="52" t="s">
        <v>69</v>
      </c>
      <c r="C499" s="25">
        <v>18.399999999999999</v>
      </c>
      <c r="D499" s="25">
        <v>14.3</v>
      </c>
      <c r="E499" s="25">
        <v>22.4</v>
      </c>
      <c r="F499" s="64">
        <v>79</v>
      </c>
    </row>
    <row r="500" spans="1:6">
      <c r="A500" s="10" t="s">
        <v>102</v>
      </c>
      <c r="B500" s="52" t="s">
        <v>69</v>
      </c>
      <c r="C500" s="25">
        <v>10.8</v>
      </c>
      <c r="D500" s="25">
        <v>8.6999999999999993</v>
      </c>
      <c r="E500" s="25">
        <v>13</v>
      </c>
      <c r="F500" s="64">
        <v>97</v>
      </c>
    </row>
    <row r="501" spans="1:6" ht="30" customHeight="1">
      <c r="A501" s="10" t="s">
        <v>40</v>
      </c>
      <c r="B501" s="52" t="s">
        <v>70</v>
      </c>
      <c r="C501" s="25">
        <v>19</v>
      </c>
      <c r="D501" s="25">
        <v>18.399999999999999</v>
      </c>
      <c r="E501" s="25">
        <v>19.5</v>
      </c>
      <c r="F501" s="64">
        <v>4975</v>
      </c>
    </row>
    <row r="502" spans="1:6">
      <c r="A502" s="10" t="s">
        <v>76</v>
      </c>
      <c r="B502" s="52" t="s">
        <v>70</v>
      </c>
      <c r="C502" s="25">
        <v>22.2</v>
      </c>
      <c r="D502" s="25">
        <v>19.3</v>
      </c>
      <c r="E502" s="25">
        <v>25</v>
      </c>
      <c r="F502" s="64">
        <v>241</v>
      </c>
    </row>
    <row r="503" spans="1:6">
      <c r="A503" s="10" t="s">
        <v>77</v>
      </c>
      <c r="B503" s="52" t="s">
        <v>70</v>
      </c>
      <c r="C503" s="25">
        <v>7.7</v>
      </c>
      <c r="D503" s="25">
        <v>6.2</v>
      </c>
      <c r="E503" s="25">
        <v>9.1999999999999993</v>
      </c>
      <c r="F503" s="64">
        <v>99</v>
      </c>
    </row>
    <row r="504" spans="1:6">
      <c r="A504" s="10" t="s">
        <v>78</v>
      </c>
      <c r="B504" s="52" t="s">
        <v>70</v>
      </c>
      <c r="C504" s="25">
        <v>15.7</v>
      </c>
      <c r="D504" s="25">
        <v>12.3</v>
      </c>
      <c r="E504" s="25">
        <v>19.100000000000001</v>
      </c>
      <c r="F504" s="64">
        <v>82</v>
      </c>
    </row>
    <row r="505" spans="1:6">
      <c r="A505" s="10" t="s">
        <v>184</v>
      </c>
      <c r="B505" s="52" t="s">
        <v>70</v>
      </c>
      <c r="C505" s="25">
        <v>12.9</v>
      </c>
      <c r="D505" s="25">
        <v>9.3000000000000007</v>
      </c>
      <c r="E505" s="25">
        <v>16.5</v>
      </c>
      <c r="F505" s="64">
        <v>51</v>
      </c>
    </row>
    <row r="506" spans="1:6">
      <c r="A506" s="10" t="s">
        <v>79</v>
      </c>
      <c r="B506" s="52" t="s">
        <v>70</v>
      </c>
      <c r="C506" s="25">
        <v>17.2</v>
      </c>
      <c r="D506" s="25">
        <v>15.5</v>
      </c>
      <c r="E506" s="25">
        <v>18.8</v>
      </c>
      <c r="F506" s="64">
        <v>434</v>
      </c>
    </row>
    <row r="507" spans="1:6">
      <c r="A507" s="10" t="s">
        <v>80</v>
      </c>
      <c r="B507" s="52" t="s">
        <v>70</v>
      </c>
      <c r="C507" s="25">
        <v>20.6</v>
      </c>
      <c r="D507" s="25">
        <v>14.8</v>
      </c>
      <c r="E507" s="25">
        <v>26.5</v>
      </c>
      <c r="F507" s="64">
        <v>49</v>
      </c>
    </row>
    <row r="508" spans="1:6">
      <c r="A508" s="10" t="s">
        <v>185</v>
      </c>
      <c r="B508" s="52" t="s">
        <v>70</v>
      </c>
      <c r="C508" s="25">
        <v>17.7</v>
      </c>
      <c r="D508" s="25">
        <v>14.2</v>
      </c>
      <c r="E508" s="25">
        <v>21.1</v>
      </c>
      <c r="F508" s="64">
        <v>105</v>
      </c>
    </row>
    <row r="509" spans="1:6">
      <c r="A509" s="10" t="s">
        <v>81</v>
      </c>
      <c r="B509" s="52" t="s">
        <v>70</v>
      </c>
      <c r="C509" s="25">
        <v>39.799999999999997</v>
      </c>
      <c r="D509" s="25">
        <v>35</v>
      </c>
      <c r="E509" s="25">
        <v>44.6</v>
      </c>
      <c r="F509" s="64">
        <v>269</v>
      </c>
    </row>
    <row r="510" spans="1:6">
      <c r="A510" s="10" t="s">
        <v>82</v>
      </c>
      <c r="B510" s="52" t="s">
        <v>70</v>
      </c>
      <c r="C510" s="25">
        <v>24.3</v>
      </c>
      <c r="D510" s="25">
        <v>20.2</v>
      </c>
      <c r="E510" s="25">
        <v>28.4</v>
      </c>
      <c r="F510" s="64">
        <v>137</v>
      </c>
    </row>
    <row r="511" spans="1:6">
      <c r="A511" s="10" t="s">
        <v>83</v>
      </c>
      <c r="B511" s="52" t="s">
        <v>70</v>
      </c>
      <c r="C511" s="25">
        <v>8.4</v>
      </c>
      <c r="D511" s="25">
        <v>5.8</v>
      </c>
      <c r="E511" s="25">
        <v>11</v>
      </c>
      <c r="F511" s="64">
        <v>40</v>
      </c>
    </row>
    <row r="512" spans="1:6">
      <c r="A512" s="10" t="s">
        <v>84</v>
      </c>
      <c r="B512" s="52" t="s">
        <v>70</v>
      </c>
      <c r="C512" s="25">
        <v>13.9</v>
      </c>
      <c r="D512" s="25">
        <v>10.6</v>
      </c>
      <c r="E512" s="25">
        <v>17.2</v>
      </c>
      <c r="F512" s="64">
        <v>69</v>
      </c>
    </row>
    <row r="513" spans="1:6">
      <c r="A513" s="10" t="s">
        <v>85</v>
      </c>
      <c r="B513" s="52" t="s">
        <v>70</v>
      </c>
      <c r="C513" s="25">
        <v>8.4</v>
      </c>
      <c r="D513" s="25">
        <v>5.7</v>
      </c>
      <c r="E513" s="25">
        <v>11.2</v>
      </c>
      <c r="F513" s="64">
        <v>36</v>
      </c>
    </row>
    <row r="514" spans="1:6">
      <c r="A514" s="10" t="s">
        <v>86</v>
      </c>
      <c r="B514" s="52" t="s">
        <v>70</v>
      </c>
      <c r="C514" s="25">
        <v>18.2</v>
      </c>
      <c r="D514" s="25">
        <v>15.2</v>
      </c>
      <c r="E514" s="25">
        <v>21.1</v>
      </c>
      <c r="F514" s="64">
        <v>144</v>
      </c>
    </row>
    <row r="515" spans="1:6">
      <c r="A515" s="10" t="s">
        <v>43</v>
      </c>
      <c r="B515" s="52" t="s">
        <v>70</v>
      </c>
      <c r="C515" s="25">
        <v>17.5</v>
      </c>
      <c r="D515" s="25">
        <v>15.5</v>
      </c>
      <c r="E515" s="25">
        <v>19.5</v>
      </c>
      <c r="F515" s="64">
        <v>300</v>
      </c>
    </row>
    <row r="516" spans="1:6">
      <c r="A516" s="10" t="s">
        <v>87</v>
      </c>
      <c r="B516" s="52" t="s">
        <v>70</v>
      </c>
      <c r="C516" s="25">
        <v>36.200000000000003</v>
      </c>
      <c r="D516" s="25">
        <v>34</v>
      </c>
      <c r="E516" s="25">
        <v>38.4</v>
      </c>
      <c r="F516" s="64">
        <v>1078</v>
      </c>
    </row>
    <row r="517" spans="1:6">
      <c r="A517" s="10" t="s">
        <v>53</v>
      </c>
      <c r="B517" s="52" t="s">
        <v>70</v>
      </c>
      <c r="C517" s="25">
        <v>11.9</v>
      </c>
      <c r="D517" s="25">
        <v>9.8000000000000007</v>
      </c>
      <c r="E517" s="25">
        <v>13.9</v>
      </c>
      <c r="F517" s="64">
        <v>129</v>
      </c>
    </row>
    <row r="518" spans="1:6">
      <c r="A518" s="10" t="s">
        <v>88</v>
      </c>
      <c r="B518" s="52" t="s">
        <v>70</v>
      </c>
      <c r="C518" s="25">
        <v>30.5</v>
      </c>
      <c r="D518" s="25">
        <v>24.9</v>
      </c>
      <c r="E518" s="25">
        <v>36.1</v>
      </c>
      <c r="F518" s="64">
        <v>116</v>
      </c>
    </row>
    <row r="519" spans="1:6">
      <c r="A519" s="10" t="s">
        <v>89</v>
      </c>
      <c r="B519" s="52" t="s">
        <v>70</v>
      </c>
      <c r="C519" s="25">
        <v>15.1</v>
      </c>
      <c r="D519" s="25">
        <v>11.4</v>
      </c>
      <c r="E519" s="25">
        <v>18.8</v>
      </c>
      <c r="F519" s="64">
        <v>65</v>
      </c>
    </row>
    <row r="520" spans="1:6">
      <c r="A520" s="10" t="s">
        <v>90</v>
      </c>
      <c r="B520" s="52" t="s">
        <v>70</v>
      </c>
      <c r="C520" s="25">
        <v>12.5</v>
      </c>
      <c r="D520" s="25">
        <v>9.1999999999999993</v>
      </c>
      <c r="E520" s="25">
        <v>15.8</v>
      </c>
      <c r="F520" s="64">
        <v>56</v>
      </c>
    </row>
    <row r="521" spans="1:6">
      <c r="A521" s="10" t="s">
        <v>91</v>
      </c>
      <c r="B521" s="52" t="s">
        <v>70</v>
      </c>
      <c r="C521" s="25" t="s">
        <v>248</v>
      </c>
      <c r="D521" s="25" t="s">
        <v>248</v>
      </c>
      <c r="E521" s="25" t="s">
        <v>248</v>
      </c>
      <c r="F521" s="64">
        <v>7</v>
      </c>
    </row>
    <row r="522" spans="1:6">
      <c r="A522" s="10" t="s">
        <v>92</v>
      </c>
      <c r="B522" s="52" t="s">
        <v>70</v>
      </c>
      <c r="C522" s="25">
        <v>24.7</v>
      </c>
      <c r="D522" s="25">
        <v>20.7</v>
      </c>
      <c r="E522" s="25">
        <v>28.7</v>
      </c>
      <c r="F522" s="64">
        <v>151</v>
      </c>
    </row>
    <row r="523" spans="1:6">
      <c r="A523" s="10" t="s">
        <v>93</v>
      </c>
      <c r="B523" s="52" t="s">
        <v>70</v>
      </c>
      <c r="C523" s="25">
        <v>18.3</v>
      </c>
      <c r="D523" s="25">
        <v>16.3</v>
      </c>
      <c r="E523" s="25">
        <v>20.399999999999999</v>
      </c>
      <c r="F523" s="64">
        <v>311</v>
      </c>
    </row>
    <row r="524" spans="1:6">
      <c r="A524" s="10" t="s">
        <v>94</v>
      </c>
      <c r="B524" s="52" t="s">
        <v>70</v>
      </c>
      <c r="C524" s="25" t="s">
        <v>248</v>
      </c>
      <c r="D524" s="25" t="s">
        <v>248</v>
      </c>
      <c r="E524" s="25" t="s">
        <v>248</v>
      </c>
      <c r="F524" s="64">
        <v>7</v>
      </c>
    </row>
    <row r="525" spans="1:6">
      <c r="A525" s="10" t="s">
        <v>186</v>
      </c>
      <c r="B525" s="52" t="s">
        <v>70</v>
      </c>
      <c r="C525" s="25">
        <v>13.7</v>
      </c>
      <c r="D525" s="25">
        <v>11</v>
      </c>
      <c r="E525" s="25">
        <v>16.5</v>
      </c>
      <c r="F525" s="64">
        <v>95</v>
      </c>
    </row>
    <row r="526" spans="1:6">
      <c r="A526" s="10" t="s">
        <v>95</v>
      </c>
      <c r="B526" s="52" t="s">
        <v>70</v>
      </c>
      <c r="C526" s="25">
        <v>22.3</v>
      </c>
      <c r="D526" s="25">
        <v>19.100000000000001</v>
      </c>
      <c r="E526" s="25">
        <v>25.4</v>
      </c>
      <c r="F526" s="64">
        <v>194</v>
      </c>
    </row>
    <row r="527" spans="1:6">
      <c r="A527" s="10" t="s">
        <v>96</v>
      </c>
      <c r="B527" s="52" t="s">
        <v>70</v>
      </c>
      <c r="C527" s="25">
        <v>14.7</v>
      </c>
      <c r="D527" s="25">
        <v>11.3</v>
      </c>
      <c r="E527" s="25">
        <v>18.100000000000001</v>
      </c>
      <c r="F527" s="64">
        <v>75</v>
      </c>
    </row>
    <row r="528" spans="1:6">
      <c r="A528" s="10" t="s">
        <v>97</v>
      </c>
      <c r="B528" s="52" t="s">
        <v>70</v>
      </c>
      <c r="C528" s="25" t="s">
        <v>248</v>
      </c>
      <c r="D528" s="25" t="s">
        <v>248</v>
      </c>
      <c r="E528" s="25" t="s">
        <v>248</v>
      </c>
      <c r="F528" s="64">
        <v>6</v>
      </c>
    </row>
    <row r="529" spans="1:6">
      <c r="A529" s="10" t="s">
        <v>98</v>
      </c>
      <c r="B529" s="52" t="s">
        <v>70</v>
      </c>
      <c r="C529" s="25">
        <v>19.5</v>
      </c>
      <c r="D529" s="25">
        <v>15.5</v>
      </c>
      <c r="E529" s="25">
        <v>23.5</v>
      </c>
      <c r="F529" s="64">
        <v>91</v>
      </c>
    </row>
    <row r="530" spans="1:6">
      <c r="A530" s="10" t="s">
        <v>99</v>
      </c>
      <c r="B530" s="52" t="s">
        <v>70</v>
      </c>
      <c r="C530" s="25">
        <v>17.399999999999999</v>
      </c>
      <c r="D530" s="25">
        <v>15.4</v>
      </c>
      <c r="E530" s="25">
        <v>19.5</v>
      </c>
      <c r="F530" s="64">
        <v>270</v>
      </c>
    </row>
    <row r="531" spans="1:6">
      <c r="A531" s="10" t="s">
        <v>100</v>
      </c>
      <c r="B531" s="52" t="s">
        <v>70</v>
      </c>
      <c r="C531" s="25">
        <v>17.100000000000001</v>
      </c>
      <c r="D531" s="25">
        <v>13.1</v>
      </c>
      <c r="E531" s="25">
        <v>21.1</v>
      </c>
      <c r="F531" s="64">
        <v>72</v>
      </c>
    </row>
    <row r="532" spans="1:6">
      <c r="A532" s="10" t="s">
        <v>101</v>
      </c>
      <c r="B532" s="52" t="s">
        <v>70</v>
      </c>
      <c r="C532" s="25">
        <v>21.6</v>
      </c>
      <c r="D532" s="25">
        <v>17.2</v>
      </c>
      <c r="E532" s="25">
        <v>26.1</v>
      </c>
      <c r="F532" s="64">
        <v>92</v>
      </c>
    </row>
    <row r="533" spans="1:6">
      <c r="A533" s="10" t="s">
        <v>102</v>
      </c>
      <c r="B533" s="52" t="s">
        <v>70</v>
      </c>
      <c r="C533" s="25">
        <v>11.6</v>
      </c>
      <c r="D533" s="25">
        <v>9.3000000000000007</v>
      </c>
      <c r="E533" s="25">
        <v>13.8</v>
      </c>
      <c r="F533" s="64">
        <v>104</v>
      </c>
    </row>
    <row r="534" spans="1:6" ht="30" customHeight="1">
      <c r="A534" s="10" t="s">
        <v>40</v>
      </c>
      <c r="B534" s="52" t="s">
        <v>71</v>
      </c>
      <c r="C534" s="25">
        <v>21.4</v>
      </c>
      <c r="D534" s="25">
        <v>20.9</v>
      </c>
      <c r="E534" s="25">
        <v>22</v>
      </c>
      <c r="F534" s="64">
        <v>5608</v>
      </c>
    </row>
    <row r="535" spans="1:6">
      <c r="A535" s="10" t="s">
        <v>76</v>
      </c>
      <c r="B535" s="52" t="s">
        <v>71</v>
      </c>
      <c r="C535" s="25">
        <v>23.4</v>
      </c>
      <c r="D535" s="25">
        <v>20.5</v>
      </c>
      <c r="E535" s="25">
        <v>26.4</v>
      </c>
      <c r="F535" s="64">
        <v>252</v>
      </c>
    </row>
    <row r="536" spans="1:6">
      <c r="A536" s="10" t="s">
        <v>77</v>
      </c>
      <c r="B536" s="52" t="s">
        <v>71</v>
      </c>
      <c r="C536" s="25">
        <v>9.3000000000000007</v>
      </c>
      <c r="D536" s="25">
        <v>7.6</v>
      </c>
      <c r="E536" s="25">
        <v>10.9</v>
      </c>
      <c r="F536" s="64">
        <v>118</v>
      </c>
    </row>
    <row r="537" spans="1:6">
      <c r="A537" s="10" t="s">
        <v>78</v>
      </c>
      <c r="B537" s="52" t="s">
        <v>71</v>
      </c>
      <c r="C537" s="25">
        <v>15.3</v>
      </c>
      <c r="D537" s="25">
        <v>11.9</v>
      </c>
      <c r="E537" s="25">
        <v>18.7</v>
      </c>
      <c r="F537" s="64">
        <v>79</v>
      </c>
    </row>
    <row r="538" spans="1:6">
      <c r="A538" s="10" t="s">
        <v>184</v>
      </c>
      <c r="B538" s="52" t="s">
        <v>71</v>
      </c>
      <c r="C538" s="25">
        <v>14.5</v>
      </c>
      <c r="D538" s="25">
        <v>10.6</v>
      </c>
      <c r="E538" s="25">
        <v>18.3</v>
      </c>
      <c r="F538" s="64">
        <v>56</v>
      </c>
    </row>
    <row r="539" spans="1:6">
      <c r="A539" s="10" t="s">
        <v>79</v>
      </c>
      <c r="B539" s="52" t="s">
        <v>71</v>
      </c>
      <c r="C539" s="25">
        <v>18.100000000000001</v>
      </c>
      <c r="D539" s="25">
        <v>16.399999999999999</v>
      </c>
      <c r="E539" s="25">
        <v>19.8</v>
      </c>
      <c r="F539" s="64">
        <v>457</v>
      </c>
    </row>
    <row r="540" spans="1:6">
      <c r="A540" s="10" t="s">
        <v>80</v>
      </c>
      <c r="B540" s="52" t="s">
        <v>71</v>
      </c>
      <c r="C540" s="25">
        <v>22</v>
      </c>
      <c r="D540" s="25">
        <v>15.9</v>
      </c>
      <c r="E540" s="25">
        <v>28.1</v>
      </c>
      <c r="F540" s="64">
        <v>51</v>
      </c>
    </row>
    <row r="541" spans="1:6">
      <c r="A541" s="10" t="s">
        <v>185</v>
      </c>
      <c r="B541" s="52" t="s">
        <v>71</v>
      </c>
      <c r="C541" s="25">
        <v>19.5</v>
      </c>
      <c r="D541" s="25">
        <v>15.9</v>
      </c>
      <c r="E541" s="25">
        <v>23.1</v>
      </c>
      <c r="F541" s="64">
        <v>116</v>
      </c>
    </row>
    <row r="542" spans="1:6">
      <c r="A542" s="10" t="s">
        <v>81</v>
      </c>
      <c r="B542" s="52" t="s">
        <v>71</v>
      </c>
      <c r="C542" s="25">
        <v>43.4</v>
      </c>
      <c r="D542" s="25">
        <v>38.299999999999997</v>
      </c>
      <c r="E542" s="25">
        <v>48.4</v>
      </c>
      <c r="F542" s="64">
        <v>290</v>
      </c>
    </row>
    <row r="543" spans="1:6">
      <c r="A543" s="10" t="s">
        <v>82</v>
      </c>
      <c r="B543" s="52" t="s">
        <v>71</v>
      </c>
      <c r="C543" s="25">
        <v>28.5</v>
      </c>
      <c r="D543" s="25">
        <v>24</v>
      </c>
      <c r="E543" s="25">
        <v>32.9</v>
      </c>
      <c r="F543" s="64">
        <v>159</v>
      </c>
    </row>
    <row r="544" spans="1:6">
      <c r="A544" s="10" t="s">
        <v>83</v>
      </c>
      <c r="B544" s="52" t="s">
        <v>71</v>
      </c>
      <c r="C544" s="25">
        <v>9.3000000000000007</v>
      </c>
      <c r="D544" s="25">
        <v>6.6</v>
      </c>
      <c r="E544" s="25">
        <v>12</v>
      </c>
      <c r="F544" s="64">
        <v>45</v>
      </c>
    </row>
    <row r="545" spans="1:6">
      <c r="A545" s="10" t="s">
        <v>84</v>
      </c>
      <c r="B545" s="52" t="s">
        <v>71</v>
      </c>
      <c r="C545" s="25">
        <v>14.5</v>
      </c>
      <c r="D545" s="25">
        <v>11.2</v>
      </c>
      <c r="E545" s="25">
        <v>17.8</v>
      </c>
      <c r="F545" s="64">
        <v>73</v>
      </c>
    </row>
    <row r="546" spans="1:6">
      <c r="A546" s="10" t="s">
        <v>85</v>
      </c>
      <c r="B546" s="52" t="s">
        <v>71</v>
      </c>
      <c r="C546" s="25">
        <v>8.8000000000000007</v>
      </c>
      <c r="D546" s="25">
        <v>6</v>
      </c>
      <c r="E546" s="25">
        <v>11.7</v>
      </c>
      <c r="F546" s="64">
        <v>38</v>
      </c>
    </row>
    <row r="547" spans="1:6">
      <c r="A547" s="10" t="s">
        <v>86</v>
      </c>
      <c r="B547" s="52" t="s">
        <v>71</v>
      </c>
      <c r="C547" s="25">
        <v>21</v>
      </c>
      <c r="D547" s="25">
        <v>17.8</v>
      </c>
      <c r="E547" s="25">
        <v>24.2</v>
      </c>
      <c r="F547" s="64">
        <v>167</v>
      </c>
    </row>
    <row r="548" spans="1:6">
      <c r="A548" s="10" t="s">
        <v>43</v>
      </c>
      <c r="B548" s="52" t="s">
        <v>71</v>
      </c>
      <c r="C548" s="25">
        <v>18.8</v>
      </c>
      <c r="D548" s="25">
        <v>16.7</v>
      </c>
      <c r="E548" s="25">
        <v>20.8</v>
      </c>
      <c r="F548" s="64">
        <v>321</v>
      </c>
    </row>
    <row r="549" spans="1:6">
      <c r="A549" s="10" t="s">
        <v>87</v>
      </c>
      <c r="B549" s="52" t="s">
        <v>71</v>
      </c>
      <c r="C549" s="25">
        <v>40.6</v>
      </c>
      <c r="D549" s="25">
        <v>38.299999999999997</v>
      </c>
      <c r="E549" s="25">
        <v>42.9</v>
      </c>
      <c r="F549" s="64">
        <v>1212</v>
      </c>
    </row>
    <row r="550" spans="1:6">
      <c r="A550" s="10" t="s">
        <v>53</v>
      </c>
      <c r="B550" s="52" t="s">
        <v>71</v>
      </c>
      <c r="C550" s="25">
        <v>12.8</v>
      </c>
      <c r="D550" s="25">
        <v>10.6</v>
      </c>
      <c r="E550" s="25">
        <v>14.9</v>
      </c>
      <c r="F550" s="64">
        <v>138</v>
      </c>
    </row>
    <row r="551" spans="1:6">
      <c r="A551" s="10" t="s">
        <v>88</v>
      </c>
      <c r="B551" s="52" t="s">
        <v>71</v>
      </c>
      <c r="C551" s="25">
        <v>35.799999999999997</v>
      </c>
      <c r="D551" s="25">
        <v>29.7</v>
      </c>
      <c r="E551" s="25">
        <v>42</v>
      </c>
      <c r="F551" s="64">
        <v>133</v>
      </c>
    </row>
    <row r="552" spans="1:6">
      <c r="A552" s="10" t="s">
        <v>89</v>
      </c>
      <c r="B552" s="52" t="s">
        <v>71</v>
      </c>
      <c r="C552" s="25">
        <v>18.399999999999999</v>
      </c>
      <c r="D552" s="25">
        <v>14.4</v>
      </c>
      <c r="E552" s="25">
        <v>22.4</v>
      </c>
      <c r="F552" s="64">
        <v>80</v>
      </c>
    </row>
    <row r="553" spans="1:6">
      <c r="A553" s="10" t="s">
        <v>90</v>
      </c>
      <c r="B553" s="52" t="s">
        <v>71</v>
      </c>
      <c r="C553" s="25">
        <v>12.6</v>
      </c>
      <c r="D553" s="25">
        <v>9.3000000000000007</v>
      </c>
      <c r="E553" s="25">
        <v>16</v>
      </c>
      <c r="F553" s="64">
        <v>56</v>
      </c>
    </row>
    <row r="554" spans="1:6">
      <c r="A554" s="10" t="s">
        <v>91</v>
      </c>
      <c r="B554" s="52" t="s">
        <v>71</v>
      </c>
      <c r="C554" s="25" t="s">
        <v>248</v>
      </c>
      <c r="D554" s="25" t="s">
        <v>248</v>
      </c>
      <c r="E554" s="25" t="s">
        <v>248</v>
      </c>
      <c r="F554" s="64">
        <v>9</v>
      </c>
    </row>
    <row r="555" spans="1:6">
      <c r="A555" s="10" t="s">
        <v>92</v>
      </c>
      <c r="B555" s="52" t="s">
        <v>71</v>
      </c>
      <c r="C555" s="25">
        <v>29.1</v>
      </c>
      <c r="D555" s="25">
        <v>24.7</v>
      </c>
      <c r="E555" s="25">
        <v>33.4</v>
      </c>
      <c r="F555" s="64">
        <v>175</v>
      </c>
    </row>
    <row r="556" spans="1:6">
      <c r="A556" s="10" t="s">
        <v>93</v>
      </c>
      <c r="B556" s="52" t="s">
        <v>71</v>
      </c>
      <c r="C556" s="25">
        <v>21.5</v>
      </c>
      <c r="D556" s="25">
        <v>19.3</v>
      </c>
      <c r="E556" s="25">
        <v>23.7</v>
      </c>
      <c r="F556" s="64">
        <v>363</v>
      </c>
    </row>
    <row r="557" spans="1:6">
      <c r="A557" s="10" t="s">
        <v>94</v>
      </c>
      <c r="B557" s="52" t="s">
        <v>71</v>
      </c>
      <c r="C557" s="25" t="s">
        <v>248</v>
      </c>
      <c r="D557" s="25" t="s">
        <v>248</v>
      </c>
      <c r="E557" s="25" t="s">
        <v>248</v>
      </c>
      <c r="F557" s="64">
        <v>9</v>
      </c>
    </row>
    <row r="558" spans="1:6">
      <c r="A558" s="10" t="s">
        <v>186</v>
      </c>
      <c r="B558" s="52" t="s">
        <v>71</v>
      </c>
      <c r="C558" s="25">
        <v>17.399999999999999</v>
      </c>
      <c r="D558" s="25">
        <v>14.2</v>
      </c>
      <c r="E558" s="25">
        <v>20.5</v>
      </c>
      <c r="F558" s="64">
        <v>119</v>
      </c>
    </row>
    <row r="559" spans="1:6">
      <c r="A559" s="10" t="s">
        <v>95</v>
      </c>
      <c r="B559" s="52" t="s">
        <v>71</v>
      </c>
      <c r="C559" s="25">
        <v>27.6</v>
      </c>
      <c r="D559" s="25">
        <v>24.1</v>
      </c>
      <c r="E559" s="25">
        <v>31.1</v>
      </c>
      <c r="F559" s="64">
        <v>242</v>
      </c>
    </row>
    <row r="560" spans="1:6">
      <c r="A560" s="10" t="s">
        <v>96</v>
      </c>
      <c r="B560" s="52" t="s">
        <v>71</v>
      </c>
      <c r="C560" s="25">
        <v>16.100000000000001</v>
      </c>
      <c r="D560" s="25">
        <v>12.5</v>
      </c>
      <c r="E560" s="25">
        <v>19.7</v>
      </c>
      <c r="F560" s="64">
        <v>80</v>
      </c>
    </row>
    <row r="561" spans="1:6">
      <c r="A561" s="10" t="s">
        <v>97</v>
      </c>
      <c r="B561" s="52" t="s">
        <v>71</v>
      </c>
      <c r="C561" s="25" t="s">
        <v>248</v>
      </c>
      <c r="D561" s="25" t="s">
        <v>248</v>
      </c>
      <c r="E561" s="25" t="s">
        <v>248</v>
      </c>
      <c r="F561" s="64">
        <v>9</v>
      </c>
    </row>
    <row r="562" spans="1:6">
      <c r="A562" s="10" t="s">
        <v>98</v>
      </c>
      <c r="B562" s="52" t="s">
        <v>71</v>
      </c>
      <c r="C562" s="25">
        <v>22.8</v>
      </c>
      <c r="D562" s="25">
        <v>18.5</v>
      </c>
      <c r="E562" s="25">
        <v>27.2</v>
      </c>
      <c r="F562" s="64">
        <v>108</v>
      </c>
    </row>
    <row r="563" spans="1:6">
      <c r="A563" s="10" t="s">
        <v>99</v>
      </c>
      <c r="B563" s="52" t="s">
        <v>71</v>
      </c>
      <c r="C563" s="25">
        <v>21.3</v>
      </c>
      <c r="D563" s="25">
        <v>19</v>
      </c>
      <c r="E563" s="25">
        <v>23.6</v>
      </c>
      <c r="F563" s="64">
        <v>330</v>
      </c>
    </row>
    <row r="564" spans="1:6">
      <c r="A564" s="10" t="s">
        <v>100</v>
      </c>
      <c r="B564" s="52" t="s">
        <v>71</v>
      </c>
      <c r="C564" s="25">
        <v>22.2</v>
      </c>
      <c r="D564" s="25">
        <v>17.7</v>
      </c>
      <c r="E564" s="25">
        <v>26.8</v>
      </c>
      <c r="F564" s="64">
        <v>93</v>
      </c>
    </row>
    <row r="565" spans="1:6">
      <c r="A565" s="10" t="s">
        <v>101</v>
      </c>
      <c r="B565" s="52" t="s">
        <v>71</v>
      </c>
      <c r="C565" s="25">
        <v>25.7</v>
      </c>
      <c r="D565" s="25">
        <v>20.8</v>
      </c>
      <c r="E565" s="25">
        <v>30.5</v>
      </c>
      <c r="F565" s="64">
        <v>109</v>
      </c>
    </row>
    <row r="566" spans="1:6">
      <c r="A566" s="10" t="s">
        <v>102</v>
      </c>
      <c r="B566" s="52" t="s">
        <v>71</v>
      </c>
      <c r="C566" s="25">
        <v>13.4</v>
      </c>
      <c r="D566" s="25">
        <v>11</v>
      </c>
      <c r="E566" s="25">
        <v>15.8</v>
      </c>
      <c r="F566" s="64">
        <v>121</v>
      </c>
    </row>
    <row r="567" spans="1:6" ht="30" customHeight="1">
      <c r="A567" s="10" t="s">
        <v>40</v>
      </c>
      <c r="B567" s="52" t="s">
        <v>72</v>
      </c>
      <c r="C567" s="25">
        <v>23.2</v>
      </c>
      <c r="D567" s="25">
        <v>22.7</v>
      </c>
      <c r="E567" s="25">
        <v>23.8</v>
      </c>
      <c r="F567" s="64">
        <v>6070</v>
      </c>
    </row>
    <row r="568" spans="1:6">
      <c r="A568" s="10" t="s">
        <v>76</v>
      </c>
      <c r="B568" s="52" t="s">
        <v>72</v>
      </c>
      <c r="C568" s="25">
        <v>24.9</v>
      </c>
      <c r="D568" s="25">
        <v>21.9</v>
      </c>
      <c r="E568" s="25">
        <v>27.9</v>
      </c>
      <c r="F568" s="64">
        <v>268</v>
      </c>
    </row>
    <row r="569" spans="1:6">
      <c r="A569" s="10" t="s">
        <v>77</v>
      </c>
      <c r="B569" s="52" t="s">
        <v>72</v>
      </c>
      <c r="C569" s="25">
        <v>11</v>
      </c>
      <c r="D569" s="25">
        <v>9.1</v>
      </c>
      <c r="E569" s="25">
        <v>12.8</v>
      </c>
      <c r="F569" s="64">
        <v>137</v>
      </c>
    </row>
    <row r="570" spans="1:6">
      <c r="A570" s="10" t="s">
        <v>78</v>
      </c>
      <c r="B570" s="52" t="s">
        <v>72</v>
      </c>
      <c r="C570" s="25">
        <v>16.399999999999999</v>
      </c>
      <c r="D570" s="25">
        <v>12.9</v>
      </c>
      <c r="E570" s="25">
        <v>20</v>
      </c>
      <c r="F570" s="64">
        <v>83</v>
      </c>
    </row>
    <row r="571" spans="1:6">
      <c r="A571" s="10" t="s">
        <v>184</v>
      </c>
      <c r="B571" s="52" t="s">
        <v>72</v>
      </c>
      <c r="C571" s="25">
        <v>14.2</v>
      </c>
      <c r="D571" s="25">
        <v>10.4</v>
      </c>
      <c r="E571" s="25">
        <v>18.100000000000001</v>
      </c>
      <c r="F571" s="64">
        <v>55</v>
      </c>
    </row>
    <row r="572" spans="1:6">
      <c r="A572" s="10" t="s">
        <v>79</v>
      </c>
      <c r="B572" s="52" t="s">
        <v>72</v>
      </c>
      <c r="C572" s="25">
        <v>18.899999999999999</v>
      </c>
      <c r="D572" s="25">
        <v>17.2</v>
      </c>
      <c r="E572" s="25">
        <v>20.6</v>
      </c>
      <c r="F572" s="64">
        <v>476</v>
      </c>
    </row>
    <row r="573" spans="1:6">
      <c r="A573" s="10" t="s">
        <v>80</v>
      </c>
      <c r="B573" s="52" t="s">
        <v>72</v>
      </c>
      <c r="C573" s="25">
        <v>23.1</v>
      </c>
      <c r="D573" s="25">
        <v>16.899999999999999</v>
      </c>
      <c r="E573" s="25">
        <v>29.3</v>
      </c>
      <c r="F573" s="64">
        <v>54</v>
      </c>
    </row>
    <row r="574" spans="1:6">
      <c r="A574" s="10" t="s">
        <v>185</v>
      </c>
      <c r="B574" s="52" t="s">
        <v>72</v>
      </c>
      <c r="C574" s="25">
        <v>22.4</v>
      </c>
      <c r="D574" s="25">
        <v>18.600000000000001</v>
      </c>
      <c r="E574" s="25">
        <v>26.3</v>
      </c>
      <c r="F574" s="64">
        <v>134</v>
      </c>
    </row>
    <row r="575" spans="1:6">
      <c r="A575" s="10" t="s">
        <v>81</v>
      </c>
      <c r="B575" s="52" t="s">
        <v>72</v>
      </c>
      <c r="C575" s="25">
        <v>45.4</v>
      </c>
      <c r="D575" s="25">
        <v>40.299999999999997</v>
      </c>
      <c r="E575" s="25">
        <v>50.6</v>
      </c>
      <c r="F575" s="64">
        <v>304</v>
      </c>
    </row>
    <row r="576" spans="1:6">
      <c r="A576" s="10" t="s">
        <v>82</v>
      </c>
      <c r="B576" s="52" t="s">
        <v>72</v>
      </c>
      <c r="C576" s="25">
        <v>30</v>
      </c>
      <c r="D576" s="25">
        <v>25.4</v>
      </c>
      <c r="E576" s="25">
        <v>34.6</v>
      </c>
      <c r="F576" s="64">
        <v>168</v>
      </c>
    </row>
    <row r="577" spans="1:6">
      <c r="A577" s="10" t="s">
        <v>83</v>
      </c>
      <c r="B577" s="52" t="s">
        <v>72</v>
      </c>
      <c r="C577" s="25">
        <v>11.2</v>
      </c>
      <c r="D577" s="25">
        <v>8.1999999999999993</v>
      </c>
      <c r="E577" s="25">
        <v>14.2</v>
      </c>
      <c r="F577" s="64">
        <v>54</v>
      </c>
    </row>
    <row r="578" spans="1:6">
      <c r="A578" s="10" t="s">
        <v>84</v>
      </c>
      <c r="B578" s="52" t="s">
        <v>72</v>
      </c>
      <c r="C578" s="25">
        <v>15.2</v>
      </c>
      <c r="D578" s="25">
        <v>11.8</v>
      </c>
      <c r="E578" s="25">
        <v>18.600000000000001</v>
      </c>
      <c r="F578" s="64">
        <v>78</v>
      </c>
    </row>
    <row r="579" spans="1:6">
      <c r="A579" s="10" t="s">
        <v>85</v>
      </c>
      <c r="B579" s="52" t="s">
        <v>72</v>
      </c>
      <c r="C579" s="25">
        <v>8.9</v>
      </c>
      <c r="D579" s="25">
        <v>6.1</v>
      </c>
      <c r="E579" s="25">
        <v>11.7</v>
      </c>
      <c r="F579" s="64">
        <v>39</v>
      </c>
    </row>
    <row r="580" spans="1:6">
      <c r="A580" s="10" t="s">
        <v>86</v>
      </c>
      <c r="B580" s="52" t="s">
        <v>72</v>
      </c>
      <c r="C580" s="25">
        <v>22</v>
      </c>
      <c r="D580" s="25">
        <v>18.7</v>
      </c>
      <c r="E580" s="25">
        <v>25.3</v>
      </c>
      <c r="F580" s="64">
        <v>175</v>
      </c>
    </row>
    <row r="581" spans="1:6">
      <c r="A581" s="10" t="s">
        <v>43</v>
      </c>
      <c r="B581" s="52" t="s">
        <v>72</v>
      </c>
      <c r="C581" s="25">
        <v>20.2</v>
      </c>
      <c r="D581" s="25">
        <v>18.100000000000001</v>
      </c>
      <c r="E581" s="25">
        <v>22.4</v>
      </c>
      <c r="F581" s="64">
        <v>346</v>
      </c>
    </row>
    <row r="582" spans="1:6">
      <c r="A582" s="10" t="s">
        <v>87</v>
      </c>
      <c r="B582" s="52" t="s">
        <v>72</v>
      </c>
      <c r="C582" s="25">
        <v>45.5</v>
      </c>
      <c r="D582" s="25">
        <v>43</v>
      </c>
      <c r="E582" s="25">
        <v>47.9</v>
      </c>
      <c r="F582" s="64">
        <v>1353</v>
      </c>
    </row>
    <row r="583" spans="1:6">
      <c r="A583" s="10" t="s">
        <v>53</v>
      </c>
      <c r="B583" s="52" t="s">
        <v>72</v>
      </c>
      <c r="C583" s="25">
        <v>14.5</v>
      </c>
      <c r="D583" s="25">
        <v>12.2</v>
      </c>
      <c r="E583" s="25">
        <v>16.8</v>
      </c>
      <c r="F583" s="64">
        <v>154</v>
      </c>
    </row>
    <row r="584" spans="1:6">
      <c r="A584" s="10" t="s">
        <v>88</v>
      </c>
      <c r="B584" s="52" t="s">
        <v>72</v>
      </c>
      <c r="C584" s="25">
        <v>34.799999999999997</v>
      </c>
      <c r="D584" s="25">
        <v>28.7</v>
      </c>
      <c r="E584" s="25">
        <v>40.9</v>
      </c>
      <c r="F584" s="64">
        <v>129</v>
      </c>
    </row>
    <row r="585" spans="1:6">
      <c r="A585" s="10" t="s">
        <v>89</v>
      </c>
      <c r="B585" s="52" t="s">
        <v>72</v>
      </c>
      <c r="C585" s="25">
        <v>21.5</v>
      </c>
      <c r="D585" s="25">
        <v>17.100000000000001</v>
      </c>
      <c r="E585" s="25">
        <v>25.8</v>
      </c>
      <c r="F585" s="64">
        <v>95</v>
      </c>
    </row>
    <row r="586" spans="1:6">
      <c r="A586" s="10" t="s">
        <v>90</v>
      </c>
      <c r="B586" s="52" t="s">
        <v>72</v>
      </c>
      <c r="C586" s="25">
        <v>14.6</v>
      </c>
      <c r="D586" s="25">
        <v>11</v>
      </c>
      <c r="E586" s="25">
        <v>18.3</v>
      </c>
      <c r="F586" s="64">
        <v>63</v>
      </c>
    </row>
    <row r="587" spans="1:6">
      <c r="A587" s="10" t="s">
        <v>91</v>
      </c>
      <c r="B587" s="52" t="s">
        <v>72</v>
      </c>
      <c r="C587" s="25">
        <v>10.7</v>
      </c>
      <c r="D587" s="25">
        <v>4.3</v>
      </c>
      <c r="E587" s="25">
        <v>17.100000000000001</v>
      </c>
      <c r="F587" s="64">
        <v>11</v>
      </c>
    </row>
    <row r="588" spans="1:6">
      <c r="A588" s="10" t="s">
        <v>92</v>
      </c>
      <c r="B588" s="52" t="s">
        <v>72</v>
      </c>
      <c r="C588" s="25">
        <v>30.6</v>
      </c>
      <c r="D588" s="25">
        <v>26.1</v>
      </c>
      <c r="E588" s="25">
        <v>35.1</v>
      </c>
      <c r="F588" s="64">
        <v>182</v>
      </c>
    </row>
    <row r="589" spans="1:6">
      <c r="A589" s="10" t="s">
        <v>93</v>
      </c>
      <c r="B589" s="52" t="s">
        <v>72</v>
      </c>
      <c r="C589" s="25">
        <v>23.3</v>
      </c>
      <c r="D589" s="25">
        <v>21</v>
      </c>
      <c r="E589" s="25">
        <v>25.6</v>
      </c>
      <c r="F589" s="64">
        <v>394</v>
      </c>
    </row>
    <row r="590" spans="1:6">
      <c r="A590" s="10" t="s">
        <v>94</v>
      </c>
      <c r="B590" s="52" t="s">
        <v>72</v>
      </c>
      <c r="C590" s="25" t="s">
        <v>248</v>
      </c>
      <c r="D590" s="25" t="s">
        <v>248</v>
      </c>
      <c r="E590" s="25" t="s">
        <v>248</v>
      </c>
      <c r="F590" s="64">
        <v>9</v>
      </c>
    </row>
    <row r="591" spans="1:6">
      <c r="A591" s="10" t="s">
        <v>186</v>
      </c>
      <c r="B591" s="52" t="s">
        <v>72</v>
      </c>
      <c r="C591" s="25">
        <v>18.7</v>
      </c>
      <c r="D591" s="25">
        <v>15.4</v>
      </c>
      <c r="E591" s="25">
        <v>21.9</v>
      </c>
      <c r="F591" s="64">
        <v>128</v>
      </c>
    </row>
    <row r="592" spans="1:6">
      <c r="A592" s="10" t="s">
        <v>95</v>
      </c>
      <c r="B592" s="52" t="s">
        <v>72</v>
      </c>
      <c r="C592" s="25">
        <v>28.6</v>
      </c>
      <c r="D592" s="25">
        <v>25</v>
      </c>
      <c r="E592" s="25">
        <v>32.1</v>
      </c>
      <c r="F592" s="64">
        <v>250</v>
      </c>
    </row>
    <row r="593" spans="1:6">
      <c r="A593" s="10" t="s">
        <v>96</v>
      </c>
      <c r="B593" s="52" t="s">
        <v>72</v>
      </c>
      <c r="C593" s="25">
        <v>17.7</v>
      </c>
      <c r="D593" s="25">
        <v>13.9</v>
      </c>
      <c r="E593" s="25">
        <v>21.5</v>
      </c>
      <c r="F593" s="64">
        <v>87</v>
      </c>
    </row>
    <row r="594" spans="1:6">
      <c r="A594" s="10" t="s">
        <v>97</v>
      </c>
      <c r="B594" s="52" t="s">
        <v>72</v>
      </c>
      <c r="C594" s="25">
        <v>10.4</v>
      </c>
      <c r="D594" s="25">
        <v>4.5</v>
      </c>
      <c r="E594" s="25">
        <v>16.399999999999999</v>
      </c>
      <c r="F594" s="64">
        <v>12</v>
      </c>
    </row>
    <row r="595" spans="1:6">
      <c r="A595" s="10" t="s">
        <v>98</v>
      </c>
      <c r="B595" s="52" t="s">
        <v>72</v>
      </c>
      <c r="C595" s="25">
        <v>22.4</v>
      </c>
      <c r="D595" s="25">
        <v>18.100000000000001</v>
      </c>
      <c r="E595" s="25">
        <v>26.7</v>
      </c>
      <c r="F595" s="64">
        <v>107</v>
      </c>
    </row>
    <row r="596" spans="1:6">
      <c r="A596" s="10" t="s">
        <v>99</v>
      </c>
      <c r="B596" s="52" t="s">
        <v>72</v>
      </c>
      <c r="C596" s="25">
        <v>23.7</v>
      </c>
      <c r="D596" s="25">
        <v>21.2</v>
      </c>
      <c r="E596" s="25">
        <v>26.1</v>
      </c>
      <c r="F596" s="64">
        <v>367</v>
      </c>
    </row>
    <row r="597" spans="1:6">
      <c r="A597" s="10" t="s">
        <v>100</v>
      </c>
      <c r="B597" s="52" t="s">
        <v>72</v>
      </c>
      <c r="C597" s="25">
        <v>24.1</v>
      </c>
      <c r="D597" s="25">
        <v>19.3</v>
      </c>
      <c r="E597" s="25">
        <v>28.9</v>
      </c>
      <c r="F597" s="64">
        <v>100</v>
      </c>
    </row>
    <row r="598" spans="1:6">
      <c r="A598" s="10" t="s">
        <v>101</v>
      </c>
      <c r="B598" s="52" t="s">
        <v>72</v>
      </c>
      <c r="C598" s="25">
        <v>29.3</v>
      </c>
      <c r="D598" s="25">
        <v>24.1</v>
      </c>
      <c r="E598" s="25">
        <v>34.5</v>
      </c>
      <c r="F598" s="64">
        <v>124</v>
      </c>
    </row>
    <row r="599" spans="1:6">
      <c r="A599" s="10" t="s">
        <v>102</v>
      </c>
      <c r="B599" s="52" t="s">
        <v>72</v>
      </c>
      <c r="C599" s="25">
        <v>15</v>
      </c>
      <c r="D599" s="25">
        <v>12.4</v>
      </c>
      <c r="E599" s="25">
        <v>17.5</v>
      </c>
      <c r="F599" s="64">
        <v>134</v>
      </c>
    </row>
    <row r="600" spans="1:6" ht="30" customHeight="1">
      <c r="A600" s="10" t="s">
        <v>40</v>
      </c>
      <c r="B600" s="52" t="s">
        <v>246</v>
      </c>
      <c r="C600" s="25">
        <v>23.7</v>
      </c>
      <c r="D600" s="25">
        <v>23.1</v>
      </c>
      <c r="E600" s="25">
        <v>24.3</v>
      </c>
      <c r="F600" s="64">
        <v>6187</v>
      </c>
    </row>
    <row r="601" spans="1:6">
      <c r="A601" s="10" t="s">
        <v>76</v>
      </c>
      <c r="B601" s="52" t="s">
        <v>246</v>
      </c>
      <c r="C601" s="25">
        <v>23.7</v>
      </c>
      <c r="D601" s="25">
        <v>20.8</v>
      </c>
      <c r="E601" s="25">
        <v>26.6</v>
      </c>
      <c r="F601" s="64">
        <v>256</v>
      </c>
    </row>
    <row r="602" spans="1:6">
      <c r="A602" s="10" t="s">
        <v>77</v>
      </c>
      <c r="B602" s="52" t="s">
        <v>246</v>
      </c>
      <c r="C602" s="25">
        <v>11.1</v>
      </c>
      <c r="D602" s="25">
        <v>9.1999999999999993</v>
      </c>
      <c r="E602" s="25">
        <v>13</v>
      </c>
      <c r="F602" s="64">
        <v>137</v>
      </c>
    </row>
    <row r="603" spans="1:6">
      <c r="A603" s="10" t="s">
        <v>78</v>
      </c>
      <c r="B603" s="52" t="s">
        <v>246</v>
      </c>
      <c r="C603" s="25">
        <v>16.5</v>
      </c>
      <c r="D603" s="25">
        <v>12.9</v>
      </c>
      <c r="E603" s="25">
        <v>20.100000000000001</v>
      </c>
      <c r="F603" s="64">
        <v>83</v>
      </c>
    </row>
    <row r="604" spans="1:6">
      <c r="A604" s="10" t="s">
        <v>184</v>
      </c>
      <c r="B604" s="52" t="s">
        <v>246</v>
      </c>
      <c r="C604" s="25">
        <v>15.5</v>
      </c>
      <c r="D604" s="25">
        <v>11.5</v>
      </c>
      <c r="E604" s="25">
        <v>19.399999999999999</v>
      </c>
      <c r="F604" s="64">
        <v>60</v>
      </c>
    </row>
    <row r="605" spans="1:6">
      <c r="A605" s="10" t="s">
        <v>79</v>
      </c>
      <c r="B605" s="52" t="s">
        <v>246</v>
      </c>
      <c r="C605" s="25">
        <v>20.2</v>
      </c>
      <c r="D605" s="25">
        <v>18.399999999999999</v>
      </c>
      <c r="E605" s="25">
        <v>22</v>
      </c>
      <c r="F605" s="64">
        <v>505</v>
      </c>
    </row>
    <row r="606" spans="1:6">
      <c r="A606" s="10" t="s">
        <v>80</v>
      </c>
      <c r="B606" s="52" t="s">
        <v>246</v>
      </c>
      <c r="C606" s="25">
        <v>25.5</v>
      </c>
      <c r="D606" s="25">
        <v>19</v>
      </c>
      <c r="E606" s="25">
        <v>32</v>
      </c>
      <c r="F606" s="64">
        <v>59</v>
      </c>
    </row>
    <row r="607" spans="1:6">
      <c r="A607" s="10" t="s">
        <v>185</v>
      </c>
      <c r="B607" s="52" t="s">
        <v>246</v>
      </c>
      <c r="C607" s="25">
        <v>24.9</v>
      </c>
      <c r="D607" s="25">
        <v>20.8</v>
      </c>
      <c r="E607" s="25">
        <v>29</v>
      </c>
      <c r="F607" s="64">
        <v>149</v>
      </c>
    </row>
    <row r="608" spans="1:6">
      <c r="A608" s="10" t="s">
        <v>81</v>
      </c>
      <c r="B608" s="52" t="s">
        <v>246</v>
      </c>
      <c r="C608" s="25">
        <v>43.1</v>
      </c>
      <c r="D608" s="25">
        <v>38</v>
      </c>
      <c r="E608" s="25">
        <v>48.1</v>
      </c>
      <c r="F608" s="64">
        <v>285</v>
      </c>
    </row>
    <row r="609" spans="1:6">
      <c r="A609" s="10" t="s">
        <v>82</v>
      </c>
      <c r="B609" s="52" t="s">
        <v>246</v>
      </c>
      <c r="C609" s="25">
        <v>31.2</v>
      </c>
      <c r="D609" s="25">
        <v>26.6</v>
      </c>
      <c r="E609" s="25">
        <v>35.9</v>
      </c>
      <c r="F609" s="64">
        <v>174</v>
      </c>
    </row>
    <row r="610" spans="1:6">
      <c r="A610" s="10" t="s">
        <v>83</v>
      </c>
      <c r="B610" s="52" t="s">
        <v>246</v>
      </c>
      <c r="C610" s="25">
        <v>11.5</v>
      </c>
      <c r="D610" s="25">
        <v>8.4</v>
      </c>
      <c r="E610" s="25">
        <v>14.5</v>
      </c>
      <c r="F610" s="64">
        <v>55</v>
      </c>
    </row>
    <row r="611" spans="1:6">
      <c r="A611" s="10" t="s">
        <v>84</v>
      </c>
      <c r="B611" s="52" t="s">
        <v>246</v>
      </c>
      <c r="C611" s="25">
        <v>16</v>
      </c>
      <c r="D611" s="25">
        <v>12.6</v>
      </c>
      <c r="E611" s="25">
        <v>19.5</v>
      </c>
      <c r="F611" s="64">
        <v>83</v>
      </c>
    </row>
    <row r="612" spans="1:6">
      <c r="A612" s="10" t="s">
        <v>85</v>
      </c>
      <c r="B612" s="52" t="s">
        <v>246</v>
      </c>
      <c r="C612" s="25">
        <v>9.5</v>
      </c>
      <c r="D612" s="25">
        <v>6.6</v>
      </c>
      <c r="E612" s="25">
        <v>12.5</v>
      </c>
      <c r="F612" s="64">
        <v>42</v>
      </c>
    </row>
    <row r="613" spans="1:6">
      <c r="A613" s="10" t="s">
        <v>86</v>
      </c>
      <c r="B613" s="52" t="s">
        <v>246</v>
      </c>
      <c r="C613" s="25">
        <v>23.1</v>
      </c>
      <c r="D613" s="25">
        <v>19.7</v>
      </c>
      <c r="E613" s="25">
        <v>26.4</v>
      </c>
      <c r="F613" s="64">
        <v>182</v>
      </c>
    </row>
    <row r="614" spans="1:6">
      <c r="A614" s="10" t="s">
        <v>43</v>
      </c>
      <c r="B614" s="52" t="s">
        <v>246</v>
      </c>
      <c r="C614" s="25">
        <v>19.8</v>
      </c>
      <c r="D614" s="25">
        <v>17.7</v>
      </c>
      <c r="E614" s="25">
        <v>21.9</v>
      </c>
      <c r="F614" s="64">
        <v>339</v>
      </c>
    </row>
    <row r="615" spans="1:6">
      <c r="A615" s="10" t="s">
        <v>87</v>
      </c>
      <c r="B615" s="52" t="s">
        <v>246</v>
      </c>
      <c r="C615" s="25">
        <v>45.6</v>
      </c>
      <c r="D615" s="25">
        <v>43.2</v>
      </c>
      <c r="E615" s="25">
        <v>48.1</v>
      </c>
      <c r="F615" s="64">
        <v>1357</v>
      </c>
    </row>
    <row r="616" spans="1:6">
      <c r="A616" s="10" t="s">
        <v>53</v>
      </c>
      <c r="B616" s="52" t="s">
        <v>246</v>
      </c>
      <c r="C616" s="25">
        <v>16.100000000000001</v>
      </c>
      <c r="D616" s="25">
        <v>13.7</v>
      </c>
      <c r="E616" s="25">
        <v>18.600000000000001</v>
      </c>
      <c r="F616" s="64">
        <v>172</v>
      </c>
    </row>
    <row r="617" spans="1:6">
      <c r="A617" s="10" t="s">
        <v>88</v>
      </c>
      <c r="B617" s="52" t="s">
        <v>246</v>
      </c>
      <c r="C617" s="25">
        <v>36.6</v>
      </c>
      <c r="D617" s="25">
        <v>30.4</v>
      </c>
      <c r="E617" s="25">
        <v>42.9</v>
      </c>
      <c r="F617" s="64">
        <v>135</v>
      </c>
    </row>
    <row r="618" spans="1:6">
      <c r="A618" s="10" t="s">
        <v>89</v>
      </c>
      <c r="B618" s="52" t="s">
        <v>246</v>
      </c>
      <c r="C618" s="25">
        <v>17.7</v>
      </c>
      <c r="D618" s="25">
        <v>13.8</v>
      </c>
      <c r="E618" s="25">
        <v>21.6</v>
      </c>
      <c r="F618" s="64">
        <v>80</v>
      </c>
    </row>
    <row r="619" spans="1:6">
      <c r="A619" s="10" t="s">
        <v>90</v>
      </c>
      <c r="B619" s="52" t="s">
        <v>246</v>
      </c>
      <c r="C619" s="25">
        <v>15.3</v>
      </c>
      <c r="D619" s="25">
        <v>11.5</v>
      </c>
      <c r="E619" s="25">
        <v>19</v>
      </c>
      <c r="F619" s="64">
        <v>65</v>
      </c>
    </row>
    <row r="620" spans="1:6">
      <c r="A620" s="10" t="s">
        <v>91</v>
      </c>
      <c r="B620" s="52" t="s">
        <v>246</v>
      </c>
      <c r="C620" s="25" t="s">
        <v>248</v>
      </c>
      <c r="D620" s="25" t="s">
        <v>248</v>
      </c>
      <c r="E620" s="25" t="s">
        <v>248</v>
      </c>
      <c r="F620" s="64">
        <v>9</v>
      </c>
    </row>
    <row r="621" spans="1:6">
      <c r="A621" s="10" t="s">
        <v>92</v>
      </c>
      <c r="B621" s="52" t="s">
        <v>246</v>
      </c>
      <c r="C621" s="25">
        <v>33.1</v>
      </c>
      <c r="D621" s="25">
        <v>28.4</v>
      </c>
      <c r="E621" s="25">
        <v>37.799999999999997</v>
      </c>
      <c r="F621" s="64">
        <v>194</v>
      </c>
    </row>
    <row r="622" spans="1:6">
      <c r="A622" s="10" t="s">
        <v>93</v>
      </c>
      <c r="B622" s="52" t="s">
        <v>246</v>
      </c>
      <c r="C622" s="25">
        <v>24.1</v>
      </c>
      <c r="D622" s="25">
        <v>21.8</v>
      </c>
      <c r="E622" s="25">
        <v>26.5</v>
      </c>
      <c r="F622" s="64">
        <v>406</v>
      </c>
    </row>
    <row r="623" spans="1:6">
      <c r="A623" s="10" t="s">
        <v>94</v>
      </c>
      <c r="B623" s="52" t="s">
        <v>246</v>
      </c>
      <c r="C623" s="25" t="s">
        <v>248</v>
      </c>
      <c r="D623" s="25" t="s">
        <v>248</v>
      </c>
      <c r="E623" s="25" t="s">
        <v>248</v>
      </c>
      <c r="F623" s="64">
        <v>9</v>
      </c>
    </row>
    <row r="624" spans="1:6">
      <c r="A624" s="10" t="s">
        <v>186</v>
      </c>
      <c r="B624" s="52" t="s">
        <v>246</v>
      </c>
      <c r="C624" s="25">
        <v>18.7</v>
      </c>
      <c r="D624" s="25">
        <v>15.5</v>
      </c>
      <c r="E624" s="25">
        <v>22</v>
      </c>
      <c r="F624" s="64">
        <v>130</v>
      </c>
    </row>
    <row r="625" spans="1:6">
      <c r="A625" s="10" t="s">
        <v>95</v>
      </c>
      <c r="B625" s="52" t="s">
        <v>246</v>
      </c>
      <c r="C625" s="25">
        <v>28.4</v>
      </c>
      <c r="D625" s="25">
        <v>24.9</v>
      </c>
      <c r="E625" s="25">
        <v>31.9</v>
      </c>
      <c r="F625" s="64">
        <v>251</v>
      </c>
    </row>
    <row r="626" spans="1:6">
      <c r="A626" s="10" t="s">
        <v>96</v>
      </c>
      <c r="B626" s="52" t="s">
        <v>246</v>
      </c>
      <c r="C626" s="25">
        <v>17.899999999999999</v>
      </c>
      <c r="D626" s="25">
        <v>14.1</v>
      </c>
      <c r="E626" s="25">
        <v>21.7</v>
      </c>
      <c r="F626" s="64">
        <v>87</v>
      </c>
    </row>
    <row r="627" spans="1:6">
      <c r="A627" s="10" t="s">
        <v>97</v>
      </c>
      <c r="B627" s="52" t="s">
        <v>246</v>
      </c>
      <c r="C627" s="25">
        <v>11.7</v>
      </c>
      <c r="D627" s="25">
        <v>5.3</v>
      </c>
      <c r="E627" s="25">
        <v>18.2</v>
      </c>
      <c r="F627" s="64">
        <v>13</v>
      </c>
    </row>
    <row r="628" spans="1:6">
      <c r="A628" s="10" t="s">
        <v>98</v>
      </c>
      <c r="B628" s="52" t="s">
        <v>246</v>
      </c>
      <c r="C628" s="25">
        <v>22.9</v>
      </c>
      <c r="D628" s="25">
        <v>18.600000000000001</v>
      </c>
      <c r="E628" s="25">
        <v>27.3</v>
      </c>
      <c r="F628" s="64">
        <v>110</v>
      </c>
    </row>
    <row r="629" spans="1:6">
      <c r="A629" s="10" t="s">
        <v>99</v>
      </c>
      <c r="B629" s="52" t="s">
        <v>246</v>
      </c>
      <c r="C629" s="25">
        <v>24.9</v>
      </c>
      <c r="D629" s="25">
        <v>22.4</v>
      </c>
      <c r="E629" s="25">
        <v>27.3</v>
      </c>
      <c r="F629" s="64">
        <v>388</v>
      </c>
    </row>
    <row r="630" spans="1:6">
      <c r="A630" s="10" t="s">
        <v>100</v>
      </c>
      <c r="B630" s="52" t="s">
        <v>246</v>
      </c>
      <c r="C630" s="25">
        <v>23.5</v>
      </c>
      <c r="D630" s="25">
        <v>18.899999999999999</v>
      </c>
      <c r="E630" s="25">
        <v>28.2</v>
      </c>
      <c r="F630" s="64">
        <v>99</v>
      </c>
    </row>
    <row r="631" spans="1:6">
      <c r="A631" s="10" t="s">
        <v>101</v>
      </c>
      <c r="B631" s="52" t="s">
        <v>246</v>
      </c>
      <c r="C631" s="25">
        <v>30.7</v>
      </c>
      <c r="D631" s="25">
        <v>25.4</v>
      </c>
      <c r="E631" s="25">
        <v>36</v>
      </c>
      <c r="F631" s="64">
        <v>129</v>
      </c>
    </row>
    <row r="632" spans="1:6">
      <c r="A632" s="10" t="s">
        <v>102</v>
      </c>
      <c r="B632" s="52" t="s">
        <v>246</v>
      </c>
      <c r="C632" s="25">
        <v>16</v>
      </c>
      <c r="D632" s="25">
        <v>13.4</v>
      </c>
      <c r="E632" s="25">
        <v>18.600000000000001</v>
      </c>
      <c r="F632" s="64">
        <v>144</v>
      </c>
    </row>
    <row r="633" spans="1:6" ht="30" customHeight="1">
      <c r="A633" s="10" t="s">
        <v>40</v>
      </c>
      <c r="B633" s="52" t="s">
        <v>245</v>
      </c>
      <c r="C633" s="25">
        <v>23.6</v>
      </c>
      <c r="D633" s="25">
        <v>23.1</v>
      </c>
      <c r="E633" s="25">
        <v>24.2</v>
      </c>
      <c r="F633" s="64">
        <v>6172</v>
      </c>
    </row>
    <row r="634" spans="1:6">
      <c r="A634" s="10" t="s">
        <v>76</v>
      </c>
      <c r="B634" s="52" t="s">
        <v>245</v>
      </c>
      <c r="C634" s="25">
        <v>23.7</v>
      </c>
      <c r="D634" s="25">
        <v>20.7</v>
      </c>
      <c r="E634" s="25">
        <v>26.6</v>
      </c>
      <c r="F634" s="64">
        <v>258</v>
      </c>
    </row>
    <row r="635" spans="1:6">
      <c r="A635" s="10" t="s">
        <v>77</v>
      </c>
      <c r="B635" s="52" t="s">
        <v>245</v>
      </c>
      <c r="C635" s="25">
        <v>10.9</v>
      </c>
      <c r="D635" s="25">
        <v>9</v>
      </c>
      <c r="E635" s="25">
        <v>12.7</v>
      </c>
      <c r="F635" s="64">
        <v>133</v>
      </c>
    </row>
    <row r="636" spans="1:6">
      <c r="A636" s="10" t="s">
        <v>78</v>
      </c>
      <c r="B636" s="52" t="s">
        <v>245</v>
      </c>
      <c r="C636" s="25">
        <v>16.399999999999999</v>
      </c>
      <c r="D636" s="25">
        <v>12.8</v>
      </c>
      <c r="E636" s="25">
        <v>19.899999999999999</v>
      </c>
      <c r="F636" s="64">
        <v>83</v>
      </c>
    </row>
    <row r="637" spans="1:6">
      <c r="A637" s="10" t="s">
        <v>184</v>
      </c>
      <c r="B637" s="52" t="s">
        <v>245</v>
      </c>
      <c r="C637" s="25">
        <v>17.600000000000001</v>
      </c>
      <c r="D637" s="25">
        <v>13.3</v>
      </c>
      <c r="E637" s="25">
        <v>21.8</v>
      </c>
      <c r="F637" s="64">
        <v>67</v>
      </c>
    </row>
    <row r="638" spans="1:6">
      <c r="A638" s="10" t="s">
        <v>79</v>
      </c>
      <c r="B638" s="52" t="s">
        <v>245</v>
      </c>
      <c r="C638" s="25">
        <v>20.9</v>
      </c>
      <c r="D638" s="25">
        <v>19.100000000000001</v>
      </c>
      <c r="E638" s="25">
        <v>22.7</v>
      </c>
      <c r="F638" s="64">
        <v>521</v>
      </c>
    </row>
    <row r="639" spans="1:6">
      <c r="A639" s="10" t="s">
        <v>80</v>
      </c>
      <c r="B639" s="52" t="s">
        <v>245</v>
      </c>
      <c r="C639" s="25">
        <v>26.2</v>
      </c>
      <c r="D639" s="25">
        <v>19.5</v>
      </c>
      <c r="E639" s="25">
        <v>32.799999999999997</v>
      </c>
      <c r="F639" s="64">
        <v>60</v>
      </c>
    </row>
    <row r="640" spans="1:6">
      <c r="A640" s="10" t="s">
        <v>185</v>
      </c>
      <c r="B640" s="52" t="s">
        <v>245</v>
      </c>
      <c r="C640" s="25">
        <v>23.7</v>
      </c>
      <c r="D640" s="25">
        <v>19.7</v>
      </c>
      <c r="E640" s="25">
        <v>27.6</v>
      </c>
      <c r="F640" s="64">
        <v>141</v>
      </c>
    </row>
    <row r="641" spans="1:6">
      <c r="A641" s="10" t="s">
        <v>81</v>
      </c>
      <c r="B641" s="52" t="s">
        <v>245</v>
      </c>
      <c r="C641" s="25">
        <v>40.200000000000003</v>
      </c>
      <c r="D641" s="25">
        <v>35.299999999999997</v>
      </c>
      <c r="E641" s="25">
        <v>45.1</v>
      </c>
      <c r="F641" s="64">
        <v>265</v>
      </c>
    </row>
    <row r="642" spans="1:6">
      <c r="A642" s="10" t="s">
        <v>82</v>
      </c>
      <c r="B642" s="52" t="s">
        <v>245</v>
      </c>
      <c r="C642" s="25">
        <v>31.4</v>
      </c>
      <c r="D642" s="25">
        <v>26.7</v>
      </c>
      <c r="E642" s="25">
        <v>36.1</v>
      </c>
      <c r="F642" s="64">
        <v>176</v>
      </c>
    </row>
    <row r="643" spans="1:6">
      <c r="A643" s="10" t="s">
        <v>83</v>
      </c>
      <c r="B643" s="52" t="s">
        <v>245</v>
      </c>
      <c r="C643" s="25">
        <v>10.8</v>
      </c>
      <c r="D643" s="25">
        <v>7.8</v>
      </c>
      <c r="E643" s="25">
        <v>13.7</v>
      </c>
      <c r="F643" s="64">
        <v>52</v>
      </c>
    </row>
    <row r="644" spans="1:6">
      <c r="A644" s="10" t="s">
        <v>84</v>
      </c>
      <c r="B644" s="52" t="s">
        <v>245</v>
      </c>
      <c r="C644" s="25">
        <v>16.399999999999999</v>
      </c>
      <c r="D644" s="25">
        <v>12.9</v>
      </c>
      <c r="E644" s="25">
        <v>19.899999999999999</v>
      </c>
      <c r="F644" s="64">
        <v>85</v>
      </c>
    </row>
    <row r="645" spans="1:6">
      <c r="A645" s="10" t="s">
        <v>85</v>
      </c>
      <c r="B645" s="52" t="s">
        <v>245</v>
      </c>
      <c r="C645" s="25">
        <v>8.3000000000000007</v>
      </c>
      <c r="D645" s="25">
        <v>5.6</v>
      </c>
      <c r="E645" s="25">
        <v>11</v>
      </c>
      <c r="F645" s="64">
        <v>38</v>
      </c>
    </row>
    <row r="646" spans="1:6">
      <c r="A646" s="10" t="s">
        <v>86</v>
      </c>
      <c r="B646" s="52" t="s">
        <v>245</v>
      </c>
      <c r="C646" s="25">
        <v>22.4</v>
      </c>
      <c r="D646" s="25">
        <v>19</v>
      </c>
      <c r="E646" s="25">
        <v>25.7</v>
      </c>
      <c r="F646" s="64">
        <v>175</v>
      </c>
    </row>
    <row r="647" spans="1:6">
      <c r="A647" s="10" t="s">
        <v>43</v>
      </c>
      <c r="B647" s="52" t="s">
        <v>245</v>
      </c>
      <c r="C647" s="25">
        <v>20.2</v>
      </c>
      <c r="D647" s="25">
        <v>18.100000000000001</v>
      </c>
      <c r="E647" s="25">
        <v>22.3</v>
      </c>
      <c r="F647" s="64">
        <v>348</v>
      </c>
    </row>
    <row r="648" spans="1:6">
      <c r="A648" s="10" t="s">
        <v>87</v>
      </c>
      <c r="B648" s="52" t="s">
        <v>245</v>
      </c>
      <c r="C648" s="25">
        <v>44.6</v>
      </c>
      <c r="D648" s="25">
        <v>42.1</v>
      </c>
      <c r="E648" s="25">
        <v>47</v>
      </c>
      <c r="F648" s="64">
        <v>1323</v>
      </c>
    </row>
    <row r="649" spans="1:6">
      <c r="A649" s="10" t="s">
        <v>53</v>
      </c>
      <c r="B649" s="52" t="s">
        <v>245</v>
      </c>
      <c r="C649" s="25">
        <v>15.2</v>
      </c>
      <c r="D649" s="25">
        <v>12.8</v>
      </c>
      <c r="E649" s="25">
        <v>17.5</v>
      </c>
      <c r="F649" s="64">
        <v>162</v>
      </c>
    </row>
    <row r="650" spans="1:6">
      <c r="A650" s="10" t="s">
        <v>88</v>
      </c>
      <c r="B650" s="52" t="s">
        <v>245</v>
      </c>
      <c r="C650" s="25">
        <v>37.6</v>
      </c>
      <c r="D650" s="25">
        <v>31.2</v>
      </c>
      <c r="E650" s="25">
        <v>44</v>
      </c>
      <c r="F650" s="64">
        <v>137</v>
      </c>
    </row>
    <row r="651" spans="1:6">
      <c r="A651" s="10" t="s">
        <v>89</v>
      </c>
      <c r="B651" s="52" t="s">
        <v>245</v>
      </c>
      <c r="C651" s="25">
        <v>18.8</v>
      </c>
      <c r="D651" s="25">
        <v>14.8</v>
      </c>
      <c r="E651" s="25">
        <v>22.8</v>
      </c>
      <c r="F651" s="64">
        <v>86</v>
      </c>
    </row>
    <row r="652" spans="1:6">
      <c r="A652" s="10" t="s">
        <v>90</v>
      </c>
      <c r="B652" s="52" t="s">
        <v>245</v>
      </c>
      <c r="C652" s="25">
        <v>13.6</v>
      </c>
      <c r="D652" s="25">
        <v>10.1</v>
      </c>
      <c r="E652" s="25">
        <v>17.100000000000001</v>
      </c>
      <c r="F652" s="64">
        <v>58</v>
      </c>
    </row>
    <row r="653" spans="1:6">
      <c r="A653" s="10" t="s">
        <v>91</v>
      </c>
      <c r="B653" s="52" t="s">
        <v>245</v>
      </c>
      <c r="C653" s="25">
        <v>11.5</v>
      </c>
      <c r="D653" s="25">
        <v>4.9000000000000004</v>
      </c>
      <c r="E653" s="25">
        <v>18</v>
      </c>
      <c r="F653" s="64">
        <v>12</v>
      </c>
    </row>
    <row r="654" spans="1:6">
      <c r="A654" s="10" t="s">
        <v>92</v>
      </c>
      <c r="B654" s="52" t="s">
        <v>245</v>
      </c>
      <c r="C654" s="25">
        <v>32.799999999999997</v>
      </c>
      <c r="D654" s="25">
        <v>28.1</v>
      </c>
      <c r="E654" s="25">
        <v>37.5</v>
      </c>
      <c r="F654" s="64">
        <v>192</v>
      </c>
    </row>
    <row r="655" spans="1:6">
      <c r="A655" s="10" t="s">
        <v>93</v>
      </c>
      <c r="B655" s="52" t="s">
        <v>245</v>
      </c>
      <c r="C655" s="25">
        <v>26</v>
      </c>
      <c r="D655" s="25">
        <v>23.5</v>
      </c>
      <c r="E655" s="25">
        <v>28.4</v>
      </c>
      <c r="F655" s="64">
        <v>437</v>
      </c>
    </row>
    <row r="656" spans="1:6">
      <c r="A656" s="10" t="s">
        <v>94</v>
      </c>
      <c r="B656" s="52" t="s">
        <v>245</v>
      </c>
      <c r="C656" s="25" t="s">
        <v>248</v>
      </c>
      <c r="D656" s="25" t="s">
        <v>248</v>
      </c>
      <c r="E656" s="25" t="s">
        <v>248</v>
      </c>
      <c r="F656" s="64">
        <v>7</v>
      </c>
    </row>
    <row r="657" spans="1:6">
      <c r="A657" s="10" t="s">
        <v>186</v>
      </c>
      <c r="B657" s="52" t="s">
        <v>245</v>
      </c>
      <c r="C657" s="25">
        <v>18.3</v>
      </c>
      <c r="D657" s="25">
        <v>15.1</v>
      </c>
      <c r="E657" s="25">
        <v>21.5</v>
      </c>
      <c r="F657" s="64">
        <v>125</v>
      </c>
    </row>
    <row r="658" spans="1:6">
      <c r="A658" s="10" t="s">
        <v>95</v>
      </c>
      <c r="B658" s="52" t="s">
        <v>245</v>
      </c>
      <c r="C658" s="25">
        <v>27.5</v>
      </c>
      <c r="D658" s="25">
        <v>24.1</v>
      </c>
      <c r="E658" s="25">
        <v>31</v>
      </c>
      <c r="F658" s="64">
        <v>245</v>
      </c>
    </row>
    <row r="659" spans="1:6">
      <c r="A659" s="10" t="s">
        <v>96</v>
      </c>
      <c r="B659" s="52" t="s">
        <v>245</v>
      </c>
      <c r="C659" s="25">
        <v>15.5</v>
      </c>
      <c r="D659" s="25">
        <v>12</v>
      </c>
      <c r="E659" s="25">
        <v>19.100000000000001</v>
      </c>
      <c r="F659" s="64">
        <v>76</v>
      </c>
    </row>
    <row r="660" spans="1:6">
      <c r="A660" s="10" t="s">
        <v>97</v>
      </c>
      <c r="B660" s="52" t="s">
        <v>245</v>
      </c>
      <c r="C660" s="25">
        <v>16.5</v>
      </c>
      <c r="D660" s="25">
        <v>8.9</v>
      </c>
      <c r="E660" s="25">
        <v>24.2</v>
      </c>
      <c r="F660" s="64">
        <v>18</v>
      </c>
    </row>
    <row r="661" spans="1:6">
      <c r="A661" s="10" t="s">
        <v>98</v>
      </c>
      <c r="B661" s="52" t="s">
        <v>245</v>
      </c>
      <c r="C661" s="25">
        <v>22.9</v>
      </c>
      <c r="D661" s="25">
        <v>18.600000000000001</v>
      </c>
      <c r="E661" s="25">
        <v>27.2</v>
      </c>
      <c r="F661" s="64">
        <v>111</v>
      </c>
    </row>
    <row r="662" spans="1:6">
      <c r="A662" s="10" t="s">
        <v>99</v>
      </c>
      <c r="B662" s="52" t="s">
        <v>245</v>
      </c>
      <c r="C662" s="25">
        <v>25.6</v>
      </c>
      <c r="D662" s="25">
        <v>23.1</v>
      </c>
      <c r="E662" s="25">
        <v>28.1</v>
      </c>
      <c r="F662" s="64">
        <v>401</v>
      </c>
    </row>
    <row r="663" spans="1:6">
      <c r="A663" s="10" t="s">
        <v>100</v>
      </c>
      <c r="B663" s="52" t="s">
        <v>245</v>
      </c>
      <c r="C663" s="25">
        <v>22.3</v>
      </c>
      <c r="D663" s="25">
        <v>17.8</v>
      </c>
      <c r="E663" s="25">
        <v>26.9</v>
      </c>
      <c r="F663" s="64">
        <v>95</v>
      </c>
    </row>
    <row r="664" spans="1:6">
      <c r="A664" s="10" t="s">
        <v>101</v>
      </c>
      <c r="B664" s="52" t="s">
        <v>245</v>
      </c>
      <c r="C664" s="25">
        <v>32.4</v>
      </c>
      <c r="D664" s="25">
        <v>26.9</v>
      </c>
      <c r="E664" s="25">
        <v>37.9</v>
      </c>
      <c r="F664" s="64">
        <v>135</v>
      </c>
    </row>
    <row r="665" spans="1:6">
      <c r="A665" s="10" t="s">
        <v>102</v>
      </c>
      <c r="B665" s="52" t="s">
        <v>245</v>
      </c>
      <c r="C665" s="25">
        <v>16.5</v>
      </c>
      <c r="D665" s="25">
        <v>13.9</v>
      </c>
      <c r="E665" s="25">
        <v>19.2</v>
      </c>
      <c r="F665" s="64">
        <v>150</v>
      </c>
    </row>
  </sheetData>
  <hyperlinks>
    <hyperlink ref="A4" location="Table_of_contents!A1" display="Back to table of contents" xr:uid="{00000000-0004-0000-1700-000000000000}"/>
  </hyperlinks>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38"/>
  <sheetViews>
    <sheetView workbookViewId="0"/>
  </sheetViews>
  <sheetFormatPr defaultColWidth="8.6640625" defaultRowHeight="15"/>
  <cols>
    <col min="1" max="1" width="24.88671875" style="46" customWidth="1"/>
    <col min="2" max="6" width="15" style="10" customWidth="1"/>
    <col min="7" max="16384" width="8.6640625" style="10"/>
  </cols>
  <sheetData>
    <row r="1" spans="1:6" ht="21">
      <c r="A1" s="27" t="s">
        <v>414</v>
      </c>
    </row>
    <row r="2" spans="1:6">
      <c r="A2" s="17" t="s">
        <v>182</v>
      </c>
    </row>
    <row r="3" spans="1:6">
      <c r="A3" s="17" t="s">
        <v>365</v>
      </c>
    </row>
    <row r="4" spans="1:6">
      <c r="A4" s="127" t="s">
        <v>171</v>
      </c>
    </row>
    <row r="5" spans="1:6" ht="28.2" customHeight="1">
      <c r="A5" s="124" t="s">
        <v>103</v>
      </c>
      <c r="B5" s="87" t="s">
        <v>192</v>
      </c>
      <c r="C5" s="87" t="s">
        <v>193</v>
      </c>
      <c r="D5" s="87" t="s">
        <v>194</v>
      </c>
      <c r="E5" s="87" t="s">
        <v>195</v>
      </c>
      <c r="F5" s="87" t="s">
        <v>196</v>
      </c>
    </row>
    <row r="6" spans="1:6">
      <c r="A6" s="46" t="s">
        <v>40</v>
      </c>
      <c r="B6" s="45">
        <v>10.8</v>
      </c>
      <c r="C6" s="45">
        <v>28.5</v>
      </c>
      <c r="D6" s="45">
        <v>60.2</v>
      </c>
      <c r="E6" s="45">
        <v>53</v>
      </c>
      <c r="F6" s="45">
        <v>17.8</v>
      </c>
    </row>
    <row r="7" spans="1:6">
      <c r="A7" s="46" t="s">
        <v>76</v>
      </c>
      <c r="B7" s="45">
        <v>10.7</v>
      </c>
      <c r="C7" s="45">
        <v>17.2</v>
      </c>
      <c r="D7" s="45">
        <v>57.1</v>
      </c>
      <c r="E7" s="45">
        <v>61.5</v>
      </c>
      <c r="F7" s="45">
        <v>23.6</v>
      </c>
    </row>
    <row r="8" spans="1:6">
      <c r="A8" s="46" t="s">
        <v>77</v>
      </c>
      <c r="B8" s="45">
        <v>8.1</v>
      </c>
      <c r="C8" s="45">
        <v>20.399999999999999</v>
      </c>
      <c r="D8" s="45">
        <v>24.8</v>
      </c>
      <c r="E8" s="45">
        <v>20.2</v>
      </c>
      <c r="F8" s="45">
        <v>5.2</v>
      </c>
    </row>
    <row r="9" spans="1:6">
      <c r="A9" s="46" t="s">
        <v>78</v>
      </c>
      <c r="B9" s="45">
        <v>8.9</v>
      </c>
      <c r="C9" s="45">
        <v>13.5</v>
      </c>
      <c r="D9" s="45">
        <v>57.2</v>
      </c>
      <c r="E9" s="45">
        <v>28.1</v>
      </c>
      <c r="F9" s="45">
        <v>9.1</v>
      </c>
    </row>
    <row r="10" spans="1:6">
      <c r="A10" s="46" t="s">
        <v>184</v>
      </c>
      <c r="B10" s="45">
        <v>5</v>
      </c>
      <c r="C10" s="45">
        <v>27.6</v>
      </c>
      <c r="D10" s="45">
        <v>41.6</v>
      </c>
      <c r="E10" s="45">
        <v>45.9</v>
      </c>
      <c r="F10" s="45">
        <v>5.5</v>
      </c>
    </row>
    <row r="11" spans="1:6">
      <c r="A11" s="46" t="s">
        <v>79</v>
      </c>
      <c r="B11" s="45">
        <v>6.7</v>
      </c>
      <c r="C11" s="45">
        <v>15.1</v>
      </c>
      <c r="D11" s="45">
        <v>43.2</v>
      </c>
      <c r="E11" s="45">
        <v>59</v>
      </c>
      <c r="F11" s="45">
        <v>21.5</v>
      </c>
    </row>
    <row r="12" spans="1:6">
      <c r="A12" s="46" t="s">
        <v>80</v>
      </c>
      <c r="B12" s="45">
        <v>0</v>
      </c>
      <c r="C12" s="45">
        <v>43.5</v>
      </c>
      <c r="D12" s="45">
        <v>105.8</v>
      </c>
      <c r="E12" s="45">
        <v>39.4</v>
      </c>
      <c r="F12" s="45">
        <v>0</v>
      </c>
    </row>
    <row r="13" spans="1:6">
      <c r="A13" s="46" t="s">
        <v>185</v>
      </c>
      <c r="B13" s="45">
        <v>4.5</v>
      </c>
      <c r="C13" s="45">
        <v>37.299999999999997</v>
      </c>
      <c r="D13" s="45">
        <v>82.8</v>
      </c>
      <c r="E13" s="45">
        <v>36.799999999999997</v>
      </c>
      <c r="F13" s="45">
        <v>9.9</v>
      </c>
    </row>
    <row r="14" spans="1:6">
      <c r="A14" s="46" t="s">
        <v>81</v>
      </c>
      <c r="B14" s="45">
        <v>9.3000000000000007</v>
      </c>
      <c r="C14" s="45">
        <v>27.8</v>
      </c>
      <c r="D14" s="45">
        <v>116.6</v>
      </c>
      <c r="E14" s="45">
        <v>99.1</v>
      </c>
      <c r="F14" s="45">
        <v>31.7</v>
      </c>
    </row>
    <row r="15" spans="1:6">
      <c r="A15" s="46" t="s">
        <v>82</v>
      </c>
      <c r="B15" s="45">
        <v>14.6</v>
      </c>
      <c r="C15" s="45">
        <v>49.8</v>
      </c>
      <c r="D15" s="45">
        <v>82.6</v>
      </c>
      <c r="E15" s="45">
        <v>66.099999999999994</v>
      </c>
      <c r="F15" s="45">
        <v>16.600000000000001</v>
      </c>
    </row>
    <row r="16" spans="1:6">
      <c r="A16" s="46" t="s">
        <v>83</v>
      </c>
      <c r="B16" s="45">
        <v>9.5</v>
      </c>
      <c r="C16" s="45">
        <v>25.5</v>
      </c>
      <c r="D16" s="45">
        <v>18.100000000000001</v>
      </c>
      <c r="E16" s="45">
        <v>16.2</v>
      </c>
      <c r="F16" s="45">
        <v>11</v>
      </c>
    </row>
    <row r="17" spans="1:6">
      <c r="A17" s="46" t="s">
        <v>84</v>
      </c>
      <c r="B17" s="45">
        <v>8.9</v>
      </c>
      <c r="C17" s="45">
        <v>6.6</v>
      </c>
      <c r="D17" s="45">
        <v>57.8</v>
      </c>
      <c r="E17" s="45">
        <v>30.3</v>
      </c>
      <c r="F17" s="45">
        <v>9.8000000000000007</v>
      </c>
    </row>
    <row r="18" spans="1:6">
      <c r="A18" s="46" t="s">
        <v>85</v>
      </c>
      <c r="B18" s="45">
        <v>2</v>
      </c>
      <c r="C18" s="45">
        <v>7</v>
      </c>
      <c r="D18" s="45">
        <v>14.8</v>
      </c>
      <c r="E18" s="45">
        <v>25.4</v>
      </c>
      <c r="F18" s="45">
        <v>7.4</v>
      </c>
    </row>
    <row r="19" spans="1:6">
      <c r="A19" s="46" t="s">
        <v>86</v>
      </c>
      <c r="B19" s="45">
        <v>14.4</v>
      </c>
      <c r="C19" s="45">
        <v>36.1</v>
      </c>
      <c r="D19" s="45">
        <v>51.7</v>
      </c>
      <c r="E19" s="45">
        <v>50.7</v>
      </c>
      <c r="F19" s="45">
        <v>13.2</v>
      </c>
    </row>
    <row r="20" spans="1:6">
      <c r="A20" s="46" t="s">
        <v>43</v>
      </c>
      <c r="B20" s="45">
        <v>18.399999999999999</v>
      </c>
      <c r="C20" s="45">
        <v>26.3</v>
      </c>
      <c r="D20" s="45">
        <v>54</v>
      </c>
      <c r="E20" s="45">
        <v>36.799999999999997</v>
      </c>
      <c r="F20" s="45">
        <v>12.3</v>
      </c>
    </row>
    <row r="21" spans="1:6">
      <c r="A21" s="46" t="s">
        <v>87</v>
      </c>
      <c r="B21" s="45">
        <v>8</v>
      </c>
      <c r="C21" s="45">
        <v>30.8</v>
      </c>
      <c r="D21" s="45">
        <v>90.5</v>
      </c>
      <c r="E21" s="45">
        <v>133.30000000000001</v>
      </c>
      <c r="F21" s="45">
        <v>51</v>
      </c>
    </row>
    <row r="22" spans="1:6">
      <c r="A22" s="46" t="s">
        <v>53</v>
      </c>
      <c r="B22" s="45">
        <v>15.2</v>
      </c>
      <c r="C22" s="45">
        <v>29.5</v>
      </c>
      <c r="D22" s="45">
        <v>36.200000000000003</v>
      </c>
      <c r="E22" s="45">
        <v>21.2</v>
      </c>
      <c r="F22" s="45">
        <v>8.6999999999999993</v>
      </c>
    </row>
    <row r="23" spans="1:6">
      <c r="A23" s="46" t="s">
        <v>88</v>
      </c>
      <c r="B23" s="45">
        <v>17.100000000000001</v>
      </c>
      <c r="C23" s="45">
        <v>33.5</v>
      </c>
      <c r="D23" s="45">
        <v>106.4</v>
      </c>
      <c r="E23" s="45">
        <v>83.9</v>
      </c>
      <c r="F23" s="45">
        <v>29.2</v>
      </c>
    </row>
    <row r="24" spans="1:6">
      <c r="A24" s="46" t="s">
        <v>89</v>
      </c>
      <c r="B24" s="45">
        <v>12.5</v>
      </c>
      <c r="C24" s="45">
        <v>24.3</v>
      </c>
      <c r="D24" s="45">
        <v>69</v>
      </c>
      <c r="E24" s="45">
        <v>24.8</v>
      </c>
      <c r="F24" s="45">
        <v>6.2</v>
      </c>
    </row>
    <row r="25" spans="1:6">
      <c r="A25" s="46" t="s">
        <v>90</v>
      </c>
      <c r="B25" s="45">
        <v>6.2</v>
      </c>
      <c r="C25" s="45">
        <v>24.2</v>
      </c>
      <c r="D25" s="45">
        <v>42.9</v>
      </c>
      <c r="E25" s="45">
        <v>16.600000000000001</v>
      </c>
      <c r="F25" s="45">
        <v>8.6</v>
      </c>
    </row>
    <row r="26" spans="1:6">
      <c r="A26" s="46" t="s">
        <v>91</v>
      </c>
      <c r="B26" s="45">
        <v>9.1</v>
      </c>
      <c r="C26" s="45">
        <v>41.3</v>
      </c>
      <c r="D26" s="45">
        <v>21.4</v>
      </c>
      <c r="E26" s="45">
        <v>15.8</v>
      </c>
      <c r="F26" s="45">
        <v>0</v>
      </c>
    </row>
    <row r="27" spans="1:6">
      <c r="A27" s="46" t="s">
        <v>92</v>
      </c>
      <c r="B27" s="45">
        <v>11.5</v>
      </c>
      <c r="C27" s="45">
        <v>43.6</v>
      </c>
      <c r="D27" s="45">
        <v>108.8</v>
      </c>
      <c r="E27" s="45">
        <v>59</v>
      </c>
      <c r="F27" s="45">
        <v>14.2</v>
      </c>
    </row>
    <row r="28" spans="1:6">
      <c r="A28" s="46" t="s">
        <v>93</v>
      </c>
      <c r="B28" s="45">
        <v>17.2</v>
      </c>
      <c r="C28" s="45">
        <v>44.1</v>
      </c>
      <c r="D28" s="45">
        <v>62</v>
      </c>
      <c r="E28" s="45">
        <v>47.8</v>
      </c>
      <c r="F28" s="45">
        <v>17</v>
      </c>
    </row>
    <row r="29" spans="1:6">
      <c r="A29" s="46" t="s">
        <v>94</v>
      </c>
      <c r="B29" s="45">
        <v>0</v>
      </c>
      <c r="C29" s="45">
        <v>16.7</v>
      </c>
      <c r="D29" s="45">
        <v>16.8</v>
      </c>
      <c r="E29" s="45">
        <v>13</v>
      </c>
      <c r="F29" s="45">
        <v>5.7</v>
      </c>
    </row>
    <row r="30" spans="1:6">
      <c r="A30" s="46" t="s">
        <v>186</v>
      </c>
      <c r="B30" s="45">
        <v>5.5</v>
      </c>
      <c r="C30" s="45">
        <v>26.8</v>
      </c>
      <c r="D30" s="45">
        <v>55.7</v>
      </c>
      <c r="E30" s="45">
        <v>29.6</v>
      </c>
      <c r="F30" s="45">
        <v>14.8</v>
      </c>
    </row>
    <row r="31" spans="1:6">
      <c r="A31" s="46" t="s">
        <v>95</v>
      </c>
      <c r="B31" s="45">
        <v>13</v>
      </c>
      <c r="C31" s="45">
        <v>38</v>
      </c>
      <c r="D31" s="45">
        <v>69.099999999999994</v>
      </c>
      <c r="E31" s="45">
        <v>63</v>
      </c>
      <c r="F31" s="45">
        <v>17.100000000000001</v>
      </c>
    </row>
    <row r="32" spans="1:6">
      <c r="A32" s="46" t="s">
        <v>96</v>
      </c>
      <c r="B32" s="45">
        <v>16.7</v>
      </c>
      <c r="C32" s="45">
        <v>27.5</v>
      </c>
      <c r="D32" s="45">
        <v>38.1</v>
      </c>
      <c r="E32" s="45">
        <v>21.7</v>
      </c>
      <c r="F32" s="45">
        <v>9.5</v>
      </c>
    </row>
    <row r="33" spans="1:6">
      <c r="A33" s="46" t="s">
        <v>97</v>
      </c>
      <c r="B33" s="45">
        <v>0</v>
      </c>
      <c r="C33" s="45">
        <v>30.6</v>
      </c>
      <c r="D33" s="45">
        <v>36.799999999999997</v>
      </c>
      <c r="E33" s="45">
        <v>31</v>
      </c>
      <c r="F33" s="45">
        <v>18.399999999999999</v>
      </c>
    </row>
    <row r="34" spans="1:6">
      <c r="A34" s="46" t="s">
        <v>98</v>
      </c>
      <c r="B34" s="45">
        <v>11.2</v>
      </c>
      <c r="C34" s="45">
        <v>34.700000000000003</v>
      </c>
      <c r="D34" s="45">
        <v>62.4</v>
      </c>
      <c r="E34" s="45">
        <v>47.7</v>
      </c>
      <c r="F34" s="45">
        <v>12.4</v>
      </c>
    </row>
    <row r="35" spans="1:6">
      <c r="A35" s="46" t="s">
        <v>99</v>
      </c>
      <c r="B35" s="45">
        <v>13.5</v>
      </c>
      <c r="C35" s="45">
        <v>40.4</v>
      </c>
      <c r="D35" s="45">
        <v>62.6</v>
      </c>
      <c r="E35" s="45">
        <v>50.7</v>
      </c>
      <c r="F35" s="45">
        <v>17.7</v>
      </c>
    </row>
    <row r="36" spans="1:6">
      <c r="A36" s="46" t="s">
        <v>100</v>
      </c>
      <c r="B36" s="45">
        <v>14.8</v>
      </c>
      <c r="C36" s="45">
        <v>38.9</v>
      </c>
      <c r="D36" s="45">
        <v>56</v>
      </c>
      <c r="E36" s="45">
        <v>38.799999999999997</v>
      </c>
      <c r="F36" s="45">
        <v>15.3</v>
      </c>
    </row>
    <row r="37" spans="1:6">
      <c r="A37" s="46" t="s">
        <v>101</v>
      </c>
      <c r="B37" s="45">
        <v>14.8</v>
      </c>
      <c r="C37" s="45">
        <v>29.1</v>
      </c>
      <c r="D37" s="45">
        <v>88</v>
      </c>
      <c r="E37" s="45">
        <v>78.900000000000006</v>
      </c>
      <c r="F37" s="45">
        <v>18.899999999999999</v>
      </c>
    </row>
    <row r="38" spans="1:6">
      <c r="A38" s="46" t="s">
        <v>102</v>
      </c>
      <c r="B38" s="45">
        <v>12.4</v>
      </c>
      <c r="C38" s="45">
        <v>26</v>
      </c>
      <c r="D38" s="45">
        <v>38.200000000000003</v>
      </c>
      <c r="E38" s="45">
        <v>33.9</v>
      </c>
      <c r="F38" s="45">
        <v>11.2</v>
      </c>
    </row>
  </sheetData>
  <hyperlinks>
    <hyperlink ref="A4" location="Table_of_contents!A1" display="Back to table of contents" xr:uid="{00000000-0004-0000-1800-000000000000}"/>
  </hyperlink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P109"/>
  <sheetViews>
    <sheetView workbookViewId="0"/>
  </sheetViews>
  <sheetFormatPr defaultRowHeight="14.4"/>
  <cols>
    <col min="1" max="1" width="25.109375" bestFit="1" customWidth="1"/>
    <col min="2" max="2" width="11.33203125" customWidth="1"/>
    <col min="3" max="6" width="11.33203125" style="118" customWidth="1"/>
    <col min="7" max="7" width="11.33203125" customWidth="1"/>
  </cols>
  <sheetData>
    <row r="1" spans="1:16">
      <c r="A1" s="123" t="s">
        <v>251</v>
      </c>
      <c r="B1" s="123" t="s">
        <v>376</v>
      </c>
    </row>
    <row r="2" spans="1:16" ht="15.6">
      <c r="A2">
        <v>2000</v>
      </c>
      <c r="B2">
        <v>2000</v>
      </c>
      <c r="J2" s="31"/>
      <c r="K2" s="31"/>
      <c r="L2" s="98"/>
      <c r="M2" s="99"/>
      <c r="N2" s="99"/>
      <c r="O2" s="99"/>
      <c r="P2" s="99"/>
    </row>
    <row r="3" spans="1:16" ht="15.6">
      <c r="A3">
        <v>2001</v>
      </c>
      <c r="J3" s="31"/>
      <c r="K3" s="31"/>
      <c r="L3" s="98"/>
      <c r="M3" s="100"/>
      <c r="N3" s="99"/>
      <c r="O3" s="99"/>
      <c r="P3" s="99"/>
    </row>
    <row r="4" spans="1:16" ht="15.6">
      <c r="A4">
        <v>2002</v>
      </c>
      <c r="J4" s="31"/>
      <c r="K4" s="31"/>
      <c r="L4" s="98"/>
      <c r="M4" s="100"/>
      <c r="N4" s="101"/>
      <c r="O4" s="101"/>
      <c r="P4" s="101"/>
    </row>
    <row r="5" spans="1:16" ht="15.6">
      <c r="A5">
        <v>2003</v>
      </c>
      <c r="J5" s="31"/>
      <c r="K5" s="31"/>
      <c r="L5" s="98"/>
      <c r="M5" s="100"/>
      <c r="N5" s="101"/>
      <c r="O5" s="101"/>
      <c r="P5" s="101"/>
    </row>
    <row r="6" spans="1:16" ht="15.6">
      <c r="A6">
        <v>2004</v>
      </c>
      <c r="J6" s="31"/>
      <c r="K6" s="31"/>
      <c r="L6" s="98"/>
      <c r="M6" s="100"/>
      <c r="N6" s="101"/>
      <c r="O6" s="101"/>
      <c r="P6" s="101"/>
    </row>
    <row r="7" spans="1:16" ht="15.6">
      <c r="A7">
        <v>2005</v>
      </c>
      <c r="B7">
        <v>2005</v>
      </c>
      <c r="J7" s="31"/>
      <c r="K7" s="31"/>
      <c r="L7" s="98"/>
      <c r="M7" s="100"/>
      <c r="N7" s="101"/>
      <c r="O7" s="101"/>
      <c r="P7" s="101"/>
    </row>
    <row r="8" spans="1:16" ht="15.6">
      <c r="A8">
        <v>2006</v>
      </c>
      <c r="J8" s="31"/>
      <c r="K8" s="31"/>
      <c r="L8" s="98"/>
      <c r="M8" s="100"/>
      <c r="N8" s="101"/>
      <c r="O8" s="101"/>
      <c r="P8" s="101"/>
    </row>
    <row r="9" spans="1:16" ht="15.6">
      <c r="A9">
        <v>2007</v>
      </c>
      <c r="J9" s="31"/>
      <c r="K9" s="31"/>
      <c r="L9" s="98"/>
      <c r="M9" s="100"/>
      <c r="N9" s="101"/>
      <c r="O9" s="101"/>
      <c r="P9" s="101"/>
    </row>
    <row r="10" spans="1:16" ht="15.6">
      <c r="A10">
        <v>2008</v>
      </c>
      <c r="J10" s="31"/>
      <c r="K10" s="31"/>
      <c r="L10" s="98"/>
      <c r="M10" s="100"/>
      <c r="N10" s="101"/>
      <c r="O10" s="101"/>
      <c r="P10" s="101"/>
    </row>
    <row r="11" spans="1:16" ht="15.6">
      <c r="A11">
        <v>2009</v>
      </c>
      <c r="J11" s="31"/>
      <c r="K11" s="31"/>
      <c r="L11" s="98"/>
      <c r="M11" s="100"/>
      <c r="N11" s="101"/>
      <c r="O11" s="101"/>
      <c r="P11" s="101"/>
    </row>
    <row r="12" spans="1:16" ht="15.6">
      <c r="A12">
        <v>2010</v>
      </c>
      <c r="B12">
        <v>2010</v>
      </c>
      <c r="J12" s="31"/>
      <c r="K12" s="31"/>
      <c r="L12" s="98"/>
      <c r="M12" s="100"/>
      <c r="N12" s="101"/>
      <c r="O12" s="101"/>
      <c r="P12" s="101"/>
    </row>
    <row r="13" spans="1:16" ht="15.6">
      <c r="A13">
        <v>2011</v>
      </c>
      <c r="J13" s="31"/>
      <c r="K13" s="31"/>
      <c r="L13" s="98"/>
      <c r="M13" s="100"/>
      <c r="N13" s="101"/>
      <c r="O13" s="101"/>
      <c r="P13" s="101"/>
    </row>
    <row r="14" spans="1:16" ht="15.6">
      <c r="A14">
        <v>2012</v>
      </c>
      <c r="J14" s="31"/>
      <c r="K14" s="31"/>
      <c r="L14" s="98"/>
      <c r="M14" s="100"/>
      <c r="N14" s="101"/>
      <c r="O14" s="101"/>
      <c r="P14" s="101"/>
    </row>
    <row r="15" spans="1:16" ht="15.6">
      <c r="A15">
        <v>2013</v>
      </c>
      <c r="J15" s="31"/>
      <c r="K15" s="31"/>
      <c r="L15" s="98"/>
      <c r="M15" s="100"/>
      <c r="N15" s="101"/>
      <c r="O15" s="101"/>
      <c r="P15" s="101"/>
    </row>
    <row r="16" spans="1:16" ht="15.6">
      <c r="A16">
        <v>2014</v>
      </c>
      <c r="J16" s="31"/>
      <c r="K16" s="31"/>
      <c r="L16" s="98"/>
      <c r="M16" s="100"/>
      <c r="N16" s="101"/>
      <c r="O16" s="101"/>
      <c r="P16" s="101"/>
    </row>
    <row r="17" spans="1:16" ht="15.6">
      <c r="A17">
        <v>2015</v>
      </c>
      <c r="B17">
        <v>2015</v>
      </c>
      <c r="J17" s="31"/>
      <c r="K17" s="31"/>
      <c r="L17" s="98"/>
      <c r="M17" s="100"/>
      <c r="N17" s="101"/>
      <c r="O17" s="101"/>
      <c r="P17" s="101"/>
    </row>
    <row r="18" spans="1:16" ht="15.6">
      <c r="A18">
        <v>2016</v>
      </c>
      <c r="J18" s="31"/>
      <c r="K18" s="31"/>
      <c r="L18" s="98"/>
      <c r="M18" s="100"/>
      <c r="N18" s="101"/>
      <c r="O18" s="101"/>
      <c r="P18" s="101"/>
    </row>
    <row r="19" spans="1:16" ht="15.6">
      <c r="A19">
        <v>2017</v>
      </c>
      <c r="J19" s="31"/>
      <c r="K19" s="31"/>
      <c r="L19" s="98"/>
      <c r="M19" s="100"/>
      <c r="N19" s="101"/>
      <c r="O19" s="101"/>
      <c r="P19" s="101"/>
    </row>
    <row r="20" spans="1:16" ht="15.6">
      <c r="A20">
        <v>2018</v>
      </c>
      <c r="J20" s="31"/>
      <c r="K20" s="31"/>
      <c r="L20" s="98"/>
      <c r="M20" s="100"/>
      <c r="N20" s="101"/>
      <c r="O20" s="101"/>
      <c r="P20" s="101"/>
    </row>
    <row r="21" spans="1:16" ht="15.6">
      <c r="A21">
        <v>2019</v>
      </c>
      <c r="J21" s="31"/>
      <c r="K21" s="31"/>
      <c r="L21" s="98"/>
      <c r="M21" s="100"/>
      <c r="N21" s="101"/>
      <c r="O21" s="101"/>
      <c r="P21" s="101"/>
    </row>
    <row r="22" spans="1:16" ht="15.6">
      <c r="A22">
        <v>2020</v>
      </c>
      <c r="B22">
        <v>2020</v>
      </c>
      <c r="J22" s="31"/>
      <c r="K22" s="31"/>
      <c r="L22" s="98"/>
      <c r="M22" s="100"/>
      <c r="N22" s="101"/>
      <c r="O22" s="101"/>
      <c r="P22" s="101"/>
    </row>
    <row r="23" spans="1:16" ht="15.6">
      <c r="A23">
        <v>2021</v>
      </c>
      <c r="J23" s="31"/>
      <c r="K23" s="31"/>
      <c r="L23" s="98"/>
      <c r="M23" s="100"/>
      <c r="N23" s="101"/>
      <c r="O23" s="101"/>
      <c r="P23" s="101"/>
    </row>
    <row r="24" spans="1:16" ht="15.6">
      <c r="A24">
        <v>2022</v>
      </c>
      <c r="J24" s="31"/>
      <c r="K24" s="31"/>
      <c r="L24" s="98"/>
      <c r="M24" s="100"/>
      <c r="N24" s="101"/>
      <c r="O24" s="101"/>
      <c r="P24" s="101"/>
    </row>
    <row r="25" spans="1:16" ht="15.6">
      <c r="A25">
        <v>2023</v>
      </c>
      <c r="B25">
        <v>2023</v>
      </c>
      <c r="J25" s="31"/>
      <c r="K25" s="31"/>
      <c r="L25" s="98"/>
      <c r="M25" s="100"/>
      <c r="N25" s="101"/>
      <c r="O25" s="101"/>
      <c r="P25" s="101"/>
    </row>
    <row r="26" spans="1:16" ht="15.6">
      <c r="J26" s="31"/>
      <c r="K26" s="31"/>
      <c r="L26" s="98"/>
      <c r="M26" s="100"/>
      <c r="N26" s="101"/>
      <c r="O26" s="101"/>
      <c r="P26" s="101"/>
    </row>
    <row r="27" spans="1:16" ht="15.6">
      <c r="A27" s="123" t="s">
        <v>375</v>
      </c>
      <c r="J27" s="31"/>
      <c r="K27" s="31"/>
      <c r="L27" s="98"/>
      <c r="M27" s="100"/>
      <c r="N27" s="101"/>
      <c r="O27" s="101"/>
      <c r="P27" s="101"/>
    </row>
    <row r="28" spans="1:16" ht="43.2">
      <c r="A28" t="s">
        <v>0</v>
      </c>
      <c r="B28" t="s">
        <v>167</v>
      </c>
      <c r="C28" s="119" t="s">
        <v>269</v>
      </c>
      <c r="D28" s="119" t="s">
        <v>1</v>
      </c>
      <c r="E28" s="119" t="s">
        <v>332</v>
      </c>
      <c r="F28" s="8" t="s">
        <v>333</v>
      </c>
      <c r="I28" s="31"/>
      <c r="J28" s="31"/>
      <c r="K28" s="98"/>
      <c r="L28" s="100"/>
      <c r="M28" s="99"/>
      <c r="N28" s="99"/>
      <c r="O28" s="99"/>
    </row>
    <row r="29" spans="1:16">
      <c r="A29">
        <v>1996</v>
      </c>
      <c r="B29" t="s">
        <v>168</v>
      </c>
      <c r="C29" s="120">
        <v>244</v>
      </c>
      <c r="D29" s="4"/>
      <c r="E29" s="4"/>
      <c r="F29" s="4"/>
    </row>
    <row r="30" spans="1:16">
      <c r="A30">
        <v>1997</v>
      </c>
      <c r="B30" t="s">
        <v>168</v>
      </c>
      <c r="C30" s="120">
        <v>224</v>
      </c>
      <c r="D30" s="4"/>
      <c r="E30" s="4"/>
      <c r="F30" s="4"/>
    </row>
    <row r="31" spans="1:16">
      <c r="A31">
        <v>1998</v>
      </c>
      <c r="B31" t="s">
        <v>168</v>
      </c>
      <c r="C31" s="120">
        <v>249</v>
      </c>
      <c r="D31" s="118">
        <v>260</v>
      </c>
      <c r="E31" s="121">
        <v>228.39594962666968</v>
      </c>
      <c r="F31" s="122">
        <v>291.60405037333032</v>
      </c>
    </row>
    <row r="32" spans="1:16">
      <c r="A32">
        <v>1999</v>
      </c>
      <c r="B32" t="s">
        <v>168</v>
      </c>
      <c r="C32" s="120">
        <v>291</v>
      </c>
      <c r="D32" s="118">
        <v>277.8</v>
      </c>
      <c r="E32" s="121">
        <v>245.13202669279897</v>
      </c>
      <c r="F32" s="122">
        <v>310.46797330720108</v>
      </c>
    </row>
    <row r="33" spans="1:6">
      <c r="A33">
        <v>2000</v>
      </c>
      <c r="B33" t="s">
        <v>168</v>
      </c>
      <c r="C33" s="120">
        <v>292</v>
      </c>
      <c r="D33" s="118">
        <v>309.39999999999998</v>
      </c>
      <c r="E33" s="121">
        <v>274.92405128208941</v>
      </c>
      <c r="F33" s="122">
        <v>343.87594871791055</v>
      </c>
    </row>
    <row r="34" spans="1:6">
      <c r="A34">
        <v>2001</v>
      </c>
      <c r="B34" t="s">
        <v>168</v>
      </c>
      <c r="C34" s="120">
        <v>333</v>
      </c>
      <c r="D34" s="118">
        <v>323.39999999999998</v>
      </c>
      <c r="E34" s="121">
        <v>288.15268180414284</v>
      </c>
      <c r="F34" s="122">
        <v>358.64731819585711</v>
      </c>
    </row>
    <row r="35" spans="1:6">
      <c r="A35">
        <v>2002</v>
      </c>
      <c r="B35" t="s">
        <v>168</v>
      </c>
      <c r="C35" s="120">
        <v>382</v>
      </c>
      <c r="D35" s="118">
        <v>336.4</v>
      </c>
      <c r="E35" s="121">
        <v>300.45122755920585</v>
      </c>
      <c r="F35" s="122">
        <v>372.34877244079411</v>
      </c>
    </row>
    <row r="36" spans="1:6">
      <c r="A36">
        <v>2003</v>
      </c>
      <c r="B36" t="s">
        <v>168</v>
      </c>
      <c r="C36" s="120">
        <v>319</v>
      </c>
      <c r="D36" s="118">
        <v>345.2</v>
      </c>
      <c r="E36" s="121">
        <v>308.78406502642008</v>
      </c>
      <c r="F36" s="122">
        <v>381.6159349735799</v>
      </c>
    </row>
    <row r="37" spans="1:6">
      <c r="A37">
        <v>2004</v>
      </c>
      <c r="B37" t="s">
        <v>168</v>
      </c>
      <c r="C37" s="120">
        <v>356</v>
      </c>
      <c r="D37" s="118">
        <v>362.6</v>
      </c>
      <c r="E37" s="121">
        <v>325.27756492402995</v>
      </c>
      <c r="F37" s="122">
        <v>399.9224350759701</v>
      </c>
    </row>
    <row r="38" spans="1:6">
      <c r="A38">
        <v>2005</v>
      </c>
      <c r="B38" t="s">
        <v>168</v>
      </c>
      <c r="C38" s="120">
        <v>336</v>
      </c>
      <c r="D38" s="118">
        <v>377.2</v>
      </c>
      <c r="E38" s="121">
        <v>339.13359066053118</v>
      </c>
      <c r="F38" s="122">
        <v>415.26640933946879</v>
      </c>
    </row>
    <row r="39" spans="1:6">
      <c r="A39">
        <v>2006</v>
      </c>
      <c r="B39" t="s">
        <v>168</v>
      </c>
      <c r="C39" s="120">
        <v>420</v>
      </c>
      <c r="D39" s="118">
        <v>428.2</v>
      </c>
      <c r="E39" s="121">
        <v>387.64173179239526</v>
      </c>
      <c r="F39" s="122">
        <v>468.75826820760471</v>
      </c>
    </row>
    <row r="40" spans="1:6">
      <c r="A40">
        <v>2007</v>
      </c>
      <c r="B40" t="s">
        <v>168</v>
      </c>
      <c r="C40" s="120">
        <v>455</v>
      </c>
      <c r="D40" s="118">
        <v>466</v>
      </c>
      <c r="E40" s="121">
        <v>423.68941503595113</v>
      </c>
      <c r="F40" s="122">
        <v>508.31058496404887</v>
      </c>
    </row>
    <row r="41" spans="1:6">
      <c r="A41">
        <v>2008</v>
      </c>
      <c r="B41" t="s">
        <v>168</v>
      </c>
      <c r="C41" s="120">
        <v>574</v>
      </c>
      <c r="D41" s="118">
        <v>495.8</v>
      </c>
      <c r="E41" s="121">
        <v>452.15752894255417</v>
      </c>
      <c r="F41" s="122">
        <v>539.44247105744591</v>
      </c>
    </row>
    <row r="42" spans="1:6">
      <c r="A42">
        <v>2009</v>
      </c>
      <c r="B42" t="s">
        <v>168</v>
      </c>
      <c r="C42" s="120">
        <v>545</v>
      </c>
      <c r="D42" s="118">
        <v>528.6</v>
      </c>
      <c r="E42" s="121">
        <v>483.53704670130912</v>
      </c>
      <c r="F42" s="122">
        <v>573.66295329869092</v>
      </c>
    </row>
    <row r="43" spans="1:6">
      <c r="A43">
        <v>2010</v>
      </c>
      <c r="B43" t="s">
        <v>168</v>
      </c>
      <c r="C43" s="120">
        <v>485</v>
      </c>
      <c r="D43" s="118">
        <v>553.79999999999995</v>
      </c>
      <c r="E43" s="121">
        <v>507.67540699366549</v>
      </c>
      <c r="F43" s="122">
        <v>599.92459300633448</v>
      </c>
    </row>
    <row r="44" spans="1:6">
      <c r="A44">
        <v>2011</v>
      </c>
      <c r="B44" t="s">
        <v>168</v>
      </c>
      <c r="C44" s="120">
        <v>584</v>
      </c>
      <c r="D44" s="118">
        <v>544.4</v>
      </c>
      <c r="E44" s="121">
        <v>498.6685333714301</v>
      </c>
      <c r="F44" s="122">
        <v>590.1314666285698</v>
      </c>
    </row>
    <row r="45" spans="1:6">
      <c r="A45">
        <v>2012</v>
      </c>
      <c r="B45" t="s">
        <v>168</v>
      </c>
      <c r="C45" s="120">
        <v>581</v>
      </c>
      <c r="D45" s="118">
        <v>558.20000000000005</v>
      </c>
      <c r="E45" s="121">
        <v>511.8925371025361</v>
      </c>
      <c r="F45" s="122">
        <v>604.50746289746394</v>
      </c>
    </row>
    <row r="46" spans="1:6">
      <c r="A46">
        <v>2013</v>
      </c>
      <c r="B46" t="s">
        <v>168</v>
      </c>
      <c r="C46" s="120">
        <v>527</v>
      </c>
      <c r="D46" s="118">
        <v>602.4</v>
      </c>
      <c r="E46" s="121">
        <v>554.29407687196931</v>
      </c>
      <c r="F46" s="122">
        <v>650.50592312803064</v>
      </c>
    </row>
    <row r="47" spans="1:6">
      <c r="A47">
        <v>2014</v>
      </c>
      <c r="B47" t="s">
        <v>168</v>
      </c>
      <c r="C47" s="120">
        <v>614</v>
      </c>
      <c r="D47" s="118">
        <v>659.2</v>
      </c>
      <c r="E47" s="121">
        <v>608.87721470347651</v>
      </c>
      <c r="F47" s="122">
        <v>709.52278529652358</v>
      </c>
    </row>
    <row r="48" spans="1:6">
      <c r="A48">
        <v>2015</v>
      </c>
      <c r="B48" t="s">
        <v>168</v>
      </c>
      <c r="C48" s="120">
        <v>706</v>
      </c>
      <c r="D48" s="118">
        <v>729.8</v>
      </c>
      <c r="E48" s="121">
        <v>676.85097092486012</v>
      </c>
      <c r="F48" s="122">
        <v>782.74902907513979</v>
      </c>
    </row>
    <row r="49" spans="1:6">
      <c r="A49">
        <v>2016</v>
      </c>
      <c r="B49" t="s">
        <v>168</v>
      </c>
      <c r="C49" s="120">
        <v>868</v>
      </c>
      <c r="D49" s="118">
        <v>861.8</v>
      </c>
      <c r="E49" s="121">
        <v>804.26139661062314</v>
      </c>
      <c r="F49" s="122">
        <v>919.33860338937677</v>
      </c>
    </row>
    <row r="50" spans="1:6">
      <c r="A50">
        <v>2017</v>
      </c>
      <c r="B50" t="s">
        <v>168</v>
      </c>
      <c r="C50" s="120">
        <v>934</v>
      </c>
      <c r="D50" s="118">
        <v>995</v>
      </c>
      <c r="E50" s="121">
        <v>933.17450364129695</v>
      </c>
      <c r="F50" s="122">
        <v>1056.825496358703</v>
      </c>
    </row>
    <row r="51" spans="1:6">
      <c r="A51">
        <v>2018</v>
      </c>
      <c r="B51" t="s">
        <v>168</v>
      </c>
      <c r="C51" s="120">
        <v>1187</v>
      </c>
      <c r="D51" s="118">
        <v>1121.5999999999999</v>
      </c>
      <c r="E51" s="121">
        <v>1055.9590176795014</v>
      </c>
      <c r="F51" s="122">
        <v>1187.2409823204985</v>
      </c>
    </row>
    <row r="52" spans="1:6">
      <c r="A52">
        <v>2019</v>
      </c>
      <c r="B52" t="s">
        <v>168</v>
      </c>
      <c r="C52" s="120">
        <v>1280</v>
      </c>
      <c r="D52" s="118">
        <v>1214</v>
      </c>
      <c r="E52" s="121">
        <v>1145.7086945504773</v>
      </c>
      <c r="F52" s="122">
        <v>1282.2913054495227</v>
      </c>
    </row>
    <row r="53" spans="1:6">
      <c r="A53">
        <v>2020</v>
      </c>
      <c r="B53" t="s">
        <v>168</v>
      </c>
      <c r="C53" s="120">
        <v>1339</v>
      </c>
      <c r="D53" s="118">
        <v>1237.4000000000001</v>
      </c>
      <c r="E53" s="121">
        <v>1168.4536742095709</v>
      </c>
      <c r="F53" s="122">
        <v>1306.3463257904293</v>
      </c>
    </row>
    <row r="54" spans="1:6">
      <c r="A54">
        <v>2021</v>
      </c>
      <c r="B54" t="s">
        <v>168</v>
      </c>
      <c r="C54" s="120">
        <v>1330</v>
      </c>
      <c r="D54" s="118">
        <v>1234.4000000000001</v>
      </c>
      <c r="E54" s="121">
        <v>1165.5373029863049</v>
      </c>
      <c r="F54" s="122">
        <v>1303.2626970136953</v>
      </c>
    </row>
    <row r="55" spans="1:6">
      <c r="A55">
        <v>2022</v>
      </c>
      <c r="B55" t="s">
        <v>168</v>
      </c>
      <c r="C55" s="120">
        <v>1051</v>
      </c>
      <c r="D55" s="4"/>
      <c r="E55" s="4"/>
      <c r="F55" s="4"/>
    </row>
    <row r="56" spans="1:6">
      <c r="A56">
        <v>2023</v>
      </c>
      <c r="B56" t="s">
        <v>168</v>
      </c>
      <c r="C56" s="120">
        <v>1172</v>
      </c>
      <c r="D56" s="4"/>
      <c r="E56" s="4"/>
      <c r="F56" s="4"/>
    </row>
    <row r="58" spans="1:6">
      <c r="A58" s="123" t="s">
        <v>398</v>
      </c>
    </row>
    <row r="59" spans="1:6" ht="43.2">
      <c r="A59" s="8" t="s">
        <v>54</v>
      </c>
      <c r="B59" s="8" t="s">
        <v>244</v>
      </c>
      <c r="C59" s="119" t="s">
        <v>377</v>
      </c>
      <c r="D59" s="119" t="s">
        <v>74</v>
      </c>
      <c r="E59" s="119" t="s">
        <v>75</v>
      </c>
      <c r="F59" s="119" t="s">
        <v>378</v>
      </c>
    </row>
    <row r="60" spans="1:6">
      <c r="A60" t="s">
        <v>51</v>
      </c>
      <c r="B60" t="s">
        <v>243</v>
      </c>
      <c r="C60" s="118">
        <v>11.5</v>
      </c>
      <c r="D60" s="118">
        <v>4.9000000000000004</v>
      </c>
      <c r="E60" s="118">
        <v>18</v>
      </c>
      <c r="F60" s="118">
        <f>C60-D60</f>
        <v>6.6</v>
      </c>
    </row>
    <row r="61" spans="1:6" ht="15">
      <c r="A61" t="s">
        <v>42</v>
      </c>
      <c r="B61" s="1" t="s">
        <v>243</v>
      </c>
      <c r="C61" s="118">
        <v>15.5</v>
      </c>
      <c r="D61" s="118">
        <v>12</v>
      </c>
      <c r="E61" s="118">
        <v>19.100000000000001</v>
      </c>
      <c r="F61" s="118">
        <f t="shared" ref="F61:F73" si="0">C61-D61</f>
        <v>3.5</v>
      </c>
    </row>
    <row r="62" spans="1:6" ht="15">
      <c r="A62" t="s">
        <v>53</v>
      </c>
      <c r="B62" s="1" t="s">
        <v>243</v>
      </c>
      <c r="C62" s="118">
        <v>15.8</v>
      </c>
      <c r="D62" s="118">
        <v>13.7</v>
      </c>
      <c r="E62" s="118">
        <v>17.8</v>
      </c>
      <c r="F62" s="118">
        <f t="shared" si="0"/>
        <v>2.1000000000000014</v>
      </c>
    </row>
    <row r="63" spans="1:6" ht="15">
      <c r="A63" t="s">
        <v>45</v>
      </c>
      <c r="B63" s="1" t="s">
        <v>243</v>
      </c>
      <c r="C63" s="118">
        <v>15.9</v>
      </c>
      <c r="D63" s="118">
        <v>14.5</v>
      </c>
      <c r="E63" s="118">
        <v>17.399999999999999</v>
      </c>
      <c r="F63" s="118">
        <f t="shared" si="0"/>
        <v>1.4000000000000004</v>
      </c>
    </row>
    <row r="64" spans="1:6" ht="15">
      <c r="A64" t="s">
        <v>49</v>
      </c>
      <c r="B64" s="1" t="s">
        <v>243</v>
      </c>
      <c r="C64" s="118">
        <v>16.5</v>
      </c>
      <c r="D64" s="118">
        <v>8.9</v>
      </c>
      <c r="E64" s="118">
        <v>24.2</v>
      </c>
      <c r="F64" s="118">
        <f t="shared" si="0"/>
        <v>7.6</v>
      </c>
    </row>
    <row r="65" spans="1:6" ht="15">
      <c r="A65" t="s">
        <v>47</v>
      </c>
      <c r="B65" s="1" t="s">
        <v>243</v>
      </c>
      <c r="C65" s="118">
        <v>18.899999999999999</v>
      </c>
      <c r="D65" s="118">
        <v>17.600000000000001</v>
      </c>
      <c r="E65" s="118">
        <v>20.2</v>
      </c>
      <c r="F65" s="118">
        <f t="shared" si="0"/>
        <v>1.2999999999999972</v>
      </c>
    </row>
    <row r="66" spans="1:6" ht="15">
      <c r="A66" t="s">
        <v>43</v>
      </c>
      <c r="B66" s="1" t="s">
        <v>243</v>
      </c>
      <c r="C66" s="118">
        <v>20.2</v>
      </c>
      <c r="D66" s="118">
        <v>18.100000000000001</v>
      </c>
      <c r="E66" s="118">
        <v>22.3</v>
      </c>
      <c r="F66" s="118">
        <f t="shared" si="0"/>
        <v>2.0999999999999979</v>
      </c>
    </row>
    <row r="67" spans="1:6" ht="15">
      <c r="A67" t="s">
        <v>44</v>
      </c>
      <c r="B67" s="1" t="s">
        <v>243</v>
      </c>
      <c r="C67" s="118">
        <v>23</v>
      </c>
      <c r="D67" s="118">
        <v>20.5</v>
      </c>
      <c r="E67" s="118">
        <v>25.5</v>
      </c>
      <c r="F67" s="118">
        <f t="shared" si="0"/>
        <v>2.5</v>
      </c>
    </row>
    <row r="68" spans="1:6" ht="15">
      <c r="A68" t="s">
        <v>40</v>
      </c>
      <c r="B68" s="1" t="s">
        <v>243</v>
      </c>
      <c r="C68" s="118">
        <v>23.6</v>
      </c>
      <c r="D68" s="118">
        <v>23.1</v>
      </c>
      <c r="E68" s="118">
        <v>24.2</v>
      </c>
      <c r="F68" s="118">
        <f t="shared" si="0"/>
        <v>0.5</v>
      </c>
    </row>
    <row r="69" spans="1:6" ht="15">
      <c r="A69" t="s">
        <v>185</v>
      </c>
      <c r="B69" s="1" t="s">
        <v>243</v>
      </c>
      <c r="C69" s="118">
        <v>23.7</v>
      </c>
      <c r="D69" s="118">
        <v>19.7</v>
      </c>
      <c r="E69" s="118">
        <v>27.6</v>
      </c>
      <c r="F69" s="118">
        <f t="shared" si="0"/>
        <v>4</v>
      </c>
    </row>
    <row r="70" spans="1:6">
      <c r="A70" t="s">
        <v>50</v>
      </c>
      <c r="B70" t="s">
        <v>243</v>
      </c>
      <c r="C70" s="118">
        <v>25.3</v>
      </c>
      <c r="D70" s="118">
        <v>23</v>
      </c>
      <c r="E70" s="118">
        <v>27.5</v>
      </c>
      <c r="F70" s="118">
        <f t="shared" si="0"/>
        <v>2.3000000000000007</v>
      </c>
    </row>
    <row r="71" spans="1:6" ht="15">
      <c r="A71" t="s">
        <v>46</v>
      </c>
      <c r="B71" s="1" t="s">
        <v>243</v>
      </c>
      <c r="C71" s="118">
        <v>25.8</v>
      </c>
      <c r="D71" s="118">
        <v>24</v>
      </c>
      <c r="E71" s="118">
        <v>27.5</v>
      </c>
      <c r="F71" s="118">
        <f t="shared" si="0"/>
        <v>1.8000000000000007</v>
      </c>
    </row>
    <row r="72" spans="1:6" ht="15">
      <c r="A72" t="s">
        <v>188</v>
      </c>
      <c r="B72" s="1" t="s">
        <v>243</v>
      </c>
      <c r="C72" s="118">
        <v>29.4</v>
      </c>
      <c r="D72" s="118">
        <v>26.7</v>
      </c>
      <c r="E72" s="118">
        <v>32</v>
      </c>
      <c r="F72" s="118">
        <f t="shared" si="0"/>
        <v>2.6999999999999993</v>
      </c>
    </row>
    <row r="73" spans="1:6" ht="15">
      <c r="A73" t="s">
        <v>190</v>
      </c>
      <c r="B73" s="1" t="s">
        <v>243</v>
      </c>
      <c r="C73" s="118">
        <v>33.799999999999997</v>
      </c>
      <c r="D73" s="118">
        <v>32.299999999999997</v>
      </c>
      <c r="E73" s="118">
        <v>35.299999999999997</v>
      </c>
      <c r="F73" s="118">
        <f t="shared" si="0"/>
        <v>1.5</v>
      </c>
    </row>
    <row r="76" spans="1:6">
      <c r="A76" s="123" t="s">
        <v>399</v>
      </c>
    </row>
    <row r="77" spans="1:6" ht="43.2">
      <c r="A77" s="8" t="s">
        <v>103</v>
      </c>
      <c r="B77" s="8" t="s">
        <v>244</v>
      </c>
      <c r="C77" s="119" t="s">
        <v>377</v>
      </c>
      <c r="D77" s="119" t="s">
        <v>74</v>
      </c>
      <c r="E77" s="119" t="s">
        <v>75</v>
      </c>
      <c r="F77" s="119" t="s">
        <v>378</v>
      </c>
    </row>
    <row r="78" spans="1:6">
      <c r="A78" t="s">
        <v>85</v>
      </c>
      <c r="B78" t="s">
        <v>245</v>
      </c>
      <c r="C78" s="118">
        <v>8.3000000000000007</v>
      </c>
      <c r="D78" s="118">
        <v>5.6</v>
      </c>
      <c r="E78" s="118">
        <v>11</v>
      </c>
      <c r="F78" s="118">
        <f t="shared" ref="F78:F109" si="1">C78-D78</f>
        <v>2.7000000000000011</v>
      </c>
    </row>
    <row r="79" spans="1:6">
      <c r="A79" t="s">
        <v>83</v>
      </c>
      <c r="B79" t="s">
        <v>245</v>
      </c>
      <c r="C79" s="118">
        <v>10.8</v>
      </c>
      <c r="D79" s="118">
        <v>7.8</v>
      </c>
      <c r="E79" s="118">
        <v>13.7</v>
      </c>
      <c r="F79" s="118">
        <f t="shared" si="1"/>
        <v>3.0000000000000009</v>
      </c>
    </row>
    <row r="80" spans="1:6">
      <c r="A80" t="s">
        <v>77</v>
      </c>
      <c r="B80" t="s">
        <v>245</v>
      </c>
      <c r="C80" s="118">
        <v>10.9</v>
      </c>
      <c r="D80" s="118">
        <v>9</v>
      </c>
      <c r="E80" s="118">
        <v>12.7</v>
      </c>
      <c r="F80" s="118">
        <f t="shared" si="1"/>
        <v>1.9000000000000004</v>
      </c>
    </row>
    <row r="81" spans="1:6">
      <c r="A81" t="s">
        <v>91</v>
      </c>
      <c r="B81" t="s">
        <v>245</v>
      </c>
      <c r="C81" s="118">
        <v>11.5</v>
      </c>
      <c r="D81" s="118">
        <v>4.9000000000000004</v>
      </c>
      <c r="E81" s="118">
        <v>18</v>
      </c>
      <c r="F81" s="118">
        <f t="shared" si="1"/>
        <v>6.6</v>
      </c>
    </row>
    <row r="82" spans="1:6">
      <c r="A82" t="s">
        <v>90</v>
      </c>
      <c r="B82" t="s">
        <v>245</v>
      </c>
      <c r="C82" s="118">
        <v>13.6</v>
      </c>
      <c r="D82" s="118">
        <v>10.1</v>
      </c>
      <c r="E82" s="118">
        <v>17.100000000000001</v>
      </c>
      <c r="F82" s="118">
        <f t="shared" si="1"/>
        <v>3.5</v>
      </c>
    </row>
    <row r="83" spans="1:6">
      <c r="A83" t="s">
        <v>53</v>
      </c>
      <c r="B83" t="s">
        <v>245</v>
      </c>
      <c r="C83" s="118">
        <v>15.2</v>
      </c>
      <c r="D83" s="118">
        <v>12.8</v>
      </c>
      <c r="E83" s="118">
        <v>17.5</v>
      </c>
      <c r="F83" s="118">
        <f t="shared" si="1"/>
        <v>2.3999999999999986</v>
      </c>
    </row>
    <row r="84" spans="1:6">
      <c r="A84" t="s">
        <v>96</v>
      </c>
      <c r="B84" t="s">
        <v>245</v>
      </c>
      <c r="C84" s="118">
        <v>15.5</v>
      </c>
      <c r="D84" s="118">
        <v>12</v>
      </c>
      <c r="E84" s="118">
        <v>19.100000000000001</v>
      </c>
      <c r="F84" s="118">
        <f t="shared" si="1"/>
        <v>3.5</v>
      </c>
    </row>
    <row r="85" spans="1:6">
      <c r="A85" t="s">
        <v>78</v>
      </c>
      <c r="B85" t="s">
        <v>245</v>
      </c>
      <c r="C85" s="118">
        <v>16.399999999999999</v>
      </c>
      <c r="D85" s="118">
        <v>12.8</v>
      </c>
      <c r="E85" s="118">
        <v>19.899999999999999</v>
      </c>
      <c r="F85" s="118">
        <f t="shared" si="1"/>
        <v>3.5999999999999979</v>
      </c>
    </row>
    <row r="86" spans="1:6">
      <c r="A86" t="s">
        <v>84</v>
      </c>
      <c r="B86" t="s">
        <v>245</v>
      </c>
      <c r="C86" s="118">
        <v>16.399999999999999</v>
      </c>
      <c r="D86" s="118">
        <v>12.9</v>
      </c>
      <c r="E86" s="118">
        <v>19.899999999999999</v>
      </c>
      <c r="F86" s="118">
        <f t="shared" si="1"/>
        <v>3.4999999999999982</v>
      </c>
    </row>
    <row r="87" spans="1:6">
      <c r="A87" t="s">
        <v>97</v>
      </c>
      <c r="B87" t="s">
        <v>245</v>
      </c>
      <c r="C87" s="118">
        <v>16.5</v>
      </c>
      <c r="D87" s="118">
        <v>8.9</v>
      </c>
      <c r="E87" s="118">
        <v>24.2</v>
      </c>
      <c r="F87" s="118">
        <f t="shared" si="1"/>
        <v>7.6</v>
      </c>
    </row>
    <row r="88" spans="1:6">
      <c r="A88" t="s">
        <v>102</v>
      </c>
      <c r="B88" t="s">
        <v>245</v>
      </c>
      <c r="C88" s="118">
        <v>16.5</v>
      </c>
      <c r="D88" s="118">
        <v>13.9</v>
      </c>
      <c r="E88" s="118">
        <v>19.2</v>
      </c>
      <c r="F88" s="118">
        <f t="shared" si="1"/>
        <v>2.5999999999999996</v>
      </c>
    </row>
    <row r="89" spans="1:6">
      <c r="A89" t="s">
        <v>184</v>
      </c>
      <c r="B89" t="s">
        <v>245</v>
      </c>
      <c r="C89" s="118">
        <v>17.600000000000001</v>
      </c>
      <c r="D89" s="118">
        <v>13.3</v>
      </c>
      <c r="E89" s="118">
        <v>21.8</v>
      </c>
      <c r="F89" s="118">
        <f t="shared" si="1"/>
        <v>4.3000000000000007</v>
      </c>
    </row>
    <row r="90" spans="1:6">
      <c r="A90" t="s">
        <v>186</v>
      </c>
      <c r="B90" t="s">
        <v>245</v>
      </c>
      <c r="C90" s="118">
        <v>18.3</v>
      </c>
      <c r="D90" s="118">
        <v>15.1</v>
      </c>
      <c r="E90" s="118">
        <v>21.5</v>
      </c>
      <c r="F90" s="118">
        <f t="shared" si="1"/>
        <v>3.2000000000000011</v>
      </c>
    </row>
    <row r="91" spans="1:6">
      <c r="A91" t="s">
        <v>89</v>
      </c>
      <c r="B91" t="s">
        <v>245</v>
      </c>
      <c r="C91" s="118">
        <v>18.8</v>
      </c>
      <c r="D91" s="118">
        <v>14.8</v>
      </c>
      <c r="E91" s="118">
        <v>22.8</v>
      </c>
      <c r="F91" s="118">
        <f t="shared" si="1"/>
        <v>4</v>
      </c>
    </row>
    <row r="92" spans="1:6">
      <c r="A92" t="s">
        <v>43</v>
      </c>
      <c r="B92" t="s">
        <v>245</v>
      </c>
      <c r="C92" s="118">
        <v>20.2</v>
      </c>
      <c r="D92" s="118">
        <v>18.100000000000001</v>
      </c>
      <c r="E92" s="118">
        <v>22.3</v>
      </c>
      <c r="F92" s="118">
        <f t="shared" si="1"/>
        <v>2.0999999999999979</v>
      </c>
    </row>
    <row r="93" spans="1:6">
      <c r="A93" t="s">
        <v>79</v>
      </c>
      <c r="B93" t="s">
        <v>245</v>
      </c>
      <c r="C93" s="118">
        <v>20.9</v>
      </c>
      <c r="D93" s="118">
        <v>19.100000000000001</v>
      </c>
      <c r="E93" s="118">
        <v>22.7</v>
      </c>
      <c r="F93" s="118">
        <f t="shared" si="1"/>
        <v>1.7999999999999972</v>
      </c>
    </row>
    <row r="94" spans="1:6">
      <c r="A94" t="s">
        <v>100</v>
      </c>
      <c r="B94" t="s">
        <v>245</v>
      </c>
      <c r="C94" s="118">
        <v>22.3</v>
      </c>
      <c r="D94" s="118">
        <v>17.8</v>
      </c>
      <c r="E94" s="118">
        <v>26.9</v>
      </c>
      <c r="F94" s="118">
        <f t="shared" si="1"/>
        <v>4.5</v>
      </c>
    </row>
    <row r="95" spans="1:6">
      <c r="A95" t="s">
        <v>86</v>
      </c>
      <c r="B95" t="s">
        <v>245</v>
      </c>
      <c r="C95" s="118">
        <v>22.4</v>
      </c>
      <c r="D95" s="118">
        <v>19</v>
      </c>
      <c r="E95" s="118">
        <v>25.7</v>
      </c>
      <c r="F95" s="118">
        <f t="shared" si="1"/>
        <v>3.3999999999999986</v>
      </c>
    </row>
    <row r="96" spans="1:6">
      <c r="A96" t="s">
        <v>98</v>
      </c>
      <c r="B96" t="s">
        <v>245</v>
      </c>
      <c r="C96" s="118">
        <v>22.9</v>
      </c>
      <c r="D96" s="118">
        <v>18.600000000000001</v>
      </c>
      <c r="E96" s="118">
        <v>27.2</v>
      </c>
      <c r="F96" s="118">
        <f t="shared" si="1"/>
        <v>4.2999999999999972</v>
      </c>
    </row>
    <row r="97" spans="1:6">
      <c r="A97" t="s">
        <v>40</v>
      </c>
      <c r="B97" t="s">
        <v>245</v>
      </c>
      <c r="C97" s="118">
        <v>23.6</v>
      </c>
      <c r="D97" s="118">
        <v>23.1</v>
      </c>
      <c r="E97" s="118">
        <v>24.2</v>
      </c>
      <c r="F97" s="118">
        <f t="shared" si="1"/>
        <v>0.5</v>
      </c>
    </row>
    <row r="98" spans="1:6">
      <c r="A98" t="s">
        <v>76</v>
      </c>
      <c r="B98" t="s">
        <v>245</v>
      </c>
      <c r="C98" s="118">
        <v>23.7</v>
      </c>
      <c r="D98" s="118">
        <v>20.7</v>
      </c>
      <c r="E98" s="118">
        <v>26.6</v>
      </c>
      <c r="F98" s="118">
        <f t="shared" si="1"/>
        <v>3</v>
      </c>
    </row>
    <row r="99" spans="1:6">
      <c r="A99" t="s">
        <v>185</v>
      </c>
      <c r="B99" t="s">
        <v>245</v>
      </c>
      <c r="C99" s="118">
        <v>23.7</v>
      </c>
      <c r="D99" s="118">
        <v>19.7</v>
      </c>
      <c r="E99" s="118">
        <v>27.6</v>
      </c>
      <c r="F99" s="118">
        <f t="shared" si="1"/>
        <v>4</v>
      </c>
    </row>
    <row r="100" spans="1:6">
      <c r="A100" t="s">
        <v>99</v>
      </c>
      <c r="B100" t="s">
        <v>245</v>
      </c>
      <c r="C100" s="118">
        <v>25.6</v>
      </c>
      <c r="D100" s="118">
        <v>23.1</v>
      </c>
      <c r="E100" s="118">
        <v>28.1</v>
      </c>
      <c r="F100" s="118">
        <f t="shared" si="1"/>
        <v>2.5</v>
      </c>
    </row>
    <row r="101" spans="1:6">
      <c r="A101" t="s">
        <v>93</v>
      </c>
      <c r="B101" t="s">
        <v>245</v>
      </c>
      <c r="C101" s="118">
        <v>26</v>
      </c>
      <c r="D101" s="118">
        <v>23.5</v>
      </c>
      <c r="E101" s="118">
        <v>28.4</v>
      </c>
      <c r="F101" s="118">
        <f t="shared" si="1"/>
        <v>2.5</v>
      </c>
    </row>
    <row r="102" spans="1:6">
      <c r="A102" t="s">
        <v>80</v>
      </c>
      <c r="B102" t="s">
        <v>245</v>
      </c>
      <c r="C102" s="118">
        <v>26.2</v>
      </c>
      <c r="D102" s="118">
        <v>19.5</v>
      </c>
      <c r="E102" s="118">
        <v>32.799999999999997</v>
      </c>
      <c r="F102" s="118">
        <f t="shared" si="1"/>
        <v>6.6999999999999993</v>
      </c>
    </row>
    <row r="103" spans="1:6">
      <c r="A103" t="s">
        <v>95</v>
      </c>
      <c r="B103" t="s">
        <v>245</v>
      </c>
      <c r="C103" s="118">
        <v>27.5</v>
      </c>
      <c r="D103" s="118">
        <v>24.1</v>
      </c>
      <c r="E103" s="118">
        <v>31</v>
      </c>
      <c r="F103" s="118">
        <f t="shared" si="1"/>
        <v>3.3999999999999986</v>
      </c>
    </row>
    <row r="104" spans="1:6">
      <c r="A104" t="s">
        <v>82</v>
      </c>
      <c r="B104" t="s">
        <v>245</v>
      </c>
      <c r="C104" s="118">
        <v>31.4</v>
      </c>
      <c r="D104" s="118">
        <v>26.7</v>
      </c>
      <c r="E104" s="118">
        <v>36.1</v>
      </c>
      <c r="F104" s="118">
        <f t="shared" si="1"/>
        <v>4.6999999999999993</v>
      </c>
    </row>
    <row r="105" spans="1:6">
      <c r="A105" t="s">
        <v>101</v>
      </c>
      <c r="B105" t="s">
        <v>245</v>
      </c>
      <c r="C105" s="118">
        <v>32.4</v>
      </c>
      <c r="D105" s="118">
        <v>26.9</v>
      </c>
      <c r="E105" s="118">
        <v>37.9</v>
      </c>
      <c r="F105" s="118">
        <f t="shared" si="1"/>
        <v>5.5</v>
      </c>
    </row>
    <row r="106" spans="1:6">
      <c r="A106" t="s">
        <v>92</v>
      </c>
      <c r="B106" t="s">
        <v>245</v>
      </c>
      <c r="C106" s="118">
        <v>32.799999999999997</v>
      </c>
      <c r="D106" s="118">
        <v>28.1</v>
      </c>
      <c r="E106" s="118">
        <v>37.5</v>
      </c>
      <c r="F106" s="118">
        <f t="shared" si="1"/>
        <v>4.6999999999999957</v>
      </c>
    </row>
    <row r="107" spans="1:6">
      <c r="A107" t="s">
        <v>88</v>
      </c>
      <c r="B107" t="s">
        <v>245</v>
      </c>
      <c r="C107" s="118">
        <v>37.6</v>
      </c>
      <c r="D107" s="118">
        <v>31.2</v>
      </c>
      <c r="E107" s="118">
        <v>44</v>
      </c>
      <c r="F107" s="118">
        <f t="shared" si="1"/>
        <v>6.4000000000000021</v>
      </c>
    </row>
    <row r="108" spans="1:6">
      <c r="A108" t="s">
        <v>81</v>
      </c>
      <c r="B108" t="s">
        <v>245</v>
      </c>
      <c r="C108" s="118">
        <v>40.200000000000003</v>
      </c>
      <c r="D108" s="118">
        <v>35.299999999999997</v>
      </c>
      <c r="E108" s="118">
        <v>45.1</v>
      </c>
      <c r="F108" s="118">
        <f t="shared" si="1"/>
        <v>4.9000000000000057</v>
      </c>
    </row>
    <row r="109" spans="1:6">
      <c r="A109" t="s">
        <v>87</v>
      </c>
      <c r="B109" t="s">
        <v>245</v>
      </c>
      <c r="C109" s="118">
        <v>44.6</v>
      </c>
      <c r="D109" s="118">
        <v>42.1</v>
      </c>
      <c r="E109" s="118">
        <v>47</v>
      </c>
      <c r="F109" s="118">
        <f t="shared" si="1"/>
        <v>2.5</v>
      </c>
    </row>
  </sheetData>
  <sortState xmlns:xlrd2="http://schemas.microsoft.com/office/spreadsheetml/2017/richdata2" ref="A78:F109">
    <sortCondition ref="C78:C10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8"/>
  <sheetViews>
    <sheetView zoomScaleNormal="100" workbookViewId="0"/>
  </sheetViews>
  <sheetFormatPr defaultRowHeight="14.4"/>
  <cols>
    <col min="1" max="1" width="30.5546875" customWidth="1"/>
    <col min="2" max="2" width="91.33203125" style="8" bestFit="1" customWidth="1"/>
    <col min="3" max="3" width="43.44140625" style="8" customWidth="1"/>
  </cols>
  <sheetData>
    <row r="1" spans="1:3" ht="21">
      <c r="A1" s="16" t="s">
        <v>172</v>
      </c>
      <c r="B1" s="105"/>
    </row>
    <row r="2" spans="1:3" ht="15.6">
      <c r="A2" s="10" t="s">
        <v>173</v>
      </c>
      <c r="B2" s="18"/>
    </row>
    <row r="3" spans="1:3" ht="15.6">
      <c r="A3" s="127" t="s">
        <v>171</v>
      </c>
      <c r="B3" s="18"/>
    </row>
    <row r="4" spans="1:3" ht="22.2" customHeight="1">
      <c r="A4" s="107" t="s">
        <v>174</v>
      </c>
      <c r="B4" s="108" t="s">
        <v>175</v>
      </c>
      <c r="C4" s="109" t="s">
        <v>309</v>
      </c>
    </row>
    <row r="5" spans="1:3" ht="225">
      <c r="A5" s="157" t="s">
        <v>176</v>
      </c>
      <c r="B5" s="158" t="s">
        <v>329</v>
      </c>
      <c r="C5" s="106" t="s">
        <v>41</v>
      </c>
    </row>
    <row r="6" spans="1:3" ht="60">
      <c r="A6" s="157" t="s">
        <v>252</v>
      </c>
      <c r="B6" s="158" t="s">
        <v>313</v>
      </c>
      <c r="C6" s="159" t="s">
        <v>400</v>
      </c>
    </row>
    <row r="7" spans="1:3" ht="180">
      <c r="A7" s="157" t="s">
        <v>253</v>
      </c>
      <c r="B7" s="158" t="s">
        <v>303</v>
      </c>
      <c r="C7" s="159" t="s">
        <v>310</v>
      </c>
    </row>
    <row r="8" spans="1:3" ht="210">
      <c r="A8" s="157" t="s">
        <v>254</v>
      </c>
      <c r="B8" s="160" t="s">
        <v>304</v>
      </c>
      <c r="C8" s="159" t="s">
        <v>400</v>
      </c>
    </row>
    <row r="9" spans="1:3" ht="45">
      <c r="A9" s="157" t="s">
        <v>256</v>
      </c>
      <c r="B9" s="170" t="s">
        <v>435</v>
      </c>
      <c r="C9" s="159"/>
    </row>
    <row r="10" spans="1:3" ht="45">
      <c r="A10" s="157" t="s">
        <v>257</v>
      </c>
      <c r="B10" s="161" t="s">
        <v>305</v>
      </c>
      <c r="C10" s="162"/>
    </row>
    <row r="11" spans="1:3" ht="30">
      <c r="A11" s="157" t="s">
        <v>258</v>
      </c>
      <c r="B11" s="160" t="s">
        <v>306</v>
      </c>
      <c r="C11" s="159" t="s">
        <v>401</v>
      </c>
    </row>
    <row r="12" spans="1:3" ht="30">
      <c r="A12" s="157" t="s">
        <v>259</v>
      </c>
      <c r="B12" s="163" t="s">
        <v>307</v>
      </c>
      <c r="C12" s="159" t="s">
        <v>401</v>
      </c>
    </row>
    <row r="13" spans="1:3" ht="30">
      <c r="A13" s="157" t="s">
        <v>263</v>
      </c>
      <c r="B13" s="164" t="s">
        <v>308</v>
      </c>
      <c r="C13" s="162"/>
    </row>
    <row r="14" spans="1:3" ht="45">
      <c r="A14" s="157" t="s">
        <v>264</v>
      </c>
      <c r="B14" s="164" t="s">
        <v>434</v>
      </c>
      <c r="C14" s="162"/>
    </row>
    <row r="15" spans="1:3" ht="60">
      <c r="A15" s="157" t="s">
        <v>265</v>
      </c>
      <c r="B15" s="165" t="s">
        <v>394</v>
      </c>
      <c r="C15" s="159" t="s">
        <v>311</v>
      </c>
    </row>
    <row r="16" spans="1:3" ht="30">
      <c r="A16" s="157" t="s">
        <v>267</v>
      </c>
      <c r="B16" s="165" t="s">
        <v>312</v>
      </c>
      <c r="C16" s="159" t="s">
        <v>402</v>
      </c>
    </row>
    <row r="17" spans="1:3" ht="195">
      <c r="A17" s="167" t="s">
        <v>372</v>
      </c>
      <c r="B17" s="166" t="s">
        <v>364</v>
      </c>
      <c r="C17" s="159" t="s">
        <v>402</v>
      </c>
    </row>
    <row r="18" spans="1:3" ht="60.6">
      <c r="A18" s="167" t="s">
        <v>404</v>
      </c>
      <c r="B18" s="168" t="s">
        <v>370</v>
      </c>
      <c r="C18" s="169" t="s">
        <v>371</v>
      </c>
    </row>
  </sheetData>
  <hyperlinks>
    <hyperlink ref="A3" location="Table_of_contents!A1" display="Back to table of contents" xr:uid="{00000000-0004-0000-0200-000000000000}"/>
    <hyperlink ref="C5" r:id="rId1" xr:uid="{00000000-0004-0000-0200-000001000000}"/>
    <hyperlink ref="C6" r:id="rId2" display="Drug-related deaths in Scotland in 2022 - Annex C (nrscotland.gov.uk)" xr:uid="{00000000-0004-0000-0200-000002000000}"/>
    <hyperlink ref="C7" r:id="rId3" location="/" display="https://icd.who.int/browse10/2019/en - /" xr:uid="{00000000-0004-0000-0200-000003000000}"/>
    <hyperlink ref="C8" r:id="rId4" xr:uid="{00000000-0004-0000-0200-000004000000}"/>
    <hyperlink ref="C11" r:id="rId5" xr:uid="{00000000-0004-0000-0200-000005000000}"/>
    <hyperlink ref="C15" r:id="rId6" display="https://www.gov.scot/collections/scottish-index-of-multiple-deprivation-2020/" xr:uid="{00000000-0004-0000-0200-000007000000}"/>
    <hyperlink ref="C16" r:id="rId7" xr:uid="{00000000-0004-0000-0200-000008000000}"/>
    <hyperlink ref="C18" r:id="rId8" display="https://analysisfunction.civilservice.gov.uk/blog/comparability-of-drug-related-death-statistics-across-the-united-kingdom/" xr:uid="{3EDCFBE7-2795-4A7A-8B88-00370852D0AC}"/>
    <hyperlink ref="C12" r:id="rId9" xr:uid="{B3FE8C85-5174-4B33-809E-ED01591D23AF}"/>
    <hyperlink ref="C17" r:id="rId10" xr:uid="{16A0F704-A495-41FB-A25B-1174B178D6C4}"/>
  </hyperlinks>
  <pageMargins left="0.7" right="0.7" top="0.75" bottom="0.75" header="0.3" footer="0.3"/>
  <tableParts count="1">
    <tablePart r:id="rId1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82"/>
  <sheetViews>
    <sheetView workbookViewId="0"/>
  </sheetViews>
  <sheetFormatPr defaultColWidth="8.6640625" defaultRowHeight="15"/>
  <cols>
    <col min="1" max="1" width="8.5546875" style="32" customWidth="1"/>
    <col min="2" max="2" width="10.88671875" style="32" customWidth="1"/>
    <col min="3" max="7" width="22.33203125" style="26" customWidth="1"/>
    <col min="8" max="10" width="22.33203125" style="21" customWidth="1"/>
    <col min="11" max="16384" width="8.6640625" style="2"/>
  </cols>
  <sheetData>
    <row r="1" spans="1:10" ht="21">
      <c r="A1" s="27" t="s">
        <v>408</v>
      </c>
      <c r="B1" s="28"/>
      <c r="C1" s="21"/>
      <c r="D1" s="21"/>
      <c r="E1" s="21"/>
      <c r="F1" s="21"/>
      <c r="G1" s="21"/>
      <c r="H1" s="22"/>
      <c r="J1" s="22"/>
    </row>
    <row r="2" spans="1:10">
      <c r="A2" s="17" t="s">
        <v>182</v>
      </c>
      <c r="B2" s="28"/>
      <c r="C2" s="21"/>
      <c r="D2" s="21"/>
      <c r="E2" s="21"/>
      <c r="F2" s="21"/>
      <c r="G2" s="21"/>
    </row>
    <row r="3" spans="1:10">
      <c r="A3" s="17" t="s">
        <v>365</v>
      </c>
      <c r="B3" s="29"/>
      <c r="C3" s="23"/>
      <c r="D3" s="23"/>
      <c r="E3" s="23"/>
      <c r="F3" s="23"/>
      <c r="G3" s="23"/>
    </row>
    <row r="4" spans="1:10">
      <c r="A4" s="17" t="s">
        <v>295</v>
      </c>
      <c r="B4" s="29"/>
      <c r="C4" s="23"/>
      <c r="D4" s="23"/>
      <c r="E4" s="23"/>
      <c r="F4" s="23"/>
      <c r="G4" s="23"/>
    </row>
    <row r="5" spans="1:10">
      <c r="A5" s="127" t="s">
        <v>171</v>
      </c>
      <c r="B5" s="29"/>
      <c r="C5" s="23"/>
      <c r="D5" s="23"/>
      <c r="E5" s="23"/>
      <c r="F5" s="23"/>
      <c r="G5" s="23"/>
    </row>
    <row r="6" spans="1:10" s="3" customFormat="1" ht="46.8">
      <c r="A6" s="124" t="s">
        <v>0</v>
      </c>
      <c r="B6" s="124" t="s">
        <v>167</v>
      </c>
      <c r="C6" s="125" t="s">
        <v>269</v>
      </c>
      <c r="D6" s="125" t="s">
        <v>2</v>
      </c>
      <c r="E6" s="126" t="s">
        <v>1</v>
      </c>
      <c r="F6" s="126" t="s">
        <v>332</v>
      </c>
      <c r="G6" s="126" t="s">
        <v>333</v>
      </c>
      <c r="H6" s="87" t="s">
        <v>323</v>
      </c>
      <c r="I6" s="87" t="s">
        <v>300</v>
      </c>
      <c r="J6" s="87" t="s">
        <v>301</v>
      </c>
    </row>
    <row r="7" spans="1:10" s="3" customFormat="1">
      <c r="A7" s="31">
        <v>1996</v>
      </c>
      <c r="B7" s="31" t="s">
        <v>168</v>
      </c>
      <c r="C7" s="98">
        <v>244</v>
      </c>
      <c r="D7" s="99" t="s">
        <v>261</v>
      </c>
      <c r="E7" s="99" t="s">
        <v>261</v>
      </c>
      <c r="F7" s="99" t="s">
        <v>261</v>
      </c>
      <c r="G7" s="99" t="s">
        <v>261</v>
      </c>
      <c r="H7" s="99" t="s">
        <v>261</v>
      </c>
      <c r="I7" s="99" t="s">
        <v>261</v>
      </c>
      <c r="J7" s="99" t="s">
        <v>261</v>
      </c>
    </row>
    <row r="8" spans="1:10" s="3" customFormat="1">
      <c r="A8" s="31">
        <v>1997</v>
      </c>
      <c r="B8" s="31" t="s">
        <v>168</v>
      </c>
      <c r="C8" s="98">
        <v>224</v>
      </c>
      <c r="D8" s="100">
        <f>(C8-C7)/C7</f>
        <v>-8.1967213114754092E-2</v>
      </c>
      <c r="E8" s="99" t="s">
        <v>261</v>
      </c>
      <c r="F8" s="99" t="s">
        <v>261</v>
      </c>
      <c r="G8" s="99" t="s">
        <v>261</v>
      </c>
      <c r="H8" s="99" t="s">
        <v>261</v>
      </c>
      <c r="I8" s="99" t="s">
        <v>261</v>
      </c>
      <c r="J8" s="99" t="s">
        <v>261</v>
      </c>
    </row>
    <row r="9" spans="1:10" s="3" customFormat="1">
      <c r="A9" s="31">
        <v>1998</v>
      </c>
      <c r="B9" s="31" t="s">
        <v>168</v>
      </c>
      <c r="C9" s="98">
        <v>249</v>
      </c>
      <c r="D9" s="100">
        <f t="shared" ref="D9:D27" si="0">(C9-C8)/C8</f>
        <v>0.11160714285714286</v>
      </c>
      <c r="E9" s="101">
        <f t="shared" ref="E9:E30" si="1">AVERAGE(C7:C11)</f>
        <v>260</v>
      </c>
      <c r="F9" s="101">
        <f>E9-1.96*SQRT(E9)</f>
        <v>228.39594962666968</v>
      </c>
      <c r="G9" s="101">
        <f t="shared" ref="G9:G30" si="2">E9+1.96*SQRT(E9)</f>
        <v>291.60405037333032</v>
      </c>
      <c r="H9" s="99" t="s">
        <v>261</v>
      </c>
      <c r="I9" s="99" t="s">
        <v>261</v>
      </c>
      <c r="J9" s="99" t="s">
        <v>261</v>
      </c>
    </row>
    <row r="10" spans="1:10" s="3" customFormat="1">
      <c r="A10" s="31">
        <v>1999</v>
      </c>
      <c r="B10" s="31" t="s">
        <v>168</v>
      </c>
      <c r="C10" s="98">
        <v>291</v>
      </c>
      <c r="D10" s="100">
        <f t="shared" si="0"/>
        <v>0.16867469879518071</v>
      </c>
      <c r="E10" s="101">
        <f t="shared" si="1"/>
        <v>277.8</v>
      </c>
      <c r="F10" s="101">
        <f t="shared" ref="F10:F29" si="3">E10-1.96*SQRT(E10)</f>
        <v>245.13202669279897</v>
      </c>
      <c r="G10" s="101">
        <f t="shared" si="2"/>
        <v>310.46797330720108</v>
      </c>
      <c r="H10" s="99" t="s">
        <v>261</v>
      </c>
      <c r="I10" s="99" t="s">
        <v>261</v>
      </c>
      <c r="J10" s="99" t="s">
        <v>261</v>
      </c>
    </row>
    <row r="11" spans="1:10" s="3" customFormat="1">
      <c r="A11" s="31">
        <v>2000</v>
      </c>
      <c r="B11" s="31" t="s">
        <v>168</v>
      </c>
      <c r="C11" s="98">
        <v>292</v>
      </c>
      <c r="D11" s="100">
        <f t="shared" si="0"/>
        <v>3.4364261168384879E-3</v>
      </c>
      <c r="E11" s="101">
        <f t="shared" si="1"/>
        <v>309.39999999999998</v>
      </c>
      <c r="F11" s="101">
        <f t="shared" si="3"/>
        <v>274.92405128208941</v>
      </c>
      <c r="G11" s="101">
        <f t="shared" si="2"/>
        <v>343.87594871791055</v>
      </c>
      <c r="H11" s="45">
        <v>5.3</v>
      </c>
      <c r="I11" s="45">
        <v>4.7</v>
      </c>
      <c r="J11" s="45">
        <v>6</v>
      </c>
    </row>
    <row r="12" spans="1:10" s="3" customFormat="1">
      <c r="A12" s="31">
        <v>2001</v>
      </c>
      <c r="B12" s="31" t="s">
        <v>168</v>
      </c>
      <c r="C12" s="98">
        <v>333</v>
      </c>
      <c r="D12" s="100">
        <f t="shared" si="0"/>
        <v>0.1404109589041096</v>
      </c>
      <c r="E12" s="101">
        <f t="shared" si="1"/>
        <v>323.39999999999998</v>
      </c>
      <c r="F12" s="101">
        <f t="shared" si="3"/>
        <v>288.15268180414284</v>
      </c>
      <c r="G12" s="101">
        <f t="shared" si="2"/>
        <v>358.64731819585711</v>
      </c>
      <c r="H12" s="45">
        <v>6.2</v>
      </c>
      <c r="I12" s="45">
        <v>5.5</v>
      </c>
      <c r="J12" s="45">
        <v>6.8</v>
      </c>
    </row>
    <row r="13" spans="1:10" s="3" customFormat="1">
      <c r="A13" s="31">
        <v>2002</v>
      </c>
      <c r="B13" s="31" t="s">
        <v>168</v>
      </c>
      <c r="C13" s="98">
        <v>382</v>
      </c>
      <c r="D13" s="100">
        <f t="shared" si="0"/>
        <v>0.14714714714714713</v>
      </c>
      <c r="E13" s="101">
        <f t="shared" si="1"/>
        <v>336.4</v>
      </c>
      <c r="F13" s="101">
        <f t="shared" si="3"/>
        <v>300.45122755920585</v>
      </c>
      <c r="G13" s="101">
        <f t="shared" si="2"/>
        <v>372.34877244079411</v>
      </c>
      <c r="H13" s="45">
        <v>7.1</v>
      </c>
      <c r="I13" s="45">
        <v>6.4</v>
      </c>
      <c r="J13" s="45">
        <v>7.8</v>
      </c>
    </row>
    <row r="14" spans="1:10" s="3" customFormat="1">
      <c r="A14" s="31">
        <v>2003</v>
      </c>
      <c r="B14" s="31" t="s">
        <v>168</v>
      </c>
      <c r="C14" s="98">
        <v>319</v>
      </c>
      <c r="D14" s="100">
        <f t="shared" si="0"/>
        <v>-0.16492146596858639</v>
      </c>
      <c r="E14" s="101">
        <f t="shared" si="1"/>
        <v>345.2</v>
      </c>
      <c r="F14" s="101">
        <f t="shared" si="3"/>
        <v>308.78406502642008</v>
      </c>
      <c r="G14" s="101">
        <f t="shared" si="2"/>
        <v>381.6159349735799</v>
      </c>
      <c r="H14" s="45">
        <v>5.9</v>
      </c>
      <c r="I14" s="45">
        <v>5.3</v>
      </c>
      <c r="J14" s="45">
        <v>6.6</v>
      </c>
    </row>
    <row r="15" spans="1:10" s="3" customFormat="1">
      <c r="A15" s="31">
        <v>2004</v>
      </c>
      <c r="B15" s="31" t="s">
        <v>168</v>
      </c>
      <c r="C15" s="98">
        <v>356</v>
      </c>
      <c r="D15" s="100">
        <f t="shared" si="0"/>
        <v>0.11598746081504702</v>
      </c>
      <c r="E15" s="101">
        <f t="shared" si="1"/>
        <v>362.6</v>
      </c>
      <c r="F15" s="101">
        <f t="shared" si="3"/>
        <v>325.27756492402995</v>
      </c>
      <c r="G15" s="101">
        <f t="shared" si="2"/>
        <v>399.9224350759701</v>
      </c>
      <c r="H15" s="45">
        <v>6.7</v>
      </c>
      <c r="I15" s="45">
        <v>6</v>
      </c>
      <c r="J15" s="45">
        <v>7.4</v>
      </c>
    </row>
    <row r="16" spans="1:10" s="3" customFormat="1">
      <c r="A16" s="31">
        <v>2005</v>
      </c>
      <c r="B16" s="31" t="s">
        <v>168</v>
      </c>
      <c r="C16" s="98">
        <v>336</v>
      </c>
      <c r="D16" s="100">
        <f t="shared" si="0"/>
        <v>-5.6179775280898875E-2</v>
      </c>
      <c r="E16" s="101">
        <f t="shared" si="1"/>
        <v>377.2</v>
      </c>
      <c r="F16" s="101">
        <f t="shared" si="3"/>
        <v>339.13359066053118</v>
      </c>
      <c r="G16" s="101">
        <f t="shared" si="2"/>
        <v>415.26640933946879</v>
      </c>
      <c r="H16" s="45">
        <v>6.3</v>
      </c>
      <c r="I16" s="45">
        <v>5.6</v>
      </c>
      <c r="J16" s="45">
        <v>7</v>
      </c>
    </row>
    <row r="17" spans="1:10" s="3" customFormat="1">
      <c r="A17" s="31">
        <v>2006</v>
      </c>
      <c r="B17" s="31" t="s">
        <v>168</v>
      </c>
      <c r="C17" s="98">
        <v>420</v>
      </c>
      <c r="D17" s="100">
        <f t="shared" si="0"/>
        <v>0.25</v>
      </c>
      <c r="E17" s="101">
        <f t="shared" si="1"/>
        <v>428.2</v>
      </c>
      <c r="F17" s="101">
        <f t="shared" si="3"/>
        <v>387.64173179239526</v>
      </c>
      <c r="G17" s="101">
        <f t="shared" si="2"/>
        <v>468.75826820760471</v>
      </c>
      <c r="H17" s="45">
        <v>7.9</v>
      </c>
      <c r="I17" s="45">
        <v>7.1</v>
      </c>
      <c r="J17" s="45">
        <v>8.6</v>
      </c>
    </row>
    <row r="18" spans="1:10" s="3" customFormat="1">
      <c r="A18" s="31">
        <v>2007</v>
      </c>
      <c r="B18" s="31" t="s">
        <v>168</v>
      </c>
      <c r="C18" s="98">
        <v>455</v>
      </c>
      <c r="D18" s="100">
        <f t="shared" si="0"/>
        <v>8.3333333333333329E-2</v>
      </c>
      <c r="E18" s="101">
        <f t="shared" si="1"/>
        <v>466</v>
      </c>
      <c r="F18" s="101">
        <f t="shared" si="3"/>
        <v>423.68941503595113</v>
      </c>
      <c r="G18" s="101">
        <f t="shared" si="2"/>
        <v>508.31058496404887</v>
      </c>
      <c r="H18" s="45">
        <v>8.5</v>
      </c>
      <c r="I18" s="45">
        <v>7.7</v>
      </c>
      <c r="J18" s="45">
        <v>9.1999999999999993</v>
      </c>
    </row>
    <row r="19" spans="1:10" s="3" customFormat="1">
      <c r="A19" s="31">
        <v>2008</v>
      </c>
      <c r="B19" s="31" t="s">
        <v>168</v>
      </c>
      <c r="C19" s="98">
        <v>574</v>
      </c>
      <c r="D19" s="100">
        <f t="shared" si="0"/>
        <v>0.26153846153846155</v>
      </c>
      <c r="E19" s="101">
        <f t="shared" si="1"/>
        <v>495.8</v>
      </c>
      <c r="F19" s="101">
        <f t="shared" si="3"/>
        <v>452.15752894255417</v>
      </c>
      <c r="G19" s="101">
        <f t="shared" si="2"/>
        <v>539.44247105744591</v>
      </c>
      <c r="H19" s="45">
        <v>10.7</v>
      </c>
      <c r="I19" s="45">
        <v>9.8000000000000007</v>
      </c>
      <c r="J19" s="45">
        <v>11.6</v>
      </c>
    </row>
    <row r="20" spans="1:10" s="3" customFormat="1">
      <c r="A20" s="31">
        <v>2009</v>
      </c>
      <c r="B20" s="31" t="s">
        <v>168</v>
      </c>
      <c r="C20" s="98">
        <v>545</v>
      </c>
      <c r="D20" s="100">
        <f t="shared" si="0"/>
        <v>-5.0522648083623695E-2</v>
      </c>
      <c r="E20" s="101">
        <f t="shared" si="1"/>
        <v>528.6</v>
      </c>
      <c r="F20" s="101">
        <f t="shared" si="3"/>
        <v>483.53704670130912</v>
      </c>
      <c r="G20" s="101">
        <f t="shared" si="2"/>
        <v>573.66295329869092</v>
      </c>
      <c r="H20" s="45">
        <v>10.1</v>
      </c>
      <c r="I20" s="45">
        <v>9.3000000000000007</v>
      </c>
      <c r="J20" s="45">
        <v>11</v>
      </c>
    </row>
    <row r="21" spans="1:10" s="3" customFormat="1">
      <c r="A21" s="31">
        <v>2010</v>
      </c>
      <c r="B21" s="31" t="s">
        <v>168</v>
      </c>
      <c r="C21" s="98">
        <v>485</v>
      </c>
      <c r="D21" s="100">
        <f t="shared" si="0"/>
        <v>-0.11009174311926606</v>
      </c>
      <c r="E21" s="101">
        <f t="shared" si="1"/>
        <v>553.79999999999995</v>
      </c>
      <c r="F21" s="101">
        <f t="shared" si="3"/>
        <v>507.67540699366549</v>
      </c>
      <c r="G21" s="101">
        <f t="shared" si="2"/>
        <v>599.92459300633448</v>
      </c>
      <c r="H21" s="45">
        <v>9</v>
      </c>
      <c r="I21" s="45">
        <v>8.1999999999999993</v>
      </c>
      <c r="J21" s="45">
        <v>9.8000000000000007</v>
      </c>
    </row>
    <row r="22" spans="1:10" s="3" customFormat="1">
      <c r="A22" s="31">
        <v>2011</v>
      </c>
      <c r="B22" s="31" t="s">
        <v>168</v>
      </c>
      <c r="C22" s="98">
        <v>584</v>
      </c>
      <c r="D22" s="100">
        <f t="shared" si="0"/>
        <v>0.20412371134020618</v>
      </c>
      <c r="E22" s="101">
        <f t="shared" si="1"/>
        <v>544.4</v>
      </c>
      <c r="F22" s="101">
        <f t="shared" si="3"/>
        <v>498.6685333714301</v>
      </c>
      <c r="G22" s="101">
        <f t="shared" si="2"/>
        <v>590.1314666285698</v>
      </c>
      <c r="H22" s="45">
        <v>10.9</v>
      </c>
      <c r="I22" s="45">
        <v>10</v>
      </c>
      <c r="J22" s="45">
        <v>11.8</v>
      </c>
    </row>
    <row r="23" spans="1:10" s="3" customFormat="1">
      <c r="A23" s="31">
        <v>2012</v>
      </c>
      <c r="B23" s="31" t="s">
        <v>168</v>
      </c>
      <c r="C23" s="98">
        <v>581</v>
      </c>
      <c r="D23" s="100">
        <f t="shared" si="0"/>
        <v>-5.1369863013698627E-3</v>
      </c>
      <c r="E23" s="101">
        <f t="shared" si="1"/>
        <v>558.20000000000005</v>
      </c>
      <c r="F23" s="101">
        <f t="shared" si="3"/>
        <v>511.8925371025361</v>
      </c>
      <c r="G23" s="101">
        <f t="shared" si="2"/>
        <v>604.50746289746394</v>
      </c>
      <c r="H23" s="45">
        <v>10.9</v>
      </c>
      <c r="I23" s="45">
        <v>10</v>
      </c>
      <c r="J23" s="45">
        <v>11.8</v>
      </c>
    </row>
    <row r="24" spans="1:10" s="3" customFormat="1">
      <c r="A24" s="31">
        <v>2013</v>
      </c>
      <c r="B24" s="31" t="s">
        <v>168</v>
      </c>
      <c r="C24" s="98">
        <v>527</v>
      </c>
      <c r="D24" s="100">
        <f t="shared" si="0"/>
        <v>-9.2943201376936319E-2</v>
      </c>
      <c r="E24" s="101">
        <f t="shared" si="1"/>
        <v>602.4</v>
      </c>
      <c r="F24" s="101">
        <f t="shared" si="3"/>
        <v>554.29407687196931</v>
      </c>
      <c r="G24" s="101">
        <f t="shared" si="2"/>
        <v>650.50592312803064</v>
      </c>
      <c r="H24" s="45">
        <v>9.9</v>
      </c>
      <c r="I24" s="45">
        <v>9.1</v>
      </c>
      <c r="J24" s="45">
        <v>10.8</v>
      </c>
    </row>
    <row r="25" spans="1:10" s="3" customFormat="1">
      <c r="A25" s="31">
        <v>2014</v>
      </c>
      <c r="B25" s="31" t="s">
        <v>168</v>
      </c>
      <c r="C25" s="98">
        <v>614</v>
      </c>
      <c r="D25" s="100">
        <f t="shared" si="0"/>
        <v>0.16508538899430741</v>
      </c>
      <c r="E25" s="101">
        <f t="shared" si="1"/>
        <v>659.2</v>
      </c>
      <c r="F25" s="101">
        <f t="shared" si="3"/>
        <v>608.87721470347651</v>
      </c>
      <c r="G25" s="101">
        <f t="shared" si="2"/>
        <v>709.52278529652358</v>
      </c>
      <c r="H25" s="45">
        <v>11.6</v>
      </c>
      <c r="I25" s="45">
        <v>10.7</v>
      </c>
      <c r="J25" s="45">
        <v>12.5</v>
      </c>
    </row>
    <row r="26" spans="1:10" s="3" customFormat="1">
      <c r="A26" s="31">
        <v>2015</v>
      </c>
      <c r="B26" s="31" t="s">
        <v>168</v>
      </c>
      <c r="C26" s="98">
        <v>706</v>
      </c>
      <c r="D26" s="100">
        <f t="shared" si="0"/>
        <v>0.14983713355048861</v>
      </c>
      <c r="E26" s="101">
        <f t="shared" si="1"/>
        <v>729.8</v>
      </c>
      <c r="F26" s="101">
        <f t="shared" si="3"/>
        <v>676.85097092486012</v>
      </c>
      <c r="G26" s="101">
        <f t="shared" si="2"/>
        <v>782.74902907513979</v>
      </c>
      <c r="H26" s="45">
        <v>13.4</v>
      </c>
      <c r="I26" s="45">
        <v>12.4</v>
      </c>
      <c r="J26" s="45">
        <v>14.4</v>
      </c>
    </row>
    <row r="27" spans="1:10" s="3" customFormat="1">
      <c r="A27" s="31">
        <v>2016</v>
      </c>
      <c r="B27" s="31" t="s">
        <v>168</v>
      </c>
      <c r="C27" s="98">
        <v>868</v>
      </c>
      <c r="D27" s="100">
        <f t="shared" si="0"/>
        <v>0.22946175637393768</v>
      </c>
      <c r="E27" s="101">
        <f t="shared" si="1"/>
        <v>861.8</v>
      </c>
      <c r="F27" s="101">
        <f t="shared" si="3"/>
        <v>804.26139661062314</v>
      </c>
      <c r="G27" s="101">
        <f t="shared" si="2"/>
        <v>919.33860338937677</v>
      </c>
      <c r="H27" s="45">
        <v>16.5</v>
      </c>
      <c r="I27" s="45">
        <v>15.4</v>
      </c>
      <c r="J27" s="45">
        <v>17.600000000000001</v>
      </c>
    </row>
    <row r="28" spans="1:10" s="3" customFormat="1">
      <c r="A28" s="31">
        <v>2017</v>
      </c>
      <c r="B28" s="31" t="s">
        <v>168</v>
      </c>
      <c r="C28" s="98">
        <v>934</v>
      </c>
      <c r="D28" s="100">
        <f t="shared" ref="D28:D32" si="4">(C28-C27)/C27</f>
        <v>7.6036866359447008E-2</v>
      </c>
      <c r="E28" s="101">
        <f t="shared" si="1"/>
        <v>995</v>
      </c>
      <c r="F28" s="101">
        <f t="shared" si="3"/>
        <v>933.17450364129695</v>
      </c>
      <c r="G28" s="101">
        <f t="shared" si="2"/>
        <v>1056.825496358703</v>
      </c>
      <c r="H28" s="45">
        <v>17.899999999999999</v>
      </c>
      <c r="I28" s="45">
        <v>16.7</v>
      </c>
      <c r="J28" s="45">
        <v>19</v>
      </c>
    </row>
    <row r="29" spans="1:10" s="3" customFormat="1">
      <c r="A29" s="31">
        <v>2018</v>
      </c>
      <c r="B29" s="31" t="s">
        <v>168</v>
      </c>
      <c r="C29" s="98">
        <v>1187</v>
      </c>
      <c r="D29" s="100">
        <f t="shared" si="4"/>
        <v>0.27087794432548179</v>
      </c>
      <c r="E29" s="101">
        <f t="shared" si="1"/>
        <v>1121.5999999999999</v>
      </c>
      <c r="F29" s="101">
        <f t="shared" si="3"/>
        <v>1055.9590176795014</v>
      </c>
      <c r="G29" s="101">
        <f t="shared" si="2"/>
        <v>1187.2409823204985</v>
      </c>
      <c r="H29" s="45">
        <v>22.8</v>
      </c>
      <c r="I29" s="45">
        <v>21.5</v>
      </c>
      <c r="J29" s="45">
        <v>24.1</v>
      </c>
    </row>
    <row r="30" spans="1:10" s="3" customFormat="1">
      <c r="A30" s="31">
        <v>2019</v>
      </c>
      <c r="B30" s="31" t="s">
        <v>168</v>
      </c>
      <c r="C30" s="98">
        <v>1280</v>
      </c>
      <c r="D30" s="100">
        <f t="shared" si="4"/>
        <v>7.834877843302443E-2</v>
      </c>
      <c r="E30" s="101">
        <f t="shared" si="1"/>
        <v>1214</v>
      </c>
      <c r="F30" s="101">
        <f>E30-1.96*SQRT(E30)</f>
        <v>1145.7086945504773</v>
      </c>
      <c r="G30" s="101">
        <f t="shared" si="2"/>
        <v>1282.2913054495227</v>
      </c>
      <c r="H30" s="45">
        <v>24.6</v>
      </c>
      <c r="I30" s="45">
        <v>23.3</v>
      </c>
      <c r="J30" s="45">
        <v>26</v>
      </c>
    </row>
    <row r="31" spans="1:10" s="3" customFormat="1">
      <c r="A31" s="31">
        <v>2020</v>
      </c>
      <c r="B31" s="31" t="s">
        <v>168</v>
      </c>
      <c r="C31" s="98">
        <v>1339</v>
      </c>
      <c r="D31" s="100">
        <f t="shared" si="4"/>
        <v>4.6093750000000003E-2</v>
      </c>
      <c r="E31" s="101">
        <f>AVERAGE(C29:C33)</f>
        <v>1237.4000000000001</v>
      </c>
      <c r="F31" s="101">
        <f>E31-1.96*SQRT(E31)</f>
        <v>1168.4536742095709</v>
      </c>
      <c r="G31" s="101">
        <f t="shared" ref="G31" si="5">E31+1.96*SQRT(E31)</f>
        <v>1306.3463257904293</v>
      </c>
      <c r="H31" s="45">
        <v>25.6</v>
      </c>
      <c r="I31" s="45">
        <v>24.2</v>
      </c>
      <c r="J31" s="45">
        <v>27</v>
      </c>
    </row>
    <row r="32" spans="1:10" s="3" customFormat="1">
      <c r="A32" s="31">
        <v>2021</v>
      </c>
      <c r="B32" s="31" t="s">
        <v>168</v>
      </c>
      <c r="C32" s="98">
        <v>1330</v>
      </c>
      <c r="D32" s="100">
        <f t="shared" si="4"/>
        <v>-6.7214339058999251E-3</v>
      </c>
      <c r="E32" s="101">
        <f>AVERAGE(C30:C34)</f>
        <v>1234.4000000000001</v>
      </c>
      <c r="F32" s="101">
        <f>E32-1.96*SQRT(E32)</f>
        <v>1165.5373029863049</v>
      </c>
      <c r="G32" s="101">
        <f t="shared" ref="G32" si="6">E32+1.96*SQRT(E32)</f>
        <v>1303.2626970136953</v>
      </c>
      <c r="H32" s="45">
        <v>25.5</v>
      </c>
      <c r="I32" s="45">
        <v>24.1</v>
      </c>
      <c r="J32" s="45">
        <v>26.9</v>
      </c>
    </row>
    <row r="33" spans="1:10" s="3" customFormat="1">
      <c r="A33" s="31">
        <v>2022</v>
      </c>
      <c r="B33" s="31" t="s">
        <v>168</v>
      </c>
      <c r="C33" s="98">
        <v>1051</v>
      </c>
      <c r="D33" s="100">
        <f>(C33-C32)/C32</f>
        <v>-0.20977443609022556</v>
      </c>
      <c r="E33" s="99" t="s">
        <v>261</v>
      </c>
      <c r="F33" s="99" t="s">
        <v>261</v>
      </c>
      <c r="G33" s="99" t="s">
        <v>261</v>
      </c>
      <c r="H33" s="45">
        <v>20</v>
      </c>
      <c r="I33" s="45">
        <v>18.8</v>
      </c>
      <c r="J33" s="45">
        <v>21.3</v>
      </c>
    </row>
    <row r="34" spans="1:10" s="3" customFormat="1">
      <c r="A34" s="31">
        <v>2023</v>
      </c>
      <c r="B34" s="31" t="s">
        <v>168</v>
      </c>
      <c r="C34" s="98">
        <v>1172</v>
      </c>
      <c r="D34" s="100">
        <f>(C34-C33)/C33</f>
        <v>0.11512844909609896</v>
      </c>
      <c r="E34" s="99" t="s">
        <v>261</v>
      </c>
      <c r="F34" s="99" t="s">
        <v>261</v>
      </c>
      <c r="G34" s="99" t="s">
        <v>261</v>
      </c>
      <c r="H34" s="45">
        <v>22.4</v>
      </c>
      <c r="I34" s="45">
        <v>21.1</v>
      </c>
      <c r="J34" s="45">
        <v>23.7</v>
      </c>
    </row>
    <row r="35" spans="1:10" s="3" customFormat="1" ht="23.4" customHeight="1">
      <c r="A35" s="31">
        <v>2000</v>
      </c>
      <c r="B35" s="31" t="s">
        <v>17</v>
      </c>
      <c r="C35" s="98">
        <v>53</v>
      </c>
      <c r="D35" s="99" t="s">
        <v>261</v>
      </c>
      <c r="E35" s="99" t="s">
        <v>261</v>
      </c>
      <c r="F35" s="99" t="s">
        <v>261</v>
      </c>
      <c r="G35" s="99" t="s">
        <v>261</v>
      </c>
      <c r="H35" s="10">
        <v>1.9</v>
      </c>
      <c r="I35" s="10">
        <v>1.4</v>
      </c>
      <c r="J35" s="10">
        <v>2.4</v>
      </c>
    </row>
    <row r="36" spans="1:10" s="3" customFormat="1">
      <c r="A36" s="31">
        <v>2001</v>
      </c>
      <c r="B36" s="31" t="s">
        <v>17</v>
      </c>
      <c r="C36" s="98">
        <v>66</v>
      </c>
      <c r="D36" s="100">
        <f t="shared" ref="D36:D58" si="7">(C36-C35)/C35</f>
        <v>0.24528301886792453</v>
      </c>
      <c r="E36" s="99" t="s">
        <v>261</v>
      </c>
      <c r="F36" s="99" t="s">
        <v>261</v>
      </c>
      <c r="G36" s="99" t="s">
        <v>261</v>
      </c>
      <c r="H36" s="10">
        <v>2.4</v>
      </c>
      <c r="I36" s="10">
        <v>1.8</v>
      </c>
      <c r="J36" s="10">
        <v>3</v>
      </c>
    </row>
    <row r="37" spans="1:10" s="3" customFormat="1">
      <c r="A37" s="31">
        <v>2002</v>
      </c>
      <c r="B37" s="31" t="s">
        <v>17</v>
      </c>
      <c r="C37" s="98">
        <v>61</v>
      </c>
      <c r="D37" s="100">
        <f t="shared" si="7"/>
        <v>-7.575757575757576E-2</v>
      </c>
      <c r="E37" s="101">
        <f>AVERAGE(C35:C39)</f>
        <v>61.8</v>
      </c>
      <c r="F37" s="101">
        <f t="shared" ref="F37:F53" si="8">E37-1.96*SQRT(E37)</f>
        <v>46.391856698485697</v>
      </c>
      <c r="G37" s="101">
        <f t="shared" ref="G37:G55" si="9">E37+1.96*SQRT(E37)</f>
        <v>77.208143301514298</v>
      </c>
      <c r="H37" s="10">
        <v>2.2999999999999998</v>
      </c>
      <c r="I37" s="10">
        <v>1.7</v>
      </c>
      <c r="J37" s="10">
        <v>2.8</v>
      </c>
    </row>
    <row r="38" spans="1:10" s="3" customFormat="1">
      <c r="A38" s="31">
        <v>2003</v>
      </c>
      <c r="B38" s="31" t="s">
        <v>17</v>
      </c>
      <c r="C38" s="98">
        <v>62</v>
      </c>
      <c r="D38" s="100">
        <f t="shared" si="7"/>
        <v>1.6393442622950821E-2</v>
      </c>
      <c r="E38" s="101">
        <f t="shared" ref="E38:E55" si="10">AVERAGE(C36:C40)</f>
        <v>66.599999999999994</v>
      </c>
      <c r="F38" s="101">
        <f t="shared" si="8"/>
        <v>50.604670681727114</v>
      </c>
      <c r="G38" s="101">
        <f t="shared" si="9"/>
        <v>82.595329318272874</v>
      </c>
      <c r="H38" s="10">
        <v>2.2999999999999998</v>
      </c>
      <c r="I38" s="10">
        <v>1.7</v>
      </c>
      <c r="J38" s="10">
        <v>2.9</v>
      </c>
    </row>
    <row r="39" spans="1:10" s="3" customFormat="1">
      <c r="A39" s="31">
        <v>2004</v>
      </c>
      <c r="B39" s="31" t="s">
        <v>17</v>
      </c>
      <c r="C39" s="98">
        <v>67</v>
      </c>
      <c r="D39" s="100">
        <f t="shared" si="7"/>
        <v>8.0645161290322578E-2</v>
      </c>
      <c r="E39" s="101">
        <f t="shared" si="10"/>
        <v>70.8</v>
      </c>
      <c r="F39" s="101">
        <f t="shared" si="8"/>
        <v>54.308023769117298</v>
      </c>
      <c r="G39" s="101">
        <f t="shared" si="9"/>
        <v>87.291976230882696</v>
      </c>
      <c r="H39" s="10">
        <v>2.5</v>
      </c>
      <c r="I39" s="10">
        <v>1.9</v>
      </c>
      <c r="J39" s="10">
        <v>3.1</v>
      </c>
    </row>
    <row r="40" spans="1:10" s="3" customFormat="1">
      <c r="A40" s="31">
        <v>2005</v>
      </c>
      <c r="B40" s="31" t="s">
        <v>17</v>
      </c>
      <c r="C40" s="98">
        <v>77</v>
      </c>
      <c r="D40" s="100">
        <f t="shared" si="7"/>
        <v>0.14925373134328357</v>
      </c>
      <c r="E40" s="101">
        <f t="shared" si="10"/>
        <v>71</v>
      </c>
      <c r="F40" s="101">
        <f t="shared" si="8"/>
        <v>54.484746444574341</v>
      </c>
      <c r="G40" s="101">
        <f t="shared" si="9"/>
        <v>87.515253555425659</v>
      </c>
      <c r="H40" s="10">
        <v>2.8</v>
      </c>
      <c r="I40" s="10">
        <v>2.2000000000000002</v>
      </c>
      <c r="J40" s="10">
        <v>3.5</v>
      </c>
    </row>
    <row r="41" spans="1:10" s="3" customFormat="1">
      <c r="A41" s="31">
        <v>2006</v>
      </c>
      <c r="B41" s="31" t="s">
        <v>17</v>
      </c>
      <c r="C41" s="98">
        <v>87</v>
      </c>
      <c r="D41" s="100">
        <f t="shared" si="7"/>
        <v>0.12987012987012986</v>
      </c>
      <c r="E41" s="101">
        <f t="shared" si="10"/>
        <v>81.2</v>
      </c>
      <c r="F41" s="101">
        <f t="shared" si="8"/>
        <v>63.538235648724111</v>
      </c>
      <c r="G41" s="101">
        <f t="shared" si="9"/>
        <v>98.861764351275895</v>
      </c>
      <c r="H41" s="10">
        <v>3.2</v>
      </c>
      <c r="I41" s="10">
        <v>2.5</v>
      </c>
      <c r="J41" s="10">
        <v>3.9</v>
      </c>
    </row>
    <row r="42" spans="1:10" s="3" customFormat="1">
      <c r="A42" s="31">
        <v>2007</v>
      </c>
      <c r="B42" s="31" t="s">
        <v>17</v>
      </c>
      <c r="C42" s="98">
        <v>62</v>
      </c>
      <c r="D42" s="100">
        <f t="shared" si="7"/>
        <v>-0.28735632183908044</v>
      </c>
      <c r="E42" s="101">
        <f t="shared" si="10"/>
        <v>94.2</v>
      </c>
      <c r="F42" s="101">
        <f t="shared" si="8"/>
        <v>75.176889844192146</v>
      </c>
      <c r="G42" s="101">
        <f t="shared" si="9"/>
        <v>113.22311015580786</v>
      </c>
      <c r="H42" s="10">
        <v>2.2000000000000002</v>
      </c>
      <c r="I42" s="10">
        <v>1.7</v>
      </c>
      <c r="J42" s="10">
        <v>2.8</v>
      </c>
    </row>
    <row r="43" spans="1:10" s="3" customFormat="1">
      <c r="A43" s="31">
        <v>2008</v>
      </c>
      <c r="B43" s="31" t="s">
        <v>17</v>
      </c>
      <c r="C43" s="98">
        <v>113</v>
      </c>
      <c r="D43" s="100">
        <f t="shared" si="7"/>
        <v>0.82258064516129037</v>
      </c>
      <c r="E43" s="101">
        <f t="shared" si="10"/>
        <v>103.2</v>
      </c>
      <c r="F43" s="101">
        <f t="shared" si="8"/>
        <v>83.288869444453937</v>
      </c>
      <c r="G43" s="101">
        <f t="shared" si="9"/>
        <v>123.11113055554607</v>
      </c>
      <c r="H43" s="10">
        <v>4.0999999999999996</v>
      </c>
      <c r="I43" s="10">
        <v>3.3</v>
      </c>
      <c r="J43" s="10">
        <v>4.9000000000000004</v>
      </c>
    </row>
    <row r="44" spans="1:10" s="3" customFormat="1">
      <c r="A44" s="31">
        <v>2009</v>
      </c>
      <c r="B44" s="31" t="s">
        <v>17</v>
      </c>
      <c r="C44" s="98">
        <v>132</v>
      </c>
      <c r="D44" s="100">
        <f t="shared" si="7"/>
        <v>0.16814159292035399</v>
      </c>
      <c r="E44" s="101">
        <f t="shared" si="10"/>
        <v>116.8</v>
      </c>
      <c r="F44" s="101">
        <f t="shared" si="8"/>
        <v>95.617486456985318</v>
      </c>
      <c r="G44" s="101">
        <f t="shared" si="9"/>
        <v>137.98251354301468</v>
      </c>
      <c r="H44" s="10">
        <v>4.8</v>
      </c>
      <c r="I44" s="10">
        <v>4</v>
      </c>
      <c r="J44" s="10">
        <v>5.7</v>
      </c>
    </row>
    <row r="45" spans="1:10" s="3" customFormat="1">
      <c r="A45" s="31">
        <v>2010</v>
      </c>
      <c r="B45" s="31" t="s">
        <v>17</v>
      </c>
      <c r="C45" s="98">
        <v>122</v>
      </c>
      <c r="D45" s="100">
        <f t="shared" si="7"/>
        <v>-7.575757575757576E-2</v>
      </c>
      <c r="E45" s="101">
        <f t="shared" si="10"/>
        <v>137.4</v>
      </c>
      <c r="F45" s="101">
        <f t="shared" si="8"/>
        <v>114.4253217650388</v>
      </c>
      <c r="G45" s="101">
        <f t="shared" si="9"/>
        <v>160.37467823496121</v>
      </c>
      <c r="H45" s="10">
        <v>4.4000000000000004</v>
      </c>
      <c r="I45" s="10">
        <v>3.6</v>
      </c>
      <c r="J45" s="10">
        <v>5.2</v>
      </c>
    </row>
    <row r="46" spans="1:10" s="3" customFormat="1">
      <c r="A46" s="31">
        <v>2011</v>
      </c>
      <c r="B46" s="31" t="s">
        <v>17</v>
      </c>
      <c r="C46" s="98">
        <v>155</v>
      </c>
      <c r="D46" s="100">
        <f t="shared" si="7"/>
        <v>0.27049180327868855</v>
      </c>
      <c r="E46" s="101">
        <f t="shared" si="10"/>
        <v>141.6</v>
      </c>
      <c r="F46" s="101">
        <f t="shared" si="8"/>
        <v>118.27682354395097</v>
      </c>
      <c r="G46" s="101">
        <f t="shared" si="9"/>
        <v>164.92317645604902</v>
      </c>
      <c r="H46" s="10">
        <v>5.7</v>
      </c>
      <c r="I46" s="10">
        <v>4.8</v>
      </c>
      <c r="J46" s="10">
        <v>6.6</v>
      </c>
    </row>
    <row r="47" spans="1:10" s="3" customFormat="1">
      <c r="A47" s="31">
        <v>2012</v>
      </c>
      <c r="B47" s="31" t="s">
        <v>17</v>
      </c>
      <c r="C47" s="98">
        <v>165</v>
      </c>
      <c r="D47" s="100">
        <f t="shared" si="7"/>
        <v>6.4516129032258063E-2</v>
      </c>
      <c r="E47" s="101">
        <f t="shared" si="10"/>
        <v>147.4</v>
      </c>
      <c r="F47" s="101">
        <f t="shared" si="8"/>
        <v>123.60395326950294</v>
      </c>
      <c r="G47" s="101">
        <f t="shared" si="9"/>
        <v>171.19604673049707</v>
      </c>
      <c r="H47" s="10">
        <v>6</v>
      </c>
      <c r="I47" s="10">
        <v>5.0999999999999996</v>
      </c>
      <c r="J47" s="10">
        <v>6.9</v>
      </c>
    </row>
    <row r="48" spans="1:10" s="3" customFormat="1">
      <c r="A48" s="31">
        <v>2013</v>
      </c>
      <c r="B48" s="31" t="s">
        <v>17</v>
      </c>
      <c r="C48" s="98">
        <v>134</v>
      </c>
      <c r="D48" s="100">
        <f t="shared" si="7"/>
        <v>-0.18787878787878787</v>
      </c>
      <c r="E48" s="101">
        <f t="shared" si="10"/>
        <v>167.4</v>
      </c>
      <c r="F48" s="101">
        <f t="shared" si="8"/>
        <v>142.04090222425097</v>
      </c>
      <c r="G48" s="101">
        <f t="shared" si="9"/>
        <v>192.75909777574904</v>
      </c>
      <c r="H48" s="10">
        <v>4.9000000000000004</v>
      </c>
      <c r="I48" s="10">
        <v>4.0999999999999996</v>
      </c>
      <c r="J48" s="10">
        <v>5.7</v>
      </c>
    </row>
    <row r="49" spans="1:10" s="3" customFormat="1">
      <c r="A49" s="31">
        <v>2014</v>
      </c>
      <c r="B49" s="31" t="s">
        <v>17</v>
      </c>
      <c r="C49" s="98">
        <v>161</v>
      </c>
      <c r="D49" s="100">
        <f t="shared" si="7"/>
        <v>0.20149253731343283</v>
      </c>
      <c r="E49" s="101">
        <f t="shared" si="10"/>
        <v>191.4</v>
      </c>
      <c r="F49" s="101">
        <f t="shared" si="8"/>
        <v>164.28391178654266</v>
      </c>
      <c r="G49" s="101">
        <f t="shared" si="9"/>
        <v>218.51608821345735</v>
      </c>
      <c r="H49" s="10">
        <v>6</v>
      </c>
      <c r="I49" s="10">
        <v>5</v>
      </c>
      <c r="J49" s="10">
        <v>6.9</v>
      </c>
    </row>
    <row r="50" spans="1:10" s="3" customFormat="1">
      <c r="A50" s="31">
        <v>2015</v>
      </c>
      <c r="B50" s="31" t="s">
        <v>17</v>
      </c>
      <c r="C50" s="98">
        <v>222</v>
      </c>
      <c r="D50" s="100">
        <f t="shared" si="7"/>
        <v>0.37888198757763975</v>
      </c>
      <c r="E50" s="101">
        <f t="shared" si="10"/>
        <v>214.8</v>
      </c>
      <c r="F50" s="101">
        <f t="shared" si="8"/>
        <v>186.07412873383996</v>
      </c>
      <c r="G50" s="101">
        <f t="shared" si="9"/>
        <v>243.52587126616007</v>
      </c>
      <c r="H50" s="10">
        <v>8.1999999999999993</v>
      </c>
      <c r="I50" s="10">
        <v>7.2</v>
      </c>
      <c r="J50" s="10">
        <v>9.3000000000000007</v>
      </c>
    </row>
    <row r="51" spans="1:10" s="3" customFormat="1">
      <c r="A51" s="31">
        <v>2016</v>
      </c>
      <c r="B51" s="31" t="s">
        <v>17</v>
      </c>
      <c r="C51" s="98">
        <v>275</v>
      </c>
      <c r="D51" s="100">
        <f t="shared" si="7"/>
        <v>0.23873873873873874</v>
      </c>
      <c r="E51" s="101">
        <f t="shared" si="10"/>
        <v>253.4</v>
      </c>
      <c r="F51" s="101">
        <f t="shared" si="8"/>
        <v>222.19965641214827</v>
      </c>
      <c r="G51" s="101">
        <f t="shared" si="9"/>
        <v>284.60034358785174</v>
      </c>
      <c r="H51" s="10">
        <v>10.1</v>
      </c>
      <c r="I51" s="10">
        <v>8.9</v>
      </c>
      <c r="J51" s="10">
        <v>11.3</v>
      </c>
    </row>
    <row r="52" spans="1:10" s="3" customFormat="1">
      <c r="A52" s="31">
        <v>2017</v>
      </c>
      <c r="B52" s="31" t="s">
        <v>17</v>
      </c>
      <c r="C52" s="98">
        <v>282</v>
      </c>
      <c r="D52" s="100">
        <f t="shared" si="7"/>
        <v>2.5454545454545455E-2</v>
      </c>
      <c r="E52" s="101">
        <f t="shared" si="10"/>
        <v>299.8</v>
      </c>
      <c r="F52" s="101">
        <f t="shared" si="8"/>
        <v>265.86312212356597</v>
      </c>
      <c r="G52" s="101">
        <f t="shared" si="9"/>
        <v>333.73687787643405</v>
      </c>
      <c r="H52" s="10">
        <v>10.6</v>
      </c>
      <c r="I52" s="10">
        <v>9.4</v>
      </c>
      <c r="J52" s="10">
        <v>11.9</v>
      </c>
    </row>
    <row r="53" spans="1:10" s="3" customFormat="1">
      <c r="A53" s="31">
        <v>2018</v>
      </c>
      <c r="B53" s="31" t="s">
        <v>17</v>
      </c>
      <c r="C53" s="98">
        <v>327</v>
      </c>
      <c r="D53" s="100">
        <f t="shared" si="7"/>
        <v>0.15957446808510639</v>
      </c>
      <c r="E53" s="101">
        <f t="shared" si="10"/>
        <v>328.6</v>
      </c>
      <c r="F53" s="101">
        <f t="shared" si="8"/>
        <v>293.07043822392404</v>
      </c>
      <c r="G53" s="101">
        <f t="shared" si="9"/>
        <v>364.129561776076</v>
      </c>
      <c r="H53" s="10">
        <v>12.3</v>
      </c>
      <c r="I53" s="10">
        <v>10.9</v>
      </c>
      <c r="J53" s="10">
        <v>13.6</v>
      </c>
    </row>
    <row r="54" spans="1:10" s="3" customFormat="1">
      <c r="A54" s="31">
        <v>2019</v>
      </c>
      <c r="B54" s="31" t="s">
        <v>17</v>
      </c>
      <c r="C54" s="98">
        <v>393</v>
      </c>
      <c r="D54" s="100">
        <f t="shared" si="7"/>
        <v>0.20183486238532111</v>
      </c>
      <c r="E54" s="101">
        <f t="shared" si="10"/>
        <v>353</v>
      </c>
      <c r="F54" s="101">
        <f>E54-1.96*SQRT(E54)</f>
        <v>316.17494331301037</v>
      </c>
      <c r="G54" s="101">
        <f t="shared" si="9"/>
        <v>389.82505668698963</v>
      </c>
      <c r="H54" s="10">
        <v>14.8</v>
      </c>
      <c r="I54" s="10">
        <v>13.3</v>
      </c>
      <c r="J54" s="10">
        <v>16.2</v>
      </c>
    </row>
    <row r="55" spans="1:10" s="3" customFormat="1">
      <c r="A55" s="31">
        <v>2020</v>
      </c>
      <c r="B55" s="31" t="s">
        <v>17</v>
      </c>
      <c r="C55" s="98">
        <v>366</v>
      </c>
      <c r="D55" s="100">
        <f t="shared" si="7"/>
        <v>-6.8702290076335881E-2</v>
      </c>
      <c r="E55" s="101">
        <f t="shared" si="10"/>
        <v>368.4</v>
      </c>
      <c r="F55" s="101">
        <f>E55-1.96*SQRT(E55)</f>
        <v>330.78025199446438</v>
      </c>
      <c r="G55" s="101">
        <f t="shared" si="9"/>
        <v>406.01974800553558</v>
      </c>
      <c r="H55" s="10">
        <v>13.7</v>
      </c>
      <c r="I55" s="10">
        <v>12.3</v>
      </c>
      <c r="J55" s="10">
        <v>15.1</v>
      </c>
    </row>
    <row r="56" spans="1:10" s="3" customFormat="1">
      <c r="A56" s="31">
        <v>2021</v>
      </c>
      <c r="B56" s="31" t="s">
        <v>17</v>
      </c>
      <c r="C56" s="98">
        <v>397</v>
      </c>
      <c r="D56" s="100">
        <f t="shared" si="7"/>
        <v>8.4699453551912565E-2</v>
      </c>
      <c r="E56" s="101">
        <f t="shared" ref="E56" si="11">AVERAGE(C54:C58)</f>
        <v>376.4</v>
      </c>
      <c r="F56" s="101">
        <f>E56-1.96*SQRT(E56)</f>
        <v>338.37397943512889</v>
      </c>
      <c r="G56" s="101">
        <f t="shared" ref="G56" si="12">E56+1.96*SQRT(E56)</f>
        <v>414.42602056487107</v>
      </c>
      <c r="H56" s="10">
        <v>14.8</v>
      </c>
      <c r="I56" s="10">
        <v>13.3</v>
      </c>
      <c r="J56" s="10">
        <v>16.3</v>
      </c>
    </row>
    <row r="57" spans="1:10" s="3" customFormat="1">
      <c r="A57" s="31">
        <v>2022</v>
      </c>
      <c r="B57" s="31" t="s">
        <v>17</v>
      </c>
      <c r="C57" s="98">
        <v>359</v>
      </c>
      <c r="D57" s="100">
        <f t="shared" si="7"/>
        <v>-9.5717884130982367E-2</v>
      </c>
      <c r="E57" s="99" t="s">
        <v>261</v>
      </c>
      <c r="F57" s="99" t="s">
        <v>261</v>
      </c>
      <c r="G57" s="99" t="s">
        <v>261</v>
      </c>
      <c r="H57" s="10">
        <v>13.4</v>
      </c>
      <c r="I57" s="10">
        <v>12</v>
      </c>
      <c r="J57" s="10">
        <v>14.8</v>
      </c>
    </row>
    <row r="58" spans="1:10" s="3" customFormat="1">
      <c r="A58" s="31">
        <v>2023</v>
      </c>
      <c r="B58" s="31" t="s">
        <v>17</v>
      </c>
      <c r="C58" s="98">
        <v>367</v>
      </c>
      <c r="D58" s="100">
        <f t="shared" si="7"/>
        <v>2.2284122562674095E-2</v>
      </c>
      <c r="E58" s="99" t="s">
        <v>261</v>
      </c>
      <c r="F58" s="99" t="s">
        <v>261</v>
      </c>
      <c r="G58" s="99" t="s">
        <v>261</v>
      </c>
      <c r="H58" s="10">
        <v>13.6</v>
      </c>
      <c r="I58" s="10">
        <v>12.2</v>
      </c>
      <c r="J58" s="10">
        <v>15</v>
      </c>
    </row>
    <row r="59" spans="1:10" s="3" customFormat="1" ht="23.4" customHeight="1">
      <c r="A59" s="31">
        <v>2000</v>
      </c>
      <c r="B59" s="31" t="s">
        <v>18</v>
      </c>
      <c r="C59" s="98">
        <v>239</v>
      </c>
      <c r="D59" s="99" t="s">
        <v>261</v>
      </c>
      <c r="E59" s="99" t="s">
        <v>261</v>
      </c>
      <c r="F59" s="99" t="s">
        <v>261</v>
      </c>
      <c r="G59" s="99" t="s">
        <v>261</v>
      </c>
      <c r="H59" s="10">
        <v>9</v>
      </c>
      <c r="I59" s="10">
        <v>7.9</v>
      </c>
      <c r="J59" s="10">
        <v>10.199999999999999</v>
      </c>
    </row>
    <row r="60" spans="1:10" s="3" customFormat="1">
      <c r="A60" s="31">
        <v>2001</v>
      </c>
      <c r="B60" s="31" t="s">
        <v>18</v>
      </c>
      <c r="C60" s="98">
        <v>267</v>
      </c>
      <c r="D60" s="100">
        <f t="shared" ref="D60:D80" si="13">(C60-C59)/C59</f>
        <v>0.11715481171548117</v>
      </c>
      <c r="E60" s="99" t="s">
        <v>261</v>
      </c>
      <c r="F60" s="99" t="s">
        <v>261</v>
      </c>
      <c r="G60" s="99" t="s">
        <v>261</v>
      </c>
      <c r="H60" s="10">
        <v>10</v>
      </c>
      <c r="I60" s="10">
        <v>8.8000000000000007</v>
      </c>
      <c r="J60" s="10">
        <v>11.2</v>
      </c>
    </row>
    <row r="61" spans="1:10" s="3" customFormat="1">
      <c r="A61" s="31">
        <v>2002</v>
      </c>
      <c r="B61" s="31" t="s">
        <v>18</v>
      </c>
      <c r="C61" s="98">
        <v>321</v>
      </c>
      <c r="D61" s="100">
        <f t="shared" si="13"/>
        <v>0.20224719101123595</v>
      </c>
      <c r="E61" s="101">
        <f>AVERAGE(C59:C63)</f>
        <v>274.60000000000002</v>
      </c>
      <c r="F61" s="101">
        <f t="shared" ref="F61:F77" si="14">E61-1.96*SQRT(E61)</f>
        <v>242.12072414600351</v>
      </c>
      <c r="G61" s="101">
        <f t="shared" ref="G61:G79" si="15">E61+1.96*SQRT(E61)</f>
        <v>307.07927585399653</v>
      </c>
      <c r="H61" s="10">
        <v>12.2</v>
      </c>
      <c r="I61" s="10">
        <v>10.9</v>
      </c>
      <c r="J61" s="10">
        <v>13.5</v>
      </c>
    </row>
    <row r="62" spans="1:10" s="3" customFormat="1">
      <c r="A62" s="31">
        <v>2003</v>
      </c>
      <c r="B62" s="31" t="s">
        <v>18</v>
      </c>
      <c r="C62" s="98">
        <v>257</v>
      </c>
      <c r="D62" s="100">
        <f t="shared" si="13"/>
        <v>-0.19937694704049844</v>
      </c>
      <c r="E62" s="101">
        <f t="shared" ref="E62:E78" si="16">AVERAGE(C60:C64)</f>
        <v>278.60000000000002</v>
      </c>
      <c r="F62" s="101">
        <f t="shared" si="14"/>
        <v>245.8850223903485</v>
      </c>
      <c r="G62" s="101">
        <f t="shared" si="15"/>
        <v>311.31497760965152</v>
      </c>
      <c r="H62" s="10">
        <v>9.8000000000000007</v>
      </c>
      <c r="I62" s="10">
        <v>8.6</v>
      </c>
      <c r="J62" s="10">
        <v>11</v>
      </c>
    </row>
    <row r="63" spans="1:10" s="3" customFormat="1">
      <c r="A63" s="31">
        <v>2004</v>
      </c>
      <c r="B63" s="31" t="s">
        <v>18</v>
      </c>
      <c r="C63" s="98">
        <v>289</v>
      </c>
      <c r="D63" s="100">
        <f t="shared" si="13"/>
        <v>0.1245136186770428</v>
      </c>
      <c r="E63" s="101">
        <f t="shared" si="16"/>
        <v>291.8</v>
      </c>
      <c r="F63" s="101">
        <f t="shared" si="14"/>
        <v>258.31897731550009</v>
      </c>
      <c r="G63" s="101">
        <f t="shared" si="15"/>
        <v>325.28102268449993</v>
      </c>
      <c r="H63" s="10">
        <v>11.1</v>
      </c>
      <c r="I63" s="10">
        <v>9.8000000000000007</v>
      </c>
      <c r="J63" s="10">
        <v>12.4</v>
      </c>
    </row>
    <row r="64" spans="1:10" s="3" customFormat="1">
      <c r="A64" s="31">
        <v>2005</v>
      </c>
      <c r="B64" s="31" t="s">
        <v>18</v>
      </c>
      <c r="C64" s="98">
        <v>259</v>
      </c>
      <c r="D64" s="100">
        <f t="shared" si="13"/>
        <v>-0.10380622837370242</v>
      </c>
      <c r="E64" s="101">
        <f t="shared" si="16"/>
        <v>306.2</v>
      </c>
      <c r="F64" s="101">
        <f t="shared" si="14"/>
        <v>271.90280011429502</v>
      </c>
      <c r="G64" s="101">
        <f t="shared" si="15"/>
        <v>340.49719988570496</v>
      </c>
      <c r="H64" s="10">
        <v>10</v>
      </c>
      <c r="I64" s="10">
        <v>8.8000000000000007</v>
      </c>
      <c r="J64" s="10">
        <v>11.3</v>
      </c>
    </row>
    <row r="65" spans="1:10" s="3" customFormat="1">
      <c r="A65" s="31">
        <v>2006</v>
      </c>
      <c r="B65" s="31" t="s">
        <v>18</v>
      </c>
      <c r="C65" s="98">
        <v>333</v>
      </c>
      <c r="D65" s="100">
        <f t="shared" si="13"/>
        <v>0.2857142857142857</v>
      </c>
      <c r="E65" s="101">
        <f t="shared" si="16"/>
        <v>347</v>
      </c>
      <c r="F65" s="101">
        <f t="shared" si="14"/>
        <v>310.48924542001356</v>
      </c>
      <c r="G65" s="101">
        <f t="shared" si="15"/>
        <v>383.51075457998644</v>
      </c>
      <c r="H65" s="10">
        <v>12.8</v>
      </c>
      <c r="I65" s="10">
        <v>11.4</v>
      </c>
      <c r="J65" s="10">
        <v>14.1</v>
      </c>
    </row>
    <row r="66" spans="1:10" s="3" customFormat="1">
      <c r="A66" s="31">
        <v>2007</v>
      </c>
      <c r="B66" s="31" t="s">
        <v>18</v>
      </c>
      <c r="C66" s="98">
        <v>393</v>
      </c>
      <c r="D66" s="100">
        <f t="shared" si="13"/>
        <v>0.18018018018018017</v>
      </c>
      <c r="E66" s="101">
        <f t="shared" si="16"/>
        <v>371.8</v>
      </c>
      <c r="F66" s="101">
        <f t="shared" si="14"/>
        <v>334.00705250976051</v>
      </c>
      <c r="G66" s="101">
        <f t="shared" si="15"/>
        <v>409.59294749023951</v>
      </c>
      <c r="H66" s="10">
        <v>15</v>
      </c>
      <c r="I66" s="10">
        <v>13.5</v>
      </c>
      <c r="J66" s="10">
        <v>16.399999999999999</v>
      </c>
    </row>
    <row r="67" spans="1:10" s="3" customFormat="1">
      <c r="A67" s="31">
        <v>2008</v>
      </c>
      <c r="B67" s="31" t="s">
        <v>18</v>
      </c>
      <c r="C67" s="98">
        <v>461</v>
      </c>
      <c r="D67" s="100">
        <f t="shared" si="13"/>
        <v>0.17302798982188294</v>
      </c>
      <c r="E67" s="101">
        <f t="shared" si="16"/>
        <v>392.6</v>
      </c>
      <c r="F67" s="101">
        <f t="shared" si="14"/>
        <v>353.76429271919977</v>
      </c>
      <c r="G67" s="101">
        <f t="shared" si="15"/>
        <v>431.43570728080027</v>
      </c>
      <c r="H67" s="10">
        <v>17.600000000000001</v>
      </c>
      <c r="I67" s="10">
        <v>15.9</v>
      </c>
      <c r="J67" s="10">
        <v>19.2</v>
      </c>
    </row>
    <row r="68" spans="1:10" s="3" customFormat="1">
      <c r="A68" s="31">
        <v>2009</v>
      </c>
      <c r="B68" s="31" t="s">
        <v>18</v>
      </c>
      <c r="C68" s="98">
        <v>413</v>
      </c>
      <c r="D68" s="100">
        <f t="shared" si="13"/>
        <v>-0.10412147505422993</v>
      </c>
      <c r="E68" s="101">
        <f t="shared" si="16"/>
        <v>411.8</v>
      </c>
      <c r="F68" s="101">
        <f t="shared" si="14"/>
        <v>372.02600246392126</v>
      </c>
      <c r="G68" s="101">
        <f t="shared" si="15"/>
        <v>451.57399753607876</v>
      </c>
      <c r="H68" s="10">
        <v>15.7</v>
      </c>
      <c r="I68" s="10">
        <v>14.2</v>
      </c>
      <c r="J68" s="10">
        <v>17.2</v>
      </c>
    </row>
    <row r="69" spans="1:10" s="3" customFormat="1">
      <c r="A69" s="31">
        <v>2010</v>
      </c>
      <c r="B69" s="31" t="s">
        <v>18</v>
      </c>
      <c r="C69" s="98">
        <v>363</v>
      </c>
      <c r="D69" s="100">
        <f t="shared" si="13"/>
        <v>-0.12106537530266344</v>
      </c>
      <c r="E69" s="101">
        <f t="shared" si="16"/>
        <v>416.4</v>
      </c>
      <c r="F69" s="101">
        <f t="shared" si="14"/>
        <v>376.40447225001276</v>
      </c>
      <c r="G69" s="101">
        <f t="shared" si="15"/>
        <v>456.3955277499872</v>
      </c>
      <c r="H69" s="10">
        <v>13.8</v>
      </c>
      <c r="I69" s="10">
        <v>12.4</v>
      </c>
      <c r="J69" s="10">
        <v>15.2</v>
      </c>
    </row>
    <row r="70" spans="1:10" s="3" customFormat="1">
      <c r="A70" s="31">
        <v>2011</v>
      </c>
      <c r="B70" s="31" t="s">
        <v>18</v>
      </c>
      <c r="C70" s="98">
        <v>429</v>
      </c>
      <c r="D70" s="100">
        <f t="shared" si="13"/>
        <v>0.18181818181818182</v>
      </c>
      <c r="E70" s="101">
        <f t="shared" si="16"/>
        <v>402.8</v>
      </c>
      <c r="F70" s="101">
        <f t="shared" si="14"/>
        <v>363.46303926330864</v>
      </c>
      <c r="G70" s="101">
        <f t="shared" si="15"/>
        <v>442.13696073669138</v>
      </c>
      <c r="H70" s="10">
        <v>16.3</v>
      </c>
      <c r="I70" s="10">
        <v>14.8</v>
      </c>
      <c r="J70" s="10">
        <v>17.899999999999999</v>
      </c>
    </row>
    <row r="71" spans="1:10" s="3" customFormat="1">
      <c r="A71" s="31">
        <v>2012</v>
      </c>
      <c r="B71" s="31" t="s">
        <v>18</v>
      </c>
      <c r="C71" s="98">
        <v>416</v>
      </c>
      <c r="D71" s="100">
        <f t="shared" si="13"/>
        <v>-3.0303030303030304E-2</v>
      </c>
      <c r="E71" s="101">
        <f t="shared" si="16"/>
        <v>410.8</v>
      </c>
      <c r="F71" s="101">
        <f t="shared" si="14"/>
        <v>371.0743246753438</v>
      </c>
      <c r="G71" s="101">
        <f t="shared" si="15"/>
        <v>450.52567532465622</v>
      </c>
      <c r="H71" s="10">
        <v>16</v>
      </c>
      <c r="I71" s="10">
        <v>14.5</v>
      </c>
      <c r="J71" s="10">
        <v>17.600000000000001</v>
      </c>
    </row>
    <row r="72" spans="1:10" s="3" customFormat="1">
      <c r="A72" s="31">
        <v>2013</v>
      </c>
      <c r="B72" s="31" t="s">
        <v>18</v>
      </c>
      <c r="C72" s="98">
        <v>393</v>
      </c>
      <c r="D72" s="100">
        <f t="shared" si="13"/>
        <v>-5.5288461538461536E-2</v>
      </c>
      <c r="E72" s="101">
        <f t="shared" si="16"/>
        <v>435</v>
      </c>
      <c r="F72" s="101">
        <f t="shared" si="14"/>
        <v>394.12095891535614</v>
      </c>
      <c r="G72" s="101">
        <f t="shared" si="15"/>
        <v>475.87904108464386</v>
      </c>
      <c r="H72" s="10">
        <v>15.1</v>
      </c>
      <c r="I72" s="10">
        <v>13.6</v>
      </c>
      <c r="J72" s="10">
        <v>16.600000000000001</v>
      </c>
    </row>
    <row r="73" spans="1:10" s="3" customFormat="1">
      <c r="A73" s="31">
        <v>2014</v>
      </c>
      <c r="B73" s="31" t="s">
        <v>18</v>
      </c>
      <c r="C73" s="98">
        <v>453</v>
      </c>
      <c r="D73" s="100">
        <f t="shared" si="13"/>
        <v>0.15267175572519084</v>
      </c>
      <c r="E73" s="101">
        <f t="shared" si="16"/>
        <v>467.8</v>
      </c>
      <c r="F73" s="101">
        <f t="shared" si="14"/>
        <v>425.40777807191512</v>
      </c>
      <c r="G73" s="101">
        <f t="shared" si="15"/>
        <v>510.1922219280849</v>
      </c>
      <c r="H73" s="10">
        <v>17.399999999999999</v>
      </c>
      <c r="I73" s="10">
        <v>15.8</v>
      </c>
      <c r="J73" s="10">
        <v>19.100000000000001</v>
      </c>
    </row>
    <row r="74" spans="1:10" s="3" customFormat="1">
      <c r="A74" s="31">
        <v>2015</v>
      </c>
      <c r="B74" s="31" t="s">
        <v>18</v>
      </c>
      <c r="C74" s="98">
        <v>484</v>
      </c>
      <c r="D74" s="100">
        <f t="shared" si="13"/>
        <v>6.8432671081677707E-2</v>
      </c>
      <c r="E74" s="101">
        <f t="shared" si="16"/>
        <v>515</v>
      </c>
      <c r="F74" s="101">
        <f t="shared" si="14"/>
        <v>470.52052158579193</v>
      </c>
      <c r="G74" s="101">
        <f t="shared" si="15"/>
        <v>559.47947841420807</v>
      </c>
      <c r="H74" s="10">
        <v>18.8</v>
      </c>
      <c r="I74" s="10">
        <v>17.100000000000001</v>
      </c>
      <c r="J74" s="10">
        <v>20.5</v>
      </c>
    </row>
    <row r="75" spans="1:10" s="3" customFormat="1">
      <c r="A75" s="31">
        <v>2016</v>
      </c>
      <c r="B75" s="31" t="s">
        <v>18</v>
      </c>
      <c r="C75" s="98">
        <v>593</v>
      </c>
      <c r="D75" s="100">
        <f t="shared" si="13"/>
        <v>0.22520661157024793</v>
      </c>
      <c r="E75" s="101">
        <f t="shared" si="16"/>
        <v>608.4</v>
      </c>
      <c r="F75" s="101">
        <f t="shared" si="14"/>
        <v>560.05509913134574</v>
      </c>
      <c r="G75" s="101">
        <f t="shared" si="15"/>
        <v>656.74490086865421</v>
      </c>
      <c r="H75" s="10">
        <v>23.2</v>
      </c>
      <c r="I75" s="10">
        <v>21.3</v>
      </c>
      <c r="J75" s="10">
        <v>25.1</v>
      </c>
    </row>
    <row r="76" spans="1:10" s="3" customFormat="1">
      <c r="A76" s="31">
        <v>2017</v>
      </c>
      <c r="B76" s="31" t="s">
        <v>18</v>
      </c>
      <c r="C76" s="98">
        <v>652</v>
      </c>
      <c r="D76" s="100">
        <f t="shared" si="13"/>
        <v>9.949409780775717E-2</v>
      </c>
      <c r="E76" s="101">
        <f t="shared" si="16"/>
        <v>695.2</v>
      </c>
      <c r="F76" s="101">
        <f t="shared" si="14"/>
        <v>643.52137463128497</v>
      </c>
      <c r="G76" s="101">
        <f t="shared" si="15"/>
        <v>746.87862536871512</v>
      </c>
      <c r="H76" s="10">
        <v>25.5</v>
      </c>
      <c r="I76" s="10">
        <v>23.5</v>
      </c>
      <c r="J76" s="10">
        <v>27.4</v>
      </c>
    </row>
    <row r="77" spans="1:10" s="3" customFormat="1">
      <c r="A77" s="31">
        <v>2018</v>
      </c>
      <c r="B77" s="31" t="s">
        <v>18</v>
      </c>
      <c r="C77" s="98">
        <v>860</v>
      </c>
      <c r="D77" s="100">
        <f t="shared" si="13"/>
        <v>0.31901840490797545</v>
      </c>
      <c r="E77" s="101">
        <f t="shared" si="16"/>
        <v>793</v>
      </c>
      <c r="F77" s="101">
        <f t="shared" si="14"/>
        <v>737.80589886591144</v>
      </c>
      <c r="G77" s="101">
        <f t="shared" si="15"/>
        <v>848.19410113408856</v>
      </c>
      <c r="H77" s="10">
        <v>33.799999999999997</v>
      </c>
      <c r="I77" s="10">
        <v>31.5</v>
      </c>
      <c r="J77" s="10">
        <v>36</v>
      </c>
    </row>
    <row r="78" spans="1:10" s="3" customFormat="1">
      <c r="A78" s="31">
        <v>2019</v>
      </c>
      <c r="B78" s="31" t="s">
        <v>18</v>
      </c>
      <c r="C78" s="98">
        <v>887</v>
      </c>
      <c r="D78" s="100">
        <f t="shared" si="13"/>
        <v>3.1395348837209305E-2</v>
      </c>
      <c r="E78" s="101">
        <f t="shared" si="16"/>
        <v>861</v>
      </c>
      <c r="F78" s="101">
        <f>E78-1.96*SQRT(E78)</f>
        <v>803.48810905560481</v>
      </c>
      <c r="G78" s="101">
        <f t="shared" si="15"/>
        <v>918.51189094439519</v>
      </c>
      <c r="H78" s="10">
        <v>35</v>
      </c>
      <c r="I78" s="10">
        <v>32.700000000000003</v>
      </c>
      <c r="J78" s="10">
        <v>37.299999999999997</v>
      </c>
    </row>
    <row r="79" spans="1:10" s="3" customFormat="1">
      <c r="A79" s="31">
        <v>2020</v>
      </c>
      <c r="B79" s="31" t="s">
        <v>18</v>
      </c>
      <c r="C79" s="98">
        <v>973</v>
      </c>
      <c r="D79" s="100">
        <f t="shared" si="13"/>
        <v>9.6956031567080048E-2</v>
      </c>
      <c r="E79" s="101">
        <f>AVERAGE(C77:C81)</f>
        <v>869</v>
      </c>
      <c r="F79" s="101">
        <f>E79-1.96*SQRT(E79)</f>
        <v>811.22154034590403</v>
      </c>
      <c r="G79" s="101">
        <f t="shared" si="15"/>
        <v>926.77845965409597</v>
      </c>
      <c r="H79" s="10">
        <v>38.200000000000003</v>
      </c>
      <c r="I79" s="10">
        <v>35.700000000000003</v>
      </c>
      <c r="J79" s="10">
        <v>40.6</v>
      </c>
    </row>
    <row r="80" spans="1:10" s="3" customFormat="1">
      <c r="A80" s="31">
        <v>2021</v>
      </c>
      <c r="B80" s="31" t="s">
        <v>18</v>
      </c>
      <c r="C80" s="98">
        <v>933</v>
      </c>
      <c r="D80" s="100">
        <f t="shared" si="13"/>
        <v>-4.1109969167523124E-2</v>
      </c>
      <c r="E80" s="101">
        <f>AVERAGE(C78:C82)</f>
        <v>858</v>
      </c>
      <c r="F80" s="101">
        <f>E80-1.96*SQRT(E80)</f>
        <v>800.58839141776286</v>
      </c>
      <c r="G80" s="101">
        <f t="shared" ref="G80" si="17">E80+1.96*SQRT(E80)</f>
        <v>915.41160858223714</v>
      </c>
      <c r="H80" s="10">
        <v>36.799999999999997</v>
      </c>
      <c r="I80" s="10">
        <v>34.4</v>
      </c>
      <c r="J80" s="10">
        <v>39.1</v>
      </c>
    </row>
    <row r="81" spans="1:10" s="3" customFormat="1">
      <c r="A81" s="31">
        <v>2022</v>
      </c>
      <c r="B81" s="31" t="s">
        <v>18</v>
      </c>
      <c r="C81" s="98">
        <v>692</v>
      </c>
      <c r="D81" s="100">
        <f>(C81-C80)/C80</f>
        <v>-0.25830653804930331</v>
      </c>
      <c r="E81" s="99" t="s">
        <v>261</v>
      </c>
      <c r="F81" s="99" t="s">
        <v>261</v>
      </c>
      <c r="G81" s="99" t="s">
        <v>261</v>
      </c>
      <c r="H81" s="10">
        <v>27.1</v>
      </c>
      <c r="I81" s="10">
        <v>25.1</v>
      </c>
      <c r="J81" s="10">
        <v>29.1</v>
      </c>
    </row>
    <row r="82" spans="1:10" s="3" customFormat="1">
      <c r="A82" s="31">
        <v>2023</v>
      </c>
      <c r="B82" s="31" t="s">
        <v>18</v>
      </c>
      <c r="C82" s="98">
        <v>805</v>
      </c>
      <c r="D82" s="100">
        <f>(C82-C81)/C81</f>
        <v>0.16329479768786126</v>
      </c>
      <c r="E82" s="99" t="s">
        <v>261</v>
      </c>
      <c r="F82" s="99" t="s">
        <v>261</v>
      </c>
      <c r="G82" s="99" t="s">
        <v>261</v>
      </c>
      <c r="H82" s="10">
        <v>31.7</v>
      </c>
      <c r="I82" s="10">
        <v>29.5</v>
      </c>
      <c r="J82" s="10">
        <v>33.9</v>
      </c>
    </row>
  </sheetData>
  <hyperlinks>
    <hyperlink ref="A5" location="Table_of_contents!A1" display="Back to table of contents" xr:uid="{00000000-0004-0000-0300-000000000000}"/>
  </hyperlink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4"/>
  <sheetViews>
    <sheetView tabSelected="1" workbookViewId="0">
      <selection activeCell="H3" sqref="H3"/>
    </sheetView>
  </sheetViews>
  <sheetFormatPr defaultColWidth="8.6640625" defaultRowHeight="15"/>
  <cols>
    <col min="1" max="1" width="13.33203125" style="12" customWidth="1"/>
    <col min="2" max="2" width="24.6640625" style="37" customWidth="1"/>
    <col min="3" max="3" width="27.88671875" style="37" customWidth="1"/>
    <col min="4" max="6" width="24.6640625" style="37" customWidth="1"/>
    <col min="7" max="7" width="24.6640625" style="38" customWidth="1"/>
    <col min="8" max="16384" width="8.6640625" style="10"/>
  </cols>
  <sheetData>
    <row r="1" spans="1:7" ht="21">
      <c r="A1" s="27" t="s">
        <v>325</v>
      </c>
      <c r="B1" s="34"/>
      <c r="C1" s="34"/>
      <c r="D1" s="34"/>
      <c r="E1" s="34"/>
      <c r="F1" s="34"/>
      <c r="G1" s="34"/>
    </row>
    <row r="2" spans="1:7">
      <c r="A2" s="17" t="s">
        <v>182</v>
      </c>
      <c r="B2" s="35"/>
      <c r="C2" s="35"/>
      <c r="D2" s="35"/>
      <c r="E2" s="35"/>
      <c r="F2" s="88"/>
      <c r="G2" s="35"/>
    </row>
    <row r="3" spans="1:7">
      <c r="A3" s="17" t="s">
        <v>365</v>
      </c>
      <c r="B3" s="35"/>
      <c r="C3" s="35"/>
      <c r="D3" s="35"/>
      <c r="E3" s="35"/>
      <c r="F3" s="35"/>
      <c r="G3" s="35"/>
    </row>
    <row r="4" spans="1:7">
      <c r="A4" s="17" t="s">
        <v>366</v>
      </c>
      <c r="B4" s="35"/>
      <c r="C4" s="35"/>
      <c r="D4" s="35"/>
      <c r="E4" s="35"/>
      <c r="F4" s="35"/>
      <c r="G4" s="35"/>
    </row>
    <row r="5" spans="1:7">
      <c r="A5" s="127" t="s">
        <v>171</v>
      </c>
      <c r="B5" s="36"/>
      <c r="C5" s="36"/>
      <c r="D5" s="36"/>
      <c r="E5" s="36"/>
      <c r="F5" s="36"/>
      <c r="G5" s="36"/>
    </row>
    <row r="6" spans="1:7" ht="57" customHeight="1">
      <c r="A6" s="128" t="s">
        <v>0</v>
      </c>
      <c r="B6" s="125" t="s">
        <v>3</v>
      </c>
      <c r="C6" s="126" t="s">
        <v>302</v>
      </c>
      <c r="D6" s="126" t="s">
        <v>4</v>
      </c>
      <c r="E6" s="126" t="s">
        <v>5</v>
      </c>
      <c r="F6" s="126" t="s">
        <v>6</v>
      </c>
      <c r="G6" s="126" t="s">
        <v>7</v>
      </c>
    </row>
    <row r="7" spans="1:7">
      <c r="A7" s="31">
        <v>1996</v>
      </c>
      <c r="B7" s="99">
        <v>244</v>
      </c>
      <c r="C7" s="102">
        <v>175</v>
      </c>
      <c r="D7" s="102">
        <v>10</v>
      </c>
      <c r="E7" s="102">
        <v>41</v>
      </c>
      <c r="F7" s="102">
        <v>0</v>
      </c>
      <c r="G7" s="102">
        <v>18</v>
      </c>
    </row>
    <row r="8" spans="1:7">
      <c r="A8" s="41">
        <v>1997</v>
      </c>
      <c r="B8" s="99">
        <v>224</v>
      </c>
      <c r="C8" s="102">
        <v>142</v>
      </c>
      <c r="D8" s="102">
        <v>14</v>
      </c>
      <c r="E8" s="102">
        <v>42</v>
      </c>
      <c r="F8" s="102">
        <v>0</v>
      </c>
      <c r="G8" s="102">
        <v>26</v>
      </c>
    </row>
    <row r="9" spans="1:7">
      <c r="A9" s="41">
        <v>1998</v>
      </c>
      <c r="B9" s="99">
        <v>249</v>
      </c>
      <c r="C9" s="102">
        <v>179</v>
      </c>
      <c r="D9" s="102">
        <v>16</v>
      </c>
      <c r="E9" s="102">
        <v>32</v>
      </c>
      <c r="F9" s="102">
        <v>0</v>
      </c>
      <c r="G9" s="102">
        <v>22</v>
      </c>
    </row>
    <row r="10" spans="1:7">
      <c r="A10" s="41">
        <v>1999</v>
      </c>
      <c r="B10" s="99">
        <v>291</v>
      </c>
      <c r="C10" s="102">
        <v>227</v>
      </c>
      <c r="D10" s="102">
        <v>12</v>
      </c>
      <c r="E10" s="102">
        <v>19</v>
      </c>
      <c r="F10" s="102">
        <v>1</v>
      </c>
      <c r="G10" s="102">
        <v>32</v>
      </c>
    </row>
    <row r="11" spans="1:7">
      <c r="A11" s="41">
        <v>2000</v>
      </c>
      <c r="B11" s="99">
        <v>292</v>
      </c>
      <c r="C11" s="102">
        <v>221</v>
      </c>
      <c r="D11" s="102">
        <v>11</v>
      </c>
      <c r="E11" s="102">
        <v>34</v>
      </c>
      <c r="F11" s="102">
        <v>0</v>
      </c>
      <c r="G11" s="102">
        <v>26</v>
      </c>
    </row>
    <row r="12" spans="1:7">
      <c r="A12" s="41">
        <v>2001</v>
      </c>
      <c r="B12" s="99">
        <v>333</v>
      </c>
      <c r="C12" s="102">
        <v>228</v>
      </c>
      <c r="D12" s="102">
        <v>18</v>
      </c>
      <c r="E12" s="102">
        <v>35</v>
      </c>
      <c r="F12" s="103">
        <v>0</v>
      </c>
      <c r="G12" s="102">
        <v>52</v>
      </c>
    </row>
    <row r="13" spans="1:7">
      <c r="A13" s="41">
        <v>2002</v>
      </c>
      <c r="B13" s="99">
        <v>382</v>
      </c>
      <c r="C13" s="102">
        <v>280</v>
      </c>
      <c r="D13" s="102">
        <v>17</v>
      </c>
      <c r="E13" s="102">
        <v>30</v>
      </c>
      <c r="F13" s="103">
        <v>0</v>
      </c>
      <c r="G13" s="102">
        <v>55</v>
      </c>
    </row>
    <row r="14" spans="1:7">
      <c r="A14" s="41">
        <v>2003</v>
      </c>
      <c r="B14" s="99">
        <v>319</v>
      </c>
      <c r="C14" s="102">
        <v>216</v>
      </c>
      <c r="D14" s="102">
        <v>15</v>
      </c>
      <c r="E14" s="102">
        <v>42</v>
      </c>
      <c r="F14" s="103">
        <v>0</v>
      </c>
      <c r="G14" s="102">
        <v>46</v>
      </c>
    </row>
    <row r="15" spans="1:7">
      <c r="A15" s="41">
        <v>2004</v>
      </c>
      <c r="B15" s="99">
        <v>356</v>
      </c>
      <c r="C15" s="102">
        <v>232</v>
      </c>
      <c r="D15" s="102">
        <v>32</v>
      </c>
      <c r="E15" s="102">
        <v>32</v>
      </c>
      <c r="F15" s="103">
        <v>0</v>
      </c>
      <c r="G15" s="102">
        <v>60</v>
      </c>
    </row>
    <row r="16" spans="1:7">
      <c r="A16" s="41">
        <v>2005</v>
      </c>
      <c r="B16" s="99">
        <v>336</v>
      </c>
      <c r="C16" s="102">
        <v>204</v>
      </c>
      <c r="D16" s="102">
        <v>31</v>
      </c>
      <c r="E16" s="102">
        <v>43</v>
      </c>
      <c r="F16" s="103">
        <v>0</v>
      </c>
      <c r="G16" s="102">
        <v>58</v>
      </c>
    </row>
    <row r="17" spans="1:7">
      <c r="A17" s="41">
        <v>2006</v>
      </c>
      <c r="B17" s="99">
        <v>420</v>
      </c>
      <c r="C17" s="102">
        <v>280</v>
      </c>
      <c r="D17" s="102">
        <v>50</v>
      </c>
      <c r="E17" s="102">
        <v>40</v>
      </c>
      <c r="F17" s="103">
        <v>0</v>
      </c>
      <c r="G17" s="102">
        <v>50</v>
      </c>
    </row>
    <row r="18" spans="1:7">
      <c r="A18" s="41">
        <v>2007</v>
      </c>
      <c r="B18" s="99">
        <v>455</v>
      </c>
      <c r="C18" s="102">
        <v>299</v>
      </c>
      <c r="D18" s="102">
        <v>39</v>
      </c>
      <c r="E18" s="102">
        <v>27</v>
      </c>
      <c r="F18" s="103">
        <v>0</v>
      </c>
      <c r="G18" s="102">
        <v>90</v>
      </c>
    </row>
    <row r="19" spans="1:7">
      <c r="A19" s="41">
        <v>2008</v>
      </c>
      <c r="B19" s="99">
        <v>574</v>
      </c>
      <c r="C19" s="102">
        <v>370</v>
      </c>
      <c r="D19" s="102">
        <v>59</v>
      </c>
      <c r="E19" s="102">
        <v>34</v>
      </c>
      <c r="F19" s="103">
        <v>0</v>
      </c>
      <c r="G19" s="102">
        <v>111</v>
      </c>
    </row>
    <row r="20" spans="1:7">
      <c r="A20" s="41">
        <v>2009</v>
      </c>
      <c r="B20" s="99">
        <v>545</v>
      </c>
      <c r="C20" s="102">
        <v>381</v>
      </c>
      <c r="D20" s="102">
        <v>60</v>
      </c>
      <c r="E20" s="102">
        <v>34</v>
      </c>
      <c r="F20" s="103">
        <v>0</v>
      </c>
      <c r="G20" s="102">
        <v>70</v>
      </c>
    </row>
    <row r="21" spans="1:7">
      <c r="A21" s="41">
        <v>2010</v>
      </c>
      <c r="B21" s="99">
        <v>485</v>
      </c>
      <c r="C21" s="102">
        <v>312</v>
      </c>
      <c r="D21" s="102">
        <v>67</v>
      </c>
      <c r="E21" s="102">
        <v>28</v>
      </c>
      <c r="F21" s="103">
        <v>0</v>
      </c>
      <c r="G21" s="102">
        <v>78</v>
      </c>
    </row>
    <row r="22" spans="1:7" ht="15" customHeight="1">
      <c r="A22" s="104" t="s">
        <v>255</v>
      </c>
      <c r="B22" s="99">
        <v>584</v>
      </c>
      <c r="C22" s="102">
        <v>12</v>
      </c>
      <c r="D22" s="99">
        <v>346</v>
      </c>
      <c r="E22" s="102">
        <v>36</v>
      </c>
      <c r="F22" s="103">
        <v>0</v>
      </c>
      <c r="G22" s="102">
        <v>190</v>
      </c>
    </row>
    <row r="23" spans="1:7" ht="15" customHeight="1">
      <c r="A23" s="104">
        <v>2012</v>
      </c>
      <c r="B23" s="99">
        <v>581</v>
      </c>
      <c r="C23" s="102">
        <v>26</v>
      </c>
      <c r="D23" s="99">
        <v>365</v>
      </c>
      <c r="E23" s="102">
        <v>65</v>
      </c>
      <c r="F23" s="103">
        <v>0</v>
      </c>
      <c r="G23" s="102">
        <v>125</v>
      </c>
    </row>
    <row r="24" spans="1:7">
      <c r="A24" s="104">
        <v>2013</v>
      </c>
      <c r="B24" s="99">
        <v>527</v>
      </c>
      <c r="C24" s="102">
        <v>22</v>
      </c>
      <c r="D24" s="99">
        <v>366</v>
      </c>
      <c r="E24" s="102">
        <v>50</v>
      </c>
      <c r="F24" s="102">
        <v>1</v>
      </c>
      <c r="G24" s="102">
        <v>88</v>
      </c>
    </row>
    <row r="25" spans="1:7">
      <c r="A25" s="104">
        <v>2014</v>
      </c>
      <c r="B25" s="99">
        <v>614</v>
      </c>
      <c r="C25" s="102">
        <v>32</v>
      </c>
      <c r="D25" s="99">
        <v>471</v>
      </c>
      <c r="E25" s="102">
        <v>45</v>
      </c>
      <c r="F25" s="103">
        <v>0</v>
      </c>
      <c r="G25" s="102">
        <v>66</v>
      </c>
    </row>
    <row r="26" spans="1:7">
      <c r="A26" s="104">
        <v>2015</v>
      </c>
      <c r="B26" s="99">
        <v>706</v>
      </c>
      <c r="C26" s="102">
        <v>49</v>
      </c>
      <c r="D26" s="99">
        <v>553</v>
      </c>
      <c r="E26" s="102">
        <v>54</v>
      </c>
      <c r="F26" s="103">
        <v>0</v>
      </c>
      <c r="G26" s="102">
        <v>50</v>
      </c>
    </row>
    <row r="27" spans="1:7">
      <c r="A27" s="104">
        <v>2016</v>
      </c>
      <c r="B27" s="99">
        <v>868</v>
      </c>
      <c r="C27" s="102">
        <v>32</v>
      </c>
      <c r="D27" s="99">
        <v>730</v>
      </c>
      <c r="E27" s="102">
        <v>48</v>
      </c>
      <c r="F27" s="103">
        <v>0</v>
      </c>
      <c r="G27" s="102">
        <v>58</v>
      </c>
    </row>
    <row r="28" spans="1:7">
      <c r="A28" s="104">
        <v>2017</v>
      </c>
      <c r="B28" s="99">
        <v>934</v>
      </c>
      <c r="C28" s="102">
        <v>34</v>
      </c>
      <c r="D28" s="99">
        <v>807</v>
      </c>
      <c r="E28" s="102">
        <v>54</v>
      </c>
      <c r="F28" s="103">
        <v>0</v>
      </c>
      <c r="G28" s="102">
        <v>39</v>
      </c>
    </row>
    <row r="29" spans="1:7">
      <c r="A29" s="104">
        <v>2018</v>
      </c>
      <c r="B29" s="99">
        <v>1187</v>
      </c>
      <c r="C29" s="102">
        <v>45</v>
      </c>
      <c r="D29" s="99">
        <v>1017</v>
      </c>
      <c r="E29" s="102">
        <v>59</v>
      </c>
      <c r="F29" s="103">
        <v>0</v>
      </c>
      <c r="G29" s="102">
        <v>66</v>
      </c>
    </row>
    <row r="30" spans="1:7">
      <c r="A30" s="104">
        <v>2019</v>
      </c>
      <c r="B30" s="99">
        <v>1280</v>
      </c>
      <c r="C30" s="102">
        <v>47</v>
      </c>
      <c r="D30" s="99">
        <v>1134</v>
      </c>
      <c r="E30" s="102">
        <v>43</v>
      </c>
      <c r="F30" s="103">
        <v>0</v>
      </c>
      <c r="G30" s="102">
        <v>56</v>
      </c>
    </row>
    <row r="31" spans="1:7">
      <c r="A31" s="104">
        <v>2020</v>
      </c>
      <c r="B31" s="99">
        <v>1339</v>
      </c>
      <c r="C31" s="102">
        <v>14</v>
      </c>
      <c r="D31" s="99">
        <v>1242</v>
      </c>
      <c r="E31" s="102">
        <v>57</v>
      </c>
      <c r="F31" s="102">
        <v>1</v>
      </c>
      <c r="G31" s="102">
        <v>25</v>
      </c>
    </row>
    <row r="32" spans="1:7">
      <c r="A32" s="104">
        <v>2021</v>
      </c>
      <c r="B32" s="99">
        <v>1330</v>
      </c>
      <c r="C32" s="102">
        <v>41</v>
      </c>
      <c r="D32" s="99">
        <v>1208</v>
      </c>
      <c r="E32" s="102">
        <v>68</v>
      </c>
      <c r="F32" s="103">
        <v>0</v>
      </c>
      <c r="G32" s="102">
        <v>13</v>
      </c>
    </row>
    <row r="33" spans="1:7">
      <c r="A33" s="104">
        <v>2022</v>
      </c>
      <c r="B33" s="99">
        <v>1051</v>
      </c>
      <c r="C33" s="102">
        <v>32</v>
      </c>
      <c r="D33" s="99">
        <v>936</v>
      </c>
      <c r="E33" s="102">
        <v>72</v>
      </c>
      <c r="F33" s="102">
        <v>2</v>
      </c>
      <c r="G33" s="102">
        <v>9</v>
      </c>
    </row>
    <row r="34" spans="1:7">
      <c r="A34" s="104">
        <v>2023</v>
      </c>
      <c r="B34" s="99">
        <v>1172</v>
      </c>
      <c r="C34" s="102">
        <v>48</v>
      </c>
      <c r="D34" s="99">
        <v>1032</v>
      </c>
      <c r="E34" s="102">
        <v>87</v>
      </c>
      <c r="F34" s="102">
        <v>0</v>
      </c>
      <c r="G34" s="102">
        <v>5</v>
      </c>
    </row>
  </sheetData>
  <hyperlinks>
    <hyperlink ref="A5" location="Table_of_contents!A1" display="Back to table of contents" xr:uid="{00000000-0004-0000-0400-000000000000}"/>
  </hyperlink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34"/>
  <sheetViews>
    <sheetView workbookViewId="0"/>
  </sheetViews>
  <sheetFormatPr defaultColWidth="7.44140625" defaultRowHeight="15"/>
  <cols>
    <col min="1" max="1" width="12.6640625" style="12" customWidth="1"/>
    <col min="2" max="3" width="22.6640625" style="37" customWidth="1"/>
    <col min="4" max="7" width="16.6640625" style="37" customWidth="1"/>
    <col min="8" max="8" width="18.33203125" style="37" customWidth="1"/>
    <col min="9" max="9" width="16.6640625" style="37" customWidth="1"/>
    <col min="10" max="10" width="22.6640625" style="37" customWidth="1"/>
    <col min="11" max="18" width="16.6640625" style="37" customWidth="1"/>
    <col min="19" max="19" width="16.6640625" style="38" customWidth="1"/>
    <col min="20" max="20" width="16.6640625" style="37" customWidth="1"/>
    <col min="21" max="16384" width="7.44140625" style="12"/>
  </cols>
  <sheetData>
    <row r="1" spans="1:20" ht="17.399999999999999">
      <c r="A1" s="42" t="s">
        <v>326</v>
      </c>
      <c r="B1" s="89"/>
      <c r="C1" s="89"/>
      <c r="D1" s="89"/>
      <c r="E1" s="89"/>
      <c r="F1" s="89"/>
      <c r="G1" s="89"/>
      <c r="H1" s="90"/>
      <c r="I1" s="90"/>
      <c r="J1" s="90"/>
      <c r="L1" s="91"/>
      <c r="M1" s="91"/>
      <c r="N1" s="91"/>
      <c r="O1" s="91"/>
      <c r="P1" s="91"/>
      <c r="Q1" s="91"/>
      <c r="T1" s="91"/>
    </row>
    <row r="2" spans="1:20" ht="15.6">
      <c r="A2" s="17" t="s">
        <v>182</v>
      </c>
      <c r="B2" s="89"/>
      <c r="C2" s="89"/>
      <c r="D2" s="89"/>
      <c r="E2" s="89"/>
      <c r="F2" s="89"/>
      <c r="G2" s="88"/>
      <c r="H2" s="90"/>
      <c r="I2" s="90"/>
      <c r="J2" s="90"/>
      <c r="L2" s="91"/>
      <c r="M2" s="91"/>
      <c r="N2" s="91"/>
      <c r="O2" s="91"/>
      <c r="P2" s="91"/>
      <c r="Q2" s="91"/>
      <c r="T2" s="91"/>
    </row>
    <row r="3" spans="1:20" ht="15.6">
      <c r="A3" s="17" t="s">
        <v>365</v>
      </c>
      <c r="B3" s="89"/>
      <c r="C3" s="89"/>
      <c r="D3" s="89"/>
      <c r="E3" s="89"/>
      <c r="F3" s="89"/>
      <c r="G3" s="89"/>
      <c r="H3" s="90"/>
      <c r="I3" s="90"/>
      <c r="J3" s="90"/>
      <c r="L3" s="91"/>
      <c r="M3" s="91"/>
      <c r="N3" s="91"/>
      <c r="O3" s="91"/>
      <c r="P3" s="91"/>
      <c r="Q3" s="91"/>
      <c r="T3" s="91"/>
    </row>
    <row r="4" spans="1:20" ht="15.6">
      <c r="A4" s="17" t="s">
        <v>262</v>
      </c>
      <c r="B4" s="89"/>
      <c r="C4" s="89"/>
      <c r="D4" s="89"/>
      <c r="E4" s="89"/>
      <c r="F4" s="89"/>
      <c r="G4" s="89"/>
      <c r="H4" s="90"/>
      <c r="I4" s="90"/>
      <c r="J4" s="90"/>
      <c r="L4" s="91"/>
      <c r="M4" s="91"/>
      <c r="N4" s="91"/>
      <c r="O4" s="91"/>
      <c r="P4" s="91"/>
      <c r="Q4" s="91"/>
      <c r="T4" s="91"/>
    </row>
    <row r="5" spans="1:20" ht="15.6">
      <c r="A5" s="127" t="s">
        <v>171</v>
      </c>
      <c r="B5" s="89"/>
      <c r="C5" s="89"/>
      <c r="D5" s="89"/>
      <c r="E5" s="89"/>
      <c r="F5" s="89"/>
      <c r="G5" s="89"/>
      <c r="H5" s="90"/>
      <c r="I5" s="90"/>
      <c r="J5" s="90"/>
      <c r="L5" s="91"/>
      <c r="M5" s="91"/>
      <c r="N5" s="91"/>
      <c r="O5" s="91"/>
      <c r="P5" s="91"/>
      <c r="Q5" s="91"/>
      <c r="T5" s="91"/>
    </row>
    <row r="6" spans="1:20" s="95" customFormat="1" ht="75">
      <c r="A6" s="153" t="s">
        <v>0</v>
      </c>
      <c r="B6" s="131" t="s">
        <v>3</v>
      </c>
      <c r="C6" s="131" t="s">
        <v>13</v>
      </c>
      <c r="D6" s="132" t="s">
        <v>423</v>
      </c>
      <c r="E6" s="133" t="s">
        <v>14</v>
      </c>
      <c r="F6" s="134" t="s">
        <v>15</v>
      </c>
      <c r="G6" s="134" t="s">
        <v>16</v>
      </c>
      <c r="H6" s="134" t="s">
        <v>315</v>
      </c>
      <c r="I6" s="134" t="s">
        <v>425</v>
      </c>
      <c r="J6" s="131" t="s">
        <v>39</v>
      </c>
      <c r="K6" s="134" t="s">
        <v>419</v>
      </c>
      <c r="L6" s="132" t="s">
        <v>415</v>
      </c>
      <c r="M6" s="134" t="s">
        <v>420</v>
      </c>
      <c r="N6" s="132" t="s">
        <v>416</v>
      </c>
      <c r="O6" s="132" t="s">
        <v>426</v>
      </c>
      <c r="P6" s="149" t="s">
        <v>8</v>
      </c>
      <c r="Q6" s="150" t="s">
        <v>9</v>
      </c>
      <c r="R6" s="151" t="s">
        <v>10</v>
      </c>
      <c r="S6" s="151" t="s">
        <v>11</v>
      </c>
      <c r="T6" s="152" t="s">
        <v>12</v>
      </c>
    </row>
    <row r="7" spans="1:20">
      <c r="A7" s="41">
        <v>1996</v>
      </c>
      <c r="B7" s="93">
        <v>244</v>
      </c>
      <c r="C7" s="93" t="s">
        <v>261</v>
      </c>
      <c r="D7" s="93">
        <v>84</v>
      </c>
      <c r="E7" s="93">
        <v>100</v>
      </c>
      <c r="F7" s="93" t="s">
        <v>261</v>
      </c>
      <c r="G7" s="93" t="s">
        <v>261</v>
      </c>
      <c r="H7" s="93" t="s">
        <v>261</v>
      </c>
      <c r="I7" s="93" t="s">
        <v>261</v>
      </c>
      <c r="J7" s="93" t="s">
        <v>261</v>
      </c>
      <c r="K7" s="93" t="s">
        <v>261</v>
      </c>
      <c r="L7" s="93">
        <v>84</v>
      </c>
      <c r="M7" s="93" t="s">
        <v>261</v>
      </c>
      <c r="N7" s="93" t="s">
        <v>261</v>
      </c>
      <c r="O7" s="93" t="s">
        <v>261</v>
      </c>
      <c r="P7" s="93" t="s">
        <v>261</v>
      </c>
      <c r="Q7" s="93">
        <v>3</v>
      </c>
      <c r="R7" s="93">
        <v>9</v>
      </c>
      <c r="S7" s="93" t="s">
        <v>261</v>
      </c>
      <c r="T7" s="93">
        <v>87</v>
      </c>
    </row>
    <row r="8" spans="1:20">
      <c r="A8" s="41">
        <v>1997</v>
      </c>
      <c r="B8" s="93">
        <v>224</v>
      </c>
      <c r="C8" s="93" t="s">
        <v>261</v>
      </c>
      <c r="D8" s="93">
        <v>74</v>
      </c>
      <c r="E8" s="93">
        <v>86</v>
      </c>
      <c r="F8" s="93" t="s">
        <v>261</v>
      </c>
      <c r="G8" s="93" t="s">
        <v>261</v>
      </c>
      <c r="H8" s="93" t="s">
        <v>261</v>
      </c>
      <c r="I8" s="93" t="s">
        <v>261</v>
      </c>
      <c r="J8" s="93" t="s">
        <v>261</v>
      </c>
      <c r="K8" s="93" t="s">
        <v>261</v>
      </c>
      <c r="L8" s="93">
        <v>93</v>
      </c>
      <c r="M8" s="93" t="s">
        <v>261</v>
      </c>
      <c r="N8" s="93" t="s">
        <v>261</v>
      </c>
      <c r="O8" s="93" t="s">
        <v>261</v>
      </c>
      <c r="P8" s="93" t="s">
        <v>261</v>
      </c>
      <c r="Q8" s="93">
        <v>5</v>
      </c>
      <c r="R8" s="93">
        <v>2</v>
      </c>
      <c r="S8" s="93" t="s">
        <v>261</v>
      </c>
      <c r="T8" s="93">
        <v>70</v>
      </c>
    </row>
    <row r="9" spans="1:20">
      <c r="A9" s="41">
        <v>1998</v>
      </c>
      <c r="B9" s="93">
        <v>249</v>
      </c>
      <c r="C9" s="93" t="s">
        <v>261</v>
      </c>
      <c r="D9" s="93">
        <v>121</v>
      </c>
      <c r="E9" s="93">
        <v>64</v>
      </c>
      <c r="F9" s="93" t="s">
        <v>261</v>
      </c>
      <c r="G9" s="93" t="s">
        <v>261</v>
      </c>
      <c r="H9" s="93" t="s">
        <v>261</v>
      </c>
      <c r="I9" s="93" t="s">
        <v>261</v>
      </c>
      <c r="J9" s="93" t="s">
        <v>261</v>
      </c>
      <c r="K9" s="93" t="s">
        <v>261</v>
      </c>
      <c r="L9" s="93">
        <v>113</v>
      </c>
      <c r="M9" s="93" t="s">
        <v>261</v>
      </c>
      <c r="N9" s="93" t="s">
        <v>261</v>
      </c>
      <c r="O9" s="93" t="s">
        <v>261</v>
      </c>
      <c r="P9" s="93" t="s">
        <v>261</v>
      </c>
      <c r="Q9" s="93">
        <v>4</v>
      </c>
      <c r="R9" s="93">
        <v>3</v>
      </c>
      <c r="S9" s="93" t="s">
        <v>261</v>
      </c>
      <c r="T9" s="93">
        <v>86</v>
      </c>
    </row>
    <row r="10" spans="1:20">
      <c r="A10" s="41">
        <v>1999</v>
      </c>
      <c r="B10" s="93">
        <v>291</v>
      </c>
      <c r="C10" s="93" t="s">
        <v>261</v>
      </c>
      <c r="D10" s="93">
        <v>167</v>
      </c>
      <c r="E10" s="93">
        <v>63</v>
      </c>
      <c r="F10" s="93" t="s">
        <v>261</v>
      </c>
      <c r="G10" s="93" t="s">
        <v>261</v>
      </c>
      <c r="H10" s="93" t="s">
        <v>261</v>
      </c>
      <c r="I10" s="93" t="s">
        <v>261</v>
      </c>
      <c r="J10" s="93" t="s">
        <v>261</v>
      </c>
      <c r="K10" s="93" t="s">
        <v>261</v>
      </c>
      <c r="L10" s="93">
        <v>142</v>
      </c>
      <c r="M10" s="93" t="s">
        <v>261</v>
      </c>
      <c r="N10" s="93" t="s">
        <v>261</v>
      </c>
      <c r="O10" s="93" t="s">
        <v>261</v>
      </c>
      <c r="P10" s="93" t="s">
        <v>261</v>
      </c>
      <c r="Q10" s="93">
        <v>12</v>
      </c>
      <c r="R10" s="93">
        <v>8</v>
      </c>
      <c r="S10" s="93" t="s">
        <v>261</v>
      </c>
      <c r="T10" s="93">
        <v>89</v>
      </c>
    </row>
    <row r="11" spans="1:20">
      <c r="A11" s="41">
        <v>2000</v>
      </c>
      <c r="B11" s="93">
        <v>292</v>
      </c>
      <c r="C11" s="93">
        <v>263</v>
      </c>
      <c r="D11" s="93">
        <v>196</v>
      </c>
      <c r="E11" s="93">
        <v>55</v>
      </c>
      <c r="F11" s="93">
        <v>0</v>
      </c>
      <c r="G11" s="93">
        <v>17</v>
      </c>
      <c r="H11" s="93">
        <v>32</v>
      </c>
      <c r="I11" s="93">
        <v>0</v>
      </c>
      <c r="J11" s="93">
        <v>164</v>
      </c>
      <c r="K11" s="93">
        <v>164</v>
      </c>
      <c r="L11" s="93">
        <v>146</v>
      </c>
      <c r="M11" s="93">
        <v>0</v>
      </c>
      <c r="N11" s="93">
        <v>0</v>
      </c>
      <c r="O11" s="93">
        <v>0</v>
      </c>
      <c r="P11" s="93">
        <v>0</v>
      </c>
      <c r="Q11" s="93">
        <v>4</v>
      </c>
      <c r="R11" s="93">
        <v>12</v>
      </c>
      <c r="S11" s="93">
        <v>3</v>
      </c>
      <c r="T11" s="93">
        <v>123</v>
      </c>
    </row>
    <row r="12" spans="1:20">
      <c r="A12" s="41">
        <v>2001</v>
      </c>
      <c r="B12" s="93">
        <v>333</v>
      </c>
      <c r="C12" s="93">
        <v>301</v>
      </c>
      <c r="D12" s="93">
        <v>216</v>
      </c>
      <c r="E12" s="93">
        <v>69</v>
      </c>
      <c r="F12" s="93">
        <v>0</v>
      </c>
      <c r="G12" s="93">
        <v>9</v>
      </c>
      <c r="H12" s="93">
        <v>51</v>
      </c>
      <c r="I12" s="93">
        <v>0</v>
      </c>
      <c r="J12" s="93">
        <v>182</v>
      </c>
      <c r="K12" s="93">
        <v>182</v>
      </c>
      <c r="L12" s="93">
        <v>156</v>
      </c>
      <c r="M12" s="93">
        <v>0</v>
      </c>
      <c r="N12" s="93">
        <v>0</v>
      </c>
      <c r="O12" s="93">
        <v>0</v>
      </c>
      <c r="P12" s="93">
        <v>0</v>
      </c>
      <c r="Q12" s="93">
        <v>19</v>
      </c>
      <c r="R12" s="93">
        <v>21</v>
      </c>
      <c r="S12" s="93">
        <v>5</v>
      </c>
      <c r="T12" s="93">
        <v>140</v>
      </c>
    </row>
    <row r="13" spans="1:20">
      <c r="A13" s="41">
        <v>2002</v>
      </c>
      <c r="B13" s="93">
        <v>382</v>
      </c>
      <c r="C13" s="93">
        <v>339</v>
      </c>
      <c r="D13" s="93">
        <v>248</v>
      </c>
      <c r="E13" s="93">
        <v>98</v>
      </c>
      <c r="F13" s="93">
        <v>0</v>
      </c>
      <c r="G13" s="93">
        <v>11</v>
      </c>
      <c r="H13" s="93">
        <v>55</v>
      </c>
      <c r="I13" s="93">
        <v>0</v>
      </c>
      <c r="J13" s="93">
        <v>245</v>
      </c>
      <c r="K13" s="93">
        <v>245</v>
      </c>
      <c r="L13" s="93">
        <v>214</v>
      </c>
      <c r="M13" s="93">
        <v>0</v>
      </c>
      <c r="N13" s="93">
        <v>0</v>
      </c>
      <c r="O13" s="93">
        <v>0</v>
      </c>
      <c r="P13" s="93">
        <v>0</v>
      </c>
      <c r="Q13" s="93">
        <v>31</v>
      </c>
      <c r="R13" s="93">
        <v>20</v>
      </c>
      <c r="S13" s="93">
        <v>13</v>
      </c>
      <c r="T13" s="93">
        <v>156</v>
      </c>
    </row>
    <row r="14" spans="1:20">
      <c r="A14" s="41">
        <v>2003</v>
      </c>
      <c r="B14" s="93">
        <v>319</v>
      </c>
      <c r="C14" s="93">
        <v>285</v>
      </c>
      <c r="D14" s="93">
        <v>175</v>
      </c>
      <c r="E14" s="93">
        <v>87</v>
      </c>
      <c r="F14" s="93">
        <v>0</v>
      </c>
      <c r="G14" s="93">
        <v>18</v>
      </c>
      <c r="H14" s="93">
        <v>51</v>
      </c>
      <c r="I14" s="93">
        <v>0</v>
      </c>
      <c r="J14" s="93">
        <v>186</v>
      </c>
      <c r="K14" s="93">
        <v>186</v>
      </c>
      <c r="L14" s="93">
        <v>153</v>
      </c>
      <c r="M14" s="93">
        <v>0</v>
      </c>
      <c r="N14" s="93">
        <v>0</v>
      </c>
      <c r="O14" s="93">
        <v>0</v>
      </c>
      <c r="P14" s="93">
        <v>0</v>
      </c>
      <c r="Q14" s="93">
        <v>29</v>
      </c>
      <c r="R14" s="93">
        <v>15</v>
      </c>
      <c r="S14" s="93">
        <v>10</v>
      </c>
      <c r="T14" s="93">
        <v>129</v>
      </c>
    </row>
    <row r="15" spans="1:20">
      <c r="A15" s="41">
        <v>2004</v>
      </c>
      <c r="B15" s="93">
        <v>356</v>
      </c>
      <c r="C15" s="93">
        <v>324</v>
      </c>
      <c r="D15" s="93">
        <v>225</v>
      </c>
      <c r="E15" s="93">
        <v>80</v>
      </c>
      <c r="F15" s="93">
        <v>0</v>
      </c>
      <c r="G15" s="93">
        <v>25</v>
      </c>
      <c r="H15" s="93">
        <v>41</v>
      </c>
      <c r="I15" s="93">
        <v>0</v>
      </c>
      <c r="J15" s="93">
        <v>140</v>
      </c>
      <c r="K15" s="93">
        <v>140</v>
      </c>
      <c r="L15" s="93">
        <v>113</v>
      </c>
      <c r="M15" s="93">
        <v>0</v>
      </c>
      <c r="N15" s="93">
        <v>0</v>
      </c>
      <c r="O15" s="93">
        <v>0</v>
      </c>
      <c r="P15" s="93">
        <v>0</v>
      </c>
      <c r="Q15" s="93">
        <v>38</v>
      </c>
      <c r="R15" s="93">
        <v>17</v>
      </c>
      <c r="S15" s="93">
        <v>10</v>
      </c>
      <c r="T15" s="93">
        <v>116</v>
      </c>
    </row>
    <row r="16" spans="1:20">
      <c r="A16" s="41">
        <v>2005</v>
      </c>
      <c r="B16" s="93">
        <v>336</v>
      </c>
      <c r="C16" s="93">
        <v>288</v>
      </c>
      <c r="D16" s="93">
        <v>194</v>
      </c>
      <c r="E16" s="93">
        <v>71</v>
      </c>
      <c r="F16" s="93">
        <v>0</v>
      </c>
      <c r="G16" s="93">
        <v>12</v>
      </c>
      <c r="H16" s="93">
        <v>49</v>
      </c>
      <c r="I16" s="93">
        <v>0</v>
      </c>
      <c r="J16" s="93">
        <v>110</v>
      </c>
      <c r="K16" s="93">
        <v>110</v>
      </c>
      <c r="L16" s="93">
        <v>90</v>
      </c>
      <c r="M16" s="93">
        <v>0</v>
      </c>
      <c r="N16" s="93">
        <v>0</v>
      </c>
      <c r="O16" s="93">
        <v>0</v>
      </c>
      <c r="P16" s="93">
        <v>0</v>
      </c>
      <c r="Q16" s="93">
        <v>44</v>
      </c>
      <c r="R16" s="93">
        <v>10</v>
      </c>
      <c r="S16" s="93">
        <v>11</v>
      </c>
      <c r="T16" s="93">
        <v>114</v>
      </c>
    </row>
    <row r="17" spans="1:20">
      <c r="A17" s="41">
        <v>2006</v>
      </c>
      <c r="B17" s="93">
        <v>420</v>
      </c>
      <c r="C17" s="93">
        <v>366</v>
      </c>
      <c r="D17" s="93">
        <v>260</v>
      </c>
      <c r="E17" s="93">
        <v>96</v>
      </c>
      <c r="F17" s="93">
        <v>0</v>
      </c>
      <c r="G17" s="93">
        <v>25</v>
      </c>
      <c r="H17" s="93">
        <v>42</v>
      </c>
      <c r="I17" s="93">
        <v>0</v>
      </c>
      <c r="J17" s="93">
        <v>94</v>
      </c>
      <c r="K17" s="93">
        <v>94</v>
      </c>
      <c r="L17" s="93">
        <v>78</v>
      </c>
      <c r="M17" s="93">
        <v>0</v>
      </c>
      <c r="N17" s="93">
        <v>0</v>
      </c>
      <c r="O17" s="93">
        <v>0</v>
      </c>
      <c r="P17" s="93">
        <v>0</v>
      </c>
      <c r="Q17" s="93">
        <v>33</v>
      </c>
      <c r="R17" s="93">
        <v>12</v>
      </c>
      <c r="S17" s="93">
        <v>11</v>
      </c>
      <c r="T17" s="93">
        <v>131</v>
      </c>
    </row>
    <row r="18" spans="1:20">
      <c r="A18" s="41">
        <v>2007</v>
      </c>
      <c r="B18" s="93">
        <v>455</v>
      </c>
      <c r="C18" s="93">
        <v>409</v>
      </c>
      <c r="D18" s="93">
        <v>289</v>
      </c>
      <c r="E18" s="93">
        <v>114</v>
      </c>
      <c r="F18" s="93">
        <v>2</v>
      </c>
      <c r="G18" s="93">
        <v>15</v>
      </c>
      <c r="H18" s="93">
        <v>50</v>
      </c>
      <c r="I18" s="93">
        <v>0</v>
      </c>
      <c r="J18" s="93">
        <v>109</v>
      </c>
      <c r="K18" s="93">
        <v>109</v>
      </c>
      <c r="L18" s="93">
        <v>79</v>
      </c>
      <c r="M18" s="93">
        <v>0</v>
      </c>
      <c r="N18" s="93">
        <v>0</v>
      </c>
      <c r="O18" s="93">
        <v>0</v>
      </c>
      <c r="P18" s="93">
        <v>0</v>
      </c>
      <c r="Q18" s="93">
        <v>47</v>
      </c>
      <c r="R18" s="93">
        <v>11</v>
      </c>
      <c r="S18" s="93">
        <v>11</v>
      </c>
      <c r="T18" s="93">
        <v>157</v>
      </c>
    </row>
    <row r="19" spans="1:20">
      <c r="A19" s="41" t="s">
        <v>260</v>
      </c>
      <c r="B19" s="93">
        <v>574</v>
      </c>
      <c r="C19" s="93">
        <v>507</v>
      </c>
      <c r="D19" s="93">
        <v>324</v>
      </c>
      <c r="E19" s="93">
        <v>169</v>
      </c>
      <c r="F19" s="93">
        <v>0</v>
      </c>
      <c r="G19" s="93">
        <v>24</v>
      </c>
      <c r="H19" s="93">
        <v>67</v>
      </c>
      <c r="I19" s="93">
        <v>0</v>
      </c>
      <c r="J19" s="93">
        <v>149</v>
      </c>
      <c r="K19" s="93">
        <v>148</v>
      </c>
      <c r="L19" s="93">
        <v>115</v>
      </c>
      <c r="M19" s="93">
        <v>1</v>
      </c>
      <c r="N19" s="93">
        <v>0</v>
      </c>
      <c r="O19" s="93">
        <v>0</v>
      </c>
      <c r="P19" s="93">
        <v>2</v>
      </c>
      <c r="Q19" s="93">
        <v>36</v>
      </c>
      <c r="R19" s="93">
        <v>5</v>
      </c>
      <c r="S19" s="93">
        <v>11</v>
      </c>
      <c r="T19" s="93">
        <v>167</v>
      </c>
    </row>
    <row r="20" spans="1:20">
      <c r="A20" s="41">
        <v>2009</v>
      </c>
      <c r="B20" s="93">
        <v>545</v>
      </c>
      <c r="C20" s="93">
        <v>498</v>
      </c>
      <c r="D20" s="93">
        <v>322</v>
      </c>
      <c r="E20" s="93">
        <v>173</v>
      </c>
      <c r="F20" s="93">
        <v>2</v>
      </c>
      <c r="G20" s="93">
        <v>33</v>
      </c>
      <c r="H20" s="93">
        <v>64</v>
      </c>
      <c r="I20" s="93">
        <v>0</v>
      </c>
      <c r="J20" s="93">
        <v>154</v>
      </c>
      <c r="K20" s="93">
        <v>154</v>
      </c>
      <c r="L20" s="93">
        <v>116</v>
      </c>
      <c r="M20" s="93">
        <v>1</v>
      </c>
      <c r="N20" s="93">
        <v>0</v>
      </c>
      <c r="O20" s="93">
        <v>0</v>
      </c>
      <c r="P20" s="93">
        <v>2</v>
      </c>
      <c r="Q20" s="93">
        <v>32</v>
      </c>
      <c r="R20" s="93">
        <v>2</v>
      </c>
      <c r="S20" s="93">
        <v>6</v>
      </c>
      <c r="T20" s="93">
        <v>165</v>
      </c>
    </row>
    <row r="21" spans="1:20">
      <c r="A21" s="41">
        <v>2010</v>
      </c>
      <c r="B21" s="93">
        <v>485</v>
      </c>
      <c r="C21" s="93">
        <v>442</v>
      </c>
      <c r="D21" s="93">
        <v>254</v>
      </c>
      <c r="E21" s="93">
        <v>174</v>
      </c>
      <c r="F21" s="93">
        <v>4</v>
      </c>
      <c r="G21" s="93">
        <v>11</v>
      </c>
      <c r="H21" s="93">
        <v>58</v>
      </c>
      <c r="I21" s="93">
        <v>0</v>
      </c>
      <c r="J21" s="93">
        <v>122</v>
      </c>
      <c r="K21" s="93">
        <v>122</v>
      </c>
      <c r="L21" s="93">
        <v>93</v>
      </c>
      <c r="M21" s="93">
        <v>0</v>
      </c>
      <c r="N21" s="93">
        <v>0</v>
      </c>
      <c r="O21" s="93">
        <v>0</v>
      </c>
      <c r="P21" s="93">
        <v>3</v>
      </c>
      <c r="Q21" s="93">
        <v>33</v>
      </c>
      <c r="R21" s="93">
        <v>0</v>
      </c>
      <c r="S21" s="93">
        <v>3</v>
      </c>
      <c r="T21" s="93">
        <v>127</v>
      </c>
    </row>
    <row r="22" spans="1:20">
      <c r="A22" s="41">
        <v>2011</v>
      </c>
      <c r="B22" s="93">
        <v>584</v>
      </c>
      <c r="C22" s="93">
        <v>524</v>
      </c>
      <c r="D22" s="93">
        <v>206</v>
      </c>
      <c r="E22" s="93">
        <v>275</v>
      </c>
      <c r="F22" s="93">
        <v>10</v>
      </c>
      <c r="G22" s="93">
        <v>32</v>
      </c>
      <c r="H22" s="93">
        <v>85</v>
      </c>
      <c r="I22" s="93">
        <v>0</v>
      </c>
      <c r="J22" s="93">
        <v>185</v>
      </c>
      <c r="K22" s="93">
        <v>172</v>
      </c>
      <c r="L22" s="93">
        <v>123</v>
      </c>
      <c r="M22" s="93">
        <v>14</v>
      </c>
      <c r="N22" s="93">
        <v>0</v>
      </c>
      <c r="O22" s="93">
        <v>0</v>
      </c>
      <c r="P22" s="93">
        <v>8</v>
      </c>
      <c r="Q22" s="93">
        <v>36</v>
      </c>
      <c r="R22" s="93">
        <v>8</v>
      </c>
      <c r="S22" s="93">
        <v>24</v>
      </c>
      <c r="T22" s="93">
        <v>129</v>
      </c>
    </row>
    <row r="23" spans="1:20">
      <c r="A23" s="41">
        <v>2012</v>
      </c>
      <c r="B23" s="93">
        <v>581</v>
      </c>
      <c r="C23" s="93">
        <v>499</v>
      </c>
      <c r="D23" s="93">
        <v>221</v>
      </c>
      <c r="E23" s="93">
        <v>237</v>
      </c>
      <c r="F23" s="93">
        <v>8</v>
      </c>
      <c r="G23" s="93">
        <v>33</v>
      </c>
      <c r="H23" s="93">
        <v>84</v>
      </c>
      <c r="I23" s="93">
        <v>0</v>
      </c>
      <c r="J23" s="93">
        <v>196</v>
      </c>
      <c r="K23" s="93">
        <v>179</v>
      </c>
      <c r="L23" s="93">
        <v>160</v>
      </c>
      <c r="M23" s="93">
        <v>20</v>
      </c>
      <c r="N23" s="93">
        <v>1</v>
      </c>
      <c r="O23" s="93">
        <v>0</v>
      </c>
      <c r="P23" s="93">
        <v>25</v>
      </c>
      <c r="Q23" s="93">
        <v>31</v>
      </c>
      <c r="R23" s="93">
        <v>9</v>
      </c>
      <c r="S23" s="93">
        <v>18</v>
      </c>
      <c r="T23" s="93">
        <v>111</v>
      </c>
    </row>
    <row r="24" spans="1:20">
      <c r="A24" s="41">
        <v>2013</v>
      </c>
      <c r="B24" s="93">
        <v>527</v>
      </c>
      <c r="C24" s="93">
        <v>461</v>
      </c>
      <c r="D24" s="93">
        <v>221</v>
      </c>
      <c r="E24" s="93">
        <v>216</v>
      </c>
      <c r="F24" s="93">
        <v>11</v>
      </c>
      <c r="G24" s="93">
        <v>33</v>
      </c>
      <c r="H24" s="93">
        <v>81</v>
      </c>
      <c r="I24" s="93">
        <v>0</v>
      </c>
      <c r="J24" s="93">
        <v>149</v>
      </c>
      <c r="K24" s="93">
        <v>126</v>
      </c>
      <c r="L24" s="93">
        <v>106</v>
      </c>
      <c r="M24" s="93">
        <v>40</v>
      </c>
      <c r="N24" s="93">
        <v>8</v>
      </c>
      <c r="O24" s="93">
        <v>0</v>
      </c>
      <c r="P24" s="93">
        <v>56</v>
      </c>
      <c r="Q24" s="93">
        <v>45</v>
      </c>
      <c r="R24" s="93">
        <v>17</v>
      </c>
      <c r="S24" s="93">
        <v>27</v>
      </c>
      <c r="T24" s="93">
        <v>103</v>
      </c>
    </row>
    <row r="25" spans="1:20">
      <c r="A25" s="41">
        <v>2014</v>
      </c>
      <c r="B25" s="93">
        <v>614</v>
      </c>
      <c r="C25" s="93">
        <v>536</v>
      </c>
      <c r="D25" s="93">
        <v>309</v>
      </c>
      <c r="E25" s="93">
        <v>214</v>
      </c>
      <c r="F25" s="93">
        <v>29</v>
      </c>
      <c r="G25" s="93">
        <v>38</v>
      </c>
      <c r="H25" s="93">
        <v>69</v>
      </c>
      <c r="I25" s="93">
        <v>0</v>
      </c>
      <c r="J25" s="93">
        <v>121</v>
      </c>
      <c r="K25" s="93">
        <v>92</v>
      </c>
      <c r="L25" s="93">
        <v>84</v>
      </c>
      <c r="M25" s="93">
        <v>41</v>
      </c>
      <c r="N25" s="93">
        <v>34</v>
      </c>
      <c r="O25" s="93">
        <v>0</v>
      </c>
      <c r="P25" s="93">
        <v>86</v>
      </c>
      <c r="Q25" s="93">
        <v>45</v>
      </c>
      <c r="R25" s="93">
        <v>14</v>
      </c>
      <c r="S25" s="93">
        <v>22</v>
      </c>
      <c r="T25" s="93">
        <v>106</v>
      </c>
    </row>
    <row r="26" spans="1:20">
      <c r="A26" s="41">
        <v>2015</v>
      </c>
      <c r="B26" s="93">
        <v>706</v>
      </c>
      <c r="C26" s="93">
        <v>606</v>
      </c>
      <c r="D26" s="93">
        <v>345</v>
      </c>
      <c r="E26" s="93">
        <v>251</v>
      </c>
      <c r="F26" s="93">
        <v>25</v>
      </c>
      <c r="G26" s="93">
        <v>31</v>
      </c>
      <c r="H26" s="93">
        <v>94</v>
      </c>
      <c r="I26" s="93">
        <v>0</v>
      </c>
      <c r="J26" s="93">
        <v>191</v>
      </c>
      <c r="K26" s="93">
        <v>143</v>
      </c>
      <c r="L26" s="93">
        <v>121</v>
      </c>
      <c r="M26" s="93">
        <v>58</v>
      </c>
      <c r="N26" s="93">
        <v>43</v>
      </c>
      <c r="O26" s="93">
        <v>0</v>
      </c>
      <c r="P26" s="93">
        <v>131</v>
      </c>
      <c r="Q26" s="93">
        <v>93</v>
      </c>
      <c r="R26" s="93">
        <v>15</v>
      </c>
      <c r="S26" s="93">
        <v>17</v>
      </c>
      <c r="T26" s="93">
        <v>107</v>
      </c>
    </row>
    <row r="27" spans="1:20">
      <c r="A27" s="41">
        <v>2016</v>
      </c>
      <c r="B27" s="93">
        <v>868</v>
      </c>
      <c r="C27" s="93">
        <v>766</v>
      </c>
      <c r="D27" s="93">
        <v>473</v>
      </c>
      <c r="E27" s="93">
        <v>362</v>
      </c>
      <c r="F27" s="93">
        <v>39</v>
      </c>
      <c r="G27" s="93">
        <v>43</v>
      </c>
      <c r="H27" s="93">
        <v>114</v>
      </c>
      <c r="I27" s="93">
        <v>0</v>
      </c>
      <c r="J27" s="93">
        <v>426</v>
      </c>
      <c r="K27" s="93">
        <v>173</v>
      </c>
      <c r="L27" s="93">
        <v>154</v>
      </c>
      <c r="M27" s="93">
        <v>303</v>
      </c>
      <c r="N27" s="93">
        <v>223</v>
      </c>
      <c r="O27" s="93">
        <v>0</v>
      </c>
      <c r="P27" s="93">
        <v>208</v>
      </c>
      <c r="Q27" s="93">
        <v>123</v>
      </c>
      <c r="R27" s="93">
        <v>28</v>
      </c>
      <c r="S27" s="93">
        <v>25</v>
      </c>
      <c r="T27" s="93">
        <v>112</v>
      </c>
    </row>
    <row r="28" spans="1:20">
      <c r="A28" s="41">
        <v>2017</v>
      </c>
      <c r="B28" s="93">
        <v>934</v>
      </c>
      <c r="C28" s="93">
        <v>815</v>
      </c>
      <c r="D28" s="93">
        <v>470</v>
      </c>
      <c r="E28" s="93">
        <v>439</v>
      </c>
      <c r="F28" s="93">
        <v>36</v>
      </c>
      <c r="G28" s="93">
        <v>27</v>
      </c>
      <c r="H28" s="93">
        <v>97</v>
      </c>
      <c r="I28" s="93">
        <v>0</v>
      </c>
      <c r="J28" s="93">
        <v>552</v>
      </c>
      <c r="K28" s="93">
        <v>234</v>
      </c>
      <c r="L28" s="93">
        <v>205</v>
      </c>
      <c r="M28" s="93">
        <v>423</v>
      </c>
      <c r="N28" s="93">
        <v>299</v>
      </c>
      <c r="O28" s="93">
        <v>0</v>
      </c>
      <c r="P28" s="93">
        <v>242</v>
      </c>
      <c r="Q28" s="93">
        <v>176</v>
      </c>
      <c r="R28" s="93">
        <v>27</v>
      </c>
      <c r="S28" s="93">
        <v>32</v>
      </c>
      <c r="T28" s="93">
        <v>90</v>
      </c>
    </row>
    <row r="29" spans="1:20">
      <c r="A29" s="41">
        <v>2018</v>
      </c>
      <c r="B29" s="93">
        <v>1187</v>
      </c>
      <c r="C29" s="93">
        <v>1021</v>
      </c>
      <c r="D29" s="93">
        <v>537</v>
      </c>
      <c r="E29" s="93">
        <v>560</v>
      </c>
      <c r="F29" s="93">
        <v>89</v>
      </c>
      <c r="G29" s="93">
        <v>57</v>
      </c>
      <c r="H29" s="93">
        <v>133</v>
      </c>
      <c r="I29" s="93">
        <v>0</v>
      </c>
      <c r="J29" s="93">
        <v>792</v>
      </c>
      <c r="K29" s="93">
        <v>238</v>
      </c>
      <c r="L29" s="93">
        <v>211</v>
      </c>
      <c r="M29" s="93">
        <v>675</v>
      </c>
      <c r="N29" s="93">
        <v>548</v>
      </c>
      <c r="O29" s="93">
        <v>0</v>
      </c>
      <c r="P29" s="93">
        <v>367</v>
      </c>
      <c r="Q29" s="93">
        <v>273</v>
      </c>
      <c r="R29" s="93">
        <v>35</v>
      </c>
      <c r="S29" s="93">
        <v>46</v>
      </c>
      <c r="T29" s="93">
        <v>156</v>
      </c>
    </row>
    <row r="30" spans="1:20">
      <c r="A30" s="41">
        <v>2019</v>
      </c>
      <c r="B30" s="93">
        <v>1280</v>
      </c>
      <c r="C30" s="93">
        <v>1106</v>
      </c>
      <c r="D30" s="93">
        <v>651</v>
      </c>
      <c r="E30" s="93">
        <v>567</v>
      </c>
      <c r="F30" s="93">
        <v>82</v>
      </c>
      <c r="G30" s="93">
        <v>57</v>
      </c>
      <c r="H30" s="93">
        <v>118</v>
      </c>
      <c r="I30" s="93">
        <v>0</v>
      </c>
      <c r="J30" s="93">
        <v>902</v>
      </c>
      <c r="K30" s="93">
        <v>204</v>
      </c>
      <c r="L30" s="93">
        <v>188</v>
      </c>
      <c r="M30" s="93">
        <v>823</v>
      </c>
      <c r="N30" s="93">
        <v>754</v>
      </c>
      <c r="O30" s="93">
        <v>0</v>
      </c>
      <c r="P30" s="93">
        <v>443</v>
      </c>
      <c r="Q30" s="93">
        <v>372</v>
      </c>
      <c r="R30" s="93">
        <v>25</v>
      </c>
      <c r="S30" s="93">
        <v>52</v>
      </c>
      <c r="T30" s="93">
        <v>140</v>
      </c>
    </row>
    <row r="31" spans="1:20">
      <c r="A31" s="41">
        <v>2020</v>
      </c>
      <c r="B31" s="93">
        <v>1339</v>
      </c>
      <c r="C31" s="93">
        <v>1192</v>
      </c>
      <c r="D31" s="93">
        <v>605</v>
      </c>
      <c r="E31" s="93">
        <v>708</v>
      </c>
      <c r="F31" s="93">
        <v>97</v>
      </c>
      <c r="G31" s="93">
        <v>51</v>
      </c>
      <c r="H31" s="93">
        <v>151</v>
      </c>
      <c r="I31" s="93">
        <v>0</v>
      </c>
      <c r="J31" s="93">
        <v>974</v>
      </c>
      <c r="K31" s="93">
        <v>210</v>
      </c>
      <c r="L31" s="93">
        <v>194</v>
      </c>
      <c r="M31" s="93">
        <v>879</v>
      </c>
      <c r="N31" s="93">
        <v>806</v>
      </c>
      <c r="O31" s="93">
        <v>0</v>
      </c>
      <c r="P31" s="93">
        <v>502</v>
      </c>
      <c r="Q31" s="93">
        <v>459</v>
      </c>
      <c r="R31" s="93">
        <v>40</v>
      </c>
      <c r="S31" s="93">
        <v>60</v>
      </c>
      <c r="T31" s="93">
        <v>173</v>
      </c>
    </row>
    <row r="32" spans="1:20">
      <c r="A32" s="41">
        <v>2021</v>
      </c>
      <c r="B32" s="93">
        <v>1330</v>
      </c>
      <c r="C32" s="93">
        <v>1119</v>
      </c>
      <c r="D32" s="93">
        <v>480</v>
      </c>
      <c r="E32" s="93">
        <v>635</v>
      </c>
      <c r="F32" s="93">
        <v>128</v>
      </c>
      <c r="G32" s="93">
        <v>59</v>
      </c>
      <c r="H32" s="93">
        <v>136</v>
      </c>
      <c r="I32" s="93">
        <v>0</v>
      </c>
      <c r="J32" s="93">
        <v>918</v>
      </c>
      <c r="K32" s="93">
        <v>214</v>
      </c>
      <c r="L32" s="93">
        <v>187</v>
      </c>
      <c r="M32" s="93">
        <v>842</v>
      </c>
      <c r="N32" s="93">
        <v>772</v>
      </c>
      <c r="O32" s="93">
        <v>0</v>
      </c>
      <c r="P32" s="93">
        <v>473</v>
      </c>
      <c r="Q32" s="93">
        <v>403</v>
      </c>
      <c r="R32" s="93">
        <v>20</v>
      </c>
      <c r="S32" s="93">
        <v>42</v>
      </c>
      <c r="T32" s="93">
        <v>155</v>
      </c>
    </row>
    <row r="33" spans="1:20">
      <c r="A33" s="41">
        <v>2022</v>
      </c>
      <c r="B33" s="93">
        <v>1051</v>
      </c>
      <c r="C33" s="93">
        <v>867</v>
      </c>
      <c r="D33" s="93">
        <v>419</v>
      </c>
      <c r="E33" s="93">
        <v>474</v>
      </c>
      <c r="F33" s="93">
        <v>67</v>
      </c>
      <c r="G33" s="93">
        <v>53</v>
      </c>
      <c r="H33" s="93">
        <v>96</v>
      </c>
      <c r="I33" s="93">
        <v>1</v>
      </c>
      <c r="J33" s="93">
        <v>601</v>
      </c>
      <c r="K33" s="93">
        <v>190</v>
      </c>
      <c r="L33" s="93">
        <v>161</v>
      </c>
      <c r="M33" s="93">
        <v>505</v>
      </c>
      <c r="N33" s="93">
        <v>382</v>
      </c>
      <c r="O33" s="93">
        <v>54</v>
      </c>
      <c r="P33" s="93">
        <v>367</v>
      </c>
      <c r="Q33" s="93">
        <v>371</v>
      </c>
      <c r="R33" s="93">
        <v>22</v>
      </c>
      <c r="S33" s="93">
        <v>28</v>
      </c>
      <c r="T33" s="93">
        <v>117</v>
      </c>
    </row>
    <row r="34" spans="1:20">
      <c r="A34" s="41">
        <v>2023</v>
      </c>
      <c r="B34" s="93">
        <v>1172</v>
      </c>
      <c r="C34" s="92">
        <v>937</v>
      </c>
      <c r="D34" s="92">
        <v>389</v>
      </c>
      <c r="E34" s="92">
        <v>514</v>
      </c>
      <c r="F34" s="92">
        <v>72</v>
      </c>
      <c r="G34" s="92">
        <v>60</v>
      </c>
      <c r="H34" s="92">
        <v>122</v>
      </c>
      <c r="I34" s="92">
        <v>23</v>
      </c>
      <c r="J34" s="92">
        <v>678</v>
      </c>
      <c r="K34" s="92">
        <v>218</v>
      </c>
      <c r="L34" s="92">
        <v>154</v>
      </c>
      <c r="M34" s="92">
        <v>572</v>
      </c>
      <c r="N34" s="92">
        <v>173</v>
      </c>
      <c r="O34" s="92">
        <v>426</v>
      </c>
      <c r="P34" s="92">
        <v>450</v>
      </c>
      <c r="Q34" s="92">
        <v>479</v>
      </c>
      <c r="R34" s="92">
        <v>31</v>
      </c>
      <c r="S34" s="92">
        <v>37</v>
      </c>
      <c r="T34" s="92">
        <v>116</v>
      </c>
    </row>
  </sheetData>
  <hyperlinks>
    <hyperlink ref="A5" location="Table_of_contents!A1" display="Back to table of contents" xr:uid="{00000000-0004-0000-0500-000000000000}"/>
  </hyperlink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77"/>
  <sheetViews>
    <sheetView workbookViewId="0"/>
  </sheetViews>
  <sheetFormatPr defaultColWidth="8.6640625" defaultRowHeight="15"/>
  <cols>
    <col min="1" max="2" width="12.6640625" style="10" customWidth="1"/>
    <col min="3" max="3" width="11.6640625" style="10" customWidth="1"/>
    <col min="4" max="6" width="8.6640625" style="10"/>
    <col min="7" max="22" width="9" style="10" customWidth="1"/>
    <col min="23" max="23" width="8.6640625" style="10"/>
    <col min="24" max="25" width="14.33203125" style="10" customWidth="1"/>
    <col min="26" max="28" width="13.6640625" style="10" customWidth="1"/>
    <col min="29" max="16384" width="8.6640625" style="10"/>
  </cols>
  <sheetData>
    <row r="1" spans="1:28" ht="21">
      <c r="A1" s="33" t="s">
        <v>180</v>
      </c>
      <c r="B1" s="13"/>
      <c r="C1" s="13"/>
      <c r="D1" s="13"/>
      <c r="E1" s="13"/>
      <c r="F1" s="13"/>
      <c r="G1" s="13"/>
      <c r="H1" s="13"/>
      <c r="I1" s="13"/>
      <c r="K1" s="40"/>
      <c r="L1" s="44"/>
      <c r="M1" s="44"/>
    </row>
    <row r="2" spans="1:28">
      <c r="A2" s="17" t="s">
        <v>182</v>
      </c>
    </row>
    <row r="3" spans="1:28">
      <c r="A3" s="17" t="s">
        <v>178</v>
      </c>
    </row>
    <row r="4" spans="1:28">
      <c r="A4" s="127" t="s">
        <v>171</v>
      </c>
      <c r="J4" s="30"/>
    </row>
    <row r="5" spans="1:28" s="110" customFormat="1" ht="31.2">
      <c r="A5" s="135" t="s">
        <v>0</v>
      </c>
      <c r="B5" s="135" t="s">
        <v>167</v>
      </c>
      <c r="C5" s="87" t="s">
        <v>19</v>
      </c>
      <c r="D5" s="87" t="s">
        <v>314</v>
      </c>
      <c r="E5" s="136" t="s">
        <v>33</v>
      </c>
      <c r="F5" s="136" t="s">
        <v>34</v>
      </c>
      <c r="G5" s="136" t="s">
        <v>35</v>
      </c>
      <c r="H5" s="87" t="s">
        <v>21</v>
      </c>
      <c r="I5" s="87" t="s">
        <v>22</v>
      </c>
      <c r="J5" s="87" t="s">
        <v>23</v>
      </c>
      <c r="K5" s="87" t="s">
        <v>24</v>
      </c>
      <c r="L5" s="87" t="s">
        <v>249</v>
      </c>
      <c r="M5" s="87" t="s">
        <v>26</v>
      </c>
      <c r="N5" s="87" t="s">
        <v>250</v>
      </c>
      <c r="O5" s="87" t="s">
        <v>28</v>
      </c>
      <c r="P5" s="87" t="s">
        <v>29</v>
      </c>
      <c r="Q5" s="87" t="s">
        <v>30</v>
      </c>
      <c r="R5" s="87" t="s">
        <v>31</v>
      </c>
      <c r="S5" s="87" t="s">
        <v>32</v>
      </c>
      <c r="T5" s="87" t="s">
        <v>36</v>
      </c>
      <c r="U5" s="87" t="s">
        <v>37</v>
      </c>
      <c r="V5" s="87" t="s">
        <v>38</v>
      </c>
      <c r="W5" s="87" t="s">
        <v>120</v>
      </c>
      <c r="X5" s="87" t="s">
        <v>430</v>
      </c>
      <c r="Y5" s="87" t="s">
        <v>367</v>
      </c>
      <c r="Z5" s="87" t="s">
        <v>368</v>
      </c>
      <c r="AA5" s="87" t="s">
        <v>118</v>
      </c>
      <c r="AB5" s="87" t="s">
        <v>20</v>
      </c>
    </row>
    <row r="6" spans="1:28">
      <c r="A6" s="46">
        <v>2000</v>
      </c>
      <c r="B6" s="46" t="s">
        <v>168</v>
      </c>
      <c r="C6" s="64">
        <v>292</v>
      </c>
      <c r="D6" s="64">
        <v>0</v>
      </c>
      <c r="E6" s="64">
        <v>0</v>
      </c>
      <c r="F6" s="64">
        <v>0</v>
      </c>
      <c r="G6" s="64">
        <v>0</v>
      </c>
      <c r="H6" s="64">
        <v>20</v>
      </c>
      <c r="I6" s="64">
        <v>53</v>
      </c>
      <c r="J6" s="64">
        <v>68</v>
      </c>
      <c r="K6" s="64">
        <v>58</v>
      </c>
      <c r="L6" s="64">
        <v>42</v>
      </c>
      <c r="M6" s="64">
        <v>27</v>
      </c>
      <c r="N6" s="64">
        <v>8</v>
      </c>
      <c r="O6" s="64">
        <v>8</v>
      </c>
      <c r="P6" s="64">
        <v>1</v>
      </c>
      <c r="Q6" s="64">
        <v>2</v>
      </c>
      <c r="R6" s="64">
        <v>1</v>
      </c>
      <c r="S6" s="64">
        <v>1</v>
      </c>
      <c r="T6" s="64">
        <v>1</v>
      </c>
      <c r="U6" s="64">
        <v>0</v>
      </c>
      <c r="V6" s="64">
        <v>2</v>
      </c>
      <c r="W6" s="64">
        <v>0</v>
      </c>
      <c r="X6" s="64">
        <f>SUM(Table4[[#This Row],[0]:[20-24]])</f>
        <v>73</v>
      </c>
      <c r="Y6" s="64">
        <f>SUM(Table4[[#This Row],[0]:[30-34]])</f>
        <v>199</v>
      </c>
      <c r="Z6" s="64">
        <f>SUM(Table4[[#This Row],[35-39]:[50-54]])</f>
        <v>85</v>
      </c>
      <c r="AA6" s="64">
        <f>SUM(Table4[[#This Row],[55-59]:[90+]])</f>
        <v>8</v>
      </c>
      <c r="AB6" s="80">
        <v>32.212299999999999</v>
      </c>
    </row>
    <row r="7" spans="1:28">
      <c r="A7" s="46">
        <v>2001</v>
      </c>
      <c r="B7" s="46" t="s">
        <v>168</v>
      </c>
      <c r="C7" s="64">
        <v>333</v>
      </c>
      <c r="D7" s="64">
        <v>0</v>
      </c>
      <c r="E7" s="64">
        <v>0</v>
      </c>
      <c r="F7" s="64">
        <v>0</v>
      </c>
      <c r="G7" s="64">
        <v>1</v>
      </c>
      <c r="H7" s="64">
        <v>23</v>
      </c>
      <c r="I7" s="64">
        <v>56</v>
      </c>
      <c r="J7" s="64">
        <v>67</v>
      </c>
      <c r="K7" s="64">
        <v>73</v>
      </c>
      <c r="L7" s="64">
        <v>45</v>
      </c>
      <c r="M7" s="64">
        <v>25</v>
      </c>
      <c r="N7" s="64">
        <v>22</v>
      </c>
      <c r="O7" s="64">
        <v>9</v>
      </c>
      <c r="P7" s="64">
        <v>6</v>
      </c>
      <c r="Q7" s="64">
        <v>2</v>
      </c>
      <c r="R7" s="64">
        <v>0</v>
      </c>
      <c r="S7" s="64">
        <v>4</v>
      </c>
      <c r="T7" s="64">
        <v>0</v>
      </c>
      <c r="U7" s="64">
        <v>0</v>
      </c>
      <c r="V7" s="64">
        <v>0</v>
      </c>
      <c r="W7" s="64">
        <v>0</v>
      </c>
      <c r="X7" s="64">
        <f>SUM(Table4[[#This Row],[0]:[20-24]])</f>
        <v>80</v>
      </c>
      <c r="Y7" s="64">
        <f>SUM(Table4[[#This Row],[0]:[30-34]])</f>
        <v>220</v>
      </c>
      <c r="Z7" s="64">
        <f>SUM(Table4[[#This Row],[35-39]:[50-54]])</f>
        <v>101</v>
      </c>
      <c r="AA7" s="64">
        <f>SUM(Table4[[#This Row],[55-59]:[90+]])</f>
        <v>12</v>
      </c>
      <c r="AB7" s="80">
        <v>32.815300000000001</v>
      </c>
    </row>
    <row r="8" spans="1:28">
      <c r="A8" s="46">
        <v>2002</v>
      </c>
      <c r="B8" s="46" t="s">
        <v>168</v>
      </c>
      <c r="C8" s="64">
        <v>382</v>
      </c>
      <c r="D8" s="64">
        <v>0</v>
      </c>
      <c r="E8" s="64">
        <v>0</v>
      </c>
      <c r="F8" s="64">
        <v>0</v>
      </c>
      <c r="G8" s="64">
        <v>0</v>
      </c>
      <c r="H8" s="64">
        <v>23</v>
      </c>
      <c r="I8" s="64">
        <v>77</v>
      </c>
      <c r="J8" s="64">
        <v>91</v>
      </c>
      <c r="K8" s="64">
        <v>62</v>
      </c>
      <c r="L8" s="64">
        <v>55</v>
      </c>
      <c r="M8" s="64">
        <v>37</v>
      </c>
      <c r="N8" s="64">
        <v>20</v>
      </c>
      <c r="O8" s="64">
        <v>7</v>
      </c>
      <c r="P8" s="64">
        <v>6</v>
      </c>
      <c r="Q8" s="64">
        <v>1</v>
      </c>
      <c r="R8" s="64">
        <v>0</v>
      </c>
      <c r="S8" s="64">
        <v>3</v>
      </c>
      <c r="T8" s="64">
        <v>0</v>
      </c>
      <c r="U8" s="64">
        <v>0</v>
      </c>
      <c r="V8" s="64">
        <v>0</v>
      </c>
      <c r="W8" s="64">
        <v>0</v>
      </c>
      <c r="X8" s="64">
        <f>SUM(Table4[[#This Row],[0]:[20-24]])</f>
        <v>100</v>
      </c>
      <c r="Y8" s="64">
        <f>SUM(Table4[[#This Row],[0]:[30-34]])</f>
        <v>253</v>
      </c>
      <c r="Z8" s="64">
        <f>SUM(Table4[[#This Row],[35-39]:[50-54]])</f>
        <v>119</v>
      </c>
      <c r="AA8" s="64">
        <f>SUM(Table4[[#This Row],[55-59]:[90+]])</f>
        <v>10</v>
      </c>
      <c r="AB8" s="80">
        <v>32.023600000000002</v>
      </c>
    </row>
    <row r="9" spans="1:28">
      <c r="A9" s="46">
        <v>2003</v>
      </c>
      <c r="B9" s="46" t="s">
        <v>168</v>
      </c>
      <c r="C9" s="64">
        <v>319</v>
      </c>
      <c r="D9" s="64">
        <v>0</v>
      </c>
      <c r="E9" s="64">
        <v>0</v>
      </c>
      <c r="F9" s="64">
        <v>0</v>
      </c>
      <c r="G9" s="64">
        <v>0</v>
      </c>
      <c r="H9" s="64">
        <v>18</v>
      </c>
      <c r="I9" s="64">
        <v>60</v>
      </c>
      <c r="J9" s="64">
        <v>51</v>
      </c>
      <c r="K9" s="64">
        <v>72</v>
      </c>
      <c r="L9" s="64">
        <v>60</v>
      </c>
      <c r="M9" s="64">
        <v>21</v>
      </c>
      <c r="N9" s="64">
        <v>9</v>
      </c>
      <c r="O9" s="64">
        <v>11</v>
      </c>
      <c r="P9" s="64">
        <v>10</v>
      </c>
      <c r="Q9" s="64">
        <v>1</v>
      </c>
      <c r="R9" s="64">
        <v>3</v>
      </c>
      <c r="S9" s="64">
        <v>2</v>
      </c>
      <c r="T9" s="64">
        <v>0</v>
      </c>
      <c r="U9" s="64">
        <v>1</v>
      </c>
      <c r="V9" s="64">
        <v>0</v>
      </c>
      <c r="W9" s="64">
        <v>0</v>
      </c>
      <c r="X9" s="64">
        <f>SUM(Table4[[#This Row],[0]:[20-24]])</f>
        <v>78</v>
      </c>
      <c r="Y9" s="64">
        <f>SUM(Table4[[#This Row],[0]:[30-34]])</f>
        <v>201</v>
      </c>
      <c r="Z9" s="64">
        <f>SUM(Table4[[#This Row],[35-39]:[50-54]])</f>
        <v>101</v>
      </c>
      <c r="AA9" s="64">
        <f>SUM(Table4[[#This Row],[55-59]:[90+]])</f>
        <v>17</v>
      </c>
      <c r="AB9" s="80">
        <v>33.343299999999999</v>
      </c>
    </row>
    <row r="10" spans="1:28">
      <c r="A10" s="46">
        <v>2004</v>
      </c>
      <c r="B10" s="46" t="s">
        <v>168</v>
      </c>
      <c r="C10" s="64">
        <v>356</v>
      </c>
      <c r="D10" s="64">
        <v>0</v>
      </c>
      <c r="E10" s="64">
        <v>0</v>
      </c>
      <c r="F10" s="64">
        <v>0</v>
      </c>
      <c r="G10" s="64">
        <v>0</v>
      </c>
      <c r="H10" s="64">
        <v>14</v>
      </c>
      <c r="I10" s="64">
        <v>67</v>
      </c>
      <c r="J10" s="64">
        <v>76</v>
      </c>
      <c r="K10" s="64">
        <v>62</v>
      </c>
      <c r="L10" s="64">
        <v>62</v>
      </c>
      <c r="M10" s="64">
        <v>30</v>
      </c>
      <c r="N10" s="64">
        <v>22</v>
      </c>
      <c r="O10" s="64">
        <v>13</v>
      </c>
      <c r="P10" s="64">
        <v>2</v>
      </c>
      <c r="Q10" s="64">
        <v>0</v>
      </c>
      <c r="R10" s="64">
        <v>2</v>
      </c>
      <c r="S10" s="64">
        <v>3</v>
      </c>
      <c r="T10" s="64">
        <v>2</v>
      </c>
      <c r="U10" s="64">
        <v>1</v>
      </c>
      <c r="V10" s="64">
        <v>0</v>
      </c>
      <c r="W10" s="64">
        <v>0</v>
      </c>
      <c r="X10" s="64">
        <f>SUM(Table4[[#This Row],[0]:[20-24]])</f>
        <v>81</v>
      </c>
      <c r="Y10" s="64">
        <f>SUM(Table4[[#This Row],[0]:[30-34]])</f>
        <v>219</v>
      </c>
      <c r="Z10" s="64">
        <f>SUM(Table4[[#This Row],[35-39]:[50-54]])</f>
        <v>127</v>
      </c>
      <c r="AA10" s="64">
        <f>SUM(Table4[[#This Row],[55-59]:[90+]])</f>
        <v>10</v>
      </c>
      <c r="AB10" s="80">
        <v>33.415700000000001</v>
      </c>
    </row>
    <row r="11" spans="1:28">
      <c r="A11" s="46">
        <v>2005</v>
      </c>
      <c r="B11" s="46" t="s">
        <v>168</v>
      </c>
      <c r="C11" s="64">
        <v>336</v>
      </c>
      <c r="D11" s="64">
        <v>0</v>
      </c>
      <c r="E11" s="64">
        <v>1</v>
      </c>
      <c r="F11" s="64">
        <v>0</v>
      </c>
      <c r="G11" s="64">
        <v>0</v>
      </c>
      <c r="H11" s="64">
        <v>13</v>
      </c>
      <c r="I11" s="64">
        <v>34</v>
      </c>
      <c r="J11" s="64">
        <v>53</v>
      </c>
      <c r="K11" s="64">
        <v>51</v>
      </c>
      <c r="L11" s="64">
        <v>76</v>
      </c>
      <c r="M11" s="64">
        <v>50</v>
      </c>
      <c r="N11" s="64">
        <v>22</v>
      </c>
      <c r="O11" s="64">
        <v>15</v>
      </c>
      <c r="P11" s="64">
        <v>6</v>
      </c>
      <c r="Q11" s="64">
        <v>5</v>
      </c>
      <c r="R11" s="64">
        <v>4</v>
      </c>
      <c r="S11" s="64">
        <v>2</v>
      </c>
      <c r="T11" s="64">
        <v>1</v>
      </c>
      <c r="U11" s="64">
        <v>2</v>
      </c>
      <c r="V11" s="64">
        <v>0</v>
      </c>
      <c r="W11" s="64">
        <v>1</v>
      </c>
      <c r="X11" s="64">
        <f>SUM(Table4[[#This Row],[0]:[20-24]])</f>
        <v>48</v>
      </c>
      <c r="Y11" s="64">
        <f>SUM(Table4[[#This Row],[0]:[30-34]])</f>
        <v>152</v>
      </c>
      <c r="Z11" s="64">
        <f>SUM(Table4[[#This Row],[35-39]:[50-54]])</f>
        <v>163</v>
      </c>
      <c r="AA11" s="64">
        <f>SUM(Table4[[#This Row],[55-59]:[90+]])</f>
        <v>21</v>
      </c>
      <c r="AB11" s="80">
        <v>36.616100000000003</v>
      </c>
    </row>
    <row r="12" spans="1:28">
      <c r="A12" s="46">
        <v>2006</v>
      </c>
      <c r="B12" s="46" t="s">
        <v>168</v>
      </c>
      <c r="C12" s="64">
        <v>420</v>
      </c>
      <c r="D12" s="64">
        <v>0</v>
      </c>
      <c r="E12" s="64">
        <v>0</v>
      </c>
      <c r="F12" s="64">
        <v>0</v>
      </c>
      <c r="G12" s="64">
        <v>0</v>
      </c>
      <c r="H12" s="64">
        <v>19</v>
      </c>
      <c r="I12" s="64">
        <v>50</v>
      </c>
      <c r="J12" s="64">
        <v>68</v>
      </c>
      <c r="K12" s="64">
        <v>86</v>
      </c>
      <c r="L12" s="64">
        <v>85</v>
      </c>
      <c r="M12" s="64">
        <v>42</v>
      </c>
      <c r="N12" s="64">
        <v>30</v>
      </c>
      <c r="O12" s="64">
        <v>24</v>
      </c>
      <c r="P12" s="64">
        <v>9</v>
      </c>
      <c r="Q12" s="64">
        <v>6</v>
      </c>
      <c r="R12" s="64">
        <v>0</v>
      </c>
      <c r="S12" s="64">
        <v>0</v>
      </c>
      <c r="T12" s="64">
        <v>1</v>
      </c>
      <c r="U12" s="64">
        <v>0</v>
      </c>
      <c r="V12" s="64">
        <v>0</v>
      </c>
      <c r="W12" s="64">
        <v>0</v>
      </c>
      <c r="X12" s="64">
        <f>SUM(Table4[[#This Row],[0]:[20-24]])</f>
        <v>69</v>
      </c>
      <c r="Y12" s="64">
        <f>SUM(Table4[[#This Row],[0]:[30-34]])</f>
        <v>223</v>
      </c>
      <c r="Z12" s="64">
        <f>SUM(Table4[[#This Row],[35-39]:[50-54]])</f>
        <v>181</v>
      </c>
      <c r="AA12" s="64">
        <f>SUM(Table4[[#This Row],[55-59]:[90+]])</f>
        <v>16</v>
      </c>
      <c r="AB12" s="80">
        <v>35.004800000000003</v>
      </c>
    </row>
    <row r="13" spans="1:28">
      <c r="A13" s="46">
        <v>2007</v>
      </c>
      <c r="B13" s="46" t="s">
        <v>168</v>
      </c>
      <c r="C13" s="64">
        <v>455</v>
      </c>
      <c r="D13" s="64">
        <v>0</v>
      </c>
      <c r="E13" s="64">
        <v>0</v>
      </c>
      <c r="F13" s="64">
        <v>0</v>
      </c>
      <c r="G13" s="64">
        <v>0</v>
      </c>
      <c r="H13" s="64">
        <v>23</v>
      </c>
      <c r="I13" s="64">
        <v>71</v>
      </c>
      <c r="J13" s="64">
        <v>65</v>
      </c>
      <c r="K13" s="64">
        <v>84</v>
      </c>
      <c r="L13" s="64">
        <v>84</v>
      </c>
      <c r="M13" s="64">
        <v>65</v>
      </c>
      <c r="N13" s="64">
        <v>31</v>
      </c>
      <c r="O13" s="64">
        <v>14</v>
      </c>
      <c r="P13" s="64">
        <v>9</v>
      </c>
      <c r="Q13" s="64">
        <v>2</v>
      </c>
      <c r="R13" s="64">
        <v>4</v>
      </c>
      <c r="S13" s="64">
        <v>2</v>
      </c>
      <c r="T13" s="64">
        <v>1</v>
      </c>
      <c r="U13" s="64">
        <v>0</v>
      </c>
      <c r="V13" s="64">
        <v>0</v>
      </c>
      <c r="W13" s="64">
        <v>0</v>
      </c>
      <c r="X13" s="64">
        <f>SUM(Table4[[#This Row],[0]:[20-24]])</f>
        <v>94</v>
      </c>
      <c r="Y13" s="64">
        <f>SUM(Table4[[#This Row],[0]:[30-34]])</f>
        <v>243</v>
      </c>
      <c r="Z13" s="64">
        <f>SUM(Table4[[#This Row],[35-39]:[50-54]])</f>
        <v>194</v>
      </c>
      <c r="AA13" s="64">
        <f>SUM(Table4[[#This Row],[55-59]:[90+]])</f>
        <v>18</v>
      </c>
      <c r="AB13" s="80">
        <v>34.7637</v>
      </c>
    </row>
    <row r="14" spans="1:28">
      <c r="A14" s="46">
        <v>2008</v>
      </c>
      <c r="B14" s="46" t="s">
        <v>168</v>
      </c>
      <c r="C14" s="64">
        <v>574</v>
      </c>
      <c r="D14" s="64">
        <v>0</v>
      </c>
      <c r="E14" s="64">
        <v>0</v>
      </c>
      <c r="F14" s="64">
        <v>0</v>
      </c>
      <c r="G14" s="64">
        <v>0</v>
      </c>
      <c r="H14" s="64">
        <v>18</v>
      </c>
      <c r="I14" s="64">
        <v>74</v>
      </c>
      <c r="J14" s="64">
        <v>106</v>
      </c>
      <c r="K14" s="64">
        <v>105</v>
      </c>
      <c r="L14" s="64">
        <v>93</v>
      </c>
      <c r="M14" s="64">
        <v>81</v>
      </c>
      <c r="N14" s="64">
        <v>45</v>
      </c>
      <c r="O14" s="64">
        <v>26</v>
      </c>
      <c r="P14" s="64">
        <v>11</v>
      </c>
      <c r="Q14" s="64">
        <v>6</v>
      </c>
      <c r="R14" s="64">
        <v>3</v>
      </c>
      <c r="S14" s="64">
        <v>2</v>
      </c>
      <c r="T14" s="64">
        <v>3</v>
      </c>
      <c r="U14" s="64">
        <v>1</v>
      </c>
      <c r="V14" s="64">
        <v>0</v>
      </c>
      <c r="W14" s="64">
        <v>0</v>
      </c>
      <c r="X14" s="64">
        <f>SUM(Table4[[#This Row],[0]:[20-24]])</f>
        <v>92</v>
      </c>
      <c r="Y14" s="64">
        <f>SUM(Table4[[#This Row],[0]:[30-34]])</f>
        <v>303</v>
      </c>
      <c r="Z14" s="64">
        <f>SUM(Table4[[#This Row],[35-39]:[50-54]])</f>
        <v>245</v>
      </c>
      <c r="AA14" s="64">
        <f>SUM(Table4[[#This Row],[55-59]:[90+]])</f>
        <v>26</v>
      </c>
      <c r="AB14" s="80">
        <v>35.5017</v>
      </c>
    </row>
    <row r="15" spans="1:28">
      <c r="A15" s="46">
        <v>2009</v>
      </c>
      <c r="B15" s="46" t="s">
        <v>168</v>
      </c>
      <c r="C15" s="64">
        <v>545</v>
      </c>
      <c r="D15" s="64">
        <v>0</v>
      </c>
      <c r="E15" s="64">
        <v>0</v>
      </c>
      <c r="F15" s="64">
        <v>0</v>
      </c>
      <c r="G15" s="64">
        <v>2</v>
      </c>
      <c r="H15" s="64">
        <v>20</v>
      </c>
      <c r="I15" s="64">
        <v>49</v>
      </c>
      <c r="J15" s="64">
        <v>92</v>
      </c>
      <c r="K15" s="64">
        <v>86</v>
      </c>
      <c r="L15" s="64">
        <v>98</v>
      </c>
      <c r="M15" s="64">
        <v>91</v>
      </c>
      <c r="N15" s="64">
        <v>47</v>
      </c>
      <c r="O15" s="64">
        <v>31</v>
      </c>
      <c r="P15" s="64">
        <v>15</v>
      </c>
      <c r="Q15" s="64">
        <v>5</v>
      </c>
      <c r="R15" s="64">
        <v>6</v>
      </c>
      <c r="S15" s="64">
        <v>3</v>
      </c>
      <c r="T15" s="64">
        <v>0</v>
      </c>
      <c r="U15" s="64">
        <v>0</v>
      </c>
      <c r="V15" s="64">
        <v>0</v>
      </c>
      <c r="W15" s="64">
        <v>0</v>
      </c>
      <c r="X15" s="64">
        <f>SUM(Table4[[#This Row],[0]:[20-24]])</f>
        <v>71</v>
      </c>
      <c r="Y15" s="64">
        <f>SUM(Table4[[#This Row],[0]:[30-34]])</f>
        <v>249</v>
      </c>
      <c r="Z15" s="64">
        <f>SUM(Table4[[#This Row],[35-39]:[50-54]])</f>
        <v>267</v>
      </c>
      <c r="AA15" s="64">
        <f>SUM(Table4[[#This Row],[55-59]:[90+]])</f>
        <v>29</v>
      </c>
      <c r="AB15" s="80">
        <v>36.630299999999998</v>
      </c>
    </row>
    <row r="16" spans="1:28">
      <c r="A16" s="46">
        <v>2010</v>
      </c>
      <c r="B16" s="46" t="s">
        <v>168</v>
      </c>
      <c r="C16" s="64">
        <v>485</v>
      </c>
      <c r="D16" s="64">
        <v>0</v>
      </c>
      <c r="E16" s="64">
        <v>0</v>
      </c>
      <c r="F16" s="64">
        <v>0</v>
      </c>
      <c r="G16" s="64">
        <v>0</v>
      </c>
      <c r="H16" s="64">
        <v>18</v>
      </c>
      <c r="I16" s="64">
        <v>47</v>
      </c>
      <c r="J16" s="64">
        <v>76</v>
      </c>
      <c r="K16" s="64">
        <v>85</v>
      </c>
      <c r="L16" s="64">
        <v>83</v>
      </c>
      <c r="M16" s="64">
        <v>75</v>
      </c>
      <c r="N16" s="64">
        <v>53</v>
      </c>
      <c r="O16" s="64">
        <v>23</v>
      </c>
      <c r="P16" s="64">
        <v>11</v>
      </c>
      <c r="Q16" s="64">
        <v>9</v>
      </c>
      <c r="R16" s="64">
        <v>2</v>
      </c>
      <c r="S16" s="64">
        <v>2</v>
      </c>
      <c r="T16" s="64">
        <v>1</v>
      </c>
      <c r="U16" s="64">
        <v>0</v>
      </c>
      <c r="V16" s="64">
        <v>0</v>
      </c>
      <c r="W16" s="64">
        <v>0</v>
      </c>
      <c r="X16" s="64">
        <f>SUM(Table4[[#This Row],[0]:[20-24]])</f>
        <v>65</v>
      </c>
      <c r="Y16" s="64">
        <f>SUM(Table4[[#This Row],[0]:[30-34]])</f>
        <v>226</v>
      </c>
      <c r="Z16" s="64">
        <f>SUM(Table4[[#This Row],[35-39]:[50-54]])</f>
        <v>234</v>
      </c>
      <c r="AA16" s="64">
        <f>SUM(Table4[[#This Row],[55-59]:[90+]])</f>
        <v>25</v>
      </c>
      <c r="AB16" s="80">
        <v>36.718600000000002</v>
      </c>
    </row>
    <row r="17" spans="1:28">
      <c r="A17" s="46">
        <v>2011</v>
      </c>
      <c r="B17" s="46" t="s">
        <v>168</v>
      </c>
      <c r="C17" s="64">
        <v>584</v>
      </c>
      <c r="D17" s="64">
        <v>0</v>
      </c>
      <c r="E17" s="64">
        <v>0</v>
      </c>
      <c r="F17" s="64">
        <v>0</v>
      </c>
      <c r="G17" s="64">
        <v>0</v>
      </c>
      <c r="H17" s="64">
        <v>11</v>
      </c>
      <c r="I17" s="64">
        <v>47</v>
      </c>
      <c r="J17" s="64">
        <v>80</v>
      </c>
      <c r="K17" s="64">
        <v>104</v>
      </c>
      <c r="L17" s="64">
        <v>113</v>
      </c>
      <c r="M17" s="64">
        <v>99</v>
      </c>
      <c r="N17" s="64">
        <v>54</v>
      </c>
      <c r="O17" s="64">
        <v>40</v>
      </c>
      <c r="P17" s="64">
        <v>18</v>
      </c>
      <c r="Q17" s="64">
        <v>8</v>
      </c>
      <c r="R17" s="64">
        <v>4</v>
      </c>
      <c r="S17" s="64">
        <v>3</v>
      </c>
      <c r="T17" s="64">
        <v>3</v>
      </c>
      <c r="U17" s="64">
        <v>0</v>
      </c>
      <c r="V17" s="64">
        <v>0</v>
      </c>
      <c r="W17" s="64">
        <v>0</v>
      </c>
      <c r="X17" s="64">
        <f>SUM(Table4[[#This Row],[0]:[20-24]])</f>
        <v>58</v>
      </c>
      <c r="Y17" s="64">
        <f>SUM(Table4[[#This Row],[0]:[30-34]])</f>
        <v>242</v>
      </c>
      <c r="Z17" s="64">
        <f>SUM(Table4[[#This Row],[35-39]:[50-54]])</f>
        <v>306</v>
      </c>
      <c r="AA17" s="64">
        <f>SUM(Table4[[#This Row],[55-59]:[90+]])</f>
        <v>36</v>
      </c>
      <c r="AB17" s="80">
        <v>37.881799999999998</v>
      </c>
    </row>
    <row r="18" spans="1:28">
      <c r="A18" s="46">
        <v>2012</v>
      </c>
      <c r="B18" s="46" t="s">
        <v>168</v>
      </c>
      <c r="C18" s="64">
        <v>581</v>
      </c>
      <c r="D18" s="64">
        <v>0</v>
      </c>
      <c r="E18" s="64">
        <v>0</v>
      </c>
      <c r="F18" s="64">
        <v>0</v>
      </c>
      <c r="G18" s="64">
        <v>0</v>
      </c>
      <c r="H18" s="64">
        <v>9</v>
      </c>
      <c r="I18" s="64">
        <v>37</v>
      </c>
      <c r="J18" s="64">
        <v>82</v>
      </c>
      <c r="K18" s="64">
        <v>89</v>
      </c>
      <c r="L18" s="64">
        <v>101</v>
      </c>
      <c r="M18" s="64">
        <v>98</v>
      </c>
      <c r="N18" s="64">
        <v>70</v>
      </c>
      <c r="O18" s="64">
        <v>45</v>
      </c>
      <c r="P18" s="64">
        <v>19</v>
      </c>
      <c r="Q18" s="64">
        <v>15</v>
      </c>
      <c r="R18" s="64">
        <v>4</v>
      </c>
      <c r="S18" s="64">
        <v>4</v>
      </c>
      <c r="T18" s="64">
        <v>2</v>
      </c>
      <c r="U18" s="64">
        <v>2</v>
      </c>
      <c r="V18" s="64">
        <v>3</v>
      </c>
      <c r="W18" s="64">
        <v>1</v>
      </c>
      <c r="X18" s="64">
        <f>SUM(Table4[[#This Row],[0]:[20-24]])</f>
        <v>46</v>
      </c>
      <c r="Y18" s="64">
        <f>SUM(Table4[[#This Row],[0]:[30-34]])</f>
        <v>217</v>
      </c>
      <c r="Z18" s="64">
        <f>SUM(Table4[[#This Row],[35-39]:[50-54]])</f>
        <v>314</v>
      </c>
      <c r="AA18" s="64">
        <f>SUM(Table4[[#This Row],[55-59]:[90+]])</f>
        <v>50</v>
      </c>
      <c r="AB18" s="80">
        <v>39.725499999999997</v>
      </c>
    </row>
    <row r="19" spans="1:28">
      <c r="A19" s="46">
        <v>2013</v>
      </c>
      <c r="B19" s="46" t="s">
        <v>168</v>
      </c>
      <c r="C19" s="64">
        <v>527</v>
      </c>
      <c r="D19" s="64">
        <v>0</v>
      </c>
      <c r="E19" s="64">
        <v>0</v>
      </c>
      <c r="F19" s="64">
        <v>0</v>
      </c>
      <c r="G19" s="64">
        <v>0</v>
      </c>
      <c r="H19" s="64">
        <v>13</v>
      </c>
      <c r="I19" s="64">
        <v>19</v>
      </c>
      <c r="J19" s="64">
        <v>56</v>
      </c>
      <c r="K19" s="64">
        <v>82</v>
      </c>
      <c r="L19" s="64">
        <v>84</v>
      </c>
      <c r="M19" s="64">
        <v>100</v>
      </c>
      <c r="N19" s="64">
        <v>77</v>
      </c>
      <c r="O19" s="64">
        <v>48</v>
      </c>
      <c r="P19" s="64">
        <v>20</v>
      </c>
      <c r="Q19" s="64">
        <v>19</v>
      </c>
      <c r="R19" s="64">
        <v>3</v>
      </c>
      <c r="S19" s="64">
        <v>4</v>
      </c>
      <c r="T19" s="64">
        <v>0</v>
      </c>
      <c r="U19" s="64">
        <v>0</v>
      </c>
      <c r="V19" s="64">
        <v>1</v>
      </c>
      <c r="W19" s="64">
        <v>1</v>
      </c>
      <c r="X19" s="64">
        <f>SUM(Table4[[#This Row],[0]:[20-24]])</f>
        <v>32</v>
      </c>
      <c r="Y19" s="64">
        <f>SUM(Table4[[#This Row],[0]:[30-34]])</f>
        <v>170</v>
      </c>
      <c r="Z19" s="64">
        <f>SUM(Table4[[#This Row],[35-39]:[50-54]])</f>
        <v>309</v>
      </c>
      <c r="AA19" s="64">
        <f>SUM(Table4[[#This Row],[55-59]:[90+]])</f>
        <v>48</v>
      </c>
      <c r="AB19" s="80">
        <v>40.627099999999999</v>
      </c>
    </row>
    <row r="20" spans="1:28">
      <c r="A20" s="46">
        <v>2014</v>
      </c>
      <c r="B20" s="46" t="s">
        <v>168</v>
      </c>
      <c r="C20" s="64">
        <v>614</v>
      </c>
      <c r="D20" s="64">
        <v>0</v>
      </c>
      <c r="E20" s="64">
        <v>0</v>
      </c>
      <c r="F20" s="64">
        <v>0</v>
      </c>
      <c r="G20" s="64">
        <v>1</v>
      </c>
      <c r="H20" s="64">
        <v>12</v>
      </c>
      <c r="I20" s="64">
        <v>34</v>
      </c>
      <c r="J20" s="64">
        <v>62</v>
      </c>
      <c r="K20" s="64">
        <v>95</v>
      </c>
      <c r="L20" s="64">
        <v>101</v>
      </c>
      <c r="M20" s="64">
        <v>112</v>
      </c>
      <c r="N20" s="64">
        <v>83</v>
      </c>
      <c r="O20" s="64">
        <v>65</v>
      </c>
      <c r="P20" s="64">
        <v>27</v>
      </c>
      <c r="Q20" s="64">
        <v>10</v>
      </c>
      <c r="R20" s="64">
        <v>7</v>
      </c>
      <c r="S20" s="64">
        <v>3</v>
      </c>
      <c r="T20" s="64">
        <v>1</v>
      </c>
      <c r="U20" s="64">
        <v>0</v>
      </c>
      <c r="V20" s="64">
        <v>0</v>
      </c>
      <c r="W20" s="64">
        <v>1</v>
      </c>
      <c r="X20" s="64">
        <f>SUM(Table4[[#This Row],[0]:[20-24]])</f>
        <v>47</v>
      </c>
      <c r="Y20" s="64">
        <f>SUM(Table4[[#This Row],[0]:[30-34]])</f>
        <v>204</v>
      </c>
      <c r="Z20" s="64">
        <f>SUM(Table4[[#This Row],[35-39]:[50-54]])</f>
        <v>361</v>
      </c>
      <c r="AA20" s="64">
        <f>SUM(Table4[[#This Row],[55-59]:[90+]])</f>
        <v>49</v>
      </c>
      <c r="AB20" s="80">
        <v>40.228000000000002</v>
      </c>
    </row>
    <row r="21" spans="1:28">
      <c r="A21" s="46">
        <v>2015</v>
      </c>
      <c r="B21" s="46" t="s">
        <v>168</v>
      </c>
      <c r="C21" s="64">
        <v>706</v>
      </c>
      <c r="D21" s="64">
        <v>0</v>
      </c>
      <c r="E21" s="64">
        <v>0</v>
      </c>
      <c r="F21" s="64">
        <v>0</v>
      </c>
      <c r="G21" s="64">
        <v>0</v>
      </c>
      <c r="H21" s="64">
        <v>7</v>
      </c>
      <c r="I21" s="64">
        <v>23</v>
      </c>
      <c r="J21" s="64">
        <v>54</v>
      </c>
      <c r="K21" s="64">
        <v>109</v>
      </c>
      <c r="L21" s="64">
        <v>125</v>
      </c>
      <c r="M21" s="64">
        <v>124</v>
      </c>
      <c r="N21" s="64">
        <v>107</v>
      </c>
      <c r="O21" s="64">
        <v>76</v>
      </c>
      <c r="P21" s="64">
        <v>39</v>
      </c>
      <c r="Q21" s="64">
        <v>22</v>
      </c>
      <c r="R21" s="64">
        <v>11</v>
      </c>
      <c r="S21" s="64">
        <v>4</v>
      </c>
      <c r="T21" s="64">
        <v>5</v>
      </c>
      <c r="U21" s="64">
        <v>0</v>
      </c>
      <c r="V21" s="64">
        <v>0</v>
      </c>
      <c r="W21" s="64">
        <v>0</v>
      </c>
      <c r="X21" s="64">
        <f>SUM(Table4[[#This Row],[0]:[20-24]])</f>
        <v>30</v>
      </c>
      <c r="Y21" s="64">
        <f>SUM(Table4[[#This Row],[0]:[30-34]])</f>
        <v>193</v>
      </c>
      <c r="Z21" s="64">
        <f>SUM(Table4[[#This Row],[35-39]:[50-54]])</f>
        <v>432</v>
      </c>
      <c r="AA21" s="64">
        <f>SUM(Table4[[#This Row],[55-59]:[90+]])</f>
        <v>81</v>
      </c>
      <c r="AB21" s="80">
        <v>42.111899999999999</v>
      </c>
    </row>
    <row r="22" spans="1:28">
      <c r="A22" s="46">
        <v>2016</v>
      </c>
      <c r="B22" s="46" t="s">
        <v>168</v>
      </c>
      <c r="C22" s="64">
        <v>868</v>
      </c>
      <c r="D22" s="64">
        <v>0</v>
      </c>
      <c r="E22" s="64">
        <v>0</v>
      </c>
      <c r="F22" s="64">
        <v>0</v>
      </c>
      <c r="G22" s="64">
        <v>0</v>
      </c>
      <c r="H22" s="64">
        <v>15</v>
      </c>
      <c r="I22" s="64">
        <v>27</v>
      </c>
      <c r="J22" s="64">
        <v>77</v>
      </c>
      <c r="K22" s="64">
        <v>122</v>
      </c>
      <c r="L22" s="64">
        <v>138</v>
      </c>
      <c r="M22" s="64">
        <v>189</v>
      </c>
      <c r="N22" s="64">
        <v>135</v>
      </c>
      <c r="O22" s="64">
        <v>79</v>
      </c>
      <c r="P22" s="64">
        <v>44</v>
      </c>
      <c r="Q22" s="64">
        <v>22</v>
      </c>
      <c r="R22" s="64">
        <v>11</v>
      </c>
      <c r="S22" s="64">
        <v>5</v>
      </c>
      <c r="T22" s="64">
        <v>2</v>
      </c>
      <c r="U22" s="64">
        <v>0</v>
      </c>
      <c r="V22" s="64">
        <v>1</v>
      </c>
      <c r="W22" s="64">
        <v>1</v>
      </c>
      <c r="X22" s="64">
        <f>SUM(Table4[[#This Row],[0]:[20-24]])</f>
        <v>42</v>
      </c>
      <c r="Y22" s="64">
        <f>SUM(Table4[[#This Row],[0]:[30-34]])</f>
        <v>241</v>
      </c>
      <c r="Z22" s="64">
        <f>SUM(Table4[[#This Row],[35-39]:[50-54]])</f>
        <v>541</v>
      </c>
      <c r="AA22" s="64">
        <f>SUM(Table4[[#This Row],[55-59]:[90+]])</f>
        <v>86</v>
      </c>
      <c r="AB22" s="80">
        <v>41.468899999999998</v>
      </c>
    </row>
    <row r="23" spans="1:28">
      <c r="A23" s="46">
        <v>2017</v>
      </c>
      <c r="B23" s="46" t="s">
        <v>168</v>
      </c>
      <c r="C23" s="64">
        <v>934</v>
      </c>
      <c r="D23" s="64">
        <v>0</v>
      </c>
      <c r="E23" s="64">
        <v>0</v>
      </c>
      <c r="F23" s="64">
        <v>0</v>
      </c>
      <c r="G23" s="64">
        <v>3</v>
      </c>
      <c r="H23" s="64">
        <v>9</v>
      </c>
      <c r="I23" s="64">
        <v>27</v>
      </c>
      <c r="J23" s="64">
        <v>68</v>
      </c>
      <c r="K23" s="64">
        <v>117</v>
      </c>
      <c r="L23" s="64">
        <v>179</v>
      </c>
      <c r="M23" s="64">
        <v>181</v>
      </c>
      <c r="N23" s="64">
        <v>164</v>
      </c>
      <c r="O23" s="64">
        <v>104</v>
      </c>
      <c r="P23" s="64">
        <v>43</v>
      </c>
      <c r="Q23" s="64">
        <v>21</v>
      </c>
      <c r="R23" s="64">
        <v>10</v>
      </c>
      <c r="S23" s="64">
        <v>5</v>
      </c>
      <c r="T23" s="64">
        <v>3</v>
      </c>
      <c r="U23" s="64">
        <v>0</v>
      </c>
      <c r="V23" s="64">
        <v>0</v>
      </c>
      <c r="W23" s="64">
        <v>0</v>
      </c>
      <c r="X23" s="64">
        <f>SUM(Table4[[#This Row],[0]:[20-24]])</f>
        <v>39</v>
      </c>
      <c r="Y23" s="64">
        <f>SUM(Table4[[#This Row],[0]:[30-34]])</f>
        <v>224</v>
      </c>
      <c r="Z23" s="64">
        <f>SUM(Table4[[#This Row],[35-39]:[50-54]])</f>
        <v>628</v>
      </c>
      <c r="AA23" s="64">
        <f>SUM(Table4[[#This Row],[55-59]:[90+]])</f>
        <v>82</v>
      </c>
      <c r="AB23" s="80">
        <v>41.936799999999998</v>
      </c>
    </row>
    <row r="24" spans="1:28">
      <c r="A24" s="46">
        <v>2018</v>
      </c>
      <c r="B24" s="46" t="s">
        <v>168</v>
      </c>
      <c r="C24" s="64">
        <v>1187</v>
      </c>
      <c r="D24" s="64">
        <v>0</v>
      </c>
      <c r="E24" s="64">
        <v>0</v>
      </c>
      <c r="F24" s="64">
        <v>0</v>
      </c>
      <c r="G24" s="64">
        <v>1</v>
      </c>
      <c r="H24" s="64">
        <v>17</v>
      </c>
      <c r="I24" s="64">
        <v>47</v>
      </c>
      <c r="J24" s="64">
        <v>88</v>
      </c>
      <c r="K24" s="64">
        <v>129</v>
      </c>
      <c r="L24" s="64">
        <v>203</v>
      </c>
      <c r="M24" s="64">
        <v>239</v>
      </c>
      <c r="N24" s="64">
        <v>207</v>
      </c>
      <c r="O24" s="64">
        <v>138</v>
      </c>
      <c r="P24" s="64">
        <v>56</v>
      </c>
      <c r="Q24" s="64">
        <v>34</v>
      </c>
      <c r="R24" s="64">
        <v>17</v>
      </c>
      <c r="S24" s="64">
        <v>5</v>
      </c>
      <c r="T24" s="64">
        <v>2</v>
      </c>
      <c r="U24" s="64">
        <v>2</v>
      </c>
      <c r="V24" s="64">
        <v>2</v>
      </c>
      <c r="W24" s="64">
        <v>0</v>
      </c>
      <c r="X24" s="64">
        <f>SUM(Table4[[#This Row],[0]:[20-24]])</f>
        <v>65</v>
      </c>
      <c r="Y24" s="64">
        <f>SUM(Table4[[#This Row],[0]:[30-34]])</f>
        <v>282</v>
      </c>
      <c r="Z24" s="64">
        <f>SUM(Table4[[#This Row],[35-39]:[50-54]])</f>
        <v>787</v>
      </c>
      <c r="AA24" s="64">
        <f>SUM(Table4[[#This Row],[55-59]:[90+]])</f>
        <v>118</v>
      </c>
      <c r="AB24" s="80">
        <v>42.27</v>
      </c>
    </row>
    <row r="25" spans="1:28">
      <c r="A25" s="46">
        <v>2019</v>
      </c>
      <c r="B25" s="46" t="s">
        <v>168</v>
      </c>
      <c r="C25" s="64">
        <v>1280</v>
      </c>
      <c r="D25" s="64">
        <v>0</v>
      </c>
      <c r="E25" s="64">
        <v>0</v>
      </c>
      <c r="F25" s="64">
        <v>0</v>
      </c>
      <c r="G25" s="64">
        <v>0</v>
      </c>
      <c r="H25" s="64">
        <v>20</v>
      </c>
      <c r="I25" s="64">
        <v>56</v>
      </c>
      <c r="J25" s="64">
        <v>81</v>
      </c>
      <c r="K25" s="64">
        <v>139</v>
      </c>
      <c r="L25" s="64">
        <v>202</v>
      </c>
      <c r="M25" s="64">
        <v>267</v>
      </c>
      <c r="N25" s="64">
        <v>248</v>
      </c>
      <c r="O25" s="64">
        <v>149</v>
      </c>
      <c r="P25" s="64">
        <v>67</v>
      </c>
      <c r="Q25" s="64">
        <v>31</v>
      </c>
      <c r="R25" s="64">
        <v>16</v>
      </c>
      <c r="S25" s="64">
        <v>2</v>
      </c>
      <c r="T25" s="64">
        <v>0</v>
      </c>
      <c r="U25" s="64">
        <v>1</v>
      </c>
      <c r="V25" s="64">
        <v>1</v>
      </c>
      <c r="W25" s="64">
        <v>0</v>
      </c>
      <c r="X25" s="64">
        <f>SUM(Table4[[#This Row],[0]:[20-24]])</f>
        <v>76</v>
      </c>
      <c r="Y25" s="64">
        <f>SUM(Table4[[#This Row],[0]:[30-34]])</f>
        <v>296</v>
      </c>
      <c r="Z25" s="64">
        <f>SUM(Table4[[#This Row],[35-39]:[50-54]])</f>
        <v>866</v>
      </c>
      <c r="AA25" s="64">
        <f>SUM(Table4[[#This Row],[55-59]:[90+]])</f>
        <v>118</v>
      </c>
      <c r="AB25" s="80">
        <v>42.240600000000001</v>
      </c>
    </row>
    <row r="26" spans="1:28">
      <c r="A26" s="46">
        <v>2020</v>
      </c>
      <c r="B26" s="46" t="s">
        <v>168</v>
      </c>
      <c r="C26" s="64">
        <v>1339</v>
      </c>
      <c r="D26" s="64">
        <v>0</v>
      </c>
      <c r="E26" s="64">
        <v>0</v>
      </c>
      <c r="F26" s="64">
        <v>0</v>
      </c>
      <c r="G26" s="64">
        <v>2</v>
      </c>
      <c r="H26" s="64">
        <v>19</v>
      </c>
      <c r="I26" s="64">
        <v>59</v>
      </c>
      <c r="J26" s="64">
        <v>105</v>
      </c>
      <c r="K26" s="64">
        <v>155</v>
      </c>
      <c r="L26" s="64">
        <v>186</v>
      </c>
      <c r="M26" s="64">
        <v>232</v>
      </c>
      <c r="N26" s="64">
        <v>253</v>
      </c>
      <c r="O26" s="64">
        <v>166</v>
      </c>
      <c r="P26" s="64">
        <v>99</v>
      </c>
      <c r="Q26" s="64">
        <v>40</v>
      </c>
      <c r="R26" s="64">
        <v>10</v>
      </c>
      <c r="S26" s="64">
        <v>5</v>
      </c>
      <c r="T26" s="64">
        <v>2</v>
      </c>
      <c r="U26" s="64">
        <v>3</v>
      </c>
      <c r="V26" s="64">
        <v>2</v>
      </c>
      <c r="W26" s="64">
        <v>1</v>
      </c>
      <c r="X26" s="64">
        <f>SUM(Table4[[#This Row],[0]:[20-24]])</f>
        <v>80</v>
      </c>
      <c r="Y26" s="64">
        <f>SUM(Table4[[#This Row],[0]:[30-34]])</f>
        <v>340</v>
      </c>
      <c r="Z26" s="64">
        <f>SUM(Table4[[#This Row],[35-39]:[50-54]])</f>
        <v>837</v>
      </c>
      <c r="AA26" s="64">
        <f>SUM(Table4[[#This Row],[55-59]:[90+]])</f>
        <v>162</v>
      </c>
      <c r="AB26" s="80">
        <v>42.585099999999997</v>
      </c>
    </row>
    <row r="27" spans="1:28">
      <c r="A27" s="46">
        <v>2021</v>
      </c>
      <c r="B27" s="46" t="s">
        <v>168</v>
      </c>
      <c r="C27" s="64">
        <v>1330</v>
      </c>
      <c r="D27" s="64">
        <v>0</v>
      </c>
      <c r="E27" s="64">
        <v>0</v>
      </c>
      <c r="F27" s="64">
        <v>0</v>
      </c>
      <c r="G27" s="64">
        <v>0</v>
      </c>
      <c r="H27" s="64">
        <v>14</v>
      </c>
      <c r="I27" s="64">
        <v>56</v>
      </c>
      <c r="J27" s="64">
        <v>89</v>
      </c>
      <c r="K27" s="64">
        <v>124</v>
      </c>
      <c r="L27" s="64">
        <v>213</v>
      </c>
      <c r="M27" s="64">
        <v>227</v>
      </c>
      <c r="N27" s="64">
        <v>227</v>
      </c>
      <c r="O27" s="64">
        <v>195</v>
      </c>
      <c r="P27" s="64">
        <v>112</v>
      </c>
      <c r="Q27" s="64">
        <v>40</v>
      </c>
      <c r="R27" s="64">
        <v>18</v>
      </c>
      <c r="S27" s="64">
        <v>8</v>
      </c>
      <c r="T27" s="64">
        <v>4</v>
      </c>
      <c r="U27" s="64">
        <v>2</v>
      </c>
      <c r="V27" s="64">
        <v>1</v>
      </c>
      <c r="W27" s="64">
        <v>0</v>
      </c>
      <c r="X27" s="64">
        <f>SUM(Table4[[#This Row],[0]:[20-24]])</f>
        <v>70</v>
      </c>
      <c r="Y27" s="64">
        <f>SUM(Table4[[#This Row],[0]:[30-34]])</f>
        <v>283</v>
      </c>
      <c r="Z27" s="64">
        <f>SUM(Table4[[#This Row],[35-39]:[50-54]])</f>
        <v>862</v>
      </c>
      <c r="AA27" s="64">
        <f>SUM(Table4[[#This Row],[55-59]:[90+]])</f>
        <v>185</v>
      </c>
      <c r="AB27" s="80">
        <v>43.609000000000002</v>
      </c>
    </row>
    <row r="28" spans="1:28">
      <c r="A28" s="46">
        <v>2022</v>
      </c>
      <c r="B28" s="46" t="s">
        <v>168</v>
      </c>
      <c r="C28" s="64">
        <v>1051</v>
      </c>
      <c r="D28" s="64">
        <v>0</v>
      </c>
      <c r="E28" s="64">
        <v>0</v>
      </c>
      <c r="F28" s="64">
        <v>0</v>
      </c>
      <c r="G28" s="64">
        <v>0</v>
      </c>
      <c r="H28" s="64">
        <v>16</v>
      </c>
      <c r="I28" s="64">
        <v>46</v>
      </c>
      <c r="J28" s="64">
        <v>58</v>
      </c>
      <c r="K28" s="64">
        <v>78</v>
      </c>
      <c r="L28" s="64">
        <v>141</v>
      </c>
      <c r="M28" s="64">
        <v>183</v>
      </c>
      <c r="N28" s="64">
        <v>191</v>
      </c>
      <c r="O28" s="64">
        <v>145</v>
      </c>
      <c r="P28" s="64">
        <v>101</v>
      </c>
      <c r="Q28" s="64">
        <v>49</v>
      </c>
      <c r="R28" s="64">
        <v>27</v>
      </c>
      <c r="S28" s="64">
        <v>8</v>
      </c>
      <c r="T28" s="64">
        <v>5</v>
      </c>
      <c r="U28" s="64">
        <v>1</v>
      </c>
      <c r="V28" s="64">
        <v>1</v>
      </c>
      <c r="W28" s="64">
        <v>1</v>
      </c>
      <c r="X28" s="64">
        <f>SUM(Table4[[#This Row],[0]:[20-24]])</f>
        <v>62</v>
      </c>
      <c r="Y28" s="64">
        <f>SUM(Table4[[#This Row],[0]:[30-34]])</f>
        <v>198</v>
      </c>
      <c r="Z28" s="64">
        <f>SUM(Table4[[#This Row],[35-39]:[50-54]])</f>
        <v>660</v>
      </c>
      <c r="AA28" s="64">
        <f>SUM(Table4[[#This Row],[55-59]:[90+]])</f>
        <v>193</v>
      </c>
      <c r="AB28" s="80">
        <v>44.817799999999998</v>
      </c>
    </row>
    <row r="29" spans="1:28">
      <c r="A29" s="46">
        <v>2023</v>
      </c>
      <c r="B29" s="46" t="s">
        <v>168</v>
      </c>
      <c r="C29" s="64">
        <v>1172</v>
      </c>
      <c r="D29" s="64">
        <v>0</v>
      </c>
      <c r="E29" s="64">
        <v>0</v>
      </c>
      <c r="F29" s="64">
        <v>0</v>
      </c>
      <c r="G29" s="64">
        <v>1</v>
      </c>
      <c r="H29" s="64">
        <v>14</v>
      </c>
      <c r="I29" s="64">
        <v>43</v>
      </c>
      <c r="J29" s="64">
        <v>55</v>
      </c>
      <c r="K29" s="64">
        <v>106</v>
      </c>
      <c r="L29" s="64">
        <v>148</v>
      </c>
      <c r="M29" s="64">
        <v>230</v>
      </c>
      <c r="N29" s="64">
        <v>205</v>
      </c>
      <c r="O29" s="64">
        <v>174</v>
      </c>
      <c r="P29" s="64">
        <v>104</v>
      </c>
      <c r="Q29" s="64">
        <v>41</v>
      </c>
      <c r="R29" s="64">
        <v>26</v>
      </c>
      <c r="S29" s="64">
        <v>10</v>
      </c>
      <c r="T29" s="64">
        <v>10</v>
      </c>
      <c r="U29" s="64">
        <v>3</v>
      </c>
      <c r="V29" s="64">
        <v>0</v>
      </c>
      <c r="W29" s="64">
        <v>2</v>
      </c>
      <c r="X29" s="64">
        <f>SUM(Table4[[#This Row],[0]:[20-24]])</f>
        <v>58</v>
      </c>
      <c r="Y29" s="64">
        <f>SUM(Table4[[#This Row],[0]:[30-34]])</f>
        <v>219</v>
      </c>
      <c r="Z29" s="64">
        <f>SUM(Table4[[#This Row],[35-39]:[50-54]])</f>
        <v>757</v>
      </c>
      <c r="AA29" s="64">
        <f>SUM(Table4[[#This Row],[55-59]:[90+]])</f>
        <v>196</v>
      </c>
      <c r="AB29" s="80">
        <v>44.837000000000003</v>
      </c>
    </row>
    <row r="30" spans="1:28" ht="26.25" customHeight="1">
      <c r="A30" s="46">
        <v>2000</v>
      </c>
      <c r="B30" s="46" t="s">
        <v>17</v>
      </c>
      <c r="C30" s="64">
        <v>53</v>
      </c>
      <c r="D30" s="64">
        <v>0</v>
      </c>
      <c r="E30" s="64">
        <v>0</v>
      </c>
      <c r="F30" s="64">
        <v>0</v>
      </c>
      <c r="G30" s="64">
        <v>0</v>
      </c>
      <c r="H30" s="64">
        <v>10</v>
      </c>
      <c r="I30" s="64">
        <v>5</v>
      </c>
      <c r="J30" s="64">
        <v>12</v>
      </c>
      <c r="K30" s="64">
        <v>10</v>
      </c>
      <c r="L30" s="64">
        <v>5</v>
      </c>
      <c r="M30" s="64">
        <v>4</v>
      </c>
      <c r="N30" s="64">
        <v>2</v>
      </c>
      <c r="O30" s="64">
        <v>2</v>
      </c>
      <c r="P30" s="64">
        <v>0</v>
      </c>
      <c r="Q30" s="64">
        <v>1</v>
      </c>
      <c r="R30" s="64">
        <v>1</v>
      </c>
      <c r="S30" s="64">
        <v>0</v>
      </c>
      <c r="T30" s="64">
        <v>1</v>
      </c>
      <c r="U30" s="64">
        <v>0</v>
      </c>
      <c r="V30" s="64">
        <v>0</v>
      </c>
      <c r="W30" s="64">
        <v>0</v>
      </c>
      <c r="X30" s="64">
        <f>SUM(Table4[[#This Row],[0]:[20-24]])</f>
        <v>15</v>
      </c>
      <c r="Y30" s="64">
        <f>SUM(Table4[[#This Row],[0]:[30-34]])</f>
        <v>37</v>
      </c>
      <c r="Z30" s="64">
        <f>SUM(Table4[[#This Row],[35-39]:[50-54]])</f>
        <v>13</v>
      </c>
      <c r="AA30" s="64">
        <f>SUM(Table4[[#This Row],[55-59]:[90+]])</f>
        <v>3</v>
      </c>
      <c r="AB30" s="80">
        <v>32.5</v>
      </c>
    </row>
    <row r="31" spans="1:28">
      <c r="A31" s="46">
        <v>2001</v>
      </c>
      <c r="B31" s="46" t="s">
        <v>17</v>
      </c>
      <c r="C31" s="64">
        <v>66</v>
      </c>
      <c r="D31" s="64">
        <v>0</v>
      </c>
      <c r="E31" s="64">
        <v>0</v>
      </c>
      <c r="F31" s="64">
        <v>0</v>
      </c>
      <c r="G31" s="64">
        <v>0</v>
      </c>
      <c r="H31" s="64">
        <v>4</v>
      </c>
      <c r="I31" s="64">
        <v>11</v>
      </c>
      <c r="J31" s="64">
        <v>13</v>
      </c>
      <c r="K31" s="64">
        <v>12</v>
      </c>
      <c r="L31" s="64">
        <v>8</v>
      </c>
      <c r="M31" s="64">
        <v>4</v>
      </c>
      <c r="N31" s="64">
        <v>3</v>
      </c>
      <c r="O31" s="64">
        <v>4</v>
      </c>
      <c r="P31" s="64">
        <v>3</v>
      </c>
      <c r="Q31" s="64">
        <v>2</v>
      </c>
      <c r="R31" s="64">
        <v>0</v>
      </c>
      <c r="S31" s="64">
        <v>2</v>
      </c>
      <c r="T31" s="64">
        <v>0</v>
      </c>
      <c r="U31" s="64">
        <v>0</v>
      </c>
      <c r="V31" s="64">
        <v>0</v>
      </c>
      <c r="W31" s="64">
        <v>0</v>
      </c>
      <c r="X31" s="64">
        <f>SUM(Table4[[#This Row],[0]:[20-24]])</f>
        <v>15</v>
      </c>
      <c r="Y31" s="64">
        <f>SUM(Table4[[#This Row],[0]:[30-34]])</f>
        <v>40</v>
      </c>
      <c r="Z31" s="64">
        <f>SUM(Table4[[#This Row],[35-39]:[50-54]])</f>
        <v>19</v>
      </c>
      <c r="AA31" s="64">
        <f>SUM(Table4[[#This Row],[55-59]:[90+]])</f>
        <v>7</v>
      </c>
      <c r="AB31" s="80">
        <v>35.121200000000002</v>
      </c>
    </row>
    <row r="32" spans="1:28">
      <c r="A32" s="46">
        <v>2002</v>
      </c>
      <c r="B32" s="46" t="s">
        <v>17</v>
      </c>
      <c r="C32" s="64">
        <v>61</v>
      </c>
      <c r="D32" s="64">
        <v>0</v>
      </c>
      <c r="E32" s="64">
        <v>0</v>
      </c>
      <c r="F32" s="64">
        <v>0</v>
      </c>
      <c r="G32" s="64">
        <v>0</v>
      </c>
      <c r="H32" s="64">
        <v>7</v>
      </c>
      <c r="I32" s="64">
        <v>8</v>
      </c>
      <c r="J32" s="64">
        <v>16</v>
      </c>
      <c r="K32" s="64">
        <v>6</v>
      </c>
      <c r="L32" s="64">
        <v>5</v>
      </c>
      <c r="M32" s="64">
        <v>9</v>
      </c>
      <c r="N32" s="64">
        <v>4</v>
      </c>
      <c r="O32" s="64">
        <v>2</v>
      </c>
      <c r="P32" s="64">
        <v>3</v>
      </c>
      <c r="Q32" s="64">
        <v>0</v>
      </c>
      <c r="R32" s="64">
        <v>0</v>
      </c>
      <c r="S32" s="64">
        <v>1</v>
      </c>
      <c r="T32" s="64">
        <v>0</v>
      </c>
      <c r="U32" s="64">
        <v>0</v>
      </c>
      <c r="V32" s="64">
        <v>0</v>
      </c>
      <c r="W32" s="64">
        <v>0</v>
      </c>
      <c r="X32" s="64">
        <f>SUM(Table4[[#This Row],[0]:[20-24]])</f>
        <v>15</v>
      </c>
      <c r="Y32" s="64">
        <f>SUM(Table4[[#This Row],[0]:[30-34]])</f>
        <v>37</v>
      </c>
      <c r="Z32" s="64">
        <f>SUM(Table4[[#This Row],[35-39]:[50-54]])</f>
        <v>20</v>
      </c>
      <c r="AA32" s="64">
        <f>SUM(Table4[[#This Row],[55-59]:[90+]])</f>
        <v>4</v>
      </c>
      <c r="AB32" s="80">
        <v>33.680300000000003</v>
      </c>
    </row>
    <row r="33" spans="1:28">
      <c r="A33" s="46">
        <v>2003</v>
      </c>
      <c r="B33" s="46" t="s">
        <v>17</v>
      </c>
      <c r="C33" s="64">
        <v>62</v>
      </c>
      <c r="D33" s="64">
        <v>0</v>
      </c>
      <c r="E33" s="64">
        <v>0</v>
      </c>
      <c r="F33" s="64">
        <v>0</v>
      </c>
      <c r="G33" s="64">
        <v>0</v>
      </c>
      <c r="H33" s="64">
        <v>5</v>
      </c>
      <c r="I33" s="64">
        <v>8</v>
      </c>
      <c r="J33" s="64">
        <v>9</v>
      </c>
      <c r="K33" s="64">
        <v>8</v>
      </c>
      <c r="L33" s="64">
        <v>14</v>
      </c>
      <c r="M33" s="64">
        <v>3</v>
      </c>
      <c r="N33" s="64">
        <v>3</v>
      </c>
      <c r="O33" s="64">
        <v>6</v>
      </c>
      <c r="P33" s="64">
        <v>4</v>
      </c>
      <c r="Q33" s="64">
        <v>0</v>
      </c>
      <c r="R33" s="64">
        <v>1</v>
      </c>
      <c r="S33" s="64">
        <v>1</v>
      </c>
      <c r="T33" s="64">
        <v>0</v>
      </c>
      <c r="U33" s="64">
        <v>0</v>
      </c>
      <c r="V33" s="64">
        <v>0</v>
      </c>
      <c r="W33" s="64">
        <v>0</v>
      </c>
      <c r="X33" s="64">
        <f>SUM(Table4[[#This Row],[0]:[20-24]])</f>
        <v>13</v>
      </c>
      <c r="Y33" s="64">
        <f>SUM(Table4[[#This Row],[0]:[30-34]])</f>
        <v>30</v>
      </c>
      <c r="Z33" s="64">
        <f>SUM(Table4[[#This Row],[35-39]:[50-54]])</f>
        <v>26</v>
      </c>
      <c r="AA33" s="64">
        <f>SUM(Table4[[#This Row],[55-59]:[90+]])</f>
        <v>6</v>
      </c>
      <c r="AB33" s="80">
        <v>36.145200000000003</v>
      </c>
    </row>
    <row r="34" spans="1:28">
      <c r="A34" s="46">
        <v>2004</v>
      </c>
      <c r="B34" s="46" t="s">
        <v>17</v>
      </c>
      <c r="C34" s="64">
        <v>67</v>
      </c>
      <c r="D34" s="64">
        <v>0</v>
      </c>
      <c r="E34" s="64">
        <v>0</v>
      </c>
      <c r="F34" s="64">
        <v>0</v>
      </c>
      <c r="G34" s="64">
        <v>0</v>
      </c>
      <c r="H34" s="64">
        <v>5</v>
      </c>
      <c r="I34" s="64">
        <v>4</v>
      </c>
      <c r="J34" s="64">
        <v>13</v>
      </c>
      <c r="K34" s="64">
        <v>11</v>
      </c>
      <c r="L34" s="64">
        <v>11</v>
      </c>
      <c r="M34" s="64">
        <v>6</v>
      </c>
      <c r="N34" s="64">
        <v>6</v>
      </c>
      <c r="O34" s="64">
        <v>5</v>
      </c>
      <c r="P34" s="64">
        <v>2</v>
      </c>
      <c r="Q34" s="64">
        <v>0</v>
      </c>
      <c r="R34" s="64">
        <v>0</v>
      </c>
      <c r="S34" s="64">
        <v>2</v>
      </c>
      <c r="T34" s="64">
        <v>1</v>
      </c>
      <c r="U34" s="64">
        <v>1</v>
      </c>
      <c r="V34" s="64">
        <v>0</v>
      </c>
      <c r="W34" s="64">
        <v>0</v>
      </c>
      <c r="X34" s="64">
        <f>SUM(Table4[[#This Row],[0]:[20-24]])</f>
        <v>9</v>
      </c>
      <c r="Y34" s="64">
        <f>SUM(Table4[[#This Row],[0]:[30-34]])</f>
        <v>33</v>
      </c>
      <c r="Z34" s="64">
        <f>SUM(Table4[[#This Row],[35-39]:[50-54]])</f>
        <v>28</v>
      </c>
      <c r="AA34" s="64">
        <f>SUM(Table4[[#This Row],[55-59]:[90+]])</f>
        <v>6</v>
      </c>
      <c r="AB34" s="80">
        <v>37.619399999999999</v>
      </c>
    </row>
    <row r="35" spans="1:28">
      <c r="A35" s="46">
        <v>2005</v>
      </c>
      <c r="B35" s="46" t="s">
        <v>17</v>
      </c>
      <c r="C35" s="64">
        <v>77</v>
      </c>
      <c r="D35" s="64">
        <v>0</v>
      </c>
      <c r="E35" s="64">
        <v>0</v>
      </c>
      <c r="F35" s="64">
        <v>0</v>
      </c>
      <c r="G35" s="64">
        <v>0</v>
      </c>
      <c r="H35" s="64">
        <v>2</v>
      </c>
      <c r="I35" s="64">
        <v>10</v>
      </c>
      <c r="J35" s="64">
        <v>8</v>
      </c>
      <c r="K35" s="64">
        <v>7</v>
      </c>
      <c r="L35" s="64">
        <v>17</v>
      </c>
      <c r="M35" s="64">
        <v>11</v>
      </c>
      <c r="N35" s="64">
        <v>6</v>
      </c>
      <c r="O35" s="64">
        <v>5</v>
      </c>
      <c r="P35" s="64">
        <v>3</v>
      </c>
      <c r="Q35" s="64">
        <v>2</v>
      </c>
      <c r="R35" s="64">
        <v>4</v>
      </c>
      <c r="S35" s="64">
        <v>0</v>
      </c>
      <c r="T35" s="64">
        <v>0</v>
      </c>
      <c r="U35" s="64">
        <v>2</v>
      </c>
      <c r="V35" s="64">
        <v>0</v>
      </c>
      <c r="W35" s="64">
        <v>0</v>
      </c>
      <c r="X35" s="64">
        <f>SUM(Table4[[#This Row],[0]:[20-24]])</f>
        <v>12</v>
      </c>
      <c r="Y35" s="64">
        <f>SUM(Table4[[#This Row],[0]:[30-34]])</f>
        <v>27</v>
      </c>
      <c r="Z35" s="64">
        <f>SUM(Table4[[#This Row],[35-39]:[50-54]])</f>
        <v>39</v>
      </c>
      <c r="AA35" s="64">
        <f>SUM(Table4[[#This Row],[55-59]:[90+]])</f>
        <v>11</v>
      </c>
      <c r="AB35" s="80">
        <v>40.162300000000002</v>
      </c>
    </row>
    <row r="36" spans="1:28">
      <c r="A36" s="46">
        <v>2006</v>
      </c>
      <c r="B36" s="46" t="s">
        <v>17</v>
      </c>
      <c r="C36" s="64">
        <v>87</v>
      </c>
      <c r="D36" s="64">
        <v>0</v>
      </c>
      <c r="E36" s="64">
        <v>0</v>
      </c>
      <c r="F36" s="64">
        <v>0</v>
      </c>
      <c r="G36" s="64">
        <v>0</v>
      </c>
      <c r="H36" s="64">
        <v>1</v>
      </c>
      <c r="I36" s="64">
        <v>7</v>
      </c>
      <c r="J36" s="64">
        <v>15</v>
      </c>
      <c r="K36" s="64">
        <v>16</v>
      </c>
      <c r="L36" s="64">
        <v>19</v>
      </c>
      <c r="M36" s="64">
        <v>11</v>
      </c>
      <c r="N36" s="64">
        <v>5</v>
      </c>
      <c r="O36" s="64">
        <v>9</v>
      </c>
      <c r="P36" s="64">
        <v>3</v>
      </c>
      <c r="Q36" s="64">
        <v>1</v>
      </c>
      <c r="R36" s="64">
        <v>0</v>
      </c>
      <c r="S36" s="64">
        <v>0</v>
      </c>
      <c r="T36" s="64">
        <v>0</v>
      </c>
      <c r="U36" s="64">
        <v>0</v>
      </c>
      <c r="V36" s="64">
        <v>0</v>
      </c>
      <c r="W36" s="64">
        <v>0</v>
      </c>
      <c r="X36" s="64">
        <f>SUM(Table4[[#This Row],[0]:[20-24]])</f>
        <v>8</v>
      </c>
      <c r="Y36" s="64">
        <f>SUM(Table4[[#This Row],[0]:[30-34]])</f>
        <v>39</v>
      </c>
      <c r="Z36" s="64">
        <f>SUM(Table4[[#This Row],[35-39]:[50-54]])</f>
        <v>44</v>
      </c>
      <c r="AA36" s="64">
        <f>SUM(Table4[[#This Row],[55-59]:[90+]])</f>
        <v>4</v>
      </c>
      <c r="AB36" s="80">
        <v>37.109200000000001</v>
      </c>
    </row>
    <row r="37" spans="1:28">
      <c r="A37" s="46">
        <v>2007</v>
      </c>
      <c r="B37" s="46" t="s">
        <v>17</v>
      </c>
      <c r="C37" s="64">
        <v>62</v>
      </c>
      <c r="D37" s="64">
        <v>0</v>
      </c>
      <c r="E37" s="64">
        <v>0</v>
      </c>
      <c r="F37" s="64">
        <v>0</v>
      </c>
      <c r="G37" s="64">
        <v>0</v>
      </c>
      <c r="H37" s="64">
        <v>9</v>
      </c>
      <c r="I37" s="64">
        <v>5</v>
      </c>
      <c r="J37" s="64">
        <v>7</v>
      </c>
      <c r="K37" s="64">
        <v>4</v>
      </c>
      <c r="L37" s="64">
        <v>11</v>
      </c>
      <c r="M37" s="64">
        <v>13</v>
      </c>
      <c r="N37" s="64">
        <v>2</v>
      </c>
      <c r="O37" s="64">
        <v>4</v>
      </c>
      <c r="P37" s="64">
        <v>3</v>
      </c>
      <c r="Q37" s="64">
        <v>0</v>
      </c>
      <c r="R37" s="64">
        <v>4</v>
      </c>
      <c r="S37" s="64">
        <v>0</v>
      </c>
      <c r="T37" s="64">
        <v>0</v>
      </c>
      <c r="U37" s="64">
        <v>0</v>
      </c>
      <c r="V37" s="64">
        <v>0</v>
      </c>
      <c r="W37" s="64">
        <v>0</v>
      </c>
      <c r="X37" s="64">
        <f>SUM(Table4[[#This Row],[0]:[20-24]])</f>
        <v>14</v>
      </c>
      <c r="Y37" s="64">
        <f>SUM(Table4[[#This Row],[0]:[30-34]])</f>
        <v>25</v>
      </c>
      <c r="Z37" s="64">
        <f>SUM(Table4[[#This Row],[35-39]:[50-54]])</f>
        <v>30</v>
      </c>
      <c r="AA37" s="64">
        <f>SUM(Table4[[#This Row],[55-59]:[90+]])</f>
        <v>7</v>
      </c>
      <c r="AB37" s="80">
        <v>37.338700000000003</v>
      </c>
    </row>
    <row r="38" spans="1:28">
      <c r="A38" s="46">
        <v>2008</v>
      </c>
      <c r="B38" s="46" t="s">
        <v>17</v>
      </c>
      <c r="C38" s="64">
        <v>113</v>
      </c>
      <c r="D38" s="64">
        <v>0</v>
      </c>
      <c r="E38" s="64">
        <v>0</v>
      </c>
      <c r="F38" s="64">
        <v>0</v>
      </c>
      <c r="G38" s="64">
        <v>0</v>
      </c>
      <c r="H38" s="64">
        <v>5</v>
      </c>
      <c r="I38" s="64">
        <v>19</v>
      </c>
      <c r="J38" s="64">
        <v>18</v>
      </c>
      <c r="K38" s="64">
        <v>15</v>
      </c>
      <c r="L38" s="64">
        <v>13</v>
      </c>
      <c r="M38" s="64">
        <v>16</v>
      </c>
      <c r="N38" s="64">
        <v>9</v>
      </c>
      <c r="O38" s="64">
        <v>6</v>
      </c>
      <c r="P38" s="64">
        <v>5</v>
      </c>
      <c r="Q38" s="64">
        <v>2</v>
      </c>
      <c r="R38" s="64">
        <v>1</v>
      </c>
      <c r="S38" s="64">
        <v>1</v>
      </c>
      <c r="T38" s="64">
        <v>3</v>
      </c>
      <c r="U38" s="64">
        <v>0</v>
      </c>
      <c r="V38" s="64">
        <v>0</v>
      </c>
      <c r="W38" s="64">
        <v>0</v>
      </c>
      <c r="X38" s="64">
        <f>SUM(Table4[[#This Row],[0]:[20-24]])</f>
        <v>24</v>
      </c>
      <c r="Y38" s="64">
        <f>SUM(Table4[[#This Row],[0]:[30-34]])</f>
        <v>57</v>
      </c>
      <c r="Z38" s="64">
        <f>SUM(Table4[[#This Row],[35-39]:[50-54]])</f>
        <v>44</v>
      </c>
      <c r="AA38" s="64">
        <f>SUM(Table4[[#This Row],[55-59]:[90+]])</f>
        <v>12</v>
      </c>
      <c r="AB38" s="80">
        <v>36.845100000000002</v>
      </c>
    </row>
    <row r="39" spans="1:28">
      <c r="A39" s="46">
        <v>2009</v>
      </c>
      <c r="B39" s="46" t="s">
        <v>17</v>
      </c>
      <c r="C39" s="64">
        <v>132</v>
      </c>
      <c r="D39" s="64">
        <v>0</v>
      </c>
      <c r="E39" s="64">
        <v>0</v>
      </c>
      <c r="F39" s="64">
        <v>0</v>
      </c>
      <c r="G39" s="64">
        <v>1</v>
      </c>
      <c r="H39" s="64">
        <v>7</v>
      </c>
      <c r="I39" s="64">
        <v>11</v>
      </c>
      <c r="J39" s="64">
        <v>18</v>
      </c>
      <c r="K39" s="64">
        <v>24</v>
      </c>
      <c r="L39" s="64">
        <v>25</v>
      </c>
      <c r="M39" s="64">
        <v>18</v>
      </c>
      <c r="N39" s="64">
        <v>12</v>
      </c>
      <c r="O39" s="64">
        <v>10</v>
      </c>
      <c r="P39" s="64">
        <v>2</v>
      </c>
      <c r="Q39" s="64">
        <v>1</v>
      </c>
      <c r="R39" s="64">
        <v>3</v>
      </c>
      <c r="S39" s="64">
        <v>0</v>
      </c>
      <c r="T39" s="64">
        <v>0</v>
      </c>
      <c r="U39" s="64">
        <v>0</v>
      </c>
      <c r="V39" s="64">
        <v>0</v>
      </c>
      <c r="W39" s="64">
        <v>0</v>
      </c>
      <c r="X39" s="64">
        <f>SUM(Table4[[#This Row],[0]:[20-24]])</f>
        <v>19</v>
      </c>
      <c r="Y39" s="64">
        <f>SUM(Table4[[#This Row],[0]:[30-34]])</f>
        <v>61</v>
      </c>
      <c r="Z39" s="64">
        <f>SUM(Table4[[#This Row],[35-39]:[50-54]])</f>
        <v>65</v>
      </c>
      <c r="AA39" s="64">
        <f>SUM(Table4[[#This Row],[55-59]:[90+]])</f>
        <v>6</v>
      </c>
      <c r="AB39" s="80">
        <v>36.492400000000004</v>
      </c>
    </row>
    <row r="40" spans="1:28">
      <c r="A40" s="46">
        <v>2010</v>
      </c>
      <c r="B40" s="46" t="s">
        <v>17</v>
      </c>
      <c r="C40" s="64">
        <v>122</v>
      </c>
      <c r="D40" s="64">
        <v>0</v>
      </c>
      <c r="E40" s="64">
        <v>0</v>
      </c>
      <c r="F40" s="64">
        <v>0</v>
      </c>
      <c r="G40" s="64">
        <v>0</v>
      </c>
      <c r="H40" s="64">
        <v>9</v>
      </c>
      <c r="I40" s="64">
        <v>7</v>
      </c>
      <c r="J40" s="64">
        <v>20</v>
      </c>
      <c r="K40" s="64">
        <v>17</v>
      </c>
      <c r="L40" s="64">
        <v>19</v>
      </c>
      <c r="M40" s="64">
        <v>13</v>
      </c>
      <c r="N40" s="64">
        <v>18</v>
      </c>
      <c r="O40" s="64">
        <v>8</v>
      </c>
      <c r="P40" s="64">
        <v>3</v>
      </c>
      <c r="Q40" s="64">
        <v>5</v>
      </c>
      <c r="R40" s="64">
        <v>1</v>
      </c>
      <c r="S40" s="64">
        <v>1</v>
      </c>
      <c r="T40" s="64">
        <v>1</v>
      </c>
      <c r="U40" s="64">
        <v>0</v>
      </c>
      <c r="V40" s="64">
        <v>0</v>
      </c>
      <c r="W40" s="64">
        <v>0</v>
      </c>
      <c r="X40" s="64">
        <f>SUM(Table4[[#This Row],[0]:[20-24]])</f>
        <v>16</v>
      </c>
      <c r="Y40" s="64">
        <f>SUM(Table4[[#This Row],[0]:[30-34]])</f>
        <v>53</v>
      </c>
      <c r="Z40" s="64">
        <f>SUM(Table4[[#This Row],[35-39]:[50-54]])</f>
        <v>58</v>
      </c>
      <c r="AA40" s="64">
        <f>SUM(Table4[[#This Row],[55-59]:[90+]])</f>
        <v>11</v>
      </c>
      <c r="AB40" s="80">
        <v>38.3934</v>
      </c>
    </row>
    <row r="41" spans="1:28">
      <c r="A41" s="46">
        <v>2011</v>
      </c>
      <c r="B41" s="46" t="s">
        <v>17</v>
      </c>
      <c r="C41" s="64">
        <v>155</v>
      </c>
      <c r="D41" s="64">
        <v>0</v>
      </c>
      <c r="E41" s="64">
        <v>0</v>
      </c>
      <c r="F41" s="64">
        <v>0</v>
      </c>
      <c r="G41" s="64">
        <v>0</v>
      </c>
      <c r="H41" s="64">
        <v>2</v>
      </c>
      <c r="I41" s="64">
        <v>9</v>
      </c>
      <c r="J41" s="64">
        <v>13</v>
      </c>
      <c r="K41" s="64">
        <v>27</v>
      </c>
      <c r="L41" s="64">
        <v>29</v>
      </c>
      <c r="M41" s="64">
        <v>23</v>
      </c>
      <c r="N41" s="64">
        <v>17</v>
      </c>
      <c r="O41" s="64">
        <v>18</v>
      </c>
      <c r="P41" s="64">
        <v>10</v>
      </c>
      <c r="Q41" s="64">
        <v>1</v>
      </c>
      <c r="R41" s="64">
        <v>3</v>
      </c>
      <c r="S41" s="64">
        <v>2</v>
      </c>
      <c r="T41" s="64">
        <v>1</v>
      </c>
      <c r="U41" s="64">
        <v>0</v>
      </c>
      <c r="V41" s="64">
        <v>0</v>
      </c>
      <c r="W41" s="64">
        <v>0</v>
      </c>
      <c r="X41" s="64">
        <f>SUM(Table4[[#This Row],[0]:[20-24]])</f>
        <v>11</v>
      </c>
      <c r="Y41" s="64">
        <f>SUM(Table4[[#This Row],[0]:[30-34]])</f>
        <v>51</v>
      </c>
      <c r="Z41" s="64">
        <f>SUM(Table4[[#This Row],[35-39]:[50-54]])</f>
        <v>87</v>
      </c>
      <c r="AA41" s="64">
        <f>SUM(Table4[[#This Row],[55-59]:[90+]])</f>
        <v>17</v>
      </c>
      <c r="AB41" s="80">
        <v>41.1</v>
      </c>
    </row>
    <row r="42" spans="1:28">
      <c r="A42" s="46">
        <v>2012</v>
      </c>
      <c r="B42" s="46" t="s">
        <v>17</v>
      </c>
      <c r="C42" s="64">
        <v>165</v>
      </c>
      <c r="D42" s="64">
        <v>0</v>
      </c>
      <c r="E42" s="64">
        <v>0</v>
      </c>
      <c r="F42" s="64">
        <v>0</v>
      </c>
      <c r="G42" s="64">
        <v>0</v>
      </c>
      <c r="H42" s="64">
        <v>3</v>
      </c>
      <c r="I42" s="64">
        <v>10</v>
      </c>
      <c r="J42" s="64">
        <v>15</v>
      </c>
      <c r="K42" s="64">
        <v>20</v>
      </c>
      <c r="L42" s="64">
        <v>23</v>
      </c>
      <c r="M42" s="64">
        <v>28</v>
      </c>
      <c r="N42" s="64">
        <v>21</v>
      </c>
      <c r="O42" s="64">
        <v>22</v>
      </c>
      <c r="P42" s="64">
        <v>8</v>
      </c>
      <c r="Q42" s="64">
        <v>9</v>
      </c>
      <c r="R42" s="64">
        <v>2</v>
      </c>
      <c r="S42" s="64">
        <v>1</v>
      </c>
      <c r="T42" s="64">
        <v>0</v>
      </c>
      <c r="U42" s="64">
        <v>0</v>
      </c>
      <c r="V42" s="64">
        <v>2</v>
      </c>
      <c r="W42" s="64">
        <v>1</v>
      </c>
      <c r="X42" s="64">
        <f>SUM(Table4[[#This Row],[0]:[20-24]])</f>
        <v>13</v>
      </c>
      <c r="Y42" s="64">
        <f>SUM(Table4[[#This Row],[0]:[30-34]])</f>
        <v>48</v>
      </c>
      <c r="Z42" s="64">
        <f>SUM(Table4[[#This Row],[35-39]:[50-54]])</f>
        <v>94</v>
      </c>
      <c r="AA42" s="64">
        <f>SUM(Table4[[#This Row],[55-59]:[90+]])</f>
        <v>23</v>
      </c>
      <c r="AB42" s="80">
        <v>42.615200000000002</v>
      </c>
    </row>
    <row r="43" spans="1:28">
      <c r="A43" s="46">
        <v>2013</v>
      </c>
      <c r="B43" s="46" t="s">
        <v>17</v>
      </c>
      <c r="C43" s="64">
        <v>134</v>
      </c>
      <c r="D43" s="64">
        <v>0</v>
      </c>
      <c r="E43" s="64">
        <v>0</v>
      </c>
      <c r="F43" s="64">
        <v>0</v>
      </c>
      <c r="G43" s="64">
        <v>0</v>
      </c>
      <c r="H43" s="64">
        <v>1</v>
      </c>
      <c r="I43" s="64">
        <v>3</v>
      </c>
      <c r="J43" s="64">
        <v>10</v>
      </c>
      <c r="K43" s="64">
        <v>21</v>
      </c>
      <c r="L43" s="64">
        <v>18</v>
      </c>
      <c r="M43" s="64">
        <v>25</v>
      </c>
      <c r="N43" s="64">
        <v>24</v>
      </c>
      <c r="O43" s="64">
        <v>14</v>
      </c>
      <c r="P43" s="64">
        <v>11</v>
      </c>
      <c r="Q43" s="64">
        <v>4</v>
      </c>
      <c r="R43" s="64">
        <v>2</v>
      </c>
      <c r="S43" s="64">
        <v>0</v>
      </c>
      <c r="T43" s="64">
        <v>0</v>
      </c>
      <c r="U43" s="64">
        <v>0</v>
      </c>
      <c r="V43" s="64">
        <v>0</v>
      </c>
      <c r="W43" s="64">
        <v>1</v>
      </c>
      <c r="X43" s="64">
        <f>SUM(Table4[[#This Row],[0]:[20-24]])</f>
        <v>4</v>
      </c>
      <c r="Y43" s="64">
        <f>SUM(Table4[[#This Row],[0]:[30-34]])</f>
        <v>35</v>
      </c>
      <c r="Z43" s="64">
        <f>SUM(Table4[[#This Row],[35-39]:[50-54]])</f>
        <v>81</v>
      </c>
      <c r="AA43" s="64">
        <f>SUM(Table4[[#This Row],[55-59]:[90+]])</f>
        <v>18</v>
      </c>
      <c r="AB43" s="80">
        <v>42.828400000000002</v>
      </c>
    </row>
    <row r="44" spans="1:28">
      <c r="A44" s="46">
        <v>2014</v>
      </c>
      <c r="B44" s="46" t="s">
        <v>17</v>
      </c>
      <c r="C44" s="64">
        <v>161</v>
      </c>
      <c r="D44" s="64">
        <v>0</v>
      </c>
      <c r="E44" s="64">
        <v>0</v>
      </c>
      <c r="F44" s="64">
        <v>0</v>
      </c>
      <c r="G44" s="64">
        <v>1</v>
      </c>
      <c r="H44" s="64">
        <v>2</v>
      </c>
      <c r="I44" s="64">
        <v>7</v>
      </c>
      <c r="J44" s="64">
        <v>11</v>
      </c>
      <c r="K44" s="64">
        <v>29</v>
      </c>
      <c r="L44" s="64">
        <v>27</v>
      </c>
      <c r="M44" s="64">
        <v>25</v>
      </c>
      <c r="N44" s="64">
        <v>22</v>
      </c>
      <c r="O44" s="64">
        <v>16</v>
      </c>
      <c r="P44" s="64">
        <v>12</v>
      </c>
      <c r="Q44" s="64">
        <v>4</v>
      </c>
      <c r="R44" s="64">
        <v>3</v>
      </c>
      <c r="S44" s="64">
        <v>0</v>
      </c>
      <c r="T44" s="64">
        <v>1</v>
      </c>
      <c r="U44" s="64">
        <v>0</v>
      </c>
      <c r="V44" s="64">
        <v>0</v>
      </c>
      <c r="W44" s="64">
        <v>1</v>
      </c>
      <c r="X44" s="64">
        <f>SUM(Table4[[#This Row],[0]:[20-24]])</f>
        <v>10</v>
      </c>
      <c r="Y44" s="64">
        <f>SUM(Table4[[#This Row],[0]:[30-34]])</f>
        <v>50</v>
      </c>
      <c r="Z44" s="64">
        <f>SUM(Table4[[#This Row],[35-39]:[50-54]])</f>
        <v>90</v>
      </c>
      <c r="AA44" s="64">
        <f>SUM(Table4[[#This Row],[55-59]:[90+]])</f>
        <v>21</v>
      </c>
      <c r="AB44" s="80">
        <v>41.4876</v>
      </c>
    </row>
    <row r="45" spans="1:28">
      <c r="A45" s="46">
        <v>2015</v>
      </c>
      <c r="B45" s="46" t="s">
        <v>17</v>
      </c>
      <c r="C45" s="64">
        <v>222</v>
      </c>
      <c r="D45" s="64">
        <v>0</v>
      </c>
      <c r="E45" s="64">
        <v>0</v>
      </c>
      <c r="F45" s="64">
        <v>0</v>
      </c>
      <c r="G45" s="64">
        <v>0</v>
      </c>
      <c r="H45" s="64">
        <v>2</v>
      </c>
      <c r="I45" s="64">
        <v>4</v>
      </c>
      <c r="J45" s="64">
        <v>12</v>
      </c>
      <c r="K45" s="64">
        <v>33</v>
      </c>
      <c r="L45" s="64">
        <v>40</v>
      </c>
      <c r="M45" s="64">
        <v>39</v>
      </c>
      <c r="N45" s="64">
        <v>33</v>
      </c>
      <c r="O45" s="64">
        <v>28</v>
      </c>
      <c r="P45" s="64">
        <v>16</v>
      </c>
      <c r="Q45" s="64">
        <v>10</v>
      </c>
      <c r="R45" s="64">
        <v>2</v>
      </c>
      <c r="S45" s="64">
        <v>0</v>
      </c>
      <c r="T45" s="64">
        <v>3</v>
      </c>
      <c r="U45" s="64">
        <v>0</v>
      </c>
      <c r="V45" s="64">
        <v>0</v>
      </c>
      <c r="W45" s="64">
        <v>0</v>
      </c>
      <c r="X45" s="64">
        <f>SUM(Table4[[#This Row],[0]:[20-24]])</f>
        <v>6</v>
      </c>
      <c r="Y45" s="64">
        <f>SUM(Table4[[#This Row],[0]:[30-34]])</f>
        <v>51</v>
      </c>
      <c r="Z45" s="64">
        <f>SUM(Table4[[#This Row],[35-39]:[50-54]])</f>
        <v>140</v>
      </c>
      <c r="AA45" s="64">
        <f>SUM(Table4[[#This Row],[55-59]:[90+]])</f>
        <v>31</v>
      </c>
      <c r="AB45" s="80">
        <v>43.382899999999999</v>
      </c>
    </row>
    <row r="46" spans="1:28">
      <c r="A46" s="46">
        <v>2016</v>
      </c>
      <c r="B46" s="46" t="s">
        <v>17</v>
      </c>
      <c r="C46" s="64">
        <v>275</v>
      </c>
      <c r="D46" s="64">
        <v>0</v>
      </c>
      <c r="E46" s="64">
        <v>0</v>
      </c>
      <c r="F46" s="64">
        <v>0</v>
      </c>
      <c r="G46" s="64">
        <v>0</v>
      </c>
      <c r="H46" s="64">
        <v>5</v>
      </c>
      <c r="I46" s="64">
        <v>12</v>
      </c>
      <c r="J46" s="64">
        <v>14</v>
      </c>
      <c r="K46" s="64">
        <v>34</v>
      </c>
      <c r="L46" s="64">
        <v>34</v>
      </c>
      <c r="M46" s="64">
        <v>56</v>
      </c>
      <c r="N46" s="64">
        <v>51</v>
      </c>
      <c r="O46" s="64">
        <v>31</v>
      </c>
      <c r="P46" s="64">
        <v>20</v>
      </c>
      <c r="Q46" s="64">
        <v>10</v>
      </c>
      <c r="R46" s="64">
        <v>1</v>
      </c>
      <c r="S46" s="64">
        <v>4</v>
      </c>
      <c r="T46" s="64">
        <v>2</v>
      </c>
      <c r="U46" s="64">
        <v>0</v>
      </c>
      <c r="V46" s="64">
        <v>1</v>
      </c>
      <c r="W46" s="64">
        <v>0</v>
      </c>
      <c r="X46" s="64">
        <f>SUM(Table4[[#This Row],[0]:[20-24]])</f>
        <v>17</v>
      </c>
      <c r="Y46" s="64">
        <f>SUM(Table4[[#This Row],[0]:[30-34]])</f>
        <v>65</v>
      </c>
      <c r="Z46" s="64">
        <f>SUM(Table4[[#This Row],[35-39]:[50-54]])</f>
        <v>172</v>
      </c>
      <c r="AA46" s="64">
        <f>SUM(Table4[[#This Row],[55-59]:[90+]])</f>
        <v>38</v>
      </c>
      <c r="AB46" s="80">
        <v>43.172699999999999</v>
      </c>
    </row>
    <row r="47" spans="1:28">
      <c r="A47" s="46">
        <v>2017</v>
      </c>
      <c r="B47" s="46" t="s">
        <v>17</v>
      </c>
      <c r="C47" s="64">
        <v>282</v>
      </c>
      <c r="D47" s="64">
        <v>0</v>
      </c>
      <c r="E47" s="64">
        <v>0</v>
      </c>
      <c r="F47" s="64">
        <v>0</v>
      </c>
      <c r="G47" s="64">
        <v>1</v>
      </c>
      <c r="H47" s="64">
        <v>3</v>
      </c>
      <c r="I47" s="64">
        <v>4</v>
      </c>
      <c r="J47" s="64">
        <v>16</v>
      </c>
      <c r="K47" s="64">
        <v>21</v>
      </c>
      <c r="L47" s="64">
        <v>66</v>
      </c>
      <c r="M47" s="64">
        <v>60</v>
      </c>
      <c r="N47" s="64">
        <v>43</v>
      </c>
      <c r="O47" s="64">
        <v>33</v>
      </c>
      <c r="P47" s="64">
        <v>18</v>
      </c>
      <c r="Q47" s="64">
        <v>9</v>
      </c>
      <c r="R47" s="64">
        <v>5</v>
      </c>
      <c r="S47" s="64">
        <v>3</v>
      </c>
      <c r="T47" s="64">
        <v>0</v>
      </c>
      <c r="U47" s="64">
        <v>0</v>
      </c>
      <c r="V47" s="64">
        <v>0</v>
      </c>
      <c r="W47" s="64">
        <v>0</v>
      </c>
      <c r="X47" s="64">
        <f>SUM(Table4[[#This Row],[0]:[20-24]])</f>
        <v>8</v>
      </c>
      <c r="Y47" s="64">
        <f>SUM(Table4[[#This Row],[0]:[30-34]])</f>
        <v>45</v>
      </c>
      <c r="Z47" s="64">
        <f>SUM(Table4[[#This Row],[35-39]:[50-54]])</f>
        <v>202</v>
      </c>
      <c r="AA47" s="64">
        <f>SUM(Table4[[#This Row],[55-59]:[90+]])</f>
        <v>35</v>
      </c>
      <c r="AB47" s="80">
        <v>43.297899999999998</v>
      </c>
    </row>
    <row r="48" spans="1:28">
      <c r="A48" s="46">
        <v>2018</v>
      </c>
      <c r="B48" s="46" t="s">
        <v>17</v>
      </c>
      <c r="C48" s="64">
        <v>327</v>
      </c>
      <c r="D48" s="64">
        <v>0</v>
      </c>
      <c r="E48" s="64">
        <v>0</v>
      </c>
      <c r="F48" s="64">
        <v>0</v>
      </c>
      <c r="G48" s="64">
        <v>1</v>
      </c>
      <c r="H48" s="64">
        <v>1</v>
      </c>
      <c r="I48" s="64">
        <v>6</v>
      </c>
      <c r="J48" s="64">
        <v>18</v>
      </c>
      <c r="K48" s="64">
        <v>35</v>
      </c>
      <c r="L48" s="64">
        <v>64</v>
      </c>
      <c r="M48" s="64">
        <v>69</v>
      </c>
      <c r="N48" s="64">
        <v>50</v>
      </c>
      <c r="O48" s="64">
        <v>39</v>
      </c>
      <c r="P48" s="64">
        <v>17</v>
      </c>
      <c r="Q48" s="64">
        <v>15</v>
      </c>
      <c r="R48" s="64">
        <v>8</v>
      </c>
      <c r="S48" s="64">
        <v>2</v>
      </c>
      <c r="T48" s="64">
        <v>0</v>
      </c>
      <c r="U48" s="64">
        <v>1</v>
      </c>
      <c r="V48" s="64">
        <v>1</v>
      </c>
      <c r="W48" s="64">
        <v>0</v>
      </c>
      <c r="X48" s="64">
        <f>SUM(Table4[[#This Row],[0]:[20-24]])</f>
        <v>8</v>
      </c>
      <c r="Y48" s="64">
        <f>SUM(Table4[[#This Row],[0]:[30-34]])</f>
        <v>61</v>
      </c>
      <c r="Z48" s="64">
        <f>SUM(Table4[[#This Row],[35-39]:[50-54]])</f>
        <v>222</v>
      </c>
      <c r="AA48" s="64">
        <f>SUM(Table4[[#This Row],[55-59]:[90+]])</f>
        <v>44</v>
      </c>
      <c r="AB48" s="80">
        <v>43.726300000000002</v>
      </c>
    </row>
    <row r="49" spans="1:28">
      <c r="A49" s="46">
        <v>2019</v>
      </c>
      <c r="B49" s="46" t="s">
        <v>17</v>
      </c>
      <c r="C49" s="64">
        <v>393</v>
      </c>
      <c r="D49" s="64">
        <v>0</v>
      </c>
      <c r="E49" s="64">
        <v>0</v>
      </c>
      <c r="F49" s="64">
        <v>0</v>
      </c>
      <c r="G49" s="64">
        <v>0</v>
      </c>
      <c r="H49" s="64">
        <v>7</v>
      </c>
      <c r="I49" s="64">
        <v>11</v>
      </c>
      <c r="J49" s="64">
        <v>24</v>
      </c>
      <c r="K49" s="64">
        <v>42</v>
      </c>
      <c r="L49" s="64">
        <v>64</v>
      </c>
      <c r="M49" s="64">
        <v>86</v>
      </c>
      <c r="N49" s="64">
        <v>68</v>
      </c>
      <c r="O49" s="64">
        <v>45</v>
      </c>
      <c r="P49" s="64">
        <v>25</v>
      </c>
      <c r="Q49" s="64">
        <v>11</v>
      </c>
      <c r="R49" s="64">
        <v>10</v>
      </c>
      <c r="S49" s="64">
        <v>0</v>
      </c>
      <c r="T49" s="64">
        <v>0</v>
      </c>
      <c r="U49" s="64">
        <v>0</v>
      </c>
      <c r="V49" s="64">
        <v>0</v>
      </c>
      <c r="W49" s="64">
        <v>0</v>
      </c>
      <c r="X49" s="64">
        <f>SUM(Table4[[#This Row],[0]:[20-24]])</f>
        <v>18</v>
      </c>
      <c r="Y49" s="64">
        <f>SUM(Table4[[#This Row],[0]:[30-34]])</f>
        <v>84</v>
      </c>
      <c r="Z49" s="64">
        <f>SUM(Table4[[#This Row],[35-39]:[50-54]])</f>
        <v>263</v>
      </c>
      <c r="AA49" s="64">
        <f>SUM(Table4[[#This Row],[55-59]:[90+]])</f>
        <v>46</v>
      </c>
      <c r="AB49" s="80">
        <v>42.9377</v>
      </c>
    </row>
    <row r="50" spans="1:28">
      <c r="A50" s="46">
        <v>2020</v>
      </c>
      <c r="B50" s="46" t="s">
        <v>17</v>
      </c>
      <c r="C50" s="64">
        <v>366</v>
      </c>
      <c r="D50" s="64">
        <v>0</v>
      </c>
      <c r="E50" s="64">
        <v>0</v>
      </c>
      <c r="F50" s="64">
        <v>0</v>
      </c>
      <c r="G50" s="64">
        <v>1</v>
      </c>
      <c r="H50" s="64">
        <v>4</v>
      </c>
      <c r="I50" s="64">
        <v>13</v>
      </c>
      <c r="J50" s="64">
        <v>14</v>
      </c>
      <c r="K50" s="64">
        <v>36</v>
      </c>
      <c r="L50" s="64">
        <v>60</v>
      </c>
      <c r="M50" s="64">
        <v>69</v>
      </c>
      <c r="N50" s="64">
        <v>71</v>
      </c>
      <c r="O50" s="64">
        <v>43</v>
      </c>
      <c r="P50" s="64">
        <v>30</v>
      </c>
      <c r="Q50" s="64">
        <v>17</v>
      </c>
      <c r="R50" s="64">
        <v>2</v>
      </c>
      <c r="S50" s="64">
        <v>1</v>
      </c>
      <c r="T50" s="64">
        <v>1</v>
      </c>
      <c r="U50" s="64">
        <v>3</v>
      </c>
      <c r="V50" s="64">
        <v>1</v>
      </c>
      <c r="W50" s="64">
        <v>0</v>
      </c>
      <c r="X50" s="64">
        <f>SUM(Table4[[#This Row],[0]:[20-24]])</f>
        <v>18</v>
      </c>
      <c r="Y50" s="64">
        <f>SUM(Table4[[#This Row],[0]:[30-34]])</f>
        <v>68</v>
      </c>
      <c r="Z50" s="64">
        <f>SUM(Table4[[#This Row],[35-39]:[50-54]])</f>
        <v>243</v>
      </c>
      <c r="AA50" s="64">
        <f>SUM(Table4[[#This Row],[55-59]:[90+]])</f>
        <v>55</v>
      </c>
      <c r="AB50" s="80">
        <v>44.0792</v>
      </c>
    </row>
    <row r="51" spans="1:28">
      <c r="A51" s="46">
        <v>2021</v>
      </c>
      <c r="B51" s="46" t="s">
        <v>17</v>
      </c>
      <c r="C51" s="64">
        <v>397</v>
      </c>
      <c r="D51" s="64">
        <v>0</v>
      </c>
      <c r="E51" s="64">
        <v>0</v>
      </c>
      <c r="F51" s="64">
        <v>0</v>
      </c>
      <c r="G51" s="64">
        <v>0</v>
      </c>
      <c r="H51" s="64">
        <v>2</v>
      </c>
      <c r="I51" s="64">
        <v>19</v>
      </c>
      <c r="J51" s="64">
        <v>22</v>
      </c>
      <c r="K51" s="64">
        <v>28</v>
      </c>
      <c r="L51" s="64">
        <v>61</v>
      </c>
      <c r="M51" s="64">
        <v>85</v>
      </c>
      <c r="N51" s="64">
        <v>56</v>
      </c>
      <c r="O51" s="64">
        <v>55</v>
      </c>
      <c r="P51" s="64">
        <v>38</v>
      </c>
      <c r="Q51" s="64">
        <v>15</v>
      </c>
      <c r="R51" s="64">
        <v>8</v>
      </c>
      <c r="S51" s="64">
        <v>4</v>
      </c>
      <c r="T51" s="64">
        <v>2</v>
      </c>
      <c r="U51" s="64">
        <v>2</v>
      </c>
      <c r="V51" s="64">
        <v>0</v>
      </c>
      <c r="W51" s="64">
        <v>0</v>
      </c>
      <c r="X51" s="64">
        <f>SUM(Table4[[#This Row],[0]:[20-24]])</f>
        <v>21</v>
      </c>
      <c r="Y51" s="64">
        <f>SUM(Table4[[#This Row],[0]:[30-34]])</f>
        <v>71</v>
      </c>
      <c r="Z51" s="64">
        <f>SUM(Table4[[#This Row],[35-39]:[50-54]])</f>
        <v>257</v>
      </c>
      <c r="AA51" s="64">
        <f>SUM(Table4[[#This Row],[55-59]:[90+]])</f>
        <v>69</v>
      </c>
      <c r="AB51" s="80">
        <v>44.570500000000003</v>
      </c>
    </row>
    <row r="52" spans="1:28">
      <c r="A52" s="46">
        <v>2022</v>
      </c>
      <c r="B52" s="46" t="s">
        <v>17</v>
      </c>
      <c r="C52" s="64">
        <v>359</v>
      </c>
      <c r="D52" s="64">
        <v>0</v>
      </c>
      <c r="E52" s="64">
        <v>0</v>
      </c>
      <c r="F52" s="64">
        <v>0</v>
      </c>
      <c r="G52" s="64">
        <v>0</v>
      </c>
      <c r="H52" s="64">
        <v>4</v>
      </c>
      <c r="I52" s="64">
        <v>14</v>
      </c>
      <c r="J52" s="64">
        <v>15</v>
      </c>
      <c r="K52" s="64">
        <v>31</v>
      </c>
      <c r="L52" s="64">
        <v>48</v>
      </c>
      <c r="M52" s="64">
        <v>67</v>
      </c>
      <c r="N52" s="64">
        <v>68</v>
      </c>
      <c r="O52" s="64">
        <v>41</v>
      </c>
      <c r="P52" s="64">
        <v>34</v>
      </c>
      <c r="Q52" s="64">
        <v>15</v>
      </c>
      <c r="R52" s="64">
        <v>13</v>
      </c>
      <c r="S52" s="64">
        <v>5</v>
      </c>
      <c r="T52" s="64">
        <v>3</v>
      </c>
      <c r="U52" s="64">
        <v>0</v>
      </c>
      <c r="V52" s="64">
        <v>1</v>
      </c>
      <c r="W52" s="64">
        <v>0</v>
      </c>
      <c r="X52" s="64">
        <f>SUM(Table4[[#This Row],[0]:[20-24]])</f>
        <v>18</v>
      </c>
      <c r="Y52" s="64">
        <f>SUM(Table4[[#This Row],[0]:[30-34]])</f>
        <v>64</v>
      </c>
      <c r="Z52" s="64">
        <f>SUM(Table4[[#This Row],[35-39]:[50-54]])</f>
        <v>224</v>
      </c>
      <c r="AA52" s="64">
        <f>SUM(Table4[[#This Row],[55-59]:[90+]])</f>
        <v>71</v>
      </c>
      <c r="AB52" s="80">
        <v>45.346800000000002</v>
      </c>
    </row>
    <row r="53" spans="1:28">
      <c r="A53" s="46">
        <v>2023</v>
      </c>
      <c r="B53" s="46" t="s">
        <v>17</v>
      </c>
      <c r="C53" s="64">
        <v>367</v>
      </c>
      <c r="D53" s="64">
        <v>0</v>
      </c>
      <c r="E53" s="64">
        <v>0</v>
      </c>
      <c r="F53" s="64">
        <v>0</v>
      </c>
      <c r="G53" s="64">
        <v>1</v>
      </c>
      <c r="H53" s="64">
        <v>2</v>
      </c>
      <c r="I53" s="64">
        <v>11</v>
      </c>
      <c r="J53" s="64">
        <v>17</v>
      </c>
      <c r="K53" s="64">
        <v>31</v>
      </c>
      <c r="L53" s="64">
        <v>44</v>
      </c>
      <c r="M53" s="64">
        <v>77</v>
      </c>
      <c r="N53" s="64">
        <v>59</v>
      </c>
      <c r="O53" s="64">
        <v>57</v>
      </c>
      <c r="P53" s="64">
        <v>35</v>
      </c>
      <c r="Q53" s="64">
        <v>12</v>
      </c>
      <c r="R53" s="64">
        <v>10</v>
      </c>
      <c r="S53" s="64">
        <v>1</v>
      </c>
      <c r="T53" s="64">
        <v>6</v>
      </c>
      <c r="U53" s="64">
        <v>3</v>
      </c>
      <c r="V53" s="64">
        <v>0</v>
      </c>
      <c r="W53" s="64">
        <v>1</v>
      </c>
      <c r="X53" s="64">
        <f>SUM(Table4[[#This Row],[0]:[20-24]])</f>
        <v>14</v>
      </c>
      <c r="Y53" s="64">
        <f>SUM(Table4[[#This Row],[0]:[30-34]])</f>
        <v>62</v>
      </c>
      <c r="Z53" s="64">
        <f>SUM(Table4[[#This Row],[35-39]:[50-54]])</f>
        <v>237</v>
      </c>
      <c r="AA53" s="64">
        <f>SUM(Table4[[#This Row],[55-59]:[90+]])</f>
        <v>68</v>
      </c>
      <c r="AB53" s="80">
        <v>45.753399999999999</v>
      </c>
    </row>
    <row r="54" spans="1:28" ht="26.25" customHeight="1">
      <c r="A54" s="46">
        <v>2000</v>
      </c>
      <c r="B54" s="46" t="s">
        <v>18</v>
      </c>
      <c r="C54" s="64">
        <v>239</v>
      </c>
      <c r="D54" s="64">
        <v>0</v>
      </c>
      <c r="E54" s="64">
        <v>0</v>
      </c>
      <c r="F54" s="64">
        <v>0</v>
      </c>
      <c r="G54" s="64">
        <v>0</v>
      </c>
      <c r="H54" s="64">
        <v>10</v>
      </c>
      <c r="I54" s="64">
        <v>48</v>
      </c>
      <c r="J54" s="64">
        <v>56</v>
      </c>
      <c r="K54" s="64">
        <v>48</v>
      </c>
      <c r="L54" s="64">
        <v>37</v>
      </c>
      <c r="M54" s="64">
        <v>23</v>
      </c>
      <c r="N54" s="64">
        <v>6</v>
      </c>
      <c r="O54" s="64">
        <v>6</v>
      </c>
      <c r="P54" s="64">
        <v>1</v>
      </c>
      <c r="Q54" s="64">
        <v>1</v>
      </c>
      <c r="R54" s="64">
        <v>0</v>
      </c>
      <c r="S54" s="64">
        <v>1</v>
      </c>
      <c r="T54" s="64">
        <v>0</v>
      </c>
      <c r="U54" s="64">
        <v>0</v>
      </c>
      <c r="V54" s="64">
        <v>2</v>
      </c>
      <c r="W54" s="64">
        <v>0</v>
      </c>
      <c r="X54" s="64">
        <f>SUM(Table4[[#This Row],[0]:[20-24]])</f>
        <v>58</v>
      </c>
      <c r="Y54" s="64">
        <f>SUM(Table4[[#This Row],[0]:[30-34]])</f>
        <v>162</v>
      </c>
      <c r="Z54" s="64">
        <f>SUM(Table4[[#This Row],[35-39]:[50-54]])</f>
        <v>72</v>
      </c>
      <c r="AA54" s="64">
        <f>SUM(Table4[[#This Row],[55-59]:[90+]])</f>
        <v>5</v>
      </c>
      <c r="AB54" s="80">
        <v>32.148499999999999</v>
      </c>
    </row>
    <row r="55" spans="1:28">
      <c r="A55" s="46">
        <v>2001</v>
      </c>
      <c r="B55" s="46" t="s">
        <v>18</v>
      </c>
      <c r="C55" s="64">
        <v>267</v>
      </c>
      <c r="D55" s="64">
        <v>0</v>
      </c>
      <c r="E55" s="64">
        <v>0</v>
      </c>
      <c r="F55" s="64">
        <v>0</v>
      </c>
      <c r="G55" s="64">
        <v>1</v>
      </c>
      <c r="H55" s="64">
        <v>19</v>
      </c>
      <c r="I55" s="64">
        <v>45</v>
      </c>
      <c r="J55" s="64">
        <v>54</v>
      </c>
      <c r="K55" s="64">
        <v>61</v>
      </c>
      <c r="L55" s="64">
        <v>37</v>
      </c>
      <c r="M55" s="64">
        <v>21</v>
      </c>
      <c r="N55" s="64">
        <v>19</v>
      </c>
      <c r="O55" s="64">
        <v>5</v>
      </c>
      <c r="P55" s="64">
        <v>3</v>
      </c>
      <c r="Q55" s="64">
        <v>0</v>
      </c>
      <c r="R55" s="64">
        <v>0</v>
      </c>
      <c r="S55" s="64">
        <v>2</v>
      </c>
      <c r="T55" s="64">
        <v>0</v>
      </c>
      <c r="U55" s="64">
        <v>0</v>
      </c>
      <c r="V55" s="64">
        <v>0</v>
      </c>
      <c r="W55" s="64">
        <v>0</v>
      </c>
      <c r="X55" s="64">
        <f>SUM(Table4[[#This Row],[0]:[20-24]])</f>
        <v>65</v>
      </c>
      <c r="Y55" s="64">
        <f>SUM(Table4[[#This Row],[0]:[30-34]])</f>
        <v>180</v>
      </c>
      <c r="Z55" s="64">
        <f>SUM(Table4[[#This Row],[35-39]:[50-54]])</f>
        <v>82</v>
      </c>
      <c r="AA55" s="64">
        <f>SUM(Table4[[#This Row],[55-59]:[90+]])</f>
        <v>5</v>
      </c>
      <c r="AB55" s="80">
        <v>32.2453</v>
      </c>
    </row>
    <row r="56" spans="1:28">
      <c r="A56" s="46">
        <v>2002</v>
      </c>
      <c r="B56" s="46" t="s">
        <v>18</v>
      </c>
      <c r="C56" s="64">
        <v>321</v>
      </c>
      <c r="D56" s="64">
        <v>0</v>
      </c>
      <c r="E56" s="64">
        <v>0</v>
      </c>
      <c r="F56" s="64">
        <v>0</v>
      </c>
      <c r="G56" s="64">
        <v>0</v>
      </c>
      <c r="H56" s="64">
        <v>16</v>
      </c>
      <c r="I56" s="64">
        <v>69</v>
      </c>
      <c r="J56" s="64">
        <v>75</v>
      </c>
      <c r="K56" s="64">
        <v>56</v>
      </c>
      <c r="L56" s="64">
        <v>50</v>
      </c>
      <c r="M56" s="64">
        <v>28</v>
      </c>
      <c r="N56" s="64">
        <v>16</v>
      </c>
      <c r="O56" s="64">
        <v>5</v>
      </c>
      <c r="P56" s="64">
        <v>3</v>
      </c>
      <c r="Q56" s="64">
        <v>1</v>
      </c>
      <c r="R56" s="64">
        <v>0</v>
      </c>
      <c r="S56" s="64">
        <v>2</v>
      </c>
      <c r="T56" s="64">
        <v>0</v>
      </c>
      <c r="U56" s="64">
        <v>0</v>
      </c>
      <c r="V56" s="64">
        <v>0</v>
      </c>
      <c r="W56" s="64">
        <v>0</v>
      </c>
      <c r="X56" s="64">
        <f>SUM(Table4[[#This Row],[0]:[20-24]])</f>
        <v>85</v>
      </c>
      <c r="Y56" s="64">
        <f>SUM(Table4[[#This Row],[0]:[30-34]])</f>
        <v>216</v>
      </c>
      <c r="Z56" s="64">
        <f>SUM(Table4[[#This Row],[35-39]:[50-54]])</f>
        <v>99</v>
      </c>
      <c r="AA56" s="64">
        <f>SUM(Table4[[#This Row],[55-59]:[90+]])</f>
        <v>6</v>
      </c>
      <c r="AB56" s="80">
        <v>31.7087</v>
      </c>
    </row>
    <row r="57" spans="1:28">
      <c r="A57" s="46">
        <v>2003</v>
      </c>
      <c r="B57" s="46" t="s">
        <v>18</v>
      </c>
      <c r="C57" s="64">
        <v>257</v>
      </c>
      <c r="D57" s="64">
        <v>0</v>
      </c>
      <c r="E57" s="64">
        <v>0</v>
      </c>
      <c r="F57" s="64">
        <v>0</v>
      </c>
      <c r="G57" s="64">
        <v>0</v>
      </c>
      <c r="H57" s="64">
        <v>13</v>
      </c>
      <c r="I57" s="64">
        <v>52</v>
      </c>
      <c r="J57" s="64">
        <v>42</v>
      </c>
      <c r="K57" s="64">
        <v>64</v>
      </c>
      <c r="L57" s="64">
        <v>46</v>
      </c>
      <c r="M57" s="64">
        <v>18</v>
      </c>
      <c r="N57" s="64">
        <v>6</v>
      </c>
      <c r="O57" s="64">
        <v>5</v>
      </c>
      <c r="P57" s="64">
        <v>6</v>
      </c>
      <c r="Q57" s="64">
        <v>1</v>
      </c>
      <c r="R57" s="64">
        <v>2</v>
      </c>
      <c r="S57" s="64">
        <v>1</v>
      </c>
      <c r="T57" s="64">
        <v>0</v>
      </c>
      <c r="U57" s="64">
        <v>1</v>
      </c>
      <c r="V57" s="64">
        <v>0</v>
      </c>
      <c r="W57" s="64">
        <v>0</v>
      </c>
      <c r="X57" s="64">
        <f>SUM(Table4[[#This Row],[0]:[20-24]])</f>
        <v>65</v>
      </c>
      <c r="Y57" s="64">
        <f>SUM(Table4[[#This Row],[0]:[30-34]])</f>
        <v>171</v>
      </c>
      <c r="Z57" s="64">
        <f>SUM(Table4[[#This Row],[35-39]:[50-54]])</f>
        <v>75</v>
      </c>
      <c r="AA57" s="64">
        <f>SUM(Table4[[#This Row],[55-59]:[90+]])</f>
        <v>11</v>
      </c>
      <c r="AB57" s="80">
        <v>32.667299999999997</v>
      </c>
    </row>
    <row r="58" spans="1:28">
      <c r="A58" s="46">
        <v>2004</v>
      </c>
      <c r="B58" s="46" t="s">
        <v>18</v>
      </c>
      <c r="C58" s="64">
        <v>289</v>
      </c>
      <c r="D58" s="64">
        <v>0</v>
      </c>
      <c r="E58" s="64">
        <v>0</v>
      </c>
      <c r="F58" s="64">
        <v>0</v>
      </c>
      <c r="G58" s="64">
        <v>0</v>
      </c>
      <c r="H58" s="64">
        <v>9</v>
      </c>
      <c r="I58" s="64">
        <v>63</v>
      </c>
      <c r="J58" s="64">
        <v>63</v>
      </c>
      <c r="K58" s="64">
        <v>51</v>
      </c>
      <c r="L58" s="64">
        <v>51</v>
      </c>
      <c r="M58" s="64">
        <v>24</v>
      </c>
      <c r="N58" s="64">
        <v>16</v>
      </c>
      <c r="O58" s="64">
        <v>8</v>
      </c>
      <c r="P58" s="64">
        <v>0</v>
      </c>
      <c r="Q58" s="64">
        <v>0</v>
      </c>
      <c r="R58" s="64">
        <v>2</v>
      </c>
      <c r="S58" s="64">
        <v>1</v>
      </c>
      <c r="T58" s="64">
        <v>1</v>
      </c>
      <c r="U58" s="64">
        <v>0</v>
      </c>
      <c r="V58" s="64">
        <v>0</v>
      </c>
      <c r="W58" s="64">
        <v>0</v>
      </c>
      <c r="X58" s="64">
        <f>SUM(Table4[[#This Row],[0]:[20-24]])</f>
        <v>72</v>
      </c>
      <c r="Y58" s="64">
        <f>SUM(Table4[[#This Row],[0]:[30-34]])</f>
        <v>186</v>
      </c>
      <c r="Z58" s="64">
        <f>SUM(Table4[[#This Row],[35-39]:[50-54]])</f>
        <v>99</v>
      </c>
      <c r="AA58" s="64">
        <f>SUM(Table4[[#This Row],[55-59]:[90+]])</f>
        <v>4</v>
      </c>
      <c r="AB58" s="80">
        <v>32.441200000000002</v>
      </c>
    </row>
    <row r="59" spans="1:28">
      <c r="A59" s="46">
        <v>2005</v>
      </c>
      <c r="B59" s="46" t="s">
        <v>18</v>
      </c>
      <c r="C59" s="64">
        <v>259</v>
      </c>
      <c r="D59" s="64">
        <v>0</v>
      </c>
      <c r="E59" s="64">
        <v>1</v>
      </c>
      <c r="F59" s="64">
        <v>0</v>
      </c>
      <c r="G59" s="64">
        <v>0</v>
      </c>
      <c r="H59" s="64">
        <v>11</v>
      </c>
      <c r="I59" s="64">
        <v>24</v>
      </c>
      <c r="J59" s="64">
        <v>45</v>
      </c>
      <c r="K59" s="64">
        <v>44</v>
      </c>
      <c r="L59" s="64">
        <v>59</v>
      </c>
      <c r="M59" s="64">
        <v>39</v>
      </c>
      <c r="N59" s="64">
        <v>16</v>
      </c>
      <c r="O59" s="64">
        <v>10</v>
      </c>
      <c r="P59" s="64">
        <v>3</v>
      </c>
      <c r="Q59" s="64">
        <v>3</v>
      </c>
      <c r="R59" s="64">
        <v>0</v>
      </c>
      <c r="S59" s="64">
        <v>2</v>
      </c>
      <c r="T59" s="64">
        <v>1</v>
      </c>
      <c r="U59" s="64">
        <v>0</v>
      </c>
      <c r="V59" s="64">
        <v>0</v>
      </c>
      <c r="W59" s="64">
        <v>1</v>
      </c>
      <c r="X59" s="64">
        <f>SUM(Table4[[#This Row],[0]:[20-24]])</f>
        <v>36</v>
      </c>
      <c r="Y59" s="64">
        <f>SUM(Table4[[#This Row],[0]:[30-34]])</f>
        <v>125</v>
      </c>
      <c r="Z59" s="64">
        <f>SUM(Table4[[#This Row],[35-39]:[50-54]])</f>
        <v>124</v>
      </c>
      <c r="AA59" s="64">
        <f>SUM(Table4[[#This Row],[55-59]:[90+]])</f>
        <v>10</v>
      </c>
      <c r="AB59" s="80">
        <v>35.561799999999998</v>
      </c>
    </row>
    <row r="60" spans="1:28">
      <c r="A60" s="46">
        <v>2006</v>
      </c>
      <c r="B60" s="46" t="s">
        <v>18</v>
      </c>
      <c r="C60" s="64">
        <v>333</v>
      </c>
      <c r="D60" s="64">
        <v>0</v>
      </c>
      <c r="E60" s="64">
        <v>0</v>
      </c>
      <c r="F60" s="64">
        <v>0</v>
      </c>
      <c r="G60" s="64">
        <v>0</v>
      </c>
      <c r="H60" s="64">
        <v>18</v>
      </c>
      <c r="I60" s="64">
        <v>43</v>
      </c>
      <c r="J60" s="64">
        <v>53</v>
      </c>
      <c r="K60" s="64">
        <v>70</v>
      </c>
      <c r="L60" s="64">
        <v>66</v>
      </c>
      <c r="M60" s="64">
        <v>31</v>
      </c>
      <c r="N60" s="64">
        <v>25</v>
      </c>
      <c r="O60" s="64">
        <v>15</v>
      </c>
      <c r="P60" s="64">
        <v>6</v>
      </c>
      <c r="Q60" s="64">
        <v>5</v>
      </c>
      <c r="R60" s="64">
        <v>0</v>
      </c>
      <c r="S60" s="64">
        <v>0</v>
      </c>
      <c r="T60" s="64">
        <v>1</v>
      </c>
      <c r="U60" s="64">
        <v>0</v>
      </c>
      <c r="V60" s="64">
        <v>0</v>
      </c>
      <c r="W60" s="64">
        <v>0</v>
      </c>
      <c r="X60" s="64">
        <f>SUM(Table4[[#This Row],[0]:[20-24]])</f>
        <v>61</v>
      </c>
      <c r="Y60" s="64">
        <f>SUM(Table4[[#This Row],[0]:[30-34]])</f>
        <v>184</v>
      </c>
      <c r="Z60" s="64">
        <f>SUM(Table4[[#This Row],[35-39]:[50-54]])</f>
        <v>137</v>
      </c>
      <c r="AA60" s="64">
        <f>SUM(Table4[[#This Row],[55-59]:[90+]])</f>
        <v>12</v>
      </c>
      <c r="AB60" s="80">
        <v>34.454999999999998</v>
      </c>
    </row>
    <row r="61" spans="1:28">
      <c r="A61" s="46">
        <v>2007</v>
      </c>
      <c r="B61" s="46" t="s">
        <v>18</v>
      </c>
      <c r="C61" s="64">
        <v>393</v>
      </c>
      <c r="D61" s="64">
        <v>0</v>
      </c>
      <c r="E61" s="64">
        <v>0</v>
      </c>
      <c r="F61" s="64">
        <v>0</v>
      </c>
      <c r="G61" s="64">
        <v>0</v>
      </c>
      <c r="H61" s="64">
        <v>14</v>
      </c>
      <c r="I61" s="64">
        <v>66</v>
      </c>
      <c r="J61" s="64">
        <v>58</v>
      </c>
      <c r="K61" s="64">
        <v>80</v>
      </c>
      <c r="L61" s="64">
        <v>73</v>
      </c>
      <c r="M61" s="64">
        <v>52</v>
      </c>
      <c r="N61" s="64">
        <v>29</v>
      </c>
      <c r="O61" s="64">
        <v>10</v>
      </c>
      <c r="P61" s="64">
        <v>6</v>
      </c>
      <c r="Q61" s="64">
        <v>2</v>
      </c>
      <c r="R61" s="64">
        <v>0</v>
      </c>
      <c r="S61" s="64">
        <v>2</v>
      </c>
      <c r="T61" s="64">
        <v>1</v>
      </c>
      <c r="U61" s="64">
        <v>0</v>
      </c>
      <c r="V61" s="64">
        <v>0</v>
      </c>
      <c r="W61" s="64">
        <v>0</v>
      </c>
      <c r="X61" s="64">
        <f>SUM(Table4[[#This Row],[0]:[20-24]])</f>
        <v>80</v>
      </c>
      <c r="Y61" s="64">
        <f>SUM(Table4[[#This Row],[0]:[30-34]])</f>
        <v>218</v>
      </c>
      <c r="Z61" s="64">
        <f>SUM(Table4[[#This Row],[35-39]:[50-54]])</f>
        <v>164</v>
      </c>
      <c r="AA61" s="64">
        <f>SUM(Table4[[#This Row],[55-59]:[90+]])</f>
        <v>11</v>
      </c>
      <c r="AB61" s="80">
        <v>34.357500000000002</v>
      </c>
    </row>
    <row r="62" spans="1:28">
      <c r="A62" s="46">
        <v>2008</v>
      </c>
      <c r="B62" s="46" t="s">
        <v>18</v>
      </c>
      <c r="C62" s="64">
        <v>461</v>
      </c>
      <c r="D62" s="64">
        <v>0</v>
      </c>
      <c r="E62" s="64">
        <v>0</v>
      </c>
      <c r="F62" s="64">
        <v>0</v>
      </c>
      <c r="G62" s="64">
        <v>0</v>
      </c>
      <c r="H62" s="64">
        <v>13</v>
      </c>
      <c r="I62" s="64">
        <v>55</v>
      </c>
      <c r="J62" s="64">
        <v>88</v>
      </c>
      <c r="K62" s="64">
        <v>90</v>
      </c>
      <c r="L62" s="64">
        <v>80</v>
      </c>
      <c r="M62" s="64">
        <v>65</v>
      </c>
      <c r="N62" s="64">
        <v>36</v>
      </c>
      <c r="O62" s="64">
        <v>20</v>
      </c>
      <c r="P62" s="64">
        <v>6</v>
      </c>
      <c r="Q62" s="64">
        <v>4</v>
      </c>
      <c r="R62" s="64">
        <v>2</v>
      </c>
      <c r="S62" s="64">
        <v>1</v>
      </c>
      <c r="T62" s="64">
        <v>0</v>
      </c>
      <c r="U62" s="64">
        <v>1</v>
      </c>
      <c r="V62" s="64">
        <v>0</v>
      </c>
      <c r="W62" s="64">
        <v>0</v>
      </c>
      <c r="X62" s="64">
        <f>SUM(Table4[[#This Row],[0]:[20-24]])</f>
        <v>68</v>
      </c>
      <c r="Y62" s="64">
        <f>SUM(Table4[[#This Row],[0]:[30-34]])</f>
        <v>246</v>
      </c>
      <c r="Z62" s="64">
        <f>SUM(Table4[[#This Row],[35-39]:[50-54]])</f>
        <v>201</v>
      </c>
      <c r="AA62" s="64">
        <f>SUM(Table4[[#This Row],[55-59]:[90+]])</f>
        <v>14</v>
      </c>
      <c r="AB62" s="80">
        <v>35.172499999999999</v>
      </c>
    </row>
    <row r="63" spans="1:28">
      <c r="A63" s="46">
        <v>2009</v>
      </c>
      <c r="B63" s="46" t="s">
        <v>18</v>
      </c>
      <c r="C63" s="64">
        <v>413</v>
      </c>
      <c r="D63" s="64">
        <v>0</v>
      </c>
      <c r="E63" s="64">
        <v>0</v>
      </c>
      <c r="F63" s="64">
        <v>0</v>
      </c>
      <c r="G63" s="64">
        <v>1</v>
      </c>
      <c r="H63" s="64">
        <v>13</v>
      </c>
      <c r="I63" s="64">
        <v>38</v>
      </c>
      <c r="J63" s="64">
        <v>74</v>
      </c>
      <c r="K63" s="64">
        <v>62</v>
      </c>
      <c r="L63" s="64">
        <v>73</v>
      </c>
      <c r="M63" s="64">
        <v>73</v>
      </c>
      <c r="N63" s="64">
        <v>35</v>
      </c>
      <c r="O63" s="64">
        <v>21</v>
      </c>
      <c r="P63" s="64">
        <v>13</v>
      </c>
      <c r="Q63" s="64">
        <v>4</v>
      </c>
      <c r="R63" s="64">
        <v>3</v>
      </c>
      <c r="S63" s="64">
        <v>3</v>
      </c>
      <c r="T63" s="64">
        <v>0</v>
      </c>
      <c r="U63" s="64">
        <v>0</v>
      </c>
      <c r="V63" s="64">
        <v>0</v>
      </c>
      <c r="W63" s="64">
        <v>0</v>
      </c>
      <c r="X63" s="64">
        <f>SUM(Table4[[#This Row],[0]:[20-24]])</f>
        <v>52</v>
      </c>
      <c r="Y63" s="64">
        <f>SUM(Table4[[#This Row],[0]:[30-34]])</f>
        <v>188</v>
      </c>
      <c r="Z63" s="64">
        <f>SUM(Table4[[#This Row],[35-39]:[50-54]])</f>
        <v>202</v>
      </c>
      <c r="AA63" s="64">
        <f>SUM(Table4[[#This Row],[55-59]:[90+]])</f>
        <v>23</v>
      </c>
      <c r="AB63" s="80">
        <v>36.674300000000002</v>
      </c>
    </row>
    <row r="64" spans="1:28">
      <c r="A64" s="46">
        <v>2010</v>
      </c>
      <c r="B64" s="46" t="s">
        <v>18</v>
      </c>
      <c r="C64" s="64">
        <v>363</v>
      </c>
      <c r="D64" s="64">
        <v>0</v>
      </c>
      <c r="E64" s="64">
        <v>0</v>
      </c>
      <c r="F64" s="64">
        <v>0</v>
      </c>
      <c r="G64" s="64">
        <v>0</v>
      </c>
      <c r="H64" s="64">
        <v>9</v>
      </c>
      <c r="I64" s="64">
        <v>40</v>
      </c>
      <c r="J64" s="64">
        <v>56</v>
      </c>
      <c r="K64" s="64">
        <v>68</v>
      </c>
      <c r="L64" s="64">
        <v>64</v>
      </c>
      <c r="M64" s="64">
        <v>62</v>
      </c>
      <c r="N64" s="64">
        <v>35</v>
      </c>
      <c r="O64" s="64">
        <v>15</v>
      </c>
      <c r="P64" s="64">
        <v>8</v>
      </c>
      <c r="Q64" s="64">
        <v>4</v>
      </c>
      <c r="R64" s="64">
        <v>1</v>
      </c>
      <c r="S64" s="64">
        <v>1</v>
      </c>
      <c r="T64" s="64">
        <v>0</v>
      </c>
      <c r="U64" s="64">
        <v>0</v>
      </c>
      <c r="V64" s="64">
        <v>0</v>
      </c>
      <c r="W64" s="64">
        <v>0</v>
      </c>
      <c r="X64" s="64">
        <f>SUM(Table4[[#This Row],[0]:[20-24]])</f>
        <v>49</v>
      </c>
      <c r="Y64" s="64">
        <f>SUM(Table4[[#This Row],[0]:[30-34]])</f>
        <v>173</v>
      </c>
      <c r="Z64" s="64">
        <f>SUM(Table4[[#This Row],[35-39]:[50-54]])</f>
        <v>176</v>
      </c>
      <c r="AA64" s="64">
        <f>SUM(Table4[[#This Row],[55-59]:[90+]])</f>
        <v>14</v>
      </c>
      <c r="AB64" s="80">
        <v>36.1556</v>
      </c>
    </row>
    <row r="65" spans="1:28">
      <c r="A65" s="46">
        <v>2011</v>
      </c>
      <c r="B65" s="46" t="s">
        <v>18</v>
      </c>
      <c r="C65" s="64">
        <v>429</v>
      </c>
      <c r="D65" s="64">
        <v>0</v>
      </c>
      <c r="E65" s="64">
        <v>0</v>
      </c>
      <c r="F65" s="64">
        <v>0</v>
      </c>
      <c r="G65" s="64">
        <v>0</v>
      </c>
      <c r="H65" s="64">
        <v>9</v>
      </c>
      <c r="I65" s="64">
        <v>38</v>
      </c>
      <c r="J65" s="64">
        <v>67</v>
      </c>
      <c r="K65" s="64">
        <v>77</v>
      </c>
      <c r="L65" s="64">
        <v>84</v>
      </c>
      <c r="M65" s="64">
        <v>76</v>
      </c>
      <c r="N65" s="64">
        <v>37</v>
      </c>
      <c r="O65" s="64">
        <v>22</v>
      </c>
      <c r="P65" s="64">
        <v>8</v>
      </c>
      <c r="Q65" s="64">
        <v>7</v>
      </c>
      <c r="R65" s="64">
        <v>1</v>
      </c>
      <c r="S65" s="64">
        <v>1</v>
      </c>
      <c r="T65" s="64">
        <v>2</v>
      </c>
      <c r="U65" s="64">
        <v>0</v>
      </c>
      <c r="V65" s="64">
        <v>0</v>
      </c>
      <c r="W65" s="64">
        <v>0</v>
      </c>
      <c r="X65" s="64">
        <f>SUM(Table4[[#This Row],[0]:[20-24]])</f>
        <v>47</v>
      </c>
      <c r="Y65" s="64">
        <f>SUM(Table4[[#This Row],[0]:[30-34]])</f>
        <v>191</v>
      </c>
      <c r="Z65" s="64">
        <f>SUM(Table4[[#This Row],[35-39]:[50-54]])</f>
        <v>219</v>
      </c>
      <c r="AA65" s="64">
        <f>SUM(Table4[[#This Row],[55-59]:[90+]])</f>
        <v>19</v>
      </c>
      <c r="AB65" s="80">
        <v>36.719099999999997</v>
      </c>
    </row>
    <row r="66" spans="1:28">
      <c r="A66" s="46">
        <v>2012</v>
      </c>
      <c r="B66" s="46" t="s">
        <v>18</v>
      </c>
      <c r="C66" s="64">
        <v>416</v>
      </c>
      <c r="D66" s="64">
        <v>0</v>
      </c>
      <c r="E66" s="64">
        <v>0</v>
      </c>
      <c r="F66" s="64">
        <v>0</v>
      </c>
      <c r="G66" s="64">
        <v>0</v>
      </c>
      <c r="H66" s="64">
        <v>6</v>
      </c>
      <c r="I66" s="64">
        <v>27</v>
      </c>
      <c r="J66" s="64">
        <v>67</v>
      </c>
      <c r="K66" s="64">
        <v>69</v>
      </c>
      <c r="L66" s="64">
        <v>78</v>
      </c>
      <c r="M66" s="64">
        <v>70</v>
      </c>
      <c r="N66" s="64">
        <v>49</v>
      </c>
      <c r="O66" s="64">
        <v>23</v>
      </c>
      <c r="P66" s="64">
        <v>11</v>
      </c>
      <c r="Q66" s="64">
        <v>6</v>
      </c>
      <c r="R66" s="64">
        <v>2</v>
      </c>
      <c r="S66" s="64">
        <v>3</v>
      </c>
      <c r="T66" s="64">
        <v>2</v>
      </c>
      <c r="U66" s="64">
        <v>2</v>
      </c>
      <c r="V66" s="64">
        <v>1</v>
      </c>
      <c r="W66" s="64">
        <v>0</v>
      </c>
      <c r="X66" s="64">
        <f>SUM(Table4[[#This Row],[0]:[20-24]])</f>
        <v>33</v>
      </c>
      <c r="Y66" s="64">
        <f>SUM(Table4[[#This Row],[0]:[30-34]])</f>
        <v>169</v>
      </c>
      <c r="Z66" s="64">
        <f>SUM(Table4[[#This Row],[35-39]:[50-54]])</f>
        <v>220</v>
      </c>
      <c r="AA66" s="64">
        <f>SUM(Table4[[#This Row],[55-59]:[90+]])</f>
        <v>27</v>
      </c>
      <c r="AB66" s="80">
        <v>38.579300000000003</v>
      </c>
    </row>
    <row r="67" spans="1:28">
      <c r="A67" s="46">
        <v>2013</v>
      </c>
      <c r="B67" s="46" t="s">
        <v>18</v>
      </c>
      <c r="C67" s="64">
        <v>393</v>
      </c>
      <c r="D67" s="64">
        <v>0</v>
      </c>
      <c r="E67" s="64">
        <v>0</v>
      </c>
      <c r="F67" s="64">
        <v>0</v>
      </c>
      <c r="G67" s="64">
        <v>0</v>
      </c>
      <c r="H67" s="64">
        <v>12</v>
      </c>
      <c r="I67" s="64">
        <v>16</v>
      </c>
      <c r="J67" s="64">
        <v>46</v>
      </c>
      <c r="K67" s="64">
        <v>61</v>
      </c>
      <c r="L67" s="64">
        <v>66</v>
      </c>
      <c r="M67" s="64">
        <v>75</v>
      </c>
      <c r="N67" s="64">
        <v>53</v>
      </c>
      <c r="O67" s="64">
        <v>34</v>
      </c>
      <c r="P67" s="64">
        <v>9</v>
      </c>
      <c r="Q67" s="64">
        <v>15</v>
      </c>
      <c r="R67" s="64">
        <v>1</v>
      </c>
      <c r="S67" s="64">
        <v>4</v>
      </c>
      <c r="T67" s="64">
        <v>0</v>
      </c>
      <c r="U67" s="64">
        <v>0</v>
      </c>
      <c r="V67" s="64">
        <v>1</v>
      </c>
      <c r="W67" s="64">
        <v>0</v>
      </c>
      <c r="X67" s="64">
        <f>SUM(Table4[[#This Row],[0]:[20-24]])</f>
        <v>28</v>
      </c>
      <c r="Y67" s="64">
        <f>SUM(Table4[[#This Row],[0]:[30-34]])</f>
        <v>135</v>
      </c>
      <c r="Z67" s="64">
        <f>SUM(Table4[[#This Row],[35-39]:[50-54]])</f>
        <v>228</v>
      </c>
      <c r="AA67" s="64">
        <f>SUM(Table4[[#This Row],[55-59]:[90+]])</f>
        <v>30</v>
      </c>
      <c r="AB67" s="80">
        <v>39.876600000000003</v>
      </c>
    </row>
    <row r="68" spans="1:28">
      <c r="A68" s="46">
        <v>2014</v>
      </c>
      <c r="B68" s="46" t="s">
        <v>18</v>
      </c>
      <c r="C68" s="64">
        <v>453</v>
      </c>
      <c r="D68" s="64">
        <v>0</v>
      </c>
      <c r="E68" s="64">
        <v>0</v>
      </c>
      <c r="F68" s="64">
        <v>0</v>
      </c>
      <c r="G68" s="64">
        <v>0</v>
      </c>
      <c r="H68" s="64">
        <v>10</v>
      </c>
      <c r="I68" s="64">
        <v>27</v>
      </c>
      <c r="J68" s="64">
        <v>51</v>
      </c>
      <c r="K68" s="64">
        <v>66</v>
      </c>
      <c r="L68" s="64">
        <v>74</v>
      </c>
      <c r="M68" s="64">
        <v>87</v>
      </c>
      <c r="N68" s="64">
        <v>61</v>
      </c>
      <c r="O68" s="64">
        <v>49</v>
      </c>
      <c r="P68" s="64">
        <v>15</v>
      </c>
      <c r="Q68" s="64">
        <v>6</v>
      </c>
      <c r="R68" s="64">
        <v>4</v>
      </c>
      <c r="S68" s="64">
        <v>3</v>
      </c>
      <c r="T68" s="64">
        <v>0</v>
      </c>
      <c r="U68" s="64">
        <v>0</v>
      </c>
      <c r="V68" s="64">
        <v>0</v>
      </c>
      <c r="W68" s="64">
        <v>0</v>
      </c>
      <c r="X68" s="64">
        <f>SUM(Table4[[#This Row],[0]:[20-24]])</f>
        <v>37</v>
      </c>
      <c r="Y68" s="64">
        <f>SUM(Table4[[#This Row],[0]:[30-34]])</f>
        <v>154</v>
      </c>
      <c r="Z68" s="64">
        <f>SUM(Table4[[#This Row],[35-39]:[50-54]])</f>
        <v>271</v>
      </c>
      <c r="AA68" s="64">
        <f>SUM(Table4[[#This Row],[55-59]:[90+]])</f>
        <v>28</v>
      </c>
      <c r="AB68" s="80">
        <v>39.7804</v>
      </c>
    </row>
    <row r="69" spans="1:28">
      <c r="A69" s="46">
        <v>2015</v>
      </c>
      <c r="B69" s="46" t="s">
        <v>18</v>
      </c>
      <c r="C69" s="64">
        <v>484</v>
      </c>
      <c r="D69" s="64">
        <v>0</v>
      </c>
      <c r="E69" s="64">
        <v>0</v>
      </c>
      <c r="F69" s="64">
        <v>0</v>
      </c>
      <c r="G69" s="64">
        <v>0</v>
      </c>
      <c r="H69" s="64">
        <v>5</v>
      </c>
      <c r="I69" s="64">
        <v>19</v>
      </c>
      <c r="J69" s="64">
        <v>42</v>
      </c>
      <c r="K69" s="64">
        <v>76</v>
      </c>
      <c r="L69" s="64">
        <v>85</v>
      </c>
      <c r="M69" s="64">
        <v>85</v>
      </c>
      <c r="N69" s="64">
        <v>74</v>
      </c>
      <c r="O69" s="64">
        <v>48</v>
      </c>
      <c r="P69" s="64">
        <v>23</v>
      </c>
      <c r="Q69" s="64">
        <v>12</v>
      </c>
      <c r="R69" s="64">
        <v>9</v>
      </c>
      <c r="S69" s="64">
        <v>4</v>
      </c>
      <c r="T69" s="64">
        <v>2</v>
      </c>
      <c r="U69" s="64">
        <v>0</v>
      </c>
      <c r="V69" s="64">
        <v>0</v>
      </c>
      <c r="W69" s="64">
        <v>0</v>
      </c>
      <c r="X69" s="64">
        <f>SUM(Table4[[#This Row],[0]:[20-24]])</f>
        <v>24</v>
      </c>
      <c r="Y69" s="64">
        <f>SUM(Table4[[#This Row],[0]:[30-34]])</f>
        <v>142</v>
      </c>
      <c r="Z69" s="64">
        <f>SUM(Table4[[#This Row],[35-39]:[50-54]])</f>
        <v>292</v>
      </c>
      <c r="AA69" s="64">
        <f>SUM(Table4[[#This Row],[55-59]:[90+]])</f>
        <v>50</v>
      </c>
      <c r="AB69" s="80">
        <v>41.5289</v>
      </c>
    </row>
    <row r="70" spans="1:28">
      <c r="A70" s="46">
        <v>2016</v>
      </c>
      <c r="B70" s="46" t="s">
        <v>18</v>
      </c>
      <c r="C70" s="64">
        <v>593</v>
      </c>
      <c r="D70" s="64">
        <v>0</v>
      </c>
      <c r="E70" s="64">
        <v>0</v>
      </c>
      <c r="F70" s="64">
        <v>0</v>
      </c>
      <c r="G70" s="64">
        <v>0</v>
      </c>
      <c r="H70" s="64">
        <v>10</v>
      </c>
      <c r="I70" s="64">
        <v>15</v>
      </c>
      <c r="J70" s="64">
        <v>63</v>
      </c>
      <c r="K70" s="64">
        <v>88</v>
      </c>
      <c r="L70" s="64">
        <v>104</v>
      </c>
      <c r="M70" s="64">
        <v>133</v>
      </c>
      <c r="N70" s="64">
        <v>84</v>
      </c>
      <c r="O70" s="64">
        <v>48</v>
      </c>
      <c r="P70" s="64">
        <v>24</v>
      </c>
      <c r="Q70" s="64">
        <v>12</v>
      </c>
      <c r="R70" s="64">
        <v>10</v>
      </c>
      <c r="S70" s="64">
        <v>1</v>
      </c>
      <c r="T70" s="64">
        <v>0</v>
      </c>
      <c r="U70" s="64">
        <v>0</v>
      </c>
      <c r="V70" s="64">
        <v>0</v>
      </c>
      <c r="W70" s="64">
        <v>1</v>
      </c>
      <c r="X70" s="64">
        <f>SUM(Table4[[#This Row],[0]:[20-24]])</f>
        <v>25</v>
      </c>
      <c r="Y70" s="64">
        <f>SUM(Table4[[#This Row],[0]:[30-34]])</f>
        <v>176</v>
      </c>
      <c r="Z70" s="64">
        <f>SUM(Table4[[#This Row],[35-39]:[50-54]])</f>
        <v>369</v>
      </c>
      <c r="AA70" s="64">
        <f>SUM(Table4[[#This Row],[55-59]:[90+]])</f>
        <v>48</v>
      </c>
      <c r="AB70" s="80">
        <v>40.678800000000003</v>
      </c>
    </row>
    <row r="71" spans="1:28">
      <c r="A71" s="46">
        <v>2017</v>
      </c>
      <c r="B71" s="46" t="s">
        <v>18</v>
      </c>
      <c r="C71" s="64">
        <v>652</v>
      </c>
      <c r="D71" s="64">
        <v>0</v>
      </c>
      <c r="E71" s="64">
        <v>0</v>
      </c>
      <c r="F71" s="64">
        <v>0</v>
      </c>
      <c r="G71" s="64">
        <v>2</v>
      </c>
      <c r="H71" s="64">
        <v>6</v>
      </c>
      <c r="I71" s="64">
        <v>23</v>
      </c>
      <c r="J71" s="64">
        <v>52</v>
      </c>
      <c r="K71" s="64">
        <v>96</v>
      </c>
      <c r="L71" s="64">
        <v>113</v>
      </c>
      <c r="M71" s="64">
        <v>121</v>
      </c>
      <c r="N71" s="64">
        <v>121</v>
      </c>
      <c r="O71" s="64">
        <v>71</v>
      </c>
      <c r="P71" s="64">
        <v>25</v>
      </c>
      <c r="Q71" s="64">
        <v>12</v>
      </c>
      <c r="R71" s="64">
        <v>5</v>
      </c>
      <c r="S71" s="64">
        <v>2</v>
      </c>
      <c r="T71" s="64">
        <v>3</v>
      </c>
      <c r="U71" s="64">
        <v>0</v>
      </c>
      <c r="V71" s="64">
        <v>0</v>
      </c>
      <c r="W71" s="64">
        <v>0</v>
      </c>
      <c r="X71" s="64">
        <f>SUM(Table4[[#This Row],[0]:[20-24]])</f>
        <v>31</v>
      </c>
      <c r="Y71" s="64">
        <f>SUM(Table4[[#This Row],[0]:[30-34]])</f>
        <v>179</v>
      </c>
      <c r="Z71" s="64">
        <f>SUM(Table4[[#This Row],[35-39]:[50-54]])</f>
        <v>426</v>
      </c>
      <c r="AA71" s="64">
        <f>SUM(Table4[[#This Row],[55-59]:[90+]])</f>
        <v>47</v>
      </c>
      <c r="AB71" s="80">
        <v>41.348199999999999</v>
      </c>
    </row>
    <row r="72" spans="1:28">
      <c r="A72" s="46">
        <v>2018</v>
      </c>
      <c r="B72" s="46" t="s">
        <v>18</v>
      </c>
      <c r="C72" s="64">
        <v>860</v>
      </c>
      <c r="D72" s="64">
        <v>0</v>
      </c>
      <c r="E72" s="64">
        <v>0</v>
      </c>
      <c r="F72" s="64">
        <v>0</v>
      </c>
      <c r="G72" s="64">
        <v>0</v>
      </c>
      <c r="H72" s="64">
        <v>16</v>
      </c>
      <c r="I72" s="64">
        <v>41</v>
      </c>
      <c r="J72" s="64">
        <v>70</v>
      </c>
      <c r="K72" s="64">
        <v>94</v>
      </c>
      <c r="L72" s="64">
        <v>139</v>
      </c>
      <c r="M72" s="64">
        <v>170</v>
      </c>
      <c r="N72" s="64">
        <v>157</v>
      </c>
      <c r="O72" s="64">
        <v>99</v>
      </c>
      <c r="P72" s="64">
        <v>39</v>
      </c>
      <c r="Q72" s="64">
        <v>19</v>
      </c>
      <c r="R72" s="64">
        <v>9</v>
      </c>
      <c r="S72" s="64">
        <v>3</v>
      </c>
      <c r="T72" s="64">
        <v>2</v>
      </c>
      <c r="U72" s="64">
        <v>1</v>
      </c>
      <c r="V72" s="64">
        <v>1</v>
      </c>
      <c r="W72" s="64">
        <v>0</v>
      </c>
      <c r="X72" s="64">
        <f>SUM(Table4[[#This Row],[0]:[20-24]])</f>
        <v>57</v>
      </c>
      <c r="Y72" s="64">
        <f>SUM(Table4[[#This Row],[0]:[30-34]])</f>
        <v>221</v>
      </c>
      <c r="Z72" s="64">
        <f>SUM(Table4[[#This Row],[35-39]:[50-54]])</f>
        <v>565</v>
      </c>
      <c r="AA72" s="64">
        <f>SUM(Table4[[#This Row],[55-59]:[90+]])</f>
        <v>74</v>
      </c>
      <c r="AB72" s="80">
        <v>41.716299999999997</v>
      </c>
    </row>
    <row r="73" spans="1:28">
      <c r="A73" s="46">
        <v>2019</v>
      </c>
      <c r="B73" s="46" t="s">
        <v>18</v>
      </c>
      <c r="C73" s="64">
        <v>887</v>
      </c>
      <c r="D73" s="64">
        <v>0</v>
      </c>
      <c r="E73" s="64">
        <v>0</v>
      </c>
      <c r="F73" s="64">
        <v>0</v>
      </c>
      <c r="G73" s="64">
        <v>0</v>
      </c>
      <c r="H73" s="64">
        <v>13</v>
      </c>
      <c r="I73" s="64">
        <v>45</v>
      </c>
      <c r="J73" s="64">
        <v>57</v>
      </c>
      <c r="K73" s="64">
        <v>97</v>
      </c>
      <c r="L73" s="64">
        <v>138</v>
      </c>
      <c r="M73" s="64">
        <v>181</v>
      </c>
      <c r="N73" s="64">
        <v>180</v>
      </c>
      <c r="O73" s="64">
        <v>104</v>
      </c>
      <c r="P73" s="64">
        <v>42</v>
      </c>
      <c r="Q73" s="64">
        <v>20</v>
      </c>
      <c r="R73" s="64">
        <v>6</v>
      </c>
      <c r="S73" s="64">
        <v>2</v>
      </c>
      <c r="T73" s="64">
        <v>0</v>
      </c>
      <c r="U73" s="64">
        <v>1</v>
      </c>
      <c r="V73" s="64">
        <v>1</v>
      </c>
      <c r="W73" s="64">
        <v>0</v>
      </c>
      <c r="X73" s="64">
        <f>SUM(Table4[[#This Row],[0]:[20-24]])</f>
        <v>58</v>
      </c>
      <c r="Y73" s="64">
        <f>SUM(Table4[[#This Row],[0]:[30-34]])</f>
        <v>212</v>
      </c>
      <c r="Z73" s="64">
        <f>SUM(Table4[[#This Row],[35-39]:[50-54]])</f>
        <v>603</v>
      </c>
      <c r="AA73" s="64">
        <f>SUM(Table4[[#This Row],[55-59]:[90+]])</f>
        <v>72</v>
      </c>
      <c r="AB73" s="80">
        <v>41.931800000000003</v>
      </c>
    </row>
    <row r="74" spans="1:28">
      <c r="A74" s="46">
        <v>2020</v>
      </c>
      <c r="B74" s="46" t="s">
        <v>18</v>
      </c>
      <c r="C74" s="64">
        <v>973</v>
      </c>
      <c r="D74" s="64">
        <v>0</v>
      </c>
      <c r="E74" s="64">
        <v>0</v>
      </c>
      <c r="F74" s="64">
        <v>0</v>
      </c>
      <c r="G74" s="64">
        <v>1</v>
      </c>
      <c r="H74" s="64">
        <v>15</v>
      </c>
      <c r="I74" s="64">
        <v>46</v>
      </c>
      <c r="J74" s="64">
        <v>91</v>
      </c>
      <c r="K74" s="64">
        <v>119</v>
      </c>
      <c r="L74" s="64">
        <v>126</v>
      </c>
      <c r="M74" s="64">
        <v>163</v>
      </c>
      <c r="N74" s="64">
        <v>182</v>
      </c>
      <c r="O74" s="64">
        <v>123</v>
      </c>
      <c r="P74" s="64">
        <v>69</v>
      </c>
      <c r="Q74" s="64">
        <v>23</v>
      </c>
      <c r="R74" s="64">
        <v>8</v>
      </c>
      <c r="S74" s="64">
        <v>4</v>
      </c>
      <c r="T74" s="64">
        <v>1</v>
      </c>
      <c r="U74" s="64">
        <v>0</v>
      </c>
      <c r="V74" s="64">
        <v>1</v>
      </c>
      <c r="W74" s="64">
        <v>1</v>
      </c>
      <c r="X74" s="64">
        <f>SUM(Table4[[#This Row],[0]:[20-24]])</f>
        <v>62</v>
      </c>
      <c r="Y74" s="64">
        <f>SUM(Table4[[#This Row],[0]:[30-34]])</f>
        <v>272</v>
      </c>
      <c r="Z74" s="64">
        <f>SUM(Table4[[#This Row],[35-39]:[50-54]])</f>
        <v>594</v>
      </c>
      <c r="AA74" s="64">
        <f>SUM(Table4[[#This Row],[55-59]:[90+]])</f>
        <v>107</v>
      </c>
      <c r="AB74" s="80">
        <v>42.023099999999999</v>
      </c>
    </row>
    <row r="75" spans="1:28">
      <c r="A75" s="46">
        <v>2021</v>
      </c>
      <c r="B75" s="46" t="s">
        <v>18</v>
      </c>
      <c r="C75" s="64">
        <v>933</v>
      </c>
      <c r="D75" s="64">
        <v>0</v>
      </c>
      <c r="E75" s="64">
        <v>0</v>
      </c>
      <c r="F75" s="64">
        <v>0</v>
      </c>
      <c r="G75" s="64">
        <v>0</v>
      </c>
      <c r="H75" s="64">
        <v>12</v>
      </c>
      <c r="I75" s="64">
        <v>37</v>
      </c>
      <c r="J75" s="64">
        <v>67</v>
      </c>
      <c r="K75" s="64">
        <v>96</v>
      </c>
      <c r="L75" s="64">
        <v>152</v>
      </c>
      <c r="M75" s="64">
        <v>142</v>
      </c>
      <c r="N75" s="64">
        <v>171</v>
      </c>
      <c r="O75" s="64">
        <v>140</v>
      </c>
      <c r="P75" s="64">
        <v>74</v>
      </c>
      <c r="Q75" s="64">
        <v>25</v>
      </c>
      <c r="R75" s="64">
        <v>10</v>
      </c>
      <c r="S75" s="64">
        <v>4</v>
      </c>
      <c r="T75" s="64">
        <v>2</v>
      </c>
      <c r="U75" s="64">
        <v>0</v>
      </c>
      <c r="V75" s="64">
        <v>1</v>
      </c>
      <c r="W75" s="64">
        <v>0</v>
      </c>
      <c r="X75" s="64">
        <f>SUM(Table4[[#This Row],[0]:[20-24]])</f>
        <v>49</v>
      </c>
      <c r="Y75" s="64">
        <f>SUM(Table4[[#This Row],[0]:[30-34]])</f>
        <v>212</v>
      </c>
      <c r="Z75" s="64">
        <f>SUM(Table4[[#This Row],[35-39]:[50-54]])</f>
        <v>605</v>
      </c>
      <c r="AA75" s="64">
        <f>SUM(Table4[[#This Row],[55-59]:[90+]])</f>
        <v>116</v>
      </c>
      <c r="AB75" s="80">
        <v>43.1999</v>
      </c>
    </row>
    <row r="76" spans="1:28">
      <c r="A76" s="46">
        <v>2022</v>
      </c>
      <c r="B76" s="46" t="s">
        <v>18</v>
      </c>
      <c r="C76" s="64">
        <v>692</v>
      </c>
      <c r="D76" s="64">
        <v>0</v>
      </c>
      <c r="E76" s="64">
        <v>0</v>
      </c>
      <c r="F76" s="64">
        <v>0</v>
      </c>
      <c r="G76" s="64">
        <v>0</v>
      </c>
      <c r="H76" s="64">
        <v>12</v>
      </c>
      <c r="I76" s="64">
        <v>32</v>
      </c>
      <c r="J76" s="64">
        <v>43</v>
      </c>
      <c r="K76" s="64">
        <v>47</v>
      </c>
      <c r="L76" s="64">
        <v>93</v>
      </c>
      <c r="M76" s="64">
        <v>116</v>
      </c>
      <c r="N76" s="64">
        <v>123</v>
      </c>
      <c r="O76" s="64">
        <v>104</v>
      </c>
      <c r="P76" s="64">
        <v>67</v>
      </c>
      <c r="Q76" s="64">
        <v>34</v>
      </c>
      <c r="R76" s="64">
        <v>14</v>
      </c>
      <c r="S76" s="64">
        <v>3</v>
      </c>
      <c r="T76" s="64">
        <v>2</v>
      </c>
      <c r="U76" s="64">
        <v>1</v>
      </c>
      <c r="V76" s="64">
        <v>0</v>
      </c>
      <c r="W76" s="64">
        <v>1</v>
      </c>
      <c r="X76" s="64">
        <f>SUM(Table4[[#This Row],[0]:[20-24]])</f>
        <v>44</v>
      </c>
      <c r="Y76" s="64">
        <f>SUM(Table4[[#This Row],[0]:[30-34]])</f>
        <v>134</v>
      </c>
      <c r="Z76" s="64">
        <f>SUM(Table4[[#This Row],[35-39]:[50-54]])</f>
        <v>436</v>
      </c>
      <c r="AA76" s="64">
        <f>SUM(Table4[[#This Row],[55-59]:[90+]])</f>
        <v>122</v>
      </c>
      <c r="AB76" s="80">
        <v>44.543399999999998</v>
      </c>
    </row>
    <row r="77" spans="1:28">
      <c r="A77" s="46">
        <v>2023</v>
      </c>
      <c r="B77" s="46" t="s">
        <v>18</v>
      </c>
      <c r="C77" s="64">
        <v>805</v>
      </c>
      <c r="D77" s="64">
        <v>0</v>
      </c>
      <c r="E77" s="64">
        <v>0</v>
      </c>
      <c r="F77" s="64">
        <v>0</v>
      </c>
      <c r="G77" s="64">
        <v>0</v>
      </c>
      <c r="H77" s="64">
        <v>12</v>
      </c>
      <c r="I77" s="64">
        <v>32</v>
      </c>
      <c r="J77" s="64">
        <v>38</v>
      </c>
      <c r="K77" s="64">
        <v>75</v>
      </c>
      <c r="L77" s="64">
        <v>104</v>
      </c>
      <c r="M77" s="64">
        <v>153</v>
      </c>
      <c r="N77" s="64">
        <v>146</v>
      </c>
      <c r="O77" s="64">
        <v>117</v>
      </c>
      <c r="P77" s="64">
        <v>69</v>
      </c>
      <c r="Q77" s="64">
        <v>29</v>
      </c>
      <c r="R77" s="64">
        <v>16</v>
      </c>
      <c r="S77" s="64">
        <v>9</v>
      </c>
      <c r="T77" s="64">
        <v>4</v>
      </c>
      <c r="U77" s="64">
        <v>0</v>
      </c>
      <c r="V77" s="64">
        <v>0</v>
      </c>
      <c r="W77" s="64">
        <v>1</v>
      </c>
      <c r="X77" s="64">
        <f>SUM(Table4[[#This Row],[0]:[20-24]])</f>
        <v>44</v>
      </c>
      <c r="Y77" s="64">
        <f>SUM(Table4[[#This Row],[0]:[30-34]])</f>
        <v>157</v>
      </c>
      <c r="Z77" s="64">
        <f>SUM(Table4[[#This Row],[35-39]:[50-54]])</f>
        <v>520</v>
      </c>
      <c r="AA77" s="64">
        <f>SUM(Table4[[#This Row],[55-59]:[90+]])</f>
        <v>128</v>
      </c>
      <c r="AB77" s="80">
        <v>44.4193</v>
      </c>
    </row>
  </sheetData>
  <phoneticPr fontId="6" type="noConversion"/>
  <hyperlinks>
    <hyperlink ref="A4" location="Table_of_contents!A1" display="Back to table of contents" xr:uid="{00000000-0004-0000-0600-000000000000}"/>
  </hyperlink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78"/>
  <sheetViews>
    <sheetView workbookViewId="0"/>
  </sheetViews>
  <sheetFormatPr defaultColWidth="8.6640625" defaultRowHeight="13.8"/>
  <cols>
    <col min="1" max="2" width="12.6640625" style="2" customWidth="1"/>
    <col min="3" max="3" width="11.88671875" style="2" customWidth="1"/>
    <col min="4" max="6" width="8.6640625" style="2"/>
    <col min="7" max="22" width="9" style="2" customWidth="1"/>
    <col min="23" max="23" width="8.5546875" style="2" customWidth="1"/>
    <col min="24" max="25" width="16.33203125" style="2" customWidth="1"/>
    <col min="26" max="27" width="15.6640625" style="2" customWidth="1"/>
    <col min="28" max="16384" width="8.6640625" style="2"/>
  </cols>
  <sheetData>
    <row r="1" spans="1:27" ht="21">
      <c r="A1" s="33" t="s">
        <v>409</v>
      </c>
      <c r="B1" s="33"/>
      <c r="C1" s="33"/>
      <c r="D1" s="33"/>
      <c r="E1" s="33"/>
      <c r="F1" s="33"/>
      <c r="G1" s="33"/>
      <c r="H1" s="33"/>
      <c r="I1" s="33"/>
      <c r="J1" s="33"/>
      <c r="K1" s="33"/>
      <c r="L1" s="33"/>
      <c r="N1" s="43"/>
      <c r="O1" s="43"/>
    </row>
    <row r="2" spans="1:27" ht="15">
      <c r="A2" s="17" t="s">
        <v>316</v>
      </c>
      <c r="B2" s="17"/>
    </row>
    <row r="3" spans="1:27" ht="15">
      <c r="A3" s="17" t="s">
        <v>433</v>
      </c>
      <c r="B3" s="17"/>
    </row>
    <row r="4" spans="1:27" ht="15">
      <c r="A4" s="17" t="s">
        <v>365</v>
      </c>
      <c r="B4" s="17"/>
    </row>
    <row r="5" spans="1:27" ht="15">
      <c r="A5" s="127" t="s">
        <v>171</v>
      </c>
      <c r="B5" s="30"/>
    </row>
    <row r="6" spans="1:27" s="111" customFormat="1" ht="38.25" customHeight="1">
      <c r="A6" s="96" t="s">
        <v>0</v>
      </c>
      <c r="B6" s="96" t="s">
        <v>167</v>
      </c>
      <c r="C6" s="87" t="s">
        <v>327</v>
      </c>
      <c r="D6" s="86" t="s">
        <v>314</v>
      </c>
      <c r="E6" s="137" t="s">
        <v>33</v>
      </c>
      <c r="F6" s="137" t="s">
        <v>34</v>
      </c>
      <c r="G6" s="137" t="s">
        <v>35</v>
      </c>
      <c r="H6" s="86" t="s">
        <v>21</v>
      </c>
      <c r="I6" s="86" t="s">
        <v>22</v>
      </c>
      <c r="J6" s="86" t="s">
        <v>23</v>
      </c>
      <c r="K6" s="86" t="s">
        <v>24</v>
      </c>
      <c r="L6" s="86" t="s">
        <v>249</v>
      </c>
      <c r="M6" s="86" t="s">
        <v>26</v>
      </c>
      <c r="N6" s="86" t="s">
        <v>250</v>
      </c>
      <c r="O6" s="86" t="s">
        <v>28</v>
      </c>
      <c r="P6" s="86" t="s">
        <v>29</v>
      </c>
      <c r="Q6" s="86" t="s">
        <v>30</v>
      </c>
      <c r="R6" s="86" t="s">
        <v>31</v>
      </c>
      <c r="S6" s="86" t="s">
        <v>32</v>
      </c>
      <c r="T6" s="86" t="s">
        <v>36</v>
      </c>
      <c r="U6" s="86" t="s">
        <v>37</v>
      </c>
      <c r="V6" s="86" t="s">
        <v>38</v>
      </c>
      <c r="W6" s="86" t="s">
        <v>120</v>
      </c>
      <c r="X6" s="87" t="s">
        <v>432</v>
      </c>
      <c r="Y6" s="87" t="s">
        <v>431</v>
      </c>
      <c r="Z6" s="87" t="s">
        <v>369</v>
      </c>
      <c r="AA6" s="87" t="s">
        <v>328</v>
      </c>
    </row>
    <row r="7" spans="1:27" s="3" customFormat="1" ht="15">
      <c r="A7" s="46">
        <v>2000</v>
      </c>
      <c r="B7" s="46" t="s">
        <v>168</v>
      </c>
      <c r="C7" s="25">
        <v>5.3</v>
      </c>
      <c r="D7" s="25">
        <v>0</v>
      </c>
      <c r="E7" s="25">
        <v>0</v>
      </c>
      <c r="F7" s="25">
        <v>0</v>
      </c>
      <c r="G7" s="25">
        <v>0</v>
      </c>
      <c r="H7" s="25">
        <v>6.3</v>
      </c>
      <c r="I7" s="25">
        <v>17.100000000000001</v>
      </c>
      <c r="J7" s="25">
        <v>20.6</v>
      </c>
      <c r="K7" s="25">
        <v>15</v>
      </c>
      <c r="L7" s="25">
        <v>10.4</v>
      </c>
      <c r="M7" s="25">
        <v>7.3</v>
      </c>
      <c r="N7" s="25">
        <v>2.4</v>
      </c>
      <c r="O7" s="25">
        <v>2.2999999999999998</v>
      </c>
      <c r="P7" s="25">
        <v>0.4</v>
      </c>
      <c r="Q7" s="25">
        <v>0.8</v>
      </c>
      <c r="R7" s="25">
        <v>0.4</v>
      </c>
      <c r="S7" s="25">
        <v>0.5</v>
      </c>
      <c r="T7" s="25">
        <v>0.6</v>
      </c>
      <c r="U7" s="25">
        <v>0</v>
      </c>
      <c r="V7" s="25">
        <v>3.4</v>
      </c>
      <c r="W7" s="25">
        <v>0</v>
      </c>
      <c r="X7" s="25">
        <v>5</v>
      </c>
      <c r="Y7" s="25">
        <v>9</v>
      </c>
      <c r="Z7" s="25">
        <v>5.6</v>
      </c>
      <c r="AA7" s="25">
        <v>0.6</v>
      </c>
    </row>
    <row r="8" spans="1:27" s="3" customFormat="1" ht="15">
      <c r="A8" s="46">
        <v>2001</v>
      </c>
      <c r="B8" s="46" t="s">
        <v>168</v>
      </c>
      <c r="C8" s="25">
        <v>6.2</v>
      </c>
      <c r="D8" s="25">
        <v>0</v>
      </c>
      <c r="E8" s="25">
        <v>0</v>
      </c>
      <c r="F8" s="25">
        <v>0</v>
      </c>
      <c r="G8" s="25">
        <v>0.3</v>
      </c>
      <c r="H8" s="25">
        <v>7.2</v>
      </c>
      <c r="I8" s="25">
        <v>17.8</v>
      </c>
      <c r="J8" s="25">
        <v>21.3</v>
      </c>
      <c r="K8" s="25">
        <v>19.100000000000001</v>
      </c>
      <c r="L8" s="25">
        <v>11.2</v>
      </c>
      <c r="M8" s="25">
        <v>6.6</v>
      </c>
      <c r="N8" s="25">
        <v>6.5</v>
      </c>
      <c r="O8" s="25">
        <v>2.6</v>
      </c>
      <c r="P8" s="25">
        <v>2.1</v>
      </c>
      <c r="Q8" s="25">
        <v>0.8</v>
      </c>
      <c r="R8" s="25">
        <v>0</v>
      </c>
      <c r="S8" s="25">
        <v>1.9</v>
      </c>
      <c r="T8" s="25">
        <v>0</v>
      </c>
      <c r="U8" s="25">
        <v>0</v>
      </c>
      <c r="V8" s="25">
        <v>0</v>
      </c>
      <c r="W8" s="25">
        <v>0</v>
      </c>
      <c r="X8" s="25">
        <v>5.4</v>
      </c>
      <c r="Y8" s="25">
        <v>10</v>
      </c>
      <c r="Z8" s="25">
        <v>6.7</v>
      </c>
      <c r="AA8" s="25">
        <v>0.9</v>
      </c>
    </row>
    <row r="9" spans="1:27" s="3" customFormat="1" ht="15">
      <c r="A9" s="46">
        <v>2002</v>
      </c>
      <c r="B9" s="46" t="s">
        <v>168</v>
      </c>
      <c r="C9" s="25">
        <v>7.1</v>
      </c>
      <c r="D9" s="25">
        <v>0</v>
      </c>
      <c r="E9" s="25">
        <v>0</v>
      </c>
      <c r="F9" s="25">
        <v>0</v>
      </c>
      <c r="G9" s="25">
        <v>0</v>
      </c>
      <c r="H9" s="25">
        <v>7.2</v>
      </c>
      <c r="I9" s="25">
        <v>23.8</v>
      </c>
      <c r="J9" s="25">
        <v>30.2</v>
      </c>
      <c r="K9" s="25">
        <v>16.7</v>
      </c>
      <c r="L9" s="25">
        <v>13.7</v>
      </c>
      <c r="M9" s="25">
        <v>9.6</v>
      </c>
      <c r="N9" s="25">
        <v>5.8</v>
      </c>
      <c r="O9" s="25">
        <v>2.1</v>
      </c>
      <c r="P9" s="25">
        <v>1.9</v>
      </c>
      <c r="Q9" s="25">
        <v>0.4</v>
      </c>
      <c r="R9" s="25">
        <v>0</v>
      </c>
      <c r="S9" s="25">
        <v>1.4</v>
      </c>
      <c r="T9" s="25">
        <v>0</v>
      </c>
      <c r="U9" s="25">
        <v>0</v>
      </c>
      <c r="V9" s="25">
        <v>0</v>
      </c>
      <c r="W9" s="25">
        <v>0</v>
      </c>
      <c r="X9" s="25">
        <v>6.6</v>
      </c>
      <c r="Y9" s="25">
        <v>11.8</v>
      </c>
      <c r="Z9" s="25">
        <v>7.8</v>
      </c>
      <c r="AA9" s="25">
        <v>0.7</v>
      </c>
    </row>
    <row r="10" spans="1:27" s="3" customFormat="1" ht="15">
      <c r="A10" s="46">
        <v>2003</v>
      </c>
      <c r="B10" s="46" t="s">
        <v>168</v>
      </c>
      <c r="C10" s="25">
        <v>5.9</v>
      </c>
      <c r="D10" s="25">
        <v>0</v>
      </c>
      <c r="E10" s="25">
        <v>0</v>
      </c>
      <c r="F10" s="25">
        <v>0</v>
      </c>
      <c r="G10" s="25">
        <v>0</v>
      </c>
      <c r="H10" s="25">
        <v>5.6</v>
      </c>
      <c r="I10" s="25">
        <v>18.3</v>
      </c>
      <c r="J10" s="25">
        <v>17.399999999999999</v>
      </c>
      <c r="K10" s="25">
        <v>20.100000000000001</v>
      </c>
      <c r="L10" s="25">
        <v>15</v>
      </c>
      <c r="M10" s="25">
        <v>5.3</v>
      </c>
      <c r="N10" s="25">
        <v>2.5</v>
      </c>
      <c r="O10" s="25">
        <v>3.3</v>
      </c>
      <c r="P10" s="25">
        <v>3.1</v>
      </c>
      <c r="Q10" s="25">
        <v>0.4</v>
      </c>
      <c r="R10" s="25">
        <v>1.2</v>
      </c>
      <c r="S10" s="25">
        <v>1</v>
      </c>
      <c r="T10" s="25">
        <v>0</v>
      </c>
      <c r="U10" s="25">
        <v>0.9</v>
      </c>
      <c r="V10" s="25">
        <v>0</v>
      </c>
      <c r="W10" s="25">
        <v>0</v>
      </c>
      <c r="X10" s="25">
        <v>5.0999999999999996</v>
      </c>
      <c r="Y10" s="25">
        <v>9.4</v>
      </c>
      <c r="Z10" s="25">
        <v>6.5</v>
      </c>
      <c r="AA10" s="25">
        <v>1.1000000000000001</v>
      </c>
    </row>
    <row r="11" spans="1:27" s="3" customFormat="1" ht="15">
      <c r="A11" s="46">
        <v>2004</v>
      </c>
      <c r="B11" s="46" t="s">
        <v>168</v>
      </c>
      <c r="C11" s="25">
        <v>6.7</v>
      </c>
      <c r="D11" s="25">
        <v>0</v>
      </c>
      <c r="E11" s="25">
        <v>0</v>
      </c>
      <c r="F11" s="25">
        <v>0</v>
      </c>
      <c r="G11" s="25">
        <v>0</v>
      </c>
      <c r="H11" s="25">
        <v>4.3</v>
      </c>
      <c r="I11" s="25">
        <v>20.3</v>
      </c>
      <c r="J11" s="25">
        <v>25.8</v>
      </c>
      <c r="K11" s="25">
        <v>18</v>
      </c>
      <c r="L11" s="25">
        <v>15.6</v>
      </c>
      <c r="M11" s="25">
        <v>7.5</v>
      </c>
      <c r="N11" s="25">
        <v>6.1</v>
      </c>
      <c r="O11" s="25">
        <v>3.9</v>
      </c>
      <c r="P11" s="25">
        <v>0.6</v>
      </c>
      <c r="Q11" s="25">
        <v>0</v>
      </c>
      <c r="R11" s="25">
        <v>0.8</v>
      </c>
      <c r="S11" s="25">
        <v>1.4</v>
      </c>
      <c r="T11" s="25">
        <v>1.2</v>
      </c>
      <c r="U11" s="25">
        <v>0.8</v>
      </c>
      <c r="V11" s="25">
        <v>0</v>
      </c>
      <c r="W11" s="25">
        <v>0</v>
      </c>
      <c r="X11" s="25">
        <v>5.3</v>
      </c>
      <c r="Y11" s="25">
        <v>10.4</v>
      </c>
      <c r="Z11" s="25">
        <v>8.3000000000000007</v>
      </c>
      <c r="AA11" s="25">
        <v>0.7</v>
      </c>
    </row>
    <row r="12" spans="1:27" s="3" customFormat="1" ht="15">
      <c r="A12" s="46">
        <v>2005</v>
      </c>
      <c r="B12" s="46" t="s">
        <v>168</v>
      </c>
      <c r="C12" s="25">
        <v>6.3</v>
      </c>
      <c r="D12" s="25">
        <v>0</v>
      </c>
      <c r="E12" s="25">
        <v>0.5</v>
      </c>
      <c r="F12" s="25">
        <v>0</v>
      </c>
      <c r="G12" s="25">
        <v>0</v>
      </c>
      <c r="H12" s="25">
        <v>4</v>
      </c>
      <c r="I12" s="25">
        <v>10.1</v>
      </c>
      <c r="J12" s="25">
        <v>17.5</v>
      </c>
      <c r="K12" s="25">
        <v>15.3</v>
      </c>
      <c r="L12" s="25">
        <v>19.5</v>
      </c>
      <c r="M12" s="25">
        <v>12.3</v>
      </c>
      <c r="N12" s="25">
        <v>5.9</v>
      </c>
      <c r="O12" s="25">
        <v>4.5</v>
      </c>
      <c r="P12" s="25">
        <v>1.8</v>
      </c>
      <c r="Q12" s="25">
        <v>1.8</v>
      </c>
      <c r="R12" s="25">
        <v>1.6</v>
      </c>
      <c r="S12" s="25">
        <v>0.9</v>
      </c>
      <c r="T12" s="25">
        <v>0.6</v>
      </c>
      <c r="U12" s="25">
        <v>1.7</v>
      </c>
      <c r="V12" s="25">
        <v>0</v>
      </c>
      <c r="W12" s="25">
        <v>3.3</v>
      </c>
      <c r="X12" s="25">
        <v>3.1</v>
      </c>
      <c r="Y12" s="25">
        <v>7.2</v>
      </c>
      <c r="Z12" s="25">
        <v>10.6</v>
      </c>
      <c r="AA12" s="25">
        <v>1.4</v>
      </c>
    </row>
    <row r="13" spans="1:27" s="3" customFormat="1" ht="15">
      <c r="A13" s="46">
        <v>2006</v>
      </c>
      <c r="B13" s="46" t="s">
        <v>168</v>
      </c>
      <c r="C13" s="25">
        <v>7.9</v>
      </c>
      <c r="D13" s="25">
        <v>0</v>
      </c>
      <c r="E13" s="25">
        <v>0</v>
      </c>
      <c r="F13" s="25">
        <v>0</v>
      </c>
      <c r="G13" s="25">
        <v>0</v>
      </c>
      <c r="H13" s="25">
        <v>5.8</v>
      </c>
      <c r="I13" s="25">
        <v>14.8</v>
      </c>
      <c r="J13" s="25">
        <v>21.8</v>
      </c>
      <c r="K13" s="25">
        <v>26.7</v>
      </c>
      <c r="L13" s="25">
        <v>22</v>
      </c>
      <c r="M13" s="25">
        <v>10.3</v>
      </c>
      <c r="N13" s="25">
        <v>7.9</v>
      </c>
      <c r="O13" s="25">
        <v>7.1</v>
      </c>
      <c r="P13" s="25">
        <v>2.6</v>
      </c>
      <c r="Q13" s="25">
        <v>2.1</v>
      </c>
      <c r="R13" s="25">
        <v>0</v>
      </c>
      <c r="S13" s="25">
        <v>0</v>
      </c>
      <c r="T13" s="25">
        <v>0.6</v>
      </c>
      <c r="U13" s="25">
        <v>0</v>
      </c>
      <c r="V13" s="25">
        <v>0</v>
      </c>
      <c r="W13" s="25">
        <v>0</v>
      </c>
      <c r="X13" s="25">
        <v>4.4000000000000004</v>
      </c>
      <c r="Y13" s="25">
        <v>10.6</v>
      </c>
      <c r="Z13" s="25">
        <v>11.8</v>
      </c>
      <c r="AA13" s="25">
        <v>1</v>
      </c>
    </row>
    <row r="14" spans="1:27" s="3" customFormat="1" ht="15">
      <c r="A14" s="46">
        <v>2007</v>
      </c>
      <c r="B14" s="46" t="s">
        <v>168</v>
      </c>
      <c r="C14" s="25">
        <v>8.5</v>
      </c>
      <c r="D14" s="25">
        <v>0</v>
      </c>
      <c r="E14" s="25">
        <v>0</v>
      </c>
      <c r="F14" s="25">
        <v>0</v>
      </c>
      <c r="G14" s="25">
        <v>0</v>
      </c>
      <c r="H14" s="25">
        <v>7</v>
      </c>
      <c r="I14" s="25">
        <v>20.8</v>
      </c>
      <c r="J14" s="25">
        <v>19.899999999999999</v>
      </c>
      <c r="K14" s="25">
        <v>27</v>
      </c>
      <c r="L14" s="25">
        <v>22.1</v>
      </c>
      <c r="M14" s="25">
        <v>15.9</v>
      </c>
      <c r="N14" s="25">
        <v>8</v>
      </c>
      <c r="O14" s="25">
        <v>4.0999999999999996</v>
      </c>
      <c r="P14" s="25">
        <v>2.7</v>
      </c>
      <c r="Q14" s="25">
        <v>0.7</v>
      </c>
      <c r="R14" s="25">
        <v>1.6</v>
      </c>
      <c r="S14" s="25">
        <v>0.9</v>
      </c>
      <c r="T14" s="25">
        <v>0.6</v>
      </c>
      <c r="U14" s="25">
        <v>0</v>
      </c>
      <c r="V14" s="25">
        <v>0</v>
      </c>
      <c r="W14" s="25">
        <v>0</v>
      </c>
      <c r="X14" s="25">
        <v>5.9</v>
      </c>
      <c r="Y14" s="25">
        <v>11.4</v>
      </c>
      <c r="Z14" s="25">
        <v>12.5</v>
      </c>
      <c r="AA14" s="25">
        <v>1.2</v>
      </c>
    </row>
    <row r="15" spans="1:27" s="3" customFormat="1" ht="15">
      <c r="A15" s="46">
        <v>2008</v>
      </c>
      <c r="B15" s="46" t="s">
        <v>168</v>
      </c>
      <c r="C15" s="25">
        <v>10.7</v>
      </c>
      <c r="D15" s="25">
        <v>0</v>
      </c>
      <c r="E15" s="25">
        <v>0</v>
      </c>
      <c r="F15" s="25">
        <v>0</v>
      </c>
      <c r="G15" s="25">
        <v>0</v>
      </c>
      <c r="H15" s="25">
        <v>5.5</v>
      </c>
      <c r="I15" s="25">
        <v>21.3</v>
      </c>
      <c r="J15" s="25">
        <v>31.5</v>
      </c>
      <c r="K15" s="25">
        <v>34.299999999999997</v>
      </c>
      <c r="L15" s="25">
        <v>25.1</v>
      </c>
      <c r="M15" s="25">
        <v>19.899999999999999</v>
      </c>
      <c r="N15" s="25">
        <v>11.4</v>
      </c>
      <c r="O15" s="25">
        <v>7.4</v>
      </c>
      <c r="P15" s="25">
        <v>3.4</v>
      </c>
      <c r="Q15" s="25">
        <v>1.9</v>
      </c>
      <c r="R15" s="25">
        <v>1.2</v>
      </c>
      <c r="S15" s="25">
        <v>0.9</v>
      </c>
      <c r="T15" s="25">
        <v>1.7</v>
      </c>
      <c r="U15" s="25">
        <v>0.8</v>
      </c>
      <c r="V15" s="25">
        <v>0</v>
      </c>
      <c r="W15" s="25">
        <v>0</v>
      </c>
      <c r="X15" s="25">
        <v>5.8</v>
      </c>
      <c r="Y15" s="25">
        <v>14.2</v>
      </c>
      <c r="Z15" s="25">
        <v>15.9</v>
      </c>
      <c r="AA15" s="25">
        <v>1.7</v>
      </c>
    </row>
    <row r="16" spans="1:27" s="3" customFormat="1" ht="15">
      <c r="A16" s="46">
        <v>2009</v>
      </c>
      <c r="B16" s="46" t="s">
        <v>168</v>
      </c>
      <c r="C16" s="25">
        <v>10.1</v>
      </c>
      <c r="D16" s="25">
        <v>0</v>
      </c>
      <c r="E16" s="25">
        <v>0</v>
      </c>
      <c r="F16" s="25">
        <v>0</v>
      </c>
      <c r="G16" s="25">
        <v>0.7</v>
      </c>
      <c r="H16" s="25">
        <v>6</v>
      </c>
      <c r="I16" s="25">
        <v>14.1</v>
      </c>
      <c r="J16" s="25">
        <v>27.1</v>
      </c>
      <c r="K16" s="25">
        <v>27.8</v>
      </c>
      <c r="L16" s="25">
        <v>27.4</v>
      </c>
      <c r="M16" s="25">
        <v>22.5</v>
      </c>
      <c r="N16" s="25">
        <v>11.7</v>
      </c>
      <c r="O16" s="25">
        <v>8.6</v>
      </c>
      <c r="P16" s="25">
        <v>4.5999999999999996</v>
      </c>
      <c r="Q16" s="25">
        <v>1.5</v>
      </c>
      <c r="R16" s="25">
        <v>2.4</v>
      </c>
      <c r="S16" s="25">
        <v>1.4</v>
      </c>
      <c r="T16" s="25">
        <v>0</v>
      </c>
      <c r="U16" s="25">
        <v>0</v>
      </c>
      <c r="V16" s="25">
        <v>0</v>
      </c>
      <c r="W16" s="25">
        <v>0</v>
      </c>
      <c r="X16" s="25">
        <v>4.4000000000000004</v>
      </c>
      <c r="Y16" s="25">
        <v>11.6</v>
      </c>
      <c r="Z16" s="25">
        <v>17.600000000000001</v>
      </c>
      <c r="AA16" s="25">
        <v>1.8</v>
      </c>
    </row>
    <row r="17" spans="1:27" s="3" customFormat="1" ht="15">
      <c r="A17" s="46">
        <v>2010</v>
      </c>
      <c r="B17" s="46" t="s">
        <v>168</v>
      </c>
      <c r="C17" s="25">
        <v>9</v>
      </c>
      <c r="D17" s="25">
        <v>0</v>
      </c>
      <c r="E17" s="25">
        <v>0</v>
      </c>
      <c r="F17" s="25">
        <v>0</v>
      </c>
      <c r="G17" s="25">
        <v>0</v>
      </c>
      <c r="H17" s="25">
        <v>5.4</v>
      </c>
      <c r="I17" s="25">
        <v>13.3</v>
      </c>
      <c r="J17" s="25">
        <v>22.2</v>
      </c>
      <c r="K17" s="25">
        <v>26.9</v>
      </c>
      <c r="L17" s="25">
        <v>23.9</v>
      </c>
      <c r="M17" s="25">
        <v>18.899999999999999</v>
      </c>
      <c r="N17" s="25">
        <v>13</v>
      </c>
      <c r="O17" s="25">
        <v>6.2</v>
      </c>
      <c r="P17" s="25">
        <v>3.4</v>
      </c>
      <c r="Q17" s="25">
        <v>2.7</v>
      </c>
      <c r="R17" s="25">
        <v>0.8</v>
      </c>
      <c r="S17" s="25">
        <v>0.9</v>
      </c>
      <c r="T17" s="25">
        <v>0.6</v>
      </c>
      <c r="U17" s="25">
        <v>0</v>
      </c>
      <c r="V17" s="25">
        <v>0</v>
      </c>
      <c r="W17" s="25">
        <v>0</v>
      </c>
      <c r="X17" s="25">
        <v>4</v>
      </c>
      <c r="Y17" s="25">
        <v>10.4</v>
      </c>
      <c r="Z17" s="25">
        <v>15.5</v>
      </c>
      <c r="AA17" s="25">
        <v>1.5</v>
      </c>
    </row>
    <row r="18" spans="1:27" s="3" customFormat="1" ht="15">
      <c r="A18" s="46">
        <v>2011</v>
      </c>
      <c r="B18" s="46" t="s">
        <v>168</v>
      </c>
      <c r="C18" s="25">
        <v>10.9</v>
      </c>
      <c r="D18" s="25">
        <v>0</v>
      </c>
      <c r="E18" s="25">
        <v>0</v>
      </c>
      <c r="F18" s="25">
        <v>0</v>
      </c>
      <c r="G18" s="25">
        <v>0</v>
      </c>
      <c r="H18" s="25">
        <v>3.4</v>
      </c>
      <c r="I18" s="25">
        <v>12.9</v>
      </c>
      <c r="J18" s="25">
        <v>23.1</v>
      </c>
      <c r="K18" s="25">
        <v>32.1</v>
      </c>
      <c r="L18" s="25">
        <v>33.6</v>
      </c>
      <c r="M18" s="25">
        <v>25.1</v>
      </c>
      <c r="N18" s="25">
        <v>13.1</v>
      </c>
      <c r="O18" s="25">
        <v>10.6</v>
      </c>
      <c r="P18" s="25">
        <v>5.4</v>
      </c>
      <c r="Q18" s="25">
        <v>2.4</v>
      </c>
      <c r="R18" s="25">
        <v>1.5</v>
      </c>
      <c r="S18" s="25">
        <v>1.4</v>
      </c>
      <c r="T18" s="25">
        <v>1.7</v>
      </c>
      <c r="U18" s="25">
        <v>0</v>
      </c>
      <c r="V18" s="25">
        <v>0</v>
      </c>
      <c r="W18" s="25">
        <v>0</v>
      </c>
      <c r="X18" s="25">
        <v>3.5</v>
      </c>
      <c r="Y18" s="25">
        <v>11.1</v>
      </c>
      <c r="Z18" s="25">
        <v>20.6</v>
      </c>
      <c r="AA18" s="25">
        <v>2.2000000000000002</v>
      </c>
    </row>
    <row r="19" spans="1:27" s="3" customFormat="1" ht="15">
      <c r="A19" s="46">
        <v>2012</v>
      </c>
      <c r="B19" s="46" t="s">
        <v>168</v>
      </c>
      <c r="C19" s="25">
        <v>10.9</v>
      </c>
      <c r="D19" s="25">
        <v>0</v>
      </c>
      <c r="E19" s="25">
        <v>0</v>
      </c>
      <c r="F19" s="25">
        <v>0</v>
      </c>
      <c r="G19" s="25">
        <v>0</v>
      </c>
      <c r="H19" s="25">
        <v>2.8</v>
      </c>
      <c r="I19" s="25">
        <v>10.1</v>
      </c>
      <c r="J19" s="25">
        <v>23.8</v>
      </c>
      <c r="K19" s="25">
        <v>26.8</v>
      </c>
      <c r="L19" s="25">
        <v>31.3</v>
      </c>
      <c r="M19" s="25">
        <v>25.4</v>
      </c>
      <c r="N19" s="25">
        <v>17</v>
      </c>
      <c r="O19" s="25">
        <v>11.7</v>
      </c>
      <c r="P19" s="25">
        <v>5.6</v>
      </c>
      <c r="Q19" s="25">
        <v>4.5999999999999996</v>
      </c>
      <c r="R19" s="25">
        <v>1.4</v>
      </c>
      <c r="S19" s="25">
        <v>1.8</v>
      </c>
      <c r="T19" s="25">
        <v>1.1000000000000001</v>
      </c>
      <c r="U19" s="25">
        <v>1.6</v>
      </c>
      <c r="V19" s="25">
        <v>4.0999999999999996</v>
      </c>
      <c r="W19" s="25">
        <v>2.7</v>
      </c>
      <c r="X19" s="25">
        <v>2.8</v>
      </c>
      <c r="Y19" s="25">
        <v>9.8000000000000007</v>
      </c>
      <c r="Z19" s="25">
        <v>21.4</v>
      </c>
      <c r="AA19" s="25">
        <v>3.1</v>
      </c>
    </row>
    <row r="20" spans="1:27" s="3" customFormat="1" ht="15">
      <c r="A20" s="46">
        <v>2013</v>
      </c>
      <c r="B20" s="46" t="s">
        <v>168</v>
      </c>
      <c r="C20" s="25">
        <v>9.9</v>
      </c>
      <c r="D20" s="25">
        <v>0</v>
      </c>
      <c r="E20" s="25">
        <v>0</v>
      </c>
      <c r="F20" s="25">
        <v>0</v>
      </c>
      <c r="G20" s="25">
        <v>0</v>
      </c>
      <c r="H20" s="25">
        <v>4.2</v>
      </c>
      <c r="I20" s="25">
        <v>5.3</v>
      </c>
      <c r="J20" s="25">
        <v>16.2</v>
      </c>
      <c r="K20" s="25">
        <v>24.2</v>
      </c>
      <c r="L20" s="25">
        <v>26.7</v>
      </c>
      <c r="M20" s="25">
        <v>26.6</v>
      </c>
      <c r="N20" s="25">
        <v>18.8</v>
      </c>
      <c r="O20" s="25">
        <v>12.2</v>
      </c>
      <c r="P20" s="25">
        <v>5.7</v>
      </c>
      <c r="Q20" s="25">
        <v>6</v>
      </c>
      <c r="R20" s="25">
        <v>1</v>
      </c>
      <c r="S20" s="25">
        <v>1.8</v>
      </c>
      <c r="T20" s="25">
        <v>0</v>
      </c>
      <c r="U20" s="25">
        <v>0</v>
      </c>
      <c r="V20" s="25">
        <v>1.4</v>
      </c>
      <c r="W20" s="25">
        <v>2.7</v>
      </c>
      <c r="X20" s="25">
        <v>2</v>
      </c>
      <c r="Y20" s="25">
        <v>7.7</v>
      </c>
      <c r="Z20" s="25">
        <v>21.1</v>
      </c>
      <c r="AA20" s="25">
        <v>2.9</v>
      </c>
    </row>
    <row r="21" spans="1:27" s="3" customFormat="1" ht="15">
      <c r="A21" s="46">
        <v>2014</v>
      </c>
      <c r="B21" s="46" t="s">
        <v>168</v>
      </c>
      <c r="C21" s="25">
        <v>11.6</v>
      </c>
      <c r="D21" s="25">
        <v>0</v>
      </c>
      <c r="E21" s="25">
        <v>0</v>
      </c>
      <c r="F21" s="25">
        <v>0</v>
      </c>
      <c r="G21" s="25">
        <v>0.4</v>
      </c>
      <c r="H21" s="25">
        <v>3.9</v>
      </c>
      <c r="I21" s="25">
        <v>9.5</v>
      </c>
      <c r="J21" s="25">
        <v>17.8</v>
      </c>
      <c r="K21" s="25">
        <v>28</v>
      </c>
      <c r="L21" s="25">
        <v>32.1</v>
      </c>
      <c r="M21" s="25">
        <v>30.9</v>
      </c>
      <c r="N21" s="25">
        <v>20.399999999999999</v>
      </c>
      <c r="O21" s="25">
        <v>16.2</v>
      </c>
      <c r="P21" s="25">
        <v>7.6</v>
      </c>
      <c r="Q21" s="25">
        <v>3.1</v>
      </c>
      <c r="R21" s="25">
        <v>2.2999999999999998</v>
      </c>
      <c r="S21" s="25">
        <v>1.3</v>
      </c>
      <c r="T21" s="25">
        <v>0.5</v>
      </c>
      <c r="U21" s="25">
        <v>0</v>
      </c>
      <c r="V21" s="25">
        <v>0</v>
      </c>
      <c r="W21" s="25">
        <v>2.5</v>
      </c>
      <c r="X21" s="25">
        <v>2.9</v>
      </c>
      <c r="Y21" s="25">
        <v>9.1999999999999993</v>
      </c>
      <c r="Z21" s="25">
        <v>24.9</v>
      </c>
      <c r="AA21" s="25">
        <v>2.9</v>
      </c>
    </row>
    <row r="22" spans="1:27" s="3" customFormat="1" ht="15">
      <c r="A22" s="46">
        <v>2015</v>
      </c>
      <c r="B22" s="46" t="s">
        <v>168</v>
      </c>
      <c r="C22" s="25">
        <v>13.4</v>
      </c>
      <c r="D22" s="25">
        <v>0</v>
      </c>
      <c r="E22" s="25">
        <v>0</v>
      </c>
      <c r="F22" s="25">
        <v>0</v>
      </c>
      <c r="G22" s="25">
        <v>0</v>
      </c>
      <c r="H22" s="25">
        <v>2.2999999999999998</v>
      </c>
      <c r="I22" s="25">
        <v>6.5</v>
      </c>
      <c r="J22" s="25">
        <v>15.4</v>
      </c>
      <c r="K22" s="25">
        <v>31.9</v>
      </c>
      <c r="L22" s="25">
        <v>39.200000000000003</v>
      </c>
      <c r="M22" s="25">
        <v>35.299999999999997</v>
      </c>
      <c r="N22" s="25">
        <v>26.8</v>
      </c>
      <c r="O22" s="25">
        <v>18.600000000000001</v>
      </c>
      <c r="P22" s="25">
        <v>10.7</v>
      </c>
      <c r="Q22" s="25">
        <v>6.9</v>
      </c>
      <c r="R22" s="25">
        <v>3.5</v>
      </c>
      <c r="S22" s="25">
        <v>1.7</v>
      </c>
      <c r="T22" s="25">
        <v>2.7</v>
      </c>
      <c r="U22" s="25">
        <v>0</v>
      </c>
      <c r="V22" s="25">
        <v>0</v>
      </c>
      <c r="W22" s="25">
        <v>0</v>
      </c>
      <c r="X22" s="25">
        <v>1.9</v>
      </c>
      <c r="Y22" s="25">
        <v>8.8000000000000007</v>
      </c>
      <c r="Z22" s="25">
        <v>30</v>
      </c>
      <c r="AA22" s="25">
        <v>4.7</v>
      </c>
    </row>
    <row r="23" spans="1:27" s="3" customFormat="1" ht="15">
      <c r="A23" s="46">
        <v>2016</v>
      </c>
      <c r="B23" s="46" t="s">
        <v>168</v>
      </c>
      <c r="C23" s="25">
        <v>16.5</v>
      </c>
      <c r="D23" s="25">
        <v>0</v>
      </c>
      <c r="E23" s="25">
        <v>0</v>
      </c>
      <c r="F23" s="25">
        <v>0</v>
      </c>
      <c r="G23" s="25">
        <v>0</v>
      </c>
      <c r="H23" s="25">
        <v>5</v>
      </c>
      <c r="I23" s="25">
        <v>7.7</v>
      </c>
      <c r="J23" s="25">
        <v>21.7</v>
      </c>
      <c r="K23" s="25">
        <v>35.6</v>
      </c>
      <c r="L23" s="25">
        <v>42.4</v>
      </c>
      <c r="M23" s="25">
        <v>55.8</v>
      </c>
      <c r="N23" s="25">
        <v>34.1</v>
      </c>
      <c r="O23" s="25">
        <v>19.2</v>
      </c>
      <c r="P23" s="25">
        <v>11.8</v>
      </c>
      <c r="Q23" s="25">
        <v>6.8</v>
      </c>
      <c r="R23" s="25">
        <v>3.4</v>
      </c>
      <c r="S23" s="25">
        <v>2.1</v>
      </c>
      <c r="T23" s="25">
        <v>1.1000000000000001</v>
      </c>
      <c r="U23" s="25">
        <v>0</v>
      </c>
      <c r="V23" s="25">
        <v>1.3</v>
      </c>
      <c r="W23" s="25">
        <v>2.4</v>
      </c>
      <c r="X23" s="25">
        <v>2.7</v>
      </c>
      <c r="Y23" s="25">
        <v>10.9</v>
      </c>
      <c r="Z23" s="25">
        <v>37.9</v>
      </c>
      <c r="AA23" s="25">
        <v>4.8</v>
      </c>
    </row>
    <row r="24" spans="1:27" s="3" customFormat="1" ht="15">
      <c r="A24" s="46">
        <v>2017</v>
      </c>
      <c r="B24" s="46" t="s">
        <v>168</v>
      </c>
      <c r="C24" s="25">
        <v>17.899999999999999</v>
      </c>
      <c r="D24" s="25">
        <v>0</v>
      </c>
      <c r="E24" s="25">
        <v>0</v>
      </c>
      <c r="F24" s="25">
        <v>0</v>
      </c>
      <c r="G24" s="25">
        <v>1.1000000000000001</v>
      </c>
      <c r="H24" s="25">
        <v>3</v>
      </c>
      <c r="I24" s="25">
        <v>7.9</v>
      </c>
      <c r="J24" s="25">
        <v>19.100000000000001</v>
      </c>
      <c r="K24" s="25">
        <v>34.1</v>
      </c>
      <c r="L24" s="25">
        <v>53.5</v>
      </c>
      <c r="M24" s="25">
        <v>55.6</v>
      </c>
      <c r="N24" s="25">
        <v>42.2</v>
      </c>
      <c r="O24" s="25">
        <v>25.3</v>
      </c>
      <c r="P24" s="25">
        <v>11.2</v>
      </c>
      <c r="Q24" s="25">
        <v>6.3</v>
      </c>
      <c r="R24" s="25">
        <v>3.3</v>
      </c>
      <c r="S24" s="25">
        <v>1.9</v>
      </c>
      <c r="T24" s="25">
        <v>1.6</v>
      </c>
      <c r="U24" s="25">
        <v>0</v>
      </c>
      <c r="V24" s="25">
        <v>0</v>
      </c>
      <c r="W24" s="25">
        <v>0</v>
      </c>
      <c r="X24" s="25">
        <v>2.5</v>
      </c>
      <c r="Y24" s="25">
        <v>10.1</v>
      </c>
      <c r="Z24" s="25">
        <v>44.1</v>
      </c>
      <c r="AA24" s="25">
        <v>4.5</v>
      </c>
    </row>
    <row r="25" spans="1:27" s="3" customFormat="1" ht="15">
      <c r="A25" s="46">
        <v>2018</v>
      </c>
      <c r="B25" s="46" t="s">
        <v>168</v>
      </c>
      <c r="C25" s="25">
        <v>22.8</v>
      </c>
      <c r="D25" s="25">
        <v>0</v>
      </c>
      <c r="E25" s="25">
        <v>0</v>
      </c>
      <c r="F25" s="25">
        <v>0</v>
      </c>
      <c r="G25" s="25">
        <v>0.4</v>
      </c>
      <c r="H25" s="25">
        <v>5.7</v>
      </c>
      <c r="I25" s="25">
        <v>13.9</v>
      </c>
      <c r="J25" s="25">
        <v>24.9</v>
      </c>
      <c r="K25" s="25">
        <v>37.200000000000003</v>
      </c>
      <c r="L25" s="25">
        <v>59.5</v>
      </c>
      <c r="M25" s="25">
        <v>75.3</v>
      </c>
      <c r="N25" s="25">
        <v>54.9</v>
      </c>
      <c r="O25" s="25">
        <v>33.700000000000003</v>
      </c>
      <c r="P25" s="25">
        <v>14.4</v>
      </c>
      <c r="Q25" s="25">
        <v>10</v>
      </c>
      <c r="R25" s="25">
        <v>5.6</v>
      </c>
      <c r="S25" s="25">
        <v>1.8</v>
      </c>
      <c r="T25" s="25">
        <v>1</v>
      </c>
      <c r="U25" s="25">
        <v>1.4</v>
      </c>
      <c r="V25" s="25">
        <v>2.5</v>
      </c>
      <c r="W25" s="25">
        <v>0</v>
      </c>
      <c r="X25" s="25">
        <v>4.3</v>
      </c>
      <c r="Y25" s="25">
        <v>12.7</v>
      </c>
      <c r="Z25" s="25">
        <v>55.8</v>
      </c>
      <c r="AA25" s="25">
        <v>6.4</v>
      </c>
    </row>
    <row r="26" spans="1:27" s="3" customFormat="1" ht="15">
      <c r="A26" s="46">
        <v>2019</v>
      </c>
      <c r="B26" s="46" t="s">
        <v>168</v>
      </c>
      <c r="C26" s="25">
        <v>24.6</v>
      </c>
      <c r="D26" s="25">
        <v>0</v>
      </c>
      <c r="E26" s="25">
        <v>0</v>
      </c>
      <c r="F26" s="25">
        <v>0</v>
      </c>
      <c r="G26" s="25">
        <v>0</v>
      </c>
      <c r="H26" s="25">
        <v>6.7</v>
      </c>
      <c r="I26" s="25">
        <v>16.7</v>
      </c>
      <c r="J26" s="25">
        <v>23.1</v>
      </c>
      <c r="K26" s="25">
        <v>39.700000000000003</v>
      </c>
      <c r="L26" s="25">
        <v>58.9</v>
      </c>
      <c r="M26" s="25">
        <v>83.9</v>
      </c>
      <c r="N26" s="25">
        <v>68.099999999999994</v>
      </c>
      <c r="O26" s="25">
        <v>36.6</v>
      </c>
      <c r="P26" s="25">
        <v>16.899999999999999</v>
      </c>
      <c r="Q26" s="25">
        <v>8.9</v>
      </c>
      <c r="R26" s="25">
        <v>5.3</v>
      </c>
      <c r="S26" s="25">
        <v>0.7</v>
      </c>
      <c r="T26" s="25">
        <v>0</v>
      </c>
      <c r="U26" s="25">
        <v>0.7</v>
      </c>
      <c r="V26" s="25">
        <v>1.2</v>
      </c>
      <c r="W26" s="25">
        <v>0</v>
      </c>
      <c r="X26" s="25">
        <v>5</v>
      </c>
      <c r="Y26" s="25">
        <v>13.3</v>
      </c>
      <c r="Z26" s="25">
        <v>61.9</v>
      </c>
      <c r="AA26" s="25">
        <v>6.2</v>
      </c>
    </row>
    <row r="27" spans="1:27" s="3" customFormat="1" ht="15">
      <c r="A27" s="46">
        <v>2020</v>
      </c>
      <c r="B27" s="46" t="s">
        <v>168</v>
      </c>
      <c r="C27" s="25">
        <v>25.6</v>
      </c>
      <c r="D27" s="25">
        <v>0</v>
      </c>
      <c r="E27" s="25">
        <v>0</v>
      </c>
      <c r="F27" s="25">
        <v>0</v>
      </c>
      <c r="G27" s="25">
        <v>0.7</v>
      </c>
      <c r="H27" s="25">
        <v>6.4</v>
      </c>
      <c r="I27" s="25">
        <v>17.5</v>
      </c>
      <c r="J27" s="25">
        <v>30.5</v>
      </c>
      <c r="K27" s="25">
        <v>44.3</v>
      </c>
      <c r="L27" s="25">
        <v>54</v>
      </c>
      <c r="M27" s="25">
        <v>72.3</v>
      </c>
      <c r="N27" s="25">
        <v>71.900000000000006</v>
      </c>
      <c r="O27" s="25">
        <v>41.6</v>
      </c>
      <c r="P27" s="25">
        <v>24.5</v>
      </c>
      <c r="Q27" s="25">
        <v>11.2</v>
      </c>
      <c r="R27" s="25">
        <v>3.3</v>
      </c>
      <c r="S27" s="25">
        <v>1.7</v>
      </c>
      <c r="T27" s="25">
        <v>1</v>
      </c>
      <c r="U27" s="25">
        <v>2.1</v>
      </c>
      <c r="V27" s="25">
        <v>2.4</v>
      </c>
      <c r="W27" s="25">
        <v>2.2999999999999998</v>
      </c>
      <c r="X27" s="25">
        <v>5.2</v>
      </c>
      <c r="Y27" s="25">
        <v>15.4</v>
      </c>
      <c r="Z27" s="25">
        <v>59.9</v>
      </c>
      <c r="AA27" s="25">
        <v>8.4</v>
      </c>
    </row>
    <row r="28" spans="1:27" s="3" customFormat="1" ht="15">
      <c r="A28" s="46">
        <v>2021</v>
      </c>
      <c r="B28" s="46" t="s">
        <v>168</v>
      </c>
      <c r="C28" s="25">
        <v>25.5</v>
      </c>
      <c r="D28" s="25">
        <v>0</v>
      </c>
      <c r="E28" s="25">
        <v>0</v>
      </c>
      <c r="F28" s="25">
        <v>0</v>
      </c>
      <c r="G28" s="25">
        <v>0</v>
      </c>
      <c r="H28" s="25">
        <v>4.7</v>
      </c>
      <c r="I28" s="25">
        <v>16.7</v>
      </c>
      <c r="J28" s="25">
        <v>26.4</v>
      </c>
      <c r="K28" s="25">
        <v>35.1</v>
      </c>
      <c r="L28" s="25">
        <v>61.8</v>
      </c>
      <c r="M28" s="25">
        <v>69.400000000000006</v>
      </c>
      <c r="N28" s="25">
        <v>67</v>
      </c>
      <c r="O28" s="25">
        <v>49.3</v>
      </c>
      <c r="P28" s="25">
        <v>27.5</v>
      </c>
      <c r="Q28" s="25">
        <v>11</v>
      </c>
      <c r="R28" s="25">
        <v>5.8</v>
      </c>
      <c r="S28" s="25">
        <v>2.7</v>
      </c>
      <c r="T28" s="25">
        <v>1.9</v>
      </c>
      <c r="U28" s="25">
        <v>1.4</v>
      </c>
      <c r="V28" s="25">
        <v>1.2</v>
      </c>
      <c r="W28" s="25">
        <v>0</v>
      </c>
      <c r="X28" s="25">
        <v>4.5999999999999996</v>
      </c>
      <c r="Y28" s="25">
        <v>12.8</v>
      </c>
      <c r="Z28" s="25">
        <v>61.9</v>
      </c>
      <c r="AA28" s="25">
        <v>9.5</v>
      </c>
    </row>
    <row r="29" spans="1:27" s="3" customFormat="1" ht="15">
      <c r="A29" s="46">
        <v>2022</v>
      </c>
      <c r="B29" s="46" t="s">
        <v>168</v>
      </c>
      <c r="C29" s="25">
        <v>20</v>
      </c>
      <c r="D29" s="25">
        <v>0</v>
      </c>
      <c r="E29" s="25">
        <v>0</v>
      </c>
      <c r="F29" s="25">
        <v>0</v>
      </c>
      <c r="G29" s="25">
        <v>0</v>
      </c>
      <c r="H29" s="25">
        <v>5.4</v>
      </c>
      <c r="I29" s="25">
        <v>13.5</v>
      </c>
      <c r="J29" s="25">
        <v>17.2</v>
      </c>
      <c r="K29" s="25">
        <v>21.8</v>
      </c>
      <c r="L29" s="25">
        <v>40.5</v>
      </c>
      <c r="M29" s="25">
        <v>54.4</v>
      </c>
      <c r="N29" s="25">
        <v>58.5</v>
      </c>
      <c r="O29" s="25">
        <v>37.299999999999997</v>
      </c>
      <c r="P29" s="25">
        <v>24.7</v>
      </c>
      <c r="Q29" s="25">
        <v>13.1</v>
      </c>
      <c r="R29" s="25">
        <v>8.5</v>
      </c>
      <c r="S29" s="25">
        <v>2.8</v>
      </c>
      <c r="T29" s="25">
        <v>2.2000000000000002</v>
      </c>
      <c r="U29" s="25">
        <v>0.7</v>
      </c>
      <c r="V29" s="25">
        <v>1.2</v>
      </c>
      <c r="W29" s="25">
        <v>2.2000000000000002</v>
      </c>
      <c r="X29" s="25">
        <v>4</v>
      </c>
      <c r="Y29" s="25">
        <v>8.9</v>
      </c>
      <c r="Z29" s="25">
        <v>47.7</v>
      </c>
      <c r="AA29" s="25">
        <v>9.8000000000000007</v>
      </c>
    </row>
    <row r="30" spans="1:27" s="3" customFormat="1" ht="15">
      <c r="A30" s="46">
        <v>2023</v>
      </c>
      <c r="B30" s="46" t="s">
        <v>168</v>
      </c>
      <c r="C30" s="25">
        <v>22.4</v>
      </c>
      <c r="D30" s="25">
        <v>0</v>
      </c>
      <c r="E30" s="25">
        <v>0</v>
      </c>
      <c r="F30" s="25">
        <v>0</v>
      </c>
      <c r="G30" s="25">
        <v>0.3</v>
      </c>
      <c r="H30" s="25">
        <v>4.7</v>
      </c>
      <c r="I30" s="25">
        <v>12.6</v>
      </c>
      <c r="J30" s="25">
        <v>16.3</v>
      </c>
      <c r="K30" s="25">
        <v>29.6</v>
      </c>
      <c r="L30" s="25">
        <v>42.5</v>
      </c>
      <c r="M30" s="25">
        <v>68.3</v>
      </c>
      <c r="N30" s="25">
        <v>62.8</v>
      </c>
      <c r="O30" s="25">
        <v>44.8</v>
      </c>
      <c r="P30" s="25">
        <v>25.5</v>
      </c>
      <c r="Q30" s="25">
        <v>11</v>
      </c>
      <c r="R30" s="25">
        <v>8.1999999999999993</v>
      </c>
      <c r="S30" s="25">
        <v>3.5</v>
      </c>
      <c r="T30" s="25">
        <v>4.5</v>
      </c>
      <c r="U30" s="25">
        <v>2.1</v>
      </c>
      <c r="V30" s="25">
        <v>0</v>
      </c>
      <c r="W30" s="25">
        <v>4.4000000000000004</v>
      </c>
      <c r="X30" s="25">
        <v>3.8</v>
      </c>
      <c r="Y30" s="25">
        <v>9.8000000000000007</v>
      </c>
      <c r="Z30" s="25">
        <v>54.6</v>
      </c>
      <c r="AA30" s="25">
        <v>10.1</v>
      </c>
    </row>
    <row r="31" spans="1:27" s="3" customFormat="1" ht="27.75" customHeight="1">
      <c r="A31" s="46">
        <v>2000</v>
      </c>
      <c r="B31" s="46" t="s">
        <v>17</v>
      </c>
      <c r="C31" s="25">
        <v>1.9</v>
      </c>
      <c r="D31" s="25">
        <v>0</v>
      </c>
      <c r="E31" s="25">
        <v>0</v>
      </c>
      <c r="F31" s="25">
        <v>0</v>
      </c>
      <c r="G31" s="25">
        <v>0</v>
      </c>
      <c r="H31" s="25">
        <v>6.4</v>
      </c>
      <c r="I31" s="25">
        <v>3.2</v>
      </c>
      <c r="J31" s="25">
        <v>7.1</v>
      </c>
      <c r="K31" s="25">
        <v>5</v>
      </c>
      <c r="L31" s="25">
        <v>2.4</v>
      </c>
      <c r="M31" s="25">
        <v>2.1</v>
      </c>
      <c r="N31" s="25">
        <v>1.2</v>
      </c>
      <c r="O31" s="25">
        <v>1.1000000000000001</v>
      </c>
      <c r="P31" s="25">
        <v>0</v>
      </c>
      <c r="Q31" s="25">
        <v>0.7</v>
      </c>
      <c r="R31" s="25">
        <v>0.8</v>
      </c>
      <c r="S31" s="25">
        <v>0</v>
      </c>
      <c r="T31" s="25">
        <v>1</v>
      </c>
      <c r="U31" s="25">
        <v>0</v>
      </c>
      <c r="V31" s="25">
        <v>0</v>
      </c>
      <c r="W31" s="25">
        <v>0</v>
      </c>
      <c r="X31" s="25">
        <v>2</v>
      </c>
      <c r="Y31" s="25">
        <v>3.2</v>
      </c>
      <c r="Z31" s="25">
        <v>1.7</v>
      </c>
      <c r="AA31" s="25">
        <v>0.4</v>
      </c>
    </row>
    <row r="32" spans="1:27" s="3" customFormat="1" ht="15">
      <c r="A32" s="46">
        <v>2001</v>
      </c>
      <c r="B32" s="46" t="s">
        <v>17</v>
      </c>
      <c r="C32" s="25">
        <v>2.4</v>
      </c>
      <c r="D32" s="25">
        <v>0</v>
      </c>
      <c r="E32" s="25">
        <v>0</v>
      </c>
      <c r="F32" s="25">
        <v>0</v>
      </c>
      <c r="G32" s="25">
        <v>0</v>
      </c>
      <c r="H32" s="25">
        <v>2.6</v>
      </c>
      <c r="I32" s="25">
        <v>7</v>
      </c>
      <c r="J32" s="25">
        <v>8</v>
      </c>
      <c r="K32" s="25">
        <v>6.1</v>
      </c>
      <c r="L32" s="25">
        <v>3.8</v>
      </c>
      <c r="M32" s="25">
        <v>2.1</v>
      </c>
      <c r="N32" s="25">
        <v>1.8</v>
      </c>
      <c r="O32" s="25">
        <v>2.2999999999999998</v>
      </c>
      <c r="P32" s="25">
        <v>2</v>
      </c>
      <c r="Q32" s="25">
        <v>1.5</v>
      </c>
      <c r="R32" s="25">
        <v>0</v>
      </c>
      <c r="S32" s="25">
        <v>1.7</v>
      </c>
      <c r="T32" s="25">
        <v>0</v>
      </c>
      <c r="U32" s="25">
        <v>0</v>
      </c>
      <c r="V32" s="25">
        <v>0</v>
      </c>
      <c r="W32" s="25">
        <v>0</v>
      </c>
      <c r="X32" s="25">
        <v>2</v>
      </c>
      <c r="Y32" s="25">
        <v>3.6</v>
      </c>
      <c r="Z32" s="25">
        <v>2.5</v>
      </c>
      <c r="AA32" s="25">
        <v>1</v>
      </c>
    </row>
    <row r="33" spans="1:27" s="3" customFormat="1" ht="15">
      <c r="A33" s="46">
        <v>2002</v>
      </c>
      <c r="B33" s="46" t="s">
        <v>17</v>
      </c>
      <c r="C33" s="25">
        <v>2.2999999999999998</v>
      </c>
      <c r="D33" s="25">
        <v>0</v>
      </c>
      <c r="E33" s="25">
        <v>0</v>
      </c>
      <c r="F33" s="25">
        <v>0</v>
      </c>
      <c r="G33" s="25">
        <v>0</v>
      </c>
      <c r="H33" s="25">
        <v>4.5</v>
      </c>
      <c r="I33" s="25">
        <v>5</v>
      </c>
      <c r="J33" s="25">
        <v>10.4</v>
      </c>
      <c r="K33" s="25">
        <v>3.1</v>
      </c>
      <c r="L33" s="25">
        <v>2.4</v>
      </c>
      <c r="M33" s="25">
        <v>4.5999999999999996</v>
      </c>
      <c r="N33" s="25">
        <v>2.2999999999999998</v>
      </c>
      <c r="O33" s="25">
        <v>1.2</v>
      </c>
      <c r="P33" s="25">
        <v>1.9</v>
      </c>
      <c r="Q33" s="25">
        <v>0</v>
      </c>
      <c r="R33" s="25">
        <v>0</v>
      </c>
      <c r="S33" s="25">
        <v>0.8</v>
      </c>
      <c r="T33" s="25">
        <v>0</v>
      </c>
      <c r="U33" s="25">
        <v>0</v>
      </c>
      <c r="V33" s="25">
        <v>0</v>
      </c>
      <c r="W33" s="25">
        <v>0</v>
      </c>
      <c r="X33" s="25">
        <v>2</v>
      </c>
      <c r="Y33" s="25">
        <v>3.4</v>
      </c>
      <c r="Z33" s="25">
        <v>2.6</v>
      </c>
      <c r="AA33" s="25">
        <v>0.5</v>
      </c>
    </row>
    <row r="34" spans="1:27" s="3" customFormat="1" ht="15">
      <c r="A34" s="46">
        <v>2003</v>
      </c>
      <c r="B34" s="46" t="s">
        <v>17</v>
      </c>
      <c r="C34" s="25">
        <v>2.2999999999999998</v>
      </c>
      <c r="D34" s="25">
        <v>0</v>
      </c>
      <c r="E34" s="25">
        <v>0</v>
      </c>
      <c r="F34" s="25">
        <v>0</v>
      </c>
      <c r="G34" s="25">
        <v>0</v>
      </c>
      <c r="H34" s="25">
        <v>3.2</v>
      </c>
      <c r="I34" s="25">
        <v>4.9000000000000004</v>
      </c>
      <c r="J34" s="25">
        <v>6</v>
      </c>
      <c r="K34" s="25">
        <v>4.3</v>
      </c>
      <c r="L34" s="25">
        <v>6.7</v>
      </c>
      <c r="M34" s="25">
        <v>1.5</v>
      </c>
      <c r="N34" s="25">
        <v>1.7</v>
      </c>
      <c r="O34" s="25">
        <v>3.6</v>
      </c>
      <c r="P34" s="25">
        <v>2.4</v>
      </c>
      <c r="Q34" s="25">
        <v>0</v>
      </c>
      <c r="R34" s="25">
        <v>0.8</v>
      </c>
      <c r="S34" s="25">
        <v>0.8</v>
      </c>
      <c r="T34" s="25">
        <v>0</v>
      </c>
      <c r="U34" s="25">
        <v>0</v>
      </c>
      <c r="V34" s="25">
        <v>0</v>
      </c>
      <c r="W34" s="25">
        <v>0</v>
      </c>
      <c r="X34" s="25">
        <v>1.7</v>
      </c>
      <c r="Y34" s="25">
        <v>2.8</v>
      </c>
      <c r="Z34" s="25">
        <v>3.4</v>
      </c>
      <c r="AA34" s="25">
        <v>0.8</v>
      </c>
    </row>
    <row r="35" spans="1:27" s="3" customFormat="1" ht="15">
      <c r="A35" s="46">
        <v>2004</v>
      </c>
      <c r="B35" s="46" t="s">
        <v>17</v>
      </c>
      <c r="C35" s="25">
        <v>2.5</v>
      </c>
      <c r="D35" s="25">
        <v>0</v>
      </c>
      <c r="E35" s="25">
        <v>0</v>
      </c>
      <c r="F35" s="25">
        <v>0</v>
      </c>
      <c r="G35" s="25">
        <v>0</v>
      </c>
      <c r="H35" s="25">
        <v>3.1</v>
      </c>
      <c r="I35" s="25">
        <v>2.4</v>
      </c>
      <c r="J35" s="25">
        <v>8.6999999999999993</v>
      </c>
      <c r="K35" s="25">
        <v>6.2</v>
      </c>
      <c r="L35" s="25">
        <v>5.4</v>
      </c>
      <c r="M35" s="25">
        <v>2.9</v>
      </c>
      <c r="N35" s="25">
        <v>3.2</v>
      </c>
      <c r="O35" s="25">
        <v>3</v>
      </c>
      <c r="P35" s="25">
        <v>1.2</v>
      </c>
      <c r="Q35" s="25">
        <v>0</v>
      </c>
      <c r="R35" s="25">
        <v>0</v>
      </c>
      <c r="S35" s="25">
        <v>1.7</v>
      </c>
      <c r="T35" s="25">
        <v>1</v>
      </c>
      <c r="U35" s="25">
        <v>1.3</v>
      </c>
      <c r="V35" s="25">
        <v>0</v>
      </c>
      <c r="W35" s="25">
        <v>0</v>
      </c>
      <c r="X35" s="25">
        <v>1.2</v>
      </c>
      <c r="Y35" s="25">
        <v>3.1</v>
      </c>
      <c r="Z35" s="25">
        <v>3.6</v>
      </c>
      <c r="AA35" s="25">
        <v>0.7</v>
      </c>
    </row>
    <row r="36" spans="1:27" s="3" customFormat="1" ht="15">
      <c r="A36" s="46">
        <v>2005</v>
      </c>
      <c r="B36" s="46" t="s">
        <v>17</v>
      </c>
      <c r="C36" s="25">
        <v>2.8</v>
      </c>
      <c r="D36" s="25">
        <v>0</v>
      </c>
      <c r="E36" s="25">
        <v>0</v>
      </c>
      <c r="F36" s="25">
        <v>0</v>
      </c>
      <c r="G36" s="25">
        <v>0</v>
      </c>
      <c r="H36" s="25">
        <v>1.3</v>
      </c>
      <c r="I36" s="25">
        <v>5.9</v>
      </c>
      <c r="J36" s="25">
        <v>5.2</v>
      </c>
      <c r="K36" s="25">
        <v>4</v>
      </c>
      <c r="L36" s="25">
        <v>8.4</v>
      </c>
      <c r="M36" s="25">
        <v>5.3</v>
      </c>
      <c r="N36" s="25">
        <v>3.2</v>
      </c>
      <c r="O36" s="25">
        <v>3</v>
      </c>
      <c r="P36" s="25">
        <v>1.7</v>
      </c>
      <c r="Q36" s="25">
        <v>1.4</v>
      </c>
      <c r="R36" s="25">
        <v>3.1</v>
      </c>
      <c r="S36" s="25">
        <v>0</v>
      </c>
      <c r="T36" s="25">
        <v>0</v>
      </c>
      <c r="U36" s="25">
        <v>2.7</v>
      </c>
      <c r="V36" s="25">
        <v>0</v>
      </c>
      <c r="W36" s="25">
        <v>0</v>
      </c>
      <c r="X36" s="25">
        <v>1.5</v>
      </c>
      <c r="Y36" s="25">
        <v>2.5</v>
      </c>
      <c r="Z36" s="25">
        <v>5</v>
      </c>
      <c r="AA36" s="25">
        <v>1.3</v>
      </c>
    </row>
    <row r="37" spans="1:27" s="3" customFormat="1" ht="15">
      <c r="A37" s="46">
        <v>2006</v>
      </c>
      <c r="B37" s="46" t="s">
        <v>17</v>
      </c>
      <c r="C37" s="25">
        <v>3.2</v>
      </c>
      <c r="D37" s="25">
        <v>0</v>
      </c>
      <c r="E37" s="25">
        <v>0</v>
      </c>
      <c r="F37" s="25">
        <v>0</v>
      </c>
      <c r="G37" s="25">
        <v>0</v>
      </c>
      <c r="H37" s="25">
        <v>0.6</v>
      </c>
      <c r="I37" s="25">
        <v>4.0999999999999996</v>
      </c>
      <c r="J37" s="25">
        <v>9.6</v>
      </c>
      <c r="K37" s="25">
        <v>9.6999999999999993</v>
      </c>
      <c r="L37" s="25">
        <v>9.5</v>
      </c>
      <c r="M37" s="25">
        <v>5.2</v>
      </c>
      <c r="N37" s="25">
        <v>2.6</v>
      </c>
      <c r="O37" s="25">
        <v>5.3</v>
      </c>
      <c r="P37" s="25">
        <v>1.7</v>
      </c>
      <c r="Q37" s="25">
        <v>0.7</v>
      </c>
      <c r="R37" s="25">
        <v>0</v>
      </c>
      <c r="S37" s="25">
        <v>0</v>
      </c>
      <c r="T37" s="25">
        <v>0</v>
      </c>
      <c r="U37" s="25">
        <v>0</v>
      </c>
      <c r="V37" s="25">
        <v>0</v>
      </c>
      <c r="W37" s="25">
        <v>0</v>
      </c>
      <c r="X37" s="25">
        <v>1</v>
      </c>
      <c r="Y37" s="25">
        <v>3.7</v>
      </c>
      <c r="Z37" s="25">
        <v>5.6</v>
      </c>
      <c r="AA37" s="25">
        <v>0.5</v>
      </c>
    </row>
    <row r="38" spans="1:27" s="3" customFormat="1" ht="15">
      <c r="A38" s="46">
        <v>2007</v>
      </c>
      <c r="B38" s="46" t="s">
        <v>17</v>
      </c>
      <c r="C38" s="25">
        <v>2.2000000000000002</v>
      </c>
      <c r="D38" s="25">
        <v>0</v>
      </c>
      <c r="E38" s="25">
        <v>0</v>
      </c>
      <c r="F38" s="25">
        <v>0</v>
      </c>
      <c r="G38" s="25">
        <v>0</v>
      </c>
      <c r="H38" s="25">
        <v>5.5</v>
      </c>
      <c r="I38" s="25">
        <v>2.9</v>
      </c>
      <c r="J38" s="25">
        <v>4.2</v>
      </c>
      <c r="K38" s="25">
        <v>2.5</v>
      </c>
      <c r="L38" s="25">
        <v>5.6</v>
      </c>
      <c r="M38" s="25">
        <v>6.2</v>
      </c>
      <c r="N38" s="25">
        <v>1</v>
      </c>
      <c r="O38" s="25">
        <v>2.2999999999999998</v>
      </c>
      <c r="P38" s="25">
        <v>1.8</v>
      </c>
      <c r="Q38" s="25">
        <v>0</v>
      </c>
      <c r="R38" s="25">
        <v>3.1</v>
      </c>
      <c r="S38" s="25">
        <v>0</v>
      </c>
      <c r="T38" s="25">
        <v>0</v>
      </c>
      <c r="U38" s="25">
        <v>0</v>
      </c>
      <c r="V38" s="25">
        <v>0</v>
      </c>
      <c r="W38" s="25">
        <v>0</v>
      </c>
      <c r="X38" s="25">
        <v>1.7</v>
      </c>
      <c r="Y38" s="25">
        <v>2.2000000000000002</v>
      </c>
      <c r="Z38" s="25">
        <v>3.8</v>
      </c>
      <c r="AA38" s="25">
        <v>0.9</v>
      </c>
    </row>
    <row r="39" spans="1:27" s="3" customFormat="1" ht="15">
      <c r="A39" s="46">
        <v>2008</v>
      </c>
      <c r="B39" s="46" t="s">
        <v>17</v>
      </c>
      <c r="C39" s="25">
        <v>4.0999999999999996</v>
      </c>
      <c r="D39" s="25">
        <v>0</v>
      </c>
      <c r="E39" s="25">
        <v>0</v>
      </c>
      <c r="F39" s="25">
        <v>0</v>
      </c>
      <c r="G39" s="25">
        <v>0</v>
      </c>
      <c r="H39" s="25">
        <v>3.1</v>
      </c>
      <c r="I39" s="25">
        <v>10.9</v>
      </c>
      <c r="J39" s="25">
        <v>10.6</v>
      </c>
      <c r="K39" s="25">
        <v>9.6</v>
      </c>
      <c r="L39" s="25">
        <v>6.8</v>
      </c>
      <c r="M39" s="25">
        <v>7.6</v>
      </c>
      <c r="N39" s="25">
        <v>4.5</v>
      </c>
      <c r="O39" s="25">
        <v>3.3</v>
      </c>
      <c r="P39" s="25">
        <v>3</v>
      </c>
      <c r="Q39" s="25">
        <v>1.2</v>
      </c>
      <c r="R39" s="25">
        <v>0.8</v>
      </c>
      <c r="S39" s="25">
        <v>0.8</v>
      </c>
      <c r="T39" s="25">
        <v>3</v>
      </c>
      <c r="U39" s="25">
        <v>0</v>
      </c>
      <c r="V39" s="25">
        <v>0</v>
      </c>
      <c r="W39" s="25">
        <v>0</v>
      </c>
      <c r="X39" s="25">
        <v>3</v>
      </c>
      <c r="Y39" s="25">
        <v>5.2</v>
      </c>
      <c r="Z39" s="25">
        <v>5.6</v>
      </c>
      <c r="AA39" s="25">
        <v>1.5</v>
      </c>
    </row>
    <row r="40" spans="1:27" s="3" customFormat="1" ht="15">
      <c r="A40" s="46">
        <v>2009</v>
      </c>
      <c r="B40" s="46" t="s">
        <v>17</v>
      </c>
      <c r="C40" s="25">
        <v>4.8</v>
      </c>
      <c r="D40" s="25">
        <v>0</v>
      </c>
      <c r="E40" s="25">
        <v>0</v>
      </c>
      <c r="F40" s="25">
        <v>0</v>
      </c>
      <c r="G40" s="25">
        <v>0.7</v>
      </c>
      <c r="H40" s="25">
        <v>4.3</v>
      </c>
      <c r="I40" s="25">
        <v>6.3</v>
      </c>
      <c r="J40" s="25">
        <v>10.4</v>
      </c>
      <c r="K40" s="25">
        <v>15.3</v>
      </c>
      <c r="L40" s="25">
        <v>13.6</v>
      </c>
      <c r="M40" s="25">
        <v>8.6999999999999993</v>
      </c>
      <c r="N40" s="25">
        <v>5.8</v>
      </c>
      <c r="O40" s="25">
        <v>5.4</v>
      </c>
      <c r="P40" s="25">
        <v>1.2</v>
      </c>
      <c r="Q40" s="25">
        <v>0.6</v>
      </c>
      <c r="R40" s="25">
        <v>2.2000000000000002</v>
      </c>
      <c r="S40" s="25">
        <v>0</v>
      </c>
      <c r="T40" s="25">
        <v>0</v>
      </c>
      <c r="U40" s="25">
        <v>0</v>
      </c>
      <c r="V40" s="25">
        <v>0</v>
      </c>
      <c r="W40" s="25">
        <v>0</v>
      </c>
      <c r="X40" s="25">
        <v>2.4</v>
      </c>
      <c r="Y40" s="25">
        <v>5.7</v>
      </c>
      <c r="Z40" s="25">
        <v>8.4</v>
      </c>
      <c r="AA40" s="25">
        <v>0.7</v>
      </c>
    </row>
    <row r="41" spans="1:27" s="3" customFormat="1" ht="15">
      <c r="A41" s="46">
        <v>2010</v>
      </c>
      <c r="B41" s="46" t="s">
        <v>17</v>
      </c>
      <c r="C41" s="25">
        <v>4.4000000000000004</v>
      </c>
      <c r="D41" s="25">
        <v>0</v>
      </c>
      <c r="E41" s="25">
        <v>0</v>
      </c>
      <c r="F41" s="25">
        <v>0</v>
      </c>
      <c r="G41" s="25">
        <v>0</v>
      </c>
      <c r="H41" s="25">
        <v>5.5</v>
      </c>
      <c r="I41" s="25">
        <v>3.9</v>
      </c>
      <c r="J41" s="25">
        <v>11.5</v>
      </c>
      <c r="K41" s="25">
        <v>10.6</v>
      </c>
      <c r="L41" s="25">
        <v>10.7</v>
      </c>
      <c r="M41" s="25">
        <v>6.4</v>
      </c>
      <c r="N41" s="25">
        <v>8.6</v>
      </c>
      <c r="O41" s="25">
        <v>4.2</v>
      </c>
      <c r="P41" s="25">
        <v>1.8</v>
      </c>
      <c r="Q41" s="25">
        <v>3</v>
      </c>
      <c r="R41" s="25">
        <v>0.7</v>
      </c>
      <c r="S41" s="25">
        <v>0.8</v>
      </c>
      <c r="T41" s="25">
        <v>1</v>
      </c>
      <c r="U41" s="25">
        <v>0</v>
      </c>
      <c r="V41" s="25">
        <v>0</v>
      </c>
      <c r="W41" s="25">
        <v>0</v>
      </c>
      <c r="X41" s="25">
        <v>2</v>
      </c>
      <c r="Y41" s="25">
        <v>4.8</v>
      </c>
      <c r="Z41" s="25">
        <v>7.5</v>
      </c>
      <c r="AA41" s="25">
        <v>1.3</v>
      </c>
    </row>
    <row r="42" spans="1:27" s="3" customFormat="1" ht="15">
      <c r="A42" s="46">
        <v>2011</v>
      </c>
      <c r="B42" s="46" t="s">
        <v>17</v>
      </c>
      <c r="C42" s="25">
        <v>5.7</v>
      </c>
      <c r="D42" s="25">
        <v>0</v>
      </c>
      <c r="E42" s="25">
        <v>0</v>
      </c>
      <c r="F42" s="25">
        <v>0</v>
      </c>
      <c r="G42" s="25">
        <v>0</v>
      </c>
      <c r="H42" s="25">
        <v>1.2</v>
      </c>
      <c r="I42" s="25">
        <v>4.9000000000000004</v>
      </c>
      <c r="J42" s="25">
        <v>7.4</v>
      </c>
      <c r="K42" s="25">
        <v>16.399999999999999</v>
      </c>
      <c r="L42" s="25">
        <v>16.899999999999999</v>
      </c>
      <c r="M42" s="25">
        <v>11.3</v>
      </c>
      <c r="N42" s="25">
        <v>8.1</v>
      </c>
      <c r="O42" s="25">
        <v>9.3000000000000007</v>
      </c>
      <c r="P42" s="25">
        <v>5.9</v>
      </c>
      <c r="Q42" s="25">
        <v>0.6</v>
      </c>
      <c r="R42" s="25">
        <v>2.2000000000000002</v>
      </c>
      <c r="S42" s="25">
        <v>1.7</v>
      </c>
      <c r="T42" s="25">
        <v>1</v>
      </c>
      <c r="U42" s="25">
        <v>0</v>
      </c>
      <c r="V42" s="25">
        <v>0</v>
      </c>
      <c r="W42" s="25">
        <v>0</v>
      </c>
      <c r="X42" s="25">
        <v>1.3</v>
      </c>
      <c r="Y42" s="25">
        <v>4.7</v>
      </c>
      <c r="Z42" s="25">
        <v>11.4</v>
      </c>
      <c r="AA42" s="25">
        <v>2.1</v>
      </c>
    </row>
    <row r="43" spans="1:27" s="3" customFormat="1" ht="15">
      <c r="A43" s="46">
        <v>2012</v>
      </c>
      <c r="B43" s="46" t="s">
        <v>17</v>
      </c>
      <c r="C43" s="25">
        <v>6</v>
      </c>
      <c r="D43" s="25">
        <v>0</v>
      </c>
      <c r="E43" s="25">
        <v>0</v>
      </c>
      <c r="F43" s="25">
        <v>0</v>
      </c>
      <c r="G43" s="25">
        <v>0</v>
      </c>
      <c r="H43" s="25">
        <v>1.9</v>
      </c>
      <c r="I43" s="25">
        <v>5.4</v>
      </c>
      <c r="J43" s="25">
        <v>8.6</v>
      </c>
      <c r="K43" s="25">
        <v>11.8</v>
      </c>
      <c r="L43" s="25">
        <v>14</v>
      </c>
      <c r="M43" s="25">
        <v>14</v>
      </c>
      <c r="N43" s="25">
        <v>9.9</v>
      </c>
      <c r="O43" s="25">
        <v>11.2</v>
      </c>
      <c r="P43" s="25">
        <v>4.5999999999999996</v>
      </c>
      <c r="Q43" s="25">
        <v>5.5</v>
      </c>
      <c r="R43" s="25">
        <v>1.3</v>
      </c>
      <c r="S43" s="25">
        <v>0.8</v>
      </c>
      <c r="T43" s="25">
        <v>0</v>
      </c>
      <c r="U43" s="25">
        <v>0</v>
      </c>
      <c r="V43" s="25">
        <v>4.2</v>
      </c>
      <c r="W43" s="25">
        <v>3.7</v>
      </c>
      <c r="X43" s="25">
        <v>1.6</v>
      </c>
      <c r="Y43" s="25">
        <v>4.3</v>
      </c>
      <c r="Z43" s="25">
        <v>12.3</v>
      </c>
      <c r="AA43" s="25">
        <v>2.6</v>
      </c>
    </row>
    <row r="44" spans="1:27" s="3" customFormat="1" ht="15">
      <c r="A44" s="46">
        <v>2013</v>
      </c>
      <c r="B44" s="46" t="s">
        <v>17</v>
      </c>
      <c r="C44" s="25">
        <v>4.9000000000000004</v>
      </c>
      <c r="D44" s="25">
        <v>0</v>
      </c>
      <c r="E44" s="25">
        <v>0</v>
      </c>
      <c r="F44" s="25">
        <v>0</v>
      </c>
      <c r="G44" s="25">
        <v>0</v>
      </c>
      <c r="H44" s="25">
        <v>0.7</v>
      </c>
      <c r="I44" s="25">
        <v>1.6</v>
      </c>
      <c r="J44" s="25">
        <v>5.7</v>
      </c>
      <c r="K44" s="25">
        <v>12.2</v>
      </c>
      <c r="L44" s="25">
        <v>11.2</v>
      </c>
      <c r="M44" s="25">
        <v>12.9</v>
      </c>
      <c r="N44" s="25">
        <v>11.4</v>
      </c>
      <c r="O44" s="25">
        <v>7</v>
      </c>
      <c r="P44" s="25">
        <v>6.2</v>
      </c>
      <c r="Q44" s="25">
        <v>2.5</v>
      </c>
      <c r="R44" s="25">
        <v>1.3</v>
      </c>
      <c r="S44" s="25">
        <v>0</v>
      </c>
      <c r="T44" s="25">
        <v>0</v>
      </c>
      <c r="U44" s="25">
        <v>0</v>
      </c>
      <c r="V44" s="25">
        <v>0</v>
      </c>
      <c r="W44" s="25">
        <v>3.7</v>
      </c>
      <c r="X44" s="25">
        <v>0.5</v>
      </c>
      <c r="Y44" s="25">
        <v>3.2</v>
      </c>
      <c r="Z44" s="25">
        <v>10.6</v>
      </c>
      <c r="AA44" s="25">
        <v>2.1</v>
      </c>
    </row>
    <row r="45" spans="1:27" s="3" customFormat="1" ht="15">
      <c r="A45" s="46">
        <v>2014</v>
      </c>
      <c r="B45" s="46" t="s">
        <v>17</v>
      </c>
      <c r="C45" s="25">
        <v>6</v>
      </c>
      <c r="D45" s="25">
        <v>0</v>
      </c>
      <c r="E45" s="25">
        <v>0</v>
      </c>
      <c r="F45" s="25">
        <v>0</v>
      </c>
      <c r="G45" s="25">
        <v>0.7</v>
      </c>
      <c r="H45" s="25">
        <v>1.3</v>
      </c>
      <c r="I45" s="25">
        <v>3.9</v>
      </c>
      <c r="J45" s="25">
        <v>6.2</v>
      </c>
      <c r="K45" s="25">
        <v>16.600000000000001</v>
      </c>
      <c r="L45" s="25">
        <v>16.8</v>
      </c>
      <c r="M45" s="25">
        <v>13.4</v>
      </c>
      <c r="N45" s="25">
        <v>10.5</v>
      </c>
      <c r="O45" s="25">
        <v>7.8</v>
      </c>
      <c r="P45" s="25">
        <v>6.6</v>
      </c>
      <c r="Q45" s="25">
        <v>2.5</v>
      </c>
      <c r="R45" s="25">
        <v>1.9</v>
      </c>
      <c r="S45" s="25">
        <v>0</v>
      </c>
      <c r="T45" s="25">
        <v>1</v>
      </c>
      <c r="U45" s="25">
        <v>0</v>
      </c>
      <c r="V45" s="25">
        <v>0</v>
      </c>
      <c r="W45" s="25">
        <v>3.5</v>
      </c>
      <c r="X45" s="25">
        <v>1.3</v>
      </c>
      <c r="Y45" s="25">
        <v>4.5</v>
      </c>
      <c r="Z45" s="25">
        <v>12.1</v>
      </c>
      <c r="AA45" s="25">
        <v>2.4</v>
      </c>
    </row>
    <row r="46" spans="1:27" s="3" customFormat="1" ht="15">
      <c r="A46" s="46">
        <v>2015</v>
      </c>
      <c r="B46" s="46" t="s">
        <v>17</v>
      </c>
      <c r="C46" s="25">
        <v>8.1999999999999993</v>
      </c>
      <c r="D46" s="25">
        <v>0</v>
      </c>
      <c r="E46" s="25">
        <v>0</v>
      </c>
      <c r="F46" s="25">
        <v>0</v>
      </c>
      <c r="G46" s="25">
        <v>0</v>
      </c>
      <c r="H46" s="25">
        <v>1.3</v>
      </c>
      <c r="I46" s="25">
        <v>2.2000000000000002</v>
      </c>
      <c r="J46" s="25">
        <v>6.8</v>
      </c>
      <c r="K46" s="25">
        <v>18.8</v>
      </c>
      <c r="L46" s="25">
        <v>24.6</v>
      </c>
      <c r="M46" s="25">
        <v>21.6</v>
      </c>
      <c r="N46" s="25">
        <v>16.100000000000001</v>
      </c>
      <c r="O46" s="25">
        <v>13.4</v>
      </c>
      <c r="P46" s="25">
        <v>8.6</v>
      </c>
      <c r="Q46" s="25">
        <v>6.1</v>
      </c>
      <c r="R46" s="25">
        <v>1.2</v>
      </c>
      <c r="S46" s="25">
        <v>0</v>
      </c>
      <c r="T46" s="25">
        <v>2.9</v>
      </c>
      <c r="U46" s="25">
        <v>0</v>
      </c>
      <c r="V46" s="25">
        <v>0</v>
      </c>
      <c r="W46" s="25">
        <v>0</v>
      </c>
      <c r="X46" s="25">
        <v>0.8</v>
      </c>
      <c r="Y46" s="25">
        <v>4.5999999999999996</v>
      </c>
      <c r="Z46" s="25">
        <v>18.899999999999999</v>
      </c>
      <c r="AA46" s="25">
        <v>3.5</v>
      </c>
    </row>
    <row r="47" spans="1:27" s="3" customFormat="1" ht="15">
      <c r="A47" s="46">
        <v>2016</v>
      </c>
      <c r="B47" s="46" t="s">
        <v>17</v>
      </c>
      <c r="C47" s="25">
        <v>10.1</v>
      </c>
      <c r="D47" s="25">
        <v>0</v>
      </c>
      <c r="E47" s="25">
        <v>0</v>
      </c>
      <c r="F47" s="25">
        <v>0</v>
      </c>
      <c r="G47" s="25">
        <v>0</v>
      </c>
      <c r="H47" s="25">
        <v>3.3</v>
      </c>
      <c r="I47" s="25">
        <v>6.8</v>
      </c>
      <c r="J47" s="25">
        <v>7.8</v>
      </c>
      <c r="K47" s="25">
        <v>19.3</v>
      </c>
      <c r="L47" s="25">
        <v>20.5</v>
      </c>
      <c r="M47" s="25">
        <v>32.299999999999997</v>
      </c>
      <c r="N47" s="25">
        <v>25</v>
      </c>
      <c r="O47" s="25">
        <v>14.7</v>
      </c>
      <c r="P47" s="25">
        <v>10.5</v>
      </c>
      <c r="Q47" s="25">
        <v>6</v>
      </c>
      <c r="R47" s="25">
        <v>0.6</v>
      </c>
      <c r="S47" s="25">
        <v>3.1</v>
      </c>
      <c r="T47" s="25">
        <v>1.9</v>
      </c>
      <c r="U47" s="25">
        <v>0</v>
      </c>
      <c r="V47" s="25">
        <v>2</v>
      </c>
      <c r="W47" s="25">
        <v>0</v>
      </c>
      <c r="X47" s="25">
        <v>2.1</v>
      </c>
      <c r="Y47" s="25">
        <v>5.8</v>
      </c>
      <c r="Z47" s="25">
        <v>23.2</v>
      </c>
      <c r="AA47" s="25">
        <v>4.2</v>
      </c>
    </row>
    <row r="48" spans="1:27" s="3" customFormat="1" ht="15">
      <c r="A48" s="46">
        <v>2017</v>
      </c>
      <c r="B48" s="46" t="s">
        <v>17</v>
      </c>
      <c r="C48" s="25">
        <v>10.6</v>
      </c>
      <c r="D48" s="25">
        <v>0</v>
      </c>
      <c r="E48" s="25">
        <v>0</v>
      </c>
      <c r="F48" s="25">
        <v>0</v>
      </c>
      <c r="G48" s="25">
        <v>0.7</v>
      </c>
      <c r="H48" s="25">
        <v>2</v>
      </c>
      <c r="I48" s="25">
        <v>2.2999999999999998</v>
      </c>
      <c r="J48" s="25">
        <v>8.8000000000000007</v>
      </c>
      <c r="K48" s="25">
        <v>11.9</v>
      </c>
      <c r="L48" s="25">
        <v>38.6</v>
      </c>
      <c r="M48" s="25">
        <v>36.1</v>
      </c>
      <c r="N48" s="25">
        <v>21.4</v>
      </c>
      <c r="O48" s="25">
        <v>15.6</v>
      </c>
      <c r="P48" s="25">
        <v>9.1999999999999993</v>
      </c>
      <c r="Q48" s="25">
        <v>5.3</v>
      </c>
      <c r="R48" s="25">
        <v>3.2</v>
      </c>
      <c r="S48" s="25">
        <v>2.2000000000000002</v>
      </c>
      <c r="T48" s="25">
        <v>0</v>
      </c>
      <c r="U48" s="25">
        <v>0</v>
      </c>
      <c r="V48" s="25">
        <v>0</v>
      </c>
      <c r="W48" s="25">
        <v>0</v>
      </c>
      <c r="X48" s="25">
        <v>1.1000000000000001</v>
      </c>
      <c r="Y48" s="25">
        <v>4</v>
      </c>
      <c r="Z48" s="25">
        <v>27.9</v>
      </c>
      <c r="AA48" s="25">
        <v>3.7</v>
      </c>
    </row>
    <row r="49" spans="1:27" s="3" customFormat="1" ht="15">
      <c r="A49" s="46">
        <v>2018</v>
      </c>
      <c r="B49" s="46" t="s">
        <v>17</v>
      </c>
      <c r="C49" s="25">
        <v>12.3</v>
      </c>
      <c r="D49" s="25">
        <v>0</v>
      </c>
      <c r="E49" s="25">
        <v>0</v>
      </c>
      <c r="F49" s="25">
        <v>0</v>
      </c>
      <c r="G49" s="25">
        <v>0.7</v>
      </c>
      <c r="H49" s="25">
        <v>0.7</v>
      </c>
      <c r="I49" s="25">
        <v>3.5</v>
      </c>
      <c r="J49" s="25">
        <v>10</v>
      </c>
      <c r="K49" s="25">
        <v>19.7</v>
      </c>
      <c r="L49" s="25">
        <v>36.6</v>
      </c>
      <c r="M49" s="25">
        <v>42.5</v>
      </c>
      <c r="N49" s="25">
        <v>25.7</v>
      </c>
      <c r="O49" s="25">
        <v>18.5</v>
      </c>
      <c r="P49" s="25">
        <v>8.5</v>
      </c>
      <c r="Q49" s="25">
        <v>8.6</v>
      </c>
      <c r="R49" s="25">
        <v>5.0999999999999996</v>
      </c>
      <c r="S49" s="25">
        <v>1.4</v>
      </c>
      <c r="T49" s="25">
        <v>0</v>
      </c>
      <c r="U49" s="25">
        <v>1.2</v>
      </c>
      <c r="V49" s="25">
        <v>2</v>
      </c>
      <c r="W49" s="25">
        <v>0</v>
      </c>
      <c r="X49" s="25">
        <v>1</v>
      </c>
      <c r="Y49" s="25">
        <v>5.4</v>
      </c>
      <c r="Z49" s="25">
        <v>30.8</v>
      </c>
      <c r="AA49" s="25">
        <v>4.5999999999999996</v>
      </c>
    </row>
    <row r="50" spans="1:27" s="3" customFormat="1" ht="15">
      <c r="A50" s="46">
        <v>2019</v>
      </c>
      <c r="B50" s="46" t="s">
        <v>17</v>
      </c>
      <c r="C50" s="25">
        <v>14.8</v>
      </c>
      <c r="D50" s="25">
        <v>0</v>
      </c>
      <c r="E50" s="25">
        <v>0</v>
      </c>
      <c r="F50" s="25">
        <v>0</v>
      </c>
      <c r="G50" s="25">
        <v>0</v>
      </c>
      <c r="H50" s="25">
        <v>4.8</v>
      </c>
      <c r="I50" s="25">
        <v>6.5</v>
      </c>
      <c r="J50" s="25">
        <v>13.4</v>
      </c>
      <c r="K50" s="25">
        <v>23.4</v>
      </c>
      <c r="L50" s="25">
        <v>36.299999999999997</v>
      </c>
      <c r="M50" s="25">
        <v>52.8</v>
      </c>
      <c r="N50" s="25">
        <v>36.200000000000003</v>
      </c>
      <c r="O50" s="25">
        <v>21.5</v>
      </c>
      <c r="P50" s="25">
        <v>12.3</v>
      </c>
      <c r="Q50" s="25">
        <v>6.1</v>
      </c>
      <c r="R50" s="25">
        <v>6.4</v>
      </c>
      <c r="S50" s="25">
        <v>0</v>
      </c>
      <c r="T50" s="25">
        <v>0</v>
      </c>
      <c r="U50" s="25">
        <v>0</v>
      </c>
      <c r="V50" s="25">
        <v>0</v>
      </c>
      <c r="W50" s="25">
        <v>0</v>
      </c>
      <c r="X50" s="25">
        <v>2.4</v>
      </c>
      <c r="Y50" s="25">
        <v>7.4</v>
      </c>
      <c r="Z50" s="25">
        <v>36.700000000000003</v>
      </c>
      <c r="AA50" s="25">
        <v>4.7</v>
      </c>
    </row>
    <row r="51" spans="1:27" s="3" customFormat="1" ht="15">
      <c r="A51" s="46">
        <v>2020</v>
      </c>
      <c r="B51" s="46" t="s">
        <v>17</v>
      </c>
      <c r="C51" s="25">
        <v>13.7</v>
      </c>
      <c r="D51" s="25">
        <v>0</v>
      </c>
      <c r="E51" s="25">
        <v>0</v>
      </c>
      <c r="F51" s="25">
        <v>0</v>
      </c>
      <c r="G51" s="25">
        <v>0.7</v>
      </c>
      <c r="H51" s="25">
        <v>2.8</v>
      </c>
      <c r="I51" s="25">
        <v>7.6</v>
      </c>
      <c r="J51" s="25">
        <v>8</v>
      </c>
      <c r="K51" s="25">
        <v>20.100000000000001</v>
      </c>
      <c r="L51" s="25">
        <v>33.799999999999997</v>
      </c>
      <c r="M51" s="25">
        <v>42</v>
      </c>
      <c r="N51" s="25">
        <v>39.200000000000003</v>
      </c>
      <c r="O51" s="25">
        <v>20.9</v>
      </c>
      <c r="P51" s="25">
        <v>14.5</v>
      </c>
      <c r="Q51" s="25">
        <v>9.3000000000000007</v>
      </c>
      <c r="R51" s="25">
        <v>1.3</v>
      </c>
      <c r="S51" s="25">
        <v>0.7</v>
      </c>
      <c r="T51" s="25">
        <v>0.9</v>
      </c>
      <c r="U51" s="25">
        <v>3.6</v>
      </c>
      <c r="V51" s="25">
        <v>1.9</v>
      </c>
      <c r="W51" s="25">
        <v>0</v>
      </c>
      <c r="X51" s="25">
        <v>2.2999999999999998</v>
      </c>
      <c r="Y51" s="25">
        <v>6.1</v>
      </c>
      <c r="Z51" s="25">
        <v>34</v>
      </c>
      <c r="AA51" s="25">
        <v>5.5</v>
      </c>
    </row>
    <row r="52" spans="1:27" s="3" customFormat="1" ht="15">
      <c r="A52" s="46">
        <v>2021</v>
      </c>
      <c r="B52" s="46" t="s">
        <v>17</v>
      </c>
      <c r="C52" s="25">
        <v>14.8</v>
      </c>
      <c r="D52" s="25">
        <v>0</v>
      </c>
      <c r="E52" s="25">
        <v>0</v>
      </c>
      <c r="F52" s="25">
        <v>0</v>
      </c>
      <c r="G52" s="25">
        <v>0</v>
      </c>
      <c r="H52" s="25">
        <v>1.4</v>
      </c>
      <c r="I52" s="25">
        <v>11.2</v>
      </c>
      <c r="J52" s="25">
        <v>12.8</v>
      </c>
      <c r="K52" s="25">
        <v>15.5</v>
      </c>
      <c r="L52" s="25">
        <v>34.4</v>
      </c>
      <c r="M52" s="25">
        <v>50.8</v>
      </c>
      <c r="N52" s="25">
        <v>32.1</v>
      </c>
      <c r="O52" s="25">
        <v>27</v>
      </c>
      <c r="P52" s="25">
        <v>18.100000000000001</v>
      </c>
      <c r="Q52" s="25">
        <v>8</v>
      </c>
      <c r="R52" s="25">
        <v>5</v>
      </c>
      <c r="S52" s="25">
        <v>2.6</v>
      </c>
      <c r="T52" s="25">
        <v>1.8</v>
      </c>
      <c r="U52" s="25">
        <v>2.4</v>
      </c>
      <c r="V52" s="25">
        <v>0</v>
      </c>
      <c r="W52" s="25">
        <v>0</v>
      </c>
      <c r="X52" s="25">
        <v>2.7</v>
      </c>
      <c r="Y52" s="25">
        <v>6.3</v>
      </c>
      <c r="Z52" s="25">
        <v>36.1</v>
      </c>
      <c r="AA52" s="25">
        <v>6.9</v>
      </c>
    </row>
    <row r="53" spans="1:27" s="3" customFormat="1" ht="15">
      <c r="A53" s="46">
        <v>2022</v>
      </c>
      <c r="B53" s="46" t="s">
        <v>17</v>
      </c>
      <c r="C53" s="25">
        <v>13.4</v>
      </c>
      <c r="D53" s="25">
        <v>0</v>
      </c>
      <c r="E53" s="25">
        <v>0</v>
      </c>
      <c r="F53" s="25">
        <v>0</v>
      </c>
      <c r="G53" s="25">
        <v>0</v>
      </c>
      <c r="H53" s="25">
        <v>2.7</v>
      </c>
      <c r="I53" s="25">
        <v>8.1</v>
      </c>
      <c r="J53" s="25">
        <v>8.6999999999999993</v>
      </c>
      <c r="K53" s="25">
        <v>16.899999999999999</v>
      </c>
      <c r="L53" s="25">
        <v>26.8</v>
      </c>
      <c r="M53" s="25">
        <v>38.799999999999997</v>
      </c>
      <c r="N53" s="25">
        <v>40.6</v>
      </c>
      <c r="O53" s="25">
        <v>20.399999999999999</v>
      </c>
      <c r="P53" s="25">
        <v>16.2</v>
      </c>
      <c r="Q53" s="25">
        <v>7.8</v>
      </c>
      <c r="R53" s="25">
        <v>7.9</v>
      </c>
      <c r="S53" s="25">
        <v>3.4</v>
      </c>
      <c r="T53" s="25">
        <v>2.5</v>
      </c>
      <c r="U53" s="25">
        <v>0</v>
      </c>
      <c r="V53" s="25">
        <v>1.9</v>
      </c>
      <c r="W53" s="25">
        <v>0</v>
      </c>
      <c r="X53" s="25">
        <v>2.2999999999999998</v>
      </c>
      <c r="Y53" s="25">
        <v>5.6</v>
      </c>
      <c r="Z53" s="25">
        <v>31.6</v>
      </c>
      <c r="AA53" s="25">
        <v>7</v>
      </c>
    </row>
    <row r="54" spans="1:27" s="3" customFormat="1" ht="15">
      <c r="A54" s="46">
        <v>2023</v>
      </c>
      <c r="B54" s="46" t="s">
        <v>17</v>
      </c>
      <c r="C54" s="25">
        <v>13.6</v>
      </c>
      <c r="D54" s="25">
        <v>0</v>
      </c>
      <c r="E54" s="25">
        <v>0</v>
      </c>
      <c r="F54" s="25">
        <v>0</v>
      </c>
      <c r="G54" s="25">
        <v>0.7</v>
      </c>
      <c r="H54" s="25">
        <v>1.4</v>
      </c>
      <c r="I54" s="25">
        <v>6.4</v>
      </c>
      <c r="J54" s="25">
        <v>9.9</v>
      </c>
      <c r="K54" s="25">
        <v>16.899999999999999</v>
      </c>
      <c r="L54" s="25">
        <v>24.6</v>
      </c>
      <c r="M54" s="25">
        <v>44.6</v>
      </c>
      <c r="N54" s="25">
        <v>35.200000000000003</v>
      </c>
      <c r="O54" s="25">
        <v>28.4</v>
      </c>
      <c r="P54" s="25">
        <v>16.600000000000001</v>
      </c>
      <c r="Q54" s="25">
        <v>6.2</v>
      </c>
      <c r="R54" s="25">
        <v>6.1</v>
      </c>
      <c r="S54" s="25">
        <v>0.7</v>
      </c>
      <c r="T54" s="25">
        <v>5</v>
      </c>
      <c r="U54" s="25">
        <v>3.6</v>
      </c>
      <c r="V54" s="25">
        <v>0</v>
      </c>
      <c r="W54" s="25">
        <v>3.3</v>
      </c>
      <c r="X54" s="25">
        <v>1.8</v>
      </c>
      <c r="Y54" s="25">
        <v>5.5</v>
      </c>
      <c r="Z54" s="25">
        <v>33.200000000000003</v>
      </c>
      <c r="AA54" s="25">
        <v>6.7</v>
      </c>
    </row>
    <row r="55" spans="1:27" s="3" customFormat="1" ht="27.75" customHeight="1">
      <c r="A55" s="46">
        <v>2000</v>
      </c>
      <c r="B55" s="46" t="s">
        <v>18</v>
      </c>
      <c r="C55" s="25">
        <v>9</v>
      </c>
      <c r="D55" s="25">
        <v>0</v>
      </c>
      <c r="E55" s="25">
        <v>0</v>
      </c>
      <c r="F55" s="25">
        <v>0</v>
      </c>
      <c r="G55" s="25">
        <v>0</v>
      </c>
      <c r="H55" s="25">
        <v>6.2</v>
      </c>
      <c r="I55" s="25">
        <v>31.2</v>
      </c>
      <c r="J55" s="25">
        <v>34.9</v>
      </c>
      <c r="K55" s="25">
        <v>25.6</v>
      </c>
      <c r="L55" s="25">
        <v>18.899999999999999</v>
      </c>
      <c r="M55" s="25">
        <v>12.7</v>
      </c>
      <c r="N55" s="25">
        <v>3.6</v>
      </c>
      <c r="O55" s="25">
        <v>3.5</v>
      </c>
      <c r="P55" s="25">
        <v>0.7</v>
      </c>
      <c r="Q55" s="25">
        <v>0.8</v>
      </c>
      <c r="R55" s="25">
        <v>0</v>
      </c>
      <c r="S55" s="25">
        <v>1.1000000000000001</v>
      </c>
      <c r="T55" s="25">
        <v>0</v>
      </c>
      <c r="U55" s="25">
        <v>0</v>
      </c>
      <c r="V55" s="25">
        <v>12</v>
      </c>
      <c r="W55" s="25">
        <v>0</v>
      </c>
      <c r="X55" s="25">
        <v>8</v>
      </c>
      <c r="Y55" s="25">
        <v>14.9</v>
      </c>
      <c r="Z55" s="25">
        <v>9.6999999999999993</v>
      </c>
      <c r="AA55" s="25">
        <v>1</v>
      </c>
    </row>
    <row r="56" spans="1:27" s="3" customFormat="1" ht="15">
      <c r="A56" s="46">
        <v>2001</v>
      </c>
      <c r="B56" s="46" t="s">
        <v>18</v>
      </c>
      <c r="C56" s="25">
        <v>10</v>
      </c>
      <c r="D56" s="25">
        <v>0</v>
      </c>
      <c r="E56" s="25">
        <v>0</v>
      </c>
      <c r="F56" s="25">
        <v>0</v>
      </c>
      <c r="G56" s="25">
        <v>0.6</v>
      </c>
      <c r="H56" s="25">
        <v>11.8</v>
      </c>
      <c r="I56" s="25">
        <v>28.5</v>
      </c>
      <c r="J56" s="25">
        <v>35.299999999999997</v>
      </c>
      <c r="K56" s="25">
        <v>33.1</v>
      </c>
      <c r="L56" s="25">
        <v>19</v>
      </c>
      <c r="M56" s="25">
        <v>11.4</v>
      </c>
      <c r="N56" s="25">
        <v>11.4</v>
      </c>
      <c r="O56" s="25">
        <v>2.9</v>
      </c>
      <c r="P56" s="25">
        <v>2.1</v>
      </c>
      <c r="Q56" s="25">
        <v>0</v>
      </c>
      <c r="R56" s="25">
        <v>0</v>
      </c>
      <c r="S56" s="25">
        <v>2.2000000000000002</v>
      </c>
      <c r="T56" s="25">
        <v>0</v>
      </c>
      <c r="U56" s="25">
        <v>0</v>
      </c>
      <c r="V56" s="25">
        <v>0</v>
      </c>
      <c r="W56" s="25">
        <v>0</v>
      </c>
      <c r="X56" s="25">
        <v>8.6999999999999993</v>
      </c>
      <c r="Y56" s="25">
        <v>16.7</v>
      </c>
      <c r="Z56" s="25">
        <v>11.2</v>
      </c>
      <c r="AA56" s="25">
        <v>0.8</v>
      </c>
    </row>
    <row r="57" spans="1:27" s="3" customFormat="1" ht="15">
      <c r="A57" s="46">
        <v>2002</v>
      </c>
      <c r="B57" s="46" t="s">
        <v>18</v>
      </c>
      <c r="C57" s="25">
        <v>12.2</v>
      </c>
      <c r="D57" s="25">
        <v>0</v>
      </c>
      <c r="E57" s="25">
        <v>0</v>
      </c>
      <c r="F57" s="25">
        <v>0</v>
      </c>
      <c r="G57" s="25">
        <v>0</v>
      </c>
      <c r="H57" s="25">
        <v>9.9</v>
      </c>
      <c r="I57" s="25">
        <v>42.7</v>
      </c>
      <c r="J57" s="25">
        <v>50.8</v>
      </c>
      <c r="K57" s="25">
        <v>31.5</v>
      </c>
      <c r="L57" s="25">
        <v>25.8</v>
      </c>
      <c r="M57" s="25">
        <v>14.9</v>
      </c>
      <c r="N57" s="25">
        <v>9.4</v>
      </c>
      <c r="O57" s="25">
        <v>3</v>
      </c>
      <c r="P57" s="25">
        <v>2</v>
      </c>
      <c r="Q57" s="25">
        <v>0.8</v>
      </c>
      <c r="R57" s="25">
        <v>0</v>
      </c>
      <c r="S57" s="25">
        <v>2.2000000000000002</v>
      </c>
      <c r="T57" s="25">
        <v>0</v>
      </c>
      <c r="U57" s="25">
        <v>0</v>
      </c>
      <c r="V57" s="25">
        <v>0</v>
      </c>
      <c r="W57" s="25">
        <v>0</v>
      </c>
      <c r="X57" s="25">
        <v>11.3</v>
      </c>
      <c r="Y57" s="25">
        <v>20.5</v>
      </c>
      <c r="Z57" s="25">
        <v>13.3</v>
      </c>
      <c r="AA57" s="25">
        <v>0.9</v>
      </c>
    </row>
    <row r="58" spans="1:27" s="3" customFormat="1" ht="15">
      <c r="A58" s="46">
        <v>2003</v>
      </c>
      <c r="B58" s="46" t="s">
        <v>18</v>
      </c>
      <c r="C58" s="25">
        <v>9.8000000000000007</v>
      </c>
      <c r="D58" s="25">
        <v>0</v>
      </c>
      <c r="E58" s="25">
        <v>0</v>
      </c>
      <c r="F58" s="25">
        <v>0</v>
      </c>
      <c r="G58" s="25">
        <v>0</v>
      </c>
      <c r="H58" s="25">
        <v>8</v>
      </c>
      <c r="I58" s="25">
        <v>31.7</v>
      </c>
      <c r="J58" s="25">
        <v>29.2</v>
      </c>
      <c r="K58" s="25">
        <v>37.1</v>
      </c>
      <c r="L58" s="25">
        <v>23.8</v>
      </c>
      <c r="M58" s="25">
        <v>9.4</v>
      </c>
      <c r="N58" s="25">
        <v>3.5</v>
      </c>
      <c r="O58" s="25">
        <v>3</v>
      </c>
      <c r="P58" s="25">
        <v>3.8</v>
      </c>
      <c r="Q58" s="25">
        <v>0.8</v>
      </c>
      <c r="R58" s="25">
        <v>1.8</v>
      </c>
      <c r="S58" s="25">
        <v>1.1000000000000001</v>
      </c>
      <c r="T58" s="25">
        <v>0</v>
      </c>
      <c r="U58" s="25">
        <v>2.4</v>
      </c>
      <c r="V58" s="25">
        <v>0</v>
      </c>
      <c r="W58" s="25">
        <v>0</v>
      </c>
      <c r="X58" s="25">
        <v>8.5</v>
      </c>
      <c r="Y58" s="25">
        <v>16.2</v>
      </c>
      <c r="Z58" s="25">
        <v>9.9</v>
      </c>
      <c r="AA58" s="25">
        <v>1.6</v>
      </c>
    </row>
    <row r="59" spans="1:27" s="3" customFormat="1" ht="15">
      <c r="A59" s="46">
        <v>2004</v>
      </c>
      <c r="B59" s="46" t="s">
        <v>18</v>
      </c>
      <c r="C59" s="25">
        <v>11.1</v>
      </c>
      <c r="D59" s="25">
        <v>0</v>
      </c>
      <c r="E59" s="25">
        <v>0</v>
      </c>
      <c r="F59" s="25">
        <v>0</v>
      </c>
      <c r="G59" s="25">
        <v>0</v>
      </c>
      <c r="H59" s="25">
        <v>5.5</v>
      </c>
      <c r="I59" s="25">
        <v>38.299999999999997</v>
      </c>
      <c r="J59" s="25">
        <v>43.3</v>
      </c>
      <c r="K59" s="25">
        <v>30.7</v>
      </c>
      <c r="L59" s="25">
        <v>26.6</v>
      </c>
      <c r="M59" s="25">
        <v>12.4</v>
      </c>
      <c r="N59" s="25">
        <v>9</v>
      </c>
      <c r="O59" s="25">
        <v>4.9000000000000004</v>
      </c>
      <c r="P59" s="25">
        <v>0</v>
      </c>
      <c r="Q59" s="25">
        <v>0</v>
      </c>
      <c r="R59" s="25">
        <v>1.8</v>
      </c>
      <c r="S59" s="25">
        <v>1.1000000000000001</v>
      </c>
      <c r="T59" s="25">
        <v>1.5</v>
      </c>
      <c r="U59" s="25">
        <v>0</v>
      </c>
      <c r="V59" s="25">
        <v>0</v>
      </c>
      <c r="W59" s="25">
        <v>0</v>
      </c>
      <c r="X59" s="25">
        <v>9.5</v>
      </c>
      <c r="Y59" s="25">
        <v>18</v>
      </c>
      <c r="Z59" s="25">
        <v>13.2</v>
      </c>
      <c r="AA59" s="25">
        <v>0.7</v>
      </c>
    </row>
    <row r="60" spans="1:27" s="3" customFormat="1" ht="15">
      <c r="A60" s="46">
        <v>2005</v>
      </c>
      <c r="B60" s="46" t="s">
        <v>18</v>
      </c>
      <c r="C60" s="25">
        <v>10</v>
      </c>
      <c r="D60" s="25">
        <v>0</v>
      </c>
      <c r="E60" s="25">
        <v>0.9</v>
      </c>
      <c r="F60" s="25">
        <v>0</v>
      </c>
      <c r="G60" s="25">
        <v>0</v>
      </c>
      <c r="H60" s="25">
        <v>6.7</v>
      </c>
      <c r="I60" s="25">
        <v>14.4</v>
      </c>
      <c r="J60" s="25">
        <v>30</v>
      </c>
      <c r="K60" s="25">
        <v>27.3</v>
      </c>
      <c r="L60" s="25">
        <v>31.4</v>
      </c>
      <c r="M60" s="25">
        <v>19.8</v>
      </c>
      <c r="N60" s="25">
        <v>8.8000000000000007</v>
      </c>
      <c r="O60" s="25">
        <v>6.1</v>
      </c>
      <c r="P60" s="25">
        <v>1.8</v>
      </c>
      <c r="Q60" s="25">
        <v>2.2999999999999998</v>
      </c>
      <c r="R60" s="25">
        <v>0</v>
      </c>
      <c r="S60" s="25">
        <v>2.1</v>
      </c>
      <c r="T60" s="25">
        <v>1.5</v>
      </c>
      <c r="U60" s="25">
        <v>0</v>
      </c>
      <c r="V60" s="25">
        <v>0</v>
      </c>
      <c r="W60" s="25">
        <v>14.2</v>
      </c>
      <c r="X60" s="25">
        <v>4.5999999999999996</v>
      </c>
      <c r="Y60" s="25">
        <v>12.1</v>
      </c>
      <c r="Z60" s="25">
        <v>16.5</v>
      </c>
      <c r="AA60" s="25">
        <v>1.7</v>
      </c>
    </row>
    <row r="61" spans="1:27" s="3" customFormat="1" ht="15">
      <c r="A61" s="46">
        <v>2006</v>
      </c>
      <c r="B61" s="46" t="s">
        <v>18</v>
      </c>
      <c r="C61" s="25">
        <v>12.8</v>
      </c>
      <c r="D61" s="25">
        <v>0</v>
      </c>
      <c r="E61" s="25">
        <v>0</v>
      </c>
      <c r="F61" s="25">
        <v>0</v>
      </c>
      <c r="G61" s="25">
        <v>0</v>
      </c>
      <c r="H61" s="25">
        <v>10.9</v>
      </c>
      <c r="I61" s="25">
        <v>25.7</v>
      </c>
      <c r="J61" s="25">
        <v>34.200000000000003</v>
      </c>
      <c r="K61" s="25">
        <v>44.8</v>
      </c>
      <c r="L61" s="25">
        <v>35.4</v>
      </c>
      <c r="M61" s="25">
        <v>15.7</v>
      </c>
      <c r="N61" s="25">
        <v>13.5</v>
      </c>
      <c r="O61" s="25">
        <v>9.1</v>
      </c>
      <c r="P61" s="25">
        <v>3.5</v>
      </c>
      <c r="Q61" s="25">
        <v>3.7</v>
      </c>
      <c r="R61" s="25">
        <v>0</v>
      </c>
      <c r="S61" s="25">
        <v>0</v>
      </c>
      <c r="T61" s="25">
        <v>1.4</v>
      </c>
      <c r="U61" s="25">
        <v>0</v>
      </c>
      <c r="V61" s="25">
        <v>0</v>
      </c>
      <c r="W61" s="25">
        <v>0</v>
      </c>
      <c r="X61" s="25">
        <v>7.8</v>
      </c>
      <c r="Y61" s="25">
        <v>17.8</v>
      </c>
      <c r="Z61" s="25">
        <v>18.399999999999999</v>
      </c>
      <c r="AA61" s="25">
        <v>1.6</v>
      </c>
    </row>
    <row r="62" spans="1:27" s="3" customFormat="1" ht="15">
      <c r="A62" s="46">
        <v>2007</v>
      </c>
      <c r="B62" s="46" t="s">
        <v>18</v>
      </c>
      <c r="C62" s="25">
        <v>15</v>
      </c>
      <c r="D62" s="25">
        <v>0</v>
      </c>
      <c r="E62" s="25">
        <v>0</v>
      </c>
      <c r="F62" s="25">
        <v>0</v>
      </c>
      <c r="G62" s="25">
        <v>0</v>
      </c>
      <c r="H62" s="25">
        <v>8.4</v>
      </c>
      <c r="I62" s="25">
        <v>39</v>
      </c>
      <c r="J62" s="25">
        <v>35.799999999999997</v>
      </c>
      <c r="K62" s="25">
        <v>52.5</v>
      </c>
      <c r="L62" s="25">
        <v>39.9</v>
      </c>
      <c r="M62" s="25">
        <v>26.2</v>
      </c>
      <c r="N62" s="25">
        <v>15.3</v>
      </c>
      <c r="O62" s="25">
        <v>5.9</v>
      </c>
      <c r="P62" s="25">
        <v>3.7</v>
      </c>
      <c r="Q62" s="25">
        <v>1.4</v>
      </c>
      <c r="R62" s="25">
        <v>0</v>
      </c>
      <c r="S62" s="25">
        <v>2.1</v>
      </c>
      <c r="T62" s="25">
        <v>1.4</v>
      </c>
      <c r="U62" s="25">
        <v>0</v>
      </c>
      <c r="V62" s="25">
        <v>0</v>
      </c>
      <c r="W62" s="25">
        <v>0</v>
      </c>
      <c r="X62" s="25">
        <v>10.199999999999999</v>
      </c>
      <c r="Y62" s="25">
        <v>20.9</v>
      </c>
      <c r="Z62" s="25">
        <v>21.8</v>
      </c>
      <c r="AA62" s="25">
        <v>1.5</v>
      </c>
    </row>
    <row r="63" spans="1:27" s="3" customFormat="1" ht="15">
      <c r="A63" s="46">
        <v>2008</v>
      </c>
      <c r="B63" s="46" t="s">
        <v>18</v>
      </c>
      <c r="C63" s="25">
        <v>17.600000000000001</v>
      </c>
      <c r="D63" s="25">
        <v>0</v>
      </c>
      <c r="E63" s="25">
        <v>0</v>
      </c>
      <c r="F63" s="25">
        <v>0</v>
      </c>
      <c r="G63" s="25">
        <v>0</v>
      </c>
      <c r="H63" s="25">
        <v>7.8</v>
      </c>
      <c r="I63" s="25">
        <v>31.9</v>
      </c>
      <c r="J63" s="25">
        <v>52.9</v>
      </c>
      <c r="K63" s="25">
        <v>59.9</v>
      </c>
      <c r="L63" s="25">
        <v>44.8</v>
      </c>
      <c r="M63" s="25">
        <v>32.9</v>
      </c>
      <c r="N63" s="25">
        <v>18.600000000000001</v>
      </c>
      <c r="O63" s="25">
        <v>11.6</v>
      </c>
      <c r="P63" s="25">
        <v>3.7</v>
      </c>
      <c r="Q63" s="25">
        <v>2.6</v>
      </c>
      <c r="R63" s="25">
        <v>1.7</v>
      </c>
      <c r="S63" s="25">
        <v>1</v>
      </c>
      <c r="T63" s="25">
        <v>0</v>
      </c>
      <c r="U63" s="25">
        <v>2.2000000000000002</v>
      </c>
      <c r="V63" s="25">
        <v>0</v>
      </c>
      <c r="W63" s="25">
        <v>0</v>
      </c>
      <c r="X63" s="25">
        <v>8.5</v>
      </c>
      <c r="Y63" s="25">
        <v>23.5</v>
      </c>
      <c r="Z63" s="25">
        <v>27</v>
      </c>
      <c r="AA63" s="25">
        <v>1.9</v>
      </c>
    </row>
    <row r="64" spans="1:27" s="3" customFormat="1" ht="15">
      <c r="A64" s="46">
        <v>2009</v>
      </c>
      <c r="B64" s="46" t="s">
        <v>18</v>
      </c>
      <c r="C64" s="25">
        <v>15.7</v>
      </c>
      <c r="D64" s="25">
        <v>0</v>
      </c>
      <c r="E64" s="25">
        <v>0</v>
      </c>
      <c r="F64" s="25">
        <v>0</v>
      </c>
      <c r="G64" s="25">
        <v>0.6</v>
      </c>
      <c r="H64" s="25">
        <v>7.7</v>
      </c>
      <c r="I64" s="25">
        <v>21.9</v>
      </c>
      <c r="J64" s="25">
        <v>44.2</v>
      </c>
      <c r="K64" s="25">
        <v>40.700000000000003</v>
      </c>
      <c r="L64" s="25">
        <v>42.1</v>
      </c>
      <c r="M64" s="25">
        <v>37.200000000000003</v>
      </c>
      <c r="N64" s="25">
        <v>17.899999999999999</v>
      </c>
      <c r="O64" s="25">
        <v>11.9</v>
      </c>
      <c r="P64" s="25">
        <v>8.1</v>
      </c>
      <c r="Q64" s="25">
        <v>2.5</v>
      </c>
      <c r="R64" s="25">
        <v>2.5</v>
      </c>
      <c r="S64" s="25">
        <v>3</v>
      </c>
      <c r="T64" s="25">
        <v>0</v>
      </c>
      <c r="U64" s="25">
        <v>0</v>
      </c>
      <c r="V64" s="25">
        <v>0</v>
      </c>
      <c r="W64" s="25">
        <v>0</v>
      </c>
      <c r="X64" s="25">
        <v>6.5</v>
      </c>
      <c r="Y64" s="25">
        <v>17.7</v>
      </c>
      <c r="Z64" s="25">
        <v>27.3</v>
      </c>
      <c r="AA64" s="25">
        <v>3</v>
      </c>
    </row>
    <row r="65" spans="1:27" s="3" customFormat="1" ht="15">
      <c r="A65" s="46">
        <v>2010</v>
      </c>
      <c r="B65" s="46" t="s">
        <v>18</v>
      </c>
      <c r="C65" s="25">
        <v>13.8</v>
      </c>
      <c r="D65" s="25">
        <v>0</v>
      </c>
      <c r="E65" s="25">
        <v>0</v>
      </c>
      <c r="F65" s="25">
        <v>0</v>
      </c>
      <c r="G65" s="25">
        <v>0</v>
      </c>
      <c r="H65" s="25">
        <v>5.4</v>
      </c>
      <c r="I65" s="25">
        <v>22.7</v>
      </c>
      <c r="J65" s="25">
        <v>33.200000000000003</v>
      </c>
      <c r="K65" s="25">
        <v>43.7</v>
      </c>
      <c r="L65" s="25">
        <v>38</v>
      </c>
      <c r="M65" s="25">
        <v>32.200000000000003</v>
      </c>
      <c r="N65" s="25">
        <v>17.600000000000001</v>
      </c>
      <c r="O65" s="25">
        <v>8.3000000000000007</v>
      </c>
      <c r="P65" s="25">
        <v>5</v>
      </c>
      <c r="Q65" s="25">
        <v>2.5</v>
      </c>
      <c r="R65" s="25">
        <v>0.8</v>
      </c>
      <c r="S65" s="25">
        <v>1</v>
      </c>
      <c r="T65" s="25">
        <v>0</v>
      </c>
      <c r="U65" s="25">
        <v>0</v>
      </c>
      <c r="V65" s="25">
        <v>0</v>
      </c>
      <c r="W65" s="25">
        <v>0</v>
      </c>
      <c r="X65" s="25">
        <v>6</v>
      </c>
      <c r="Y65" s="25">
        <v>16.2</v>
      </c>
      <c r="Z65" s="25">
        <v>24</v>
      </c>
      <c r="AA65" s="25">
        <v>1.8</v>
      </c>
    </row>
    <row r="66" spans="1:27" s="3" customFormat="1" ht="15">
      <c r="A66" s="46">
        <v>2011</v>
      </c>
      <c r="B66" s="46" t="s">
        <v>18</v>
      </c>
      <c r="C66" s="25">
        <v>16.3</v>
      </c>
      <c r="D66" s="25">
        <v>0</v>
      </c>
      <c r="E66" s="25">
        <v>0</v>
      </c>
      <c r="F66" s="25">
        <v>0</v>
      </c>
      <c r="G66" s="25">
        <v>0</v>
      </c>
      <c r="H66" s="25">
        <v>5.4</v>
      </c>
      <c r="I66" s="25">
        <v>20.9</v>
      </c>
      <c r="J66" s="25">
        <v>39.299999999999997</v>
      </c>
      <c r="K66" s="25">
        <v>48.2</v>
      </c>
      <c r="L66" s="25">
        <v>51.1</v>
      </c>
      <c r="M66" s="25">
        <v>39.799999999999997</v>
      </c>
      <c r="N66" s="25">
        <v>18.5</v>
      </c>
      <c r="O66" s="25">
        <v>11.9</v>
      </c>
      <c r="P66" s="25">
        <v>4.9000000000000004</v>
      </c>
      <c r="Q66" s="25">
        <v>4.3</v>
      </c>
      <c r="R66" s="25">
        <v>0.8</v>
      </c>
      <c r="S66" s="25">
        <v>1</v>
      </c>
      <c r="T66" s="25">
        <v>2.6</v>
      </c>
      <c r="U66" s="25">
        <v>0</v>
      </c>
      <c r="V66" s="25">
        <v>0</v>
      </c>
      <c r="W66" s="25">
        <v>0</v>
      </c>
      <c r="X66" s="25">
        <v>5.6</v>
      </c>
      <c r="Y66" s="25">
        <v>17.600000000000001</v>
      </c>
      <c r="Z66" s="25">
        <v>30.3</v>
      </c>
      <c r="AA66" s="25">
        <v>2.4</v>
      </c>
    </row>
    <row r="67" spans="1:27" s="3" customFormat="1" ht="15">
      <c r="A67" s="46">
        <v>2012</v>
      </c>
      <c r="B67" s="46" t="s">
        <v>18</v>
      </c>
      <c r="C67" s="25">
        <v>16</v>
      </c>
      <c r="D67" s="25">
        <v>0</v>
      </c>
      <c r="E67" s="25">
        <v>0</v>
      </c>
      <c r="F67" s="25">
        <v>0</v>
      </c>
      <c r="G67" s="25">
        <v>0</v>
      </c>
      <c r="H67" s="25">
        <v>3.7</v>
      </c>
      <c r="I67" s="25">
        <v>14.8</v>
      </c>
      <c r="J67" s="25">
        <v>39.5</v>
      </c>
      <c r="K67" s="25">
        <v>42.4</v>
      </c>
      <c r="L67" s="25">
        <v>49.3</v>
      </c>
      <c r="M67" s="25">
        <v>37.5</v>
      </c>
      <c r="N67" s="25">
        <v>24.5</v>
      </c>
      <c r="O67" s="25">
        <v>12.2</v>
      </c>
      <c r="P67" s="25">
        <v>6.6</v>
      </c>
      <c r="Q67" s="25">
        <v>3.8</v>
      </c>
      <c r="R67" s="25">
        <v>1.5</v>
      </c>
      <c r="S67" s="25">
        <v>3</v>
      </c>
      <c r="T67" s="25">
        <v>2.5</v>
      </c>
      <c r="U67" s="25">
        <v>3.9</v>
      </c>
      <c r="V67" s="25">
        <v>4</v>
      </c>
      <c r="W67" s="25">
        <v>0</v>
      </c>
      <c r="X67" s="25">
        <v>4</v>
      </c>
      <c r="Y67" s="25">
        <v>15.6</v>
      </c>
      <c r="Z67" s="25">
        <v>30.9</v>
      </c>
      <c r="AA67" s="25">
        <v>3.6</v>
      </c>
    </row>
    <row r="68" spans="1:27" s="3" customFormat="1" ht="15">
      <c r="A68" s="46">
        <v>2013</v>
      </c>
      <c r="B68" s="46" t="s">
        <v>18</v>
      </c>
      <c r="C68" s="25">
        <v>15.1</v>
      </c>
      <c r="D68" s="25">
        <v>0</v>
      </c>
      <c r="E68" s="25">
        <v>0</v>
      </c>
      <c r="F68" s="25">
        <v>0</v>
      </c>
      <c r="G68" s="25">
        <v>0</v>
      </c>
      <c r="H68" s="25">
        <v>7.6</v>
      </c>
      <c r="I68" s="25">
        <v>8.9</v>
      </c>
      <c r="J68" s="25">
        <v>26.9</v>
      </c>
      <c r="K68" s="25">
        <v>36.799999999999997</v>
      </c>
      <c r="L68" s="25">
        <v>42.8</v>
      </c>
      <c r="M68" s="25">
        <v>41.1</v>
      </c>
      <c r="N68" s="25">
        <v>26.6</v>
      </c>
      <c r="O68" s="25">
        <v>17.600000000000001</v>
      </c>
      <c r="P68" s="25">
        <v>5.3</v>
      </c>
      <c r="Q68" s="25">
        <v>9.6</v>
      </c>
      <c r="R68" s="25">
        <v>0.7</v>
      </c>
      <c r="S68" s="25">
        <v>3.9</v>
      </c>
      <c r="T68" s="25">
        <v>0</v>
      </c>
      <c r="U68" s="25">
        <v>0</v>
      </c>
      <c r="V68" s="25">
        <v>3.9</v>
      </c>
      <c r="W68" s="25">
        <v>0</v>
      </c>
      <c r="X68" s="25">
        <v>3.5</v>
      </c>
      <c r="Y68" s="25">
        <v>12.4</v>
      </c>
      <c r="Z68" s="25">
        <v>32</v>
      </c>
      <c r="AA68" s="25">
        <v>3.8</v>
      </c>
    </row>
    <row r="69" spans="1:27" s="3" customFormat="1" ht="15">
      <c r="A69" s="46">
        <v>2014</v>
      </c>
      <c r="B69" s="46" t="s">
        <v>18</v>
      </c>
      <c r="C69" s="25">
        <v>17.399999999999999</v>
      </c>
      <c r="D69" s="25">
        <v>0</v>
      </c>
      <c r="E69" s="25">
        <v>0</v>
      </c>
      <c r="F69" s="25">
        <v>0</v>
      </c>
      <c r="G69" s="25">
        <v>0</v>
      </c>
      <c r="H69" s="25">
        <v>6.5</v>
      </c>
      <c r="I69" s="25">
        <v>15.3</v>
      </c>
      <c r="J69" s="25">
        <v>29.7</v>
      </c>
      <c r="K69" s="25">
        <v>39.9</v>
      </c>
      <c r="L69" s="25">
        <v>47.9</v>
      </c>
      <c r="M69" s="25">
        <v>49.3</v>
      </c>
      <c r="N69" s="25">
        <v>30.8</v>
      </c>
      <c r="O69" s="25">
        <v>25</v>
      </c>
      <c r="P69" s="25">
        <v>8.6</v>
      </c>
      <c r="Q69" s="25">
        <v>3.9</v>
      </c>
      <c r="R69" s="25">
        <v>2.7</v>
      </c>
      <c r="S69" s="25">
        <v>2.8</v>
      </c>
      <c r="T69" s="25">
        <v>0</v>
      </c>
      <c r="U69" s="25">
        <v>0</v>
      </c>
      <c r="V69" s="25">
        <v>0</v>
      </c>
      <c r="W69" s="25">
        <v>0</v>
      </c>
      <c r="X69" s="25">
        <v>4.5999999999999996</v>
      </c>
      <c r="Y69" s="25">
        <v>14.1</v>
      </c>
      <c r="Z69" s="25">
        <v>38.200000000000003</v>
      </c>
      <c r="AA69" s="25">
        <v>3.4</v>
      </c>
    </row>
    <row r="70" spans="1:27" s="3" customFormat="1" ht="15">
      <c r="A70" s="46">
        <v>2015</v>
      </c>
      <c r="B70" s="46" t="s">
        <v>18</v>
      </c>
      <c r="C70" s="25">
        <v>18.8</v>
      </c>
      <c r="D70" s="25">
        <v>0</v>
      </c>
      <c r="E70" s="25">
        <v>0</v>
      </c>
      <c r="F70" s="25">
        <v>0</v>
      </c>
      <c r="G70" s="25">
        <v>0</v>
      </c>
      <c r="H70" s="25">
        <v>3.3</v>
      </c>
      <c r="I70" s="25">
        <v>10.9</v>
      </c>
      <c r="J70" s="25">
        <v>24.3</v>
      </c>
      <c r="K70" s="25">
        <v>45.6</v>
      </c>
      <c r="L70" s="25">
        <v>54.3</v>
      </c>
      <c r="M70" s="25">
        <v>49.7</v>
      </c>
      <c r="N70" s="25">
        <v>38.1</v>
      </c>
      <c r="O70" s="25">
        <v>24.1</v>
      </c>
      <c r="P70" s="25">
        <v>12.8</v>
      </c>
      <c r="Q70" s="25">
        <v>7.7</v>
      </c>
      <c r="R70" s="25">
        <v>5.9</v>
      </c>
      <c r="S70" s="25">
        <v>3.7</v>
      </c>
      <c r="T70" s="25">
        <v>2.4</v>
      </c>
      <c r="U70" s="25">
        <v>0</v>
      </c>
      <c r="V70" s="25">
        <v>0</v>
      </c>
      <c r="W70" s="25">
        <v>0</v>
      </c>
      <c r="X70" s="25">
        <v>3</v>
      </c>
      <c r="Y70" s="25">
        <v>13.1</v>
      </c>
      <c r="Z70" s="25">
        <v>41.5</v>
      </c>
      <c r="AA70" s="25">
        <v>5.9</v>
      </c>
    </row>
    <row r="71" spans="1:27" s="3" customFormat="1" ht="15">
      <c r="A71" s="46">
        <v>2016</v>
      </c>
      <c r="B71" s="46" t="s">
        <v>18</v>
      </c>
      <c r="C71" s="25">
        <v>23.2</v>
      </c>
      <c r="D71" s="25">
        <v>0</v>
      </c>
      <c r="E71" s="25">
        <v>0</v>
      </c>
      <c r="F71" s="25">
        <v>0</v>
      </c>
      <c r="G71" s="25">
        <v>0</v>
      </c>
      <c r="H71" s="25">
        <v>6.6</v>
      </c>
      <c r="I71" s="25">
        <v>8.6999999999999993</v>
      </c>
      <c r="J71" s="25">
        <v>36</v>
      </c>
      <c r="K71" s="25">
        <v>52.7</v>
      </c>
      <c r="L71" s="25">
        <v>65.2</v>
      </c>
      <c r="M71" s="25">
        <v>80.400000000000006</v>
      </c>
      <c r="N71" s="25">
        <v>43.7</v>
      </c>
      <c r="O71" s="25">
        <v>24</v>
      </c>
      <c r="P71" s="25">
        <v>13.1</v>
      </c>
      <c r="Q71" s="25">
        <v>7.6</v>
      </c>
      <c r="R71" s="25">
        <v>6.5</v>
      </c>
      <c r="S71" s="25">
        <v>0.9</v>
      </c>
      <c r="T71" s="25">
        <v>0</v>
      </c>
      <c r="U71" s="25">
        <v>0</v>
      </c>
      <c r="V71" s="25">
        <v>0</v>
      </c>
      <c r="W71" s="25">
        <v>8.3000000000000007</v>
      </c>
      <c r="X71" s="25">
        <v>3.2</v>
      </c>
      <c r="Y71" s="25">
        <v>16.2</v>
      </c>
      <c r="Z71" s="25">
        <v>53.3</v>
      </c>
      <c r="AA71" s="25">
        <v>5.6</v>
      </c>
    </row>
    <row r="72" spans="1:27" s="3" customFormat="1" ht="15">
      <c r="A72" s="46">
        <v>2017</v>
      </c>
      <c r="B72" s="46" t="s">
        <v>18</v>
      </c>
      <c r="C72" s="25">
        <v>25.5</v>
      </c>
      <c r="D72" s="25">
        <v>0</v>
      </c>
      <c r="E72" s="25">
        <v>0</v>
      </c>
      <c r="F72" s="25">
        <v>0</v>
      </c>
      <c r="G72" s="25">
        <v>1.4</v>
      </c>
      <c r="H72" s="25">
        <v>4</v>
      </c>
      <c r="I72" s="25">
        <v>13.6</v>
      </c>
      <c r="J72" s="25">
        <v>29.6</v>
      </c>
      <c r="K72" s="25">
        <v>57.2</v>
      </c>
      <c r="L72" s="25">
        <v>69.2</v>
      </c>
      <c r="M72" s="25">
        <v>75.8</v>
      </c>
      <c r="N72" s="25">
        <v>64.3</v>
      </c>
      <c r="O72" s="25">
        <v>35.4</v>
      </c>
      <c r="P72" s="25">
        <v>13.4</v>
      </c>
      <c r="Q72" s="25">
        <v>7.4</v>
      </c>
      <c r="R72" s="25">
        <v>3.4</v>
      </c>
      <c r="S72" s="25">
        <v>1.6</v>
      </c>
      <c r="T72" s="25">
        <v>3.6</v>
      </c>
      <c r="U72" s="25">
        <v>0</v>
      </c>
      <c r="V72" s="25">
        <v>0</v>
      </c>
      <c r="W72" s="25">
        <v>0</v>
      </c>
      <c r="X72" s="25">
        <v>4</v>
      </c>
      <c r="Y72" s="25">
        <v>16.5</v>
      </c>
      <c r="Z72" s="25">
        <v>61.2</v>
      </c>
      <c r="AA72" s="25">
        <v>5.4</v>
      </c>
    </row>
    <row r="73" spans="1:27" s="3" customFormat="1" ht="15">
      <c r="A73" s="46">
        <v>2018</v>
      </c>
      <c r="B73" s="46" t="s">
        <v>18</v>
      </c>
      <c r="C73" s="25">
        <v>33.799999999999997</v>
      </c>
      <c r="D73" s="25">
        <v>0</v>
      </c>
      <c r="E73" s="25">
        <v>0</v>
      </c>
      <c r="F73" s="25">
        <v>0</v>
      </c>
      <c r="G73" s="25">
        <v>0</v>
      </c>
      <c r="H73" s="25">
        <v>10.6</v>
      </c>
      <c r="I73" s="25">
        <v>24.7</v>
      </c>
      <c r="J73" s="25">
        <v>40.4</v>
      </c>
      <c r="K73" s="25">
        <v>55.5</v>
      </c>
      <c r="L73" s="25">
        <v>83.5</v>
      </c>
      <c r="M73" s="25">
        <v>109.6</v>
      </c>
      <c r="N73" s="25">
        <v>85.9</v>
      </c>
      <c r="O73" s="25">
        <v>49.7</v>
      </c>
      <c r="P73" s="25">
        <v>20.5</v>
      </c>
      <c r="Q73" s="25">
        <v>11.5</v>
      </c>
      <c r="R73" s="25">
        <v>6.1</v>
      </c>
      <c r="S73" s="25">
        <v>2.2999999999999998</v>
      </c>
      <c r="T73" s="25">
        <v>2.2999999999999998</v>
      </c>
      <c r="U73" s="25">
        <v>1.7</v>
      </c>
      <c r="V73" s="25">
        <v>3.3</v>
      </c>
      <c r="W73" s="25">
        <v>0</v>
      </c>
      <c r="X73" s="25">
        <v>7.5</v>
      </c>
      <c r="Y73" s="25">
        <v>20.2</v>
      </c>
      <c r="Z73" s="25">
        <v>82.2</v>
      </c>
      <c r="AA73" s="25">
        <v>8.3000000000000007</v>
      </c>
    </row>
    <row r="74" spans="1:27" s="3" customFormat="1" ht="15">
      <c r="A74" s="46">
        <v>2019</v>
      </c>
      <c r="B74" s="46" t="s">
        <v>18</v>
      </c>
      <c r="C74" s="25">
        <v>35</v>
      </c>
      <c r="D74" s="25">
        <v>0</v>
      </c>
      <c r="E74" s="25">
        <v>0</v>
      </c>
      <c r="F74" s="25">
        <v>0</v>
      </c>
      <c r="G74" s="25">
        <v>0</v>
      </c>
      <c r="H74" s="25">
        <v>8.6</v>
      </c>
      <c r="I74" s="25">
        <v>27.3</v>
      </c>
      <c r="J74" s="25">
        <v>33.1</v>
      </c>
      <c r="K74" s="25">
        <v>56.6</v>
      </c>
      <c r="L74" s="25">
        <v>82.7</v>
      </c>
      <c r="M74" s="25">
        <v>116.4</v>
      </c>
      <c r="N74" s="25">
        <v>101.9</v>
      </c>
      <c r="O74" s="25">
        <v>52.6</v>
      </c>
      <c r="P74" s="25">
        <v>21.7</v>
      </c>
      <c r="Q74" s="25">
        <v>11.8</v>
      </c>
      <c r="R74" s="25">
        <v>4.0999999999999996</v>
      </c>
      <c r="S74" s="25">
        <v>1.5</v>
      </c>
      <c r="T74" s="25">
        <v>0</v>
      </c>
      <c r="U74" s="25">
        <v>1.7</v>
      </c>
      <c r="V74" s="25">
        <v>3.2</v>
      </c>
      <c r="W74" s="25">
        <v>0</v>
      </c>
      <c r="X74" s="25">
        <v>7.7</v>
      </c>
      <c r="Y74" s="25">
        <v>19.399999999999999</v>
      </c>
      <c r="Z74" s="25">
        <v>88.4</v>
      </c>
      <c r="AA74" s="25">
        <v>7.8</v>
      </c>
    </row>
    <row r="75" spans="1:27" s="3" customFormat="1" ht="15">
      <c r="A75" s="46">
        <v>2020</v>
      </c>
      <c r="B75" s="46" t="s">
        <v>18</v>
      </c>
      <c r="C75" s="25">
        <v>38.200000000000003</v>
      </c>
      <c r="D75" s="25">
        <v>0</v>
      </c>
      <c r="E75" s="25">
        <v>0</v>
      </c>
      <c r="F75" s="25">
        <v>0</v>
      </c>
      <c r="G75" s="25">
        <v>0.7</v>
      </c>
      <c r="H75" s="25">
        <v>10</v>
      </c>
      <c r="I75" s="25">
        <v>27.8</v>
      </c>
      <c r="J75" s="25">
        <v>53.8</v>
      </c>
      <c r="K75" s="25">
        <v>69.599999999999994</v>
      </c>
      <c r="L75" s="25">
        <v>75.400000000000006</v>
      </c>
      <c r="M75" s="25">
        <v>103.8</v>
      </c>
      <c r="N75" s="25">
        <v>106.7</v>
      </c>
      <c r="O75" s="25">
        <v>63.4</v>
      </c>
      <c r="P75" s="25">
        <v>35.1</v>
      </c>
      <c r="Q75" s="25">
        <v>13.2</v>
      </c>
      <c r="R75" s="25">
        <v>5.4</v>
      </c>
      <c r="S75" s="25">
        <v>2.9</v>
      </c>
      <c r="T75" s="25">
        <v>1.1000000000000001</v>
      </c>
      <c r="U75" s="25">
        <v>0</v>
      </c>
      <c r="V75" s="25">
        <v>3.1</v>
      </c>
      <c r="W75" s="25">
        <v>7.3</v>
      </c>
      <c r="X75" s="25">
        <v>8.1999999999999993</v>
      </c>
      <c r="Y75" s="25">
        <v>25</v>
      </c>
      <c r="Z75" s="25">
        <v>87.4</v>
      </c>
      <c r="AA75" s="25">
        <v>11.5</v>
      </c>
    </row>
    <row r="76" spans="1:27" s="3" customFormat="1" ht="15">
      <c r="A76" s="46">
        <v>2021</v>
      </c>
      <c r="B76" s="46" t="s">
        <v>18</v>
      </c>
      <c r="C76" s="25">
        <v>36.799999999999997</v>
      </c>
      <c r="D76" s="25">
        <v>0</v>
      </c>
      <c r="E76" s="25">
        <v>0</v>
      </c>
      <c r="F76" s="25">
        <v>0</v>
      </c>
      <c r="G76" s="25">
        <v>0</v>
      </c>
      <c r="H76" s="25">
        <v>8</v>
      </c>
      <c r="I76" s="25">
        <v>22.4</v>
      </c>
      <c r="J76" s="25">
        <v>40.700000000000003</v>
      </c>
      <c r="K76" s="25">
        <v>55.8</v>
      </c>
      <c r="L76" s="25">
        <v>90.8</v>
      </c>
      <c r="M76" s="25">
        <v>88.9</v>
      </c>
      <c r="N76" s="25">
        <v>104</v>
      </c>
      <c r="O76" s="25">
        <v>73</v>
      </c>
      <c r="P76" s="25">
        <v>37.5</v>
      </c>
      <c r="Q76" s="25">
        <v>14.1</v>
      </c>
      <c r="R76" s="25">
        <v>6.7</v>
      </c>
      <c r="S76" s="25">
        <v>2.9</v>
      </c>
      <c r="T76" s="25">
        <v>2.1</v>
      </c>
      <c r="U76" s="25">
        <v>0</v>
      </c>
      <c r="V76" s="25">
        <v>3</v>
      </c>
      <c r="W76" s="25">
        <v>0</v>
      </c>
      <c r="X76" s="25">
        <v>6.5</v>
      </c>
      <c r="Y76" s="25">
        <v>19.600000000000001</v>
      </c>
      <c r="Z76" s="25">
        <v>89.2</v>
      </c>
      <c r="AA76" s="25">
        <v>12.3</v>
      </c>
    </row>
    <row r="77" spans="1:27" s="3" customFormat="1" ht="15">
      <c r="A77" s="46">
        <v>2022</v>
      </c>
      <c r="B77" s="46" t="s">
        <v>18</v>
      </c>
      <c r="C77" s="25">
        <v>27.1</v>
      </c>
      <c r="D77" s="25">
        <v>0</v>
      </c>
      <c r="E77" s="25">
        <v>0</v>
      </c>
      <c r="F77" s="25">
        <v>0</v>
      </c>
      <c r="G77" s="25">
        <v>0</v>
      </c>
      <c r="H77" s="25">
        <v>7.9</v>
      </c>
      <c r="I77" s="25">
        <v>18.899999999999999</v>
      </c>
      <c r="J77" s="25">
        <v>25.9</v>
      </c>
      <c r="K77" s="25">
        <v>27</v>
      </c>
      <c r="L77" s="25">
        <v>54.9</v>
      </c>
      <c r="M77" s="25">
        <v>70.8</v>
      </c>
      <c r="N77" s="25">
        <v>77.400000000000006</v>
      </c>
      <c r="O77" s="25">
        <v>55.5</v>
      </c>
      <c r="P77" s="25">
        <v>33.799999999999997</v>
      </c>
      <c r="Q77" s="25">
        <v>18.7</v>
      </c>
      <c r="R77" s="25">
        <v>9.1</v>
      </c>
      <c r="S77" s="25">
        <v>2.2000000000000002</v>
      </c>
      <c r="T77" s="25">
        <v>2</v>
      </c>
      <c r="U77" s="25">
        <v>1.7</v>
      </c>
      <c r="V77" s="25">
        <v>0</v>
      </c>
      <c r="W77" s="25">
        <v>6.7</v>
      </c>
      <c r="X77" s="25">
        <v>5.7</v>
      </c>
      <c r="Y77" s="25">
        <v>12.2</v>
      </c>
      <c r="Z77" s="25">
        <v>64.599999999999994</v>
      </c>
      <c r="AA77" s="25">
        <v>12.9</v>
      </c>
    </row>
    <row r="78" spans="1:27" s="3" customFormat="1" ht="15">
      <c r="A78" s="46">
        <v>2023</v>
      </c>
      <c r="B78" s="46" t="s">
        <v>18</v>
      </c>
      <c r="C78" s="25">
        <v>31.7</v>
      </c>
      <c r="D78" s="25">
        <v>0</v>
      </c>
      <c r="E78" s="25">
        <v>0</v>
      </c>
      <c r="F78" s="25">
        <v>0</v>
      </c>
      <c r="G78" s="25">
        <v>0</v>
      </c>
      <c r="H78" s="25">
        <v>7.9</v>
      </c>
      <c r="I78" s="25">
        <v>18.899999999999999</v>
      </c>
      <c r="J78" s="25">
        <v>22.9</v>
      </c>
      <c r="K78" s="25">
        <v>43</v>
      </c>
      <c r="L78" s="25">
        <v>61.4</v>
      </c>
      <c r="M78" s="25">
        <v>93.3</v>
      </c>
      <c r="N78" s="25">
        <v>91.8</v>
      </c>
      <c r="O78" s="25">
        <v>62.5</v>
      </c>
      <c r="P78" s="25">
        <v>34.799999999999997</v>
      </c>
      <c r="Q78" s="25">
        <v>16</v>
      </c>
      <c r="R78" s="25">
        <v>10.4</v>
      </c>
      <c r="S78" s="25">
        <v>6.7</v>
      </c>
      <c r="T78" s="25">
        <v>3.9</v>
      </c>
      <c r="U78" s="25">
        <v>0</v>
      </c>
      <c r="V78" s="25">
        <v>0</v>
      </c>
      <c r="W78" s="25">
        <v>6.7</v>
      </c>
      <c r="X78" s="25">
        <v>5.7</v>
      </c>
      <c r="Y78" s="25">
        <v>14.4</v>
      </c>
      <c r="Z78" s="25">
        <v>77.3</v>
      </c>
      <c r="AA78" s="25">
        <v>13.6</v>
      </c>
    </row>
  </sheetData>
  <phoneticPr fontId="6" type="noConversion"/>
  <hyperlinks>
    <hyperlink ref="A5" location="Table_of_contents!A1" display="Back to table of contents" xr:uid="{00000000-0004-0000-0700-000000000000}"/>
  </hyperlink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23"/>
  <sheetViews>
    <sheetView workbookViewId="0"/>
  </sheetViews>
  <sheetFormatPr defaultColWidth="8.6640625" defaultRowHeight="15"/>
  <cols>
    <col min="1" max="1" width="50.5546875" style="10" customWidth="1"/>
    <col min="2" max="2" width="12.33203125" style="10" customWidth="1"/>
    <col min="3" max="3" width="11.6640625" style="24" customWidth="1"/>
    <col min="4" max="4" width="9.33203125" style="24" customWidth="1"/>
    <col min="5" max="6" width="8.6640625" style="24"/>
    <col min="7" max="11" width="9" style="24" customWidth="1"/>
    <col min="12" max="12" width="10.109375" style="24" customWidth="1"/>
    <col min="13" max="13" width="9" style="24" customWidth="1"/>
    <col min="14" max="14" width="10.109375" style="24" customWidth="1"/>
    <col min="15" max="21" width="9" style="24" customWidth="1"/>
    <col min="22" max="22" width="8.6640625" style="24"/>
    <col min="23" max="16384" width="8.6640625" style="10"/>
  </cols>
  <sheetData>
    <row r="1" spans="1:22" ht="21">
      <c r="A1" s="33" t="s">
        <v>334</v>
      </c>
      <c r="B1" s="33"/>
      <c r="C1" s="62"/>
      <c r="D1" s="62"/>
      <c r="E1" s="62"/>
      <c r="F1" s="62"/>
      <c r="G1" s="62"/>
      <c r="H1" s="62"/>
      <c r="I1" s="55"/>
      <c r="J1" s="55"/>
    </row>
    <row r="2" spans="1:22">
      <c r="A2" s="17" t="s">
        <v>182</v>
      </c>
      <c r="B2" s="17"/>
    </row>
    <row r="3" spans="1:22">
      <c r="A3" s="17" t="s">
        <v>365</v>
      </c>
      <c r="B3" s="17"/>
    </row>
    <row r="4" spans="1:22">
      <c r="A4" s="127" t="s">
        <v>171</v>
      </c>
      <c r="B4" s="30"/>
    </row>
    <row r="5" spans="1:22" s="46" customFormat="1" ht="30" customHeight="1">
      <c r="A5" s="96" t="s">
        <v>181</v>
      </c>
      <c r="B5" s="96" t="s">
        <v>167</v>
      </c>
      <c r="C5" s="86" t="s">
        <v>19</v>
      </c>
      <c r="D5" s="86" t="s">
        <v>314</v>
      </c>
      <c r="E5" s="137" t="s">
        <v>33</v>
      </c>
      <c r="F5" s="137" t="s">
        <v>34</v>
      </c>
      <c r="G5" s="137" t="s">
        <v>35</v>
      </c>
      <c r="H5" s="86" t="s">
        <v>21</v>
      </c>
      <c r="I5" s="86" t="s">
        <v>22</v>
      </c>
      <c r="J5" s="86" t="s">
        <v>23</v>
      </c>
      <c r="K5" s="86" t="s">
        <v>24</v>
      </c>
      <c r="L5" s="86" t="s">
        <v>25</v>
      </c>
      <c r="M5" s="86" t="s">
        <v>26</v>
      </c>
      <c r="N5" s="86" t="s">
        <v>27</v>
      </c>
      <c r="O5" s="86" t="s">
        <v>28</v>
      </c>
      <c r="P5" s="86" t="s">
        <v>29</v>
      </c>
      <c r="Q5" s="86" t="s">
        <v>30</v>
      </c>
      <c r="R5" s="86" t="s">
        <v>31</v>
      </c>
      <c r="S5" s="86" t="s">
        <v>32</v>
      </c>
      <c r="T5" s="86" t="s">
        <v>36</v>
      </c>
      <c r="U5" s="86" t="s">
        <v>37</v>
      </c>
      <c r="V5" s="86" t="s">
        <v>117</v>
      </c>
    </row>
    <row r="6" spans="1:22" ht="25.95" customHeight="1">
      <c r="A6" s="10" t="s">
        <v>3</v>
      </c>
      <c r="B6" s="10" t="s">
        <v>168</v>
      </c>
      <c r="C6" s="64">
        <v>1172</v>
      </c>
      <c r="D6" s="64">
        <v>0</v>
      </c>
      <c r="E6" s="64">
        <v>0</v>
      </c>
      <c r="F6" s="64">
        <v>0</v>
      </c>
      <c r="G6" s="64">
        <v>1</v>
      </c>
      <c r="H6" s="64">
        <v>14</v>
      </c>
      <c r="I6" s="64">
        <v>43</v>
      </c>
      <c r="J6" s="64">
        <v>55</v>
      </c>
      <c r="K6" s="64">
        <v>106</v>
      </c>
      <c r="L6" s="64">
        <v>148</v>
      </c>
      <c r="M6" s="64">
        <v>230</v>
      </c>
      <c r="N6" s="64">
        <v>205</v>
      </c>
      <c r="O6" s="64">
        <v>174</v>
      </c>
      <c r="P6" s="64">
        <v>104</v>
      </c>
      <c r="Q6" s="64">
        <v>41</v>
      </c>
      <c r="R6" s="64">
        <v>26</v>
      </c>
      <c r="S6" s="64">
        <v>10</v>
      </c>
      <c r="T6" s="64">
        <v>10</v>
      </c>
      <c r="U6" s="64">
        <v>3</v>
      </c>
      <c r="V6" s="64">
        <v>2</v>
      </c>
    </row>
    <row r="7" spans="1:22">
      <c r="A7" s="10" t="s">
        <v>302</v>
      </c>
      <c r="B7" s="10" t="s">
        <v>168</v>
      </c>
      <c r="C7" s="64">
        <v>48</v>
      </c>
      <c r="D7" s="64">
        <v>0</v>
      </c>
      <c r="E7" s="64">
        <v>0</v>
      </c>
      <c r="F7" s="64">
        <v>0</v>
      </c>
      <c r="G7" s="64">
        <v>0</v>
      </c>
      <c r="H7" s="64">
        <v>0</v>
      </c>
      <c r="I7" s="64">
        <v>1</v>
      </c>
      <c r="J7" s="64">
        <v>3</v>
      </c>
      <c r="K7" s="64">
        <v>2</v>
      </c>
      <c r="L7" s="64">
        <v>5</v>
      </c>
      <c r="M7" s="64">
        <v>11</v>
      </c>
      <c r="N7" s="64">
        <v>9</v>
      </c>
      <c r="O7" s="64">
        <v>7</v>
      </c>
      <c r="P7" s="64">
        <v>6</v>
      </c>
      <c r="Q7" s="64">
        <v>2</v>
      </c>
      <c r="R7" s="64">
        <v>1</v>
      </c>
      <c r="S7" s="64">
        <v>1</v>
      </c>
      <c r="T7" s="64">
        <v>0</v>
      </c>
      <c r="U7" s="64">
        <v>0</v>
      </c>
      <c r="V7" s="64">
        <v>0</v>
      </c>
    </row>
    <row r="8" spans="1:22">
      <c r="A8" s="10" t="s">
        <v>4</v>
      </c>
      <c r="B8" s="10" t="s">
        <v>168</v>
      </c>
      <c r="C8" s="64">
        <v>1032</v>
      </c>
      <c r="D8" s="64">
        <v>0</v>
      </c>
      <c r="E8" s="64">
        <v>0</v>
      </c>
      <c r="F8" s="64">
        <v>0</v>
      </c>
      <c r="G8" s="64">
        <v>1</v>
      </c>
      <c r="H8" s="64">
        <v>13</v>
      </c>
      <c r="I8" s="64">
        <v>40</v>
      </c>
      <c r="J8" s="64">
        <v>48</v>
      </c>
      <c r="K8" s="64">
        <v>99</v>
      </c>
      <c r="L8" s="64">
        <v>136</v>
      </c>
      <c r="M8" s="64">
        <v>211</v>
      </c>
      <c r="N8" s="64">
        <v>187</v>
      </c>
      <c r="O8" s="64">
        <v>152</v>
      </c>
      <c r="P8" s="64">
        <v>85</v>
      </c>
      <c r="Q8" s="64">
        <v>33</v>
      </c>
      <c r="R8" s="64">
        <v>19</v>
      </c>
      <c r="S8" s="64">
        <v>4</v>
      </c>
      <c r="T8" s="64">
        <v>3</v>
      </c>
      <c r="U8" s="64">
        <v>1</v>
      </c>
      <c r="V8" s="64">
        <v>0</v>
      </c>
    </row>
    <row r="9" spans="1:22">
      <c r="A9" s="10" t="s">
        <v>5</v>
      </c>
      <c r="B9" s="10" t="s">
        <v>168</v>
      </c>
      <c r="C9" s="64">
        <v>87</v>
      </c>
      <c r="D9" s="64">
        <v>0</v>
      </c>
      <c r="E9" s="64">
        <v>0</v>
      </c>
      <c r="F9" s="64">
        <v>0</v>
      </c>
      <c r="G9" s="64">
        <v>0</v>
      </c>
      <c r="H9" s="64">
        <v>1</v>
      </c>
      <c r="I9" s="64">
        <v>2</v>
      </c>
      <c r="J9" s="64">
        <v>4</v>
      </c>
      <c r="K9" s="64">
        <v>5</v>
      </c>
      <c r="L9" s="64">
        <v>7</v>
      </c>
      <c r="M9" s="64">
        <v>7</v>
      </c>
      <c r="N9" s="64">
        <v>9</v>
      </c>
      <c r="O9" s="64">
        <v>15</v>
      </c>
      <c r="P9" s="64">
        <v>12</v>
      </c>
      <c r="Q9" s="64">
        <v>6</v>
      </c>
      <c r="R9" s="64">
        <v>5</v>
      </c>
      <c r="S9" s="64">
        <v>5</v>
      </c>
      <c r="T9" s="64">
        <v>5</v>
      </c>
      <c r="U9" s="64">
        <v>2</v>
      </c>
      <c r="V9" s="64">
        <v>2</v>
      </c>
    </row>
    <row r="10" spans="1:22">
      <c r="A10" s="10" t="s">
        <v>6</v>
      </c>
      <c r="B10" s="10" t="s">
        <v>168</v>
      </c>
      <c r="C10" s="64">
        <v>0</v>
      </c>
      <c r="D10" s="64">
        <v>0</v>
      </c>
      <c r="E10" s="64">
        <v>0</v>
      </c>
      <c r="F10" s="64">
        <v>0</v>
      </c>
      <c r="G10" s="64">
        <v>0</v>
      </c>
      <c r="H10" s="64">
        <v>0</v>
      </c>
      <c r="I10" s="64">
        <v>0</v>
      </c>
      <c r="J10" s="64">
        <v>0</v>
      </c>
      <c r="K10" s="64">
        <v>0</v>
      </c>
      <c r="L10" s="64">
        <v>0</v>
      </c>
      <c r="M10" s="64">
        <v>0</v>
      </c>
      <c r="N10" s="64">
        <v>0</v>
      </c>
      <c r="O10" s="64">
        <v>0</v>
      </c>
      <c r="P10" s="64">
        <v>0</v>
      </c>
      <c r="Q10" s="64">
        <v>0</v>
      </c>
      <c r="R10" s="64">
        <v>0</v>
      </c>
      <c r="S10" s="64">
        <v>0</v>
      </c>
      <c r="T10" s="64">
        <v>0</v>
      </c>
      <c r="U10" s="64">
        <v>0</v>
      </c>
      <c r="V10" s="64">
        <v>0</v>
      </c>
    </row>
    <row r="11" spans="1:22">
      <c r="A11" s="10" t="s">
        <v>7</v>
      </c>
      <c r="B11" s="10" t="s">
        <v>168</v>
      </c>
      <c r="C11" s="64">
        <v>5</v>
      </c>
      <c r="D11" s="64">
        <v>0</v>
      </c>
      <c r="E11" s="64">
        <v>0</v>
      </c>
      <c r="F11" s="64">
        <v>0</v>
      </c>
      <c r="G11" s="64">
        <v>0</v>
      </c>
      <c r="H11" s="64">
        <v>0</v>
      </c>
      <c r="I11" s="64">
        <v>0</v>
      </c>
      <c r="J11" s="64">
        <v>0</v>
      </c>
      <c r="K11" s="64">
        <v>0</v>
      </c>
      <c r="L11" s="64">
        <v>0</v>
      </c>
      <c r="M11" s="64">
        <v>1</v>
      </c>
      <c r="N11" s="64">
        <v>0</v>
      </c>
      <c r="O11" s="64">
        <v>0</v>
      </c>
      <c r="P11" s="64">
        <v>1</v>
      </c>
      <c r="Q11" s="64">
        <v>0</v>
      </c>
      <c r="R11" s="64">
        <v>1</v>
      </c>
      <c r="S11" s="64">
        <v>0</v>
      </c>
      <c r="T11" s="64">
        <v>2</v>
      </c>
      <c r="U11" s="64">
        <v>0</v>
      </c>
      <c r="V11" s="64">
        <v>0</v>
      </c>
    </row>
    <row r="12" spans="1:22" ht="25.95" customHeight="1">
      <c r="A12" s="10" t="s">
        <v>3</v>
      </c>
      <c r="B12" s="10" t="s">
        <v>17</v>
      </c>
      <c r="C12" s="64">
        <v>367</v>
      </c>
      <c r="D12" s="64">
        <v>0</v>
      </c>
      <c r="E12" s="64">
        <v>0</v>
      </c>
      <c r="F12" s="64">
        <v>0</v>
      </c>
      <c r="G12" s="64">
        <v>1</v>
      </c>
      <c r="H12" s="64">
        <v>2</v>
      </c>
      <c r="I12" s="64">
        <v>11</v>
      </c>
      <c r="J12" s="64">
        <v>17</v>
      </c>
      <c r="K12" s="64">
        <v>31</v>
      </c>
      <c r="L12" s="64">
        <v>44</v>
      </c>
      <c r="M12" s="64">
        <v>77</v>
      </c>
      <c r="N12" s="64">
        <v>59</v>
      </c>
      <c r="O12" s="64">
        <v>57</v>
      </c>
      <c r="P12" s="64">
        <v>35</v>
      </c>
      <c r="Q12" s="64">
        <v>12</v>
      </c>
      <c r="R12" s="64">
        <v>10</v>
      </c>
      <c r="S12" s="64">
        <v>1</v>
      </c>
      <c r="T12" s="64">
        <v>6</v>
      </c>
      <c r="U12" s="64">
        <v>3</v>
      </c>
      <c r="V12" s="64">
        <v>1</v>
      </c>
    </row>
    <row r="13" spans="1:22">
      <c r="A13" s="10" t="s">
        <v>302</v>
      </c>
      <c r="B13" s="10" t="s">
        <v>17</v>
      </c>
      <c r="C13" s="64">
        <v>9</v>
      </c>
      <c r="D13" s="64">
        <v>0</v>
      </c>
      <c r="E13" s="64">
        <v>0</v>
      </c>
      <c r="F13" s="64">
        <v>0</v>
      </c>
      <c r="G13" s="64">
        <v>0</v>
      </c>
      <c r="H13" s="64">
        <v>0</v>
      </c>
      <c r="I13" s="64">
        <v>1</v>
      </c>
      <c r="J13" s="64">
        <v>0</v>
      </c>
      <c r="K13" s="64">
        <v>0</v>
      </c>
      <c r="L13" s="64">
        <v>0</v>
      </c>
      <c r="M13" s="64">
        <v>2</v>
      </c>
      <c r="N13" s="64">
        <v>0</v>
      </c>
      <c r="O13" s="64">
        <v>3</v>
      </c>
      <c r="P13" s="64">
        <v>2</v>
      </c>
      <c r="Q13" s="64">
        <v>1</v>
      </c>
      <c r="R13" s="64">
        <v>0</v>
      </c>
      <c r="S13" s="64">
        <v>0</v>
      </c>
      <c r="T13" s="64">
        <v>0</v>
      </c>
      <c r="U13" s="64">
        <v>0</v>
      </c>
      <c r="V13" s="64">
        <v>0</v>
      </c>
    </row>
    <row r="14" spans="1:22">
      <c r="A14" s="10" t="s">
        <v>4</v>
      </c>
      <c r="B14" s="10" t="s">
        <v>17</v>
      </c>
      <c r="C14" s="64">
        <v>312</v>
      </c>
      <c r="D14" s="64">
        <v>0</v>
      </c>
      <c r="E14" s="64">
        <v>0</v>
      </c>
      <c r="F14" s="64">
        <v>0</v>
      </c>
      <c r="G14" s="64">
        <v>1</v>
      </c>
      <c r="H14" s="64">
        <v>2</v>
      </c>
      <c r="I14" s="64">
        <v>9</v>
      </c>
      <c r="J14" s="64">
        <v>16</v>
      </c>
      <c r="K14" s="64">
        <v>28</v>
      </c>
      <c r="L14" s="64">
        <v>43</v>
      </c>
      <c r="M14" s="64">
        <v>71</v>
      </c>
      <c r="N14" s="64">
        <v>55</v>
      </c>
      <c r="O14" s="64">
        <v>44</v>
      </c>
      <c r="P14" s="64">
        <v>25</v>
      </c>
      <c r="Q14" s="64">
        <v>8</v>
      </c>
      <c r="R14" s="64">
        <v>7</v>
      </c>
      <c r="S14" s="64">
        <v>0</v>
      </c>
      <c r="T14" s="64">
        <v>2</v>
      </c>
      <c r="U14" s="64">
        <v>1</v>
      </c>
      <c r="V14" s="64">
        <v>0</v>
      </c>
    </row>
    <row r="15" spans="1:22">
      <c r="A15" s="10" t="s">
        <v>5</v>
      </c>
      <c r="B15" s="10" t="s">
        <v>17</v>
      </c>
      <c r="C15" s="64">
        <v>44</v>
      </c>
      <c r="D15" s="64">
        <v>0</v>
      </c>
      <c r="E15" s="64">
        <v>0</v>
      </c>
      <c r="F15" s="64">
        <v>0</v>
      </c>
      <c r="G15" s="64">
        <v>0</v>
      </c>
      <c r="H15" s="64">
        <v>0</v>
      </c>
      <c r="I15" s="64">
        <v>1</v>
      </c>
      <c r="J15" s="64">
        <v>1</v>
      </c>
      <c r="K15" s="64">
        <v>3</v>
      </c>
      <c r="L15" s="64">
        <v>1</v>
      </c>
      <c r="M15" s="64">
        <v>4</v>
      </c>
      <c r="N15" s="64">
        <v>4</v>
      </c>
      <c r="O15" s="64">
        <v>10</v>
      </c>
      <c r="P15" s="64">
        <v>8</v>
      </c>
      <c r="Q15" s="64">
        <v>3</v>
      </c>
      <c r="R15" s="64">
        <v>2</v>
      </c>
      <c r="S15" s="64">
        <v>1</v>
      </c>
      <c r="T15" s="64">
        <v>3</v>
      </c>
      <c r="U15" s="64">
        <v>2</v>
      </c>
      <c r="V15" s="64">
        <v>1</v>
      </c>
    </row>
    <row r="16" spans="1:22">
      <c r="A16" s="10" t="s">
        <v>6</v>
      </c>
      <c r="B16" s="10" t="s">
        <v>17</v>
      </c>
      <c r="C16" s="64">
        <v>0</v>
      </c>
      <c r="D16" s="64">
        <v>0</v>
      </c>
      <c r="E16" s="64">
        <v>0</v>
      </c>
      <c r="F16" s="64">
        <v>0</v>
      </c>
      <c r="G16" s="64">
        <v>0</v>
      </c>
      <c r="H16" s="64">
        <v>0</v>
      </c>
      <c r="I16" s="64">
        <v>0</v>
      </c>
      <c r="J16" s="64">
        <v>0</v>
      </c>
      <c r="K16" s="64">
        <v>0</v>
      </c>
      <c r="L16" s="64">
        <v>0</v>
      </c>
      <c r="M16" s="64">
        <v>0</v>
      </c>
      <c r="N16" s="64">
        <v>0</v>
      </c>
      <c r="O16" s="64">
        <v>0</v>
      </c>
      <c r="P16" s="64">
        <v>0</v>
      </c>
      <c r="Q16" s="64">
        <v>0</v>
      </c>
      <c r="R16" s="64">
        <v>0</v>
      </c>
      <c r="S16" s="64">
        <v>0</v>
      </c>
      <c r="T16" s="64">
        <v>0</v>
      </c>
      <c r="U16" s="64">
        <v>0</v>
      </c>
      <c r="V16" s="64">
        <v>0</v>
      </c>
    </row>
    <row r="17" spans="1:22">
      <c r="A17" s="10" t="s">
        <v>7</v>
      </c>
      <c r="B17" s="10" t="s">
        <v>17</v>
      </c>
      <c r="C17" s="64">
        <v>2</v>
      </c>
      <c r="D17" s="64">
        <v>0</v>
      </c>
      <c r="E17" s="64">
        <v>0</v>
      </c>
      <c r="F17" s="64">
        <v>0</v>
      </c>
      <c r="G17" s="64">
        <v>0</v>
      </c>
      <c r="H17" s="64">
        <v>0</v>
      </c>
      <c r="I17" s="64">
        <v>0</v>
      </c>
      <c r="J17" s="64">
        <v>0</v>
      </c>
      <c r="K17" s="64">
        <v>0</v>
      </c>
      <c r="L17" s="64">
        <v>0</v>
      </c>
      <c r="M17" s="64">
        <v>0</v>
      </c>
      <c r="N17" s="64">
        <v>0</v>
      </c>
      <c r="O17" s="64">
        <v>0</v>
      </c>
      <c r="P17" s="64">
        <v>0</v>
      </c>
      <c r="Q17" s="64">
        <v>0</v>
      </c>
      <c r="R17" s="64">
        <v>1</v>
      </c>
      <c r="S17" s="64">
        <v>0</v>
      </c>
      <c r="T17" s="64">
        <v>1</v>
      </c>
      <c r="U17" s="64">
        <v>0</v>
      </c>
      <c r="V17" s="64">
        <v>0</v>
      </c>
    </row>
    <row r="18" spans="1:22" ht="25.95" customHeight="1">
      <c r="A18" s="10" t="s">
        <v>3</v>
      </c>
      <c r="B18" s="10" t="s">
        <v>18</v>
      </c>
      <c r="C18" s="64">
        <v>805</v>
      </c>
      <c r="D18" s="64">
        <v>0</v>
      </c>
      <c r="E18" s="64">
        <v>0</v>
      </c>
      <c r="F18" s="64">
        <v>0</v>
      </c>
      <c r="G18" s="64">
        <v>0</v>
      </c>
      <c r="H18" s="64">
        <v>12</v>
      </c>
      <c r="I18" s="64">
        <v>32</v>
      </c>
      <c r="J18" s="64">
        <v>38</v>
      </c>
      <c r="K18" s="64">
        <v>75</v>
      </c>
      <c r="L18" s="64">
        <v>104</v>
      </c>
      <c r="M18" s="64">
        <v>153</v>
      </c>
      <c r="N18" s="64">
        <v>146</v>
      </c>
      <c r="O18" s="64">
        <v>117</v>
      </c>
      <c r="P18" s="64">
        <v>69</v>
      </c>
      <c r="Q18" s="64">
        <v>29</v>
      </c>
      <c r="R18" s="64">
        <v>16</v>
      </c>
      <c r="S18" s="64">
        <v>9</v>
      </c>
      <c r="T18" s="64">
        <v>4</v>
      </c>
      <c r="U18" s="64">
        <v>0</v>
      </c>
      <c r="V18" s="64">
        <v>1</v>
      </c>
    </row>
    <row r="19" spans="1:22">
      <c r="A19" s="10" t="s">
        <v>302</v>
      </c>
      <c r="B19" s="10" t="s">
        <v>18</v>
      </c>
      <c r="C19" s="64">
        <v>39</v>
      </c>
      <c r="D19" s="64">
        <v>0</v>
      </c>
      <c r="E19" s="64">
        <v>0</v>
      </c>
      <c r="F19" s="64">
        <v>0</v>
      </c>
      <c r="G19" s="64">
        <v>0</v>
      </c>
      <c r="H19" s="64">
        <v>0</v>
      </c>
      <c r="I19" s="64">
        <v>0</v>
      </c>
      <c r="J19" s="64">
        <v>3</v>
      </c>
      <c r="K19" s="64">
        <v>2</v>
      </c>
      <c r="L19" s="64">
        <v>5</v>
      </c>
      <c r="M19" s="64">
        <v>9</v>
      </c>
      <c r="N19" s="64">
        <v>9</v>
      </c>
      <c r="O19" s="64">
        <v>4</v>
      </c>
      <c r="P19" s="64">
        <v>4</v>
      </c>
      <c r="Q19" s="64">
        <v>1</v>
      </c>
      <c r="R19" s="64">
        <v>1</v>
      </c>
      <c r="S19" s="64">
        <v>1</v>
      </c>
      <c r="T19" s="64">
        <v>0</v>
      </c>
      <c r="U19" s="64">
        <v>0</v>
      </c>
      <c r="V19" s="64">
        <v>0</v>
      </c>
    </row>
    <row r="20" spans="1:22">
      <c r="A20" s="10" t="s">
        <v>4</v>
      </c>
      <c r="B20" s="10" t="s">
        <v>18</v>
      </c>
      <c r="C20" s="64">
        <v>720</v>
      </c>
      <c r="D20" s="64">
        <v>0</v>
      </c>
      <c r="E20" s="64">
        <v>0</v>
      </c>
      <c r="F20" s="64">
        <v>0</v>
      </c>
      <c r="G20" s="64">
        <v>0</v>
      </c>
      <c r="H20" s="64">
        <v>11</v>
      </c>
      <c r="I20" s="64">
        <v>31</v>
      </c>
      <c r="J20" s="64">
        <v>32</v>
      </c>
      <c r="K20" s="64">
        <v>71</v>
      </c>
      <c r="L20" s="64">
        <v>93</v>
      </c>
      <c r="M20" s="64">
        <v>140</v>
      </c>
      <c r="N20" s="64">
        <v>132</v>
      </c>
      <c r="O20" s="64">
        <v>108</v>
      </c>
      <c r="P20" s="64">
        <v>60</v>
      </c>
      <c r="Q20" s="64">
        <v>25</v>
      </c>
      <c r="R20" s="64">
        <v>12</v>
      </c>
      <c r="S20" s="64">
        <v>4</v>
      </c>
      <c r="T20" s="64">
        <v>1</v>
      </c>
      <c r="U20" s="64">
        <v>0</v>
      </c>
      <c r="V20" s="64">
        <v>0</v>
      </c>
    </row>
    <row r="21" spans="1:22">
      <c r="A21" s="10" t="s">
        <v>5</v>
      </c>
      <c r="B21" s="10" t="s">
        <v>18</v>
      </c>
      <c r="C21" s="64">
        <v>43</v>
      </c>
      <c r="D21" s="64">
        <v>0</v>
      </c>
      <c r="E21" s="64">
        <v>0</v>
      </c>
      <c r="F21" s="64">
        <v>0</v>
      </c>
      <c r="G21" s="64">
        <v>0</v>
      </c>
      <c r="H21" s="64">
        <v>1</v>
      </c>
      <c r="I21" s="64">
        <v>1</v>
      </c>
      <c r="J21" s="64">
        <v>3</v>
      </c>
      <c r="K21" s="64">
        <v>2</v>
      </c>
      <c r="L21" s="64">
        <v>6</v>
      </c>
      <c r="M21" s="64">
        <v>3</v>
      </c>
      <c r="N21" s="64">
        <v>5</v>
      </c>
      <c r="O21" s="64">
        <v>5</v>
      </c>
      <c r="P21" s="64">
        <v>4</v>
      </c>
      <c r="Q21" s="64">
        <v>3</v>
      </c>
      <c r="R21" s="64">
        <v>3</v>
      </c>
      <c r="S21" s="64">
        <v>4</v>
      </c>
      <c r="T21" s="64">
        <v>2</v>
      </c>
      <c r="U21" s="64">
        <v>0</v>
      </c>
      <c r="V21" s="64">
        <v>1</v>
      </c>
    </row>
    <row r="22" spans="1:22">
      <c r="A22" s="10" t="s">
        <v>6</v>
      </c>
      <c r="B22" s="10" t="s">
        <v>18</v>
      </c>
      <c r="C22" s="64">
        <v>0</v>
      </c>
      <c r="D22" s="64">
        <v>0</v>
      </c>
      <c r="E22" s="64">
        <v>0</v>
      </c>
      <c r="F22" s="64">
        <v>0</v>
      </c>
      <c r="G22" s="64">
        <v>0</v>
      </c>
      <c r="H22" s="64">
        <v>0</v>
      </c>
      <c r="I22" s="64">
        <v>0</v>
      </c>
      <c r="J22" s="64">
        <v>0</v>
      </c>
      <c r="K22" s="64">
        <v>0</v>
      </c>
      <c r="L22" s="64">
        <v>0</v>
      </c>
      <c r="M22" s="64">
        <v>0</v>
      </c>
      <c r="N22" s="64">
        <v>0</v>
      </c>
      <c r="O22" s="64">
        <v>0</v>
      </c>
      <c r="P22" s="64">
        <v>0</v>
      </c>
      <c r="Q22" s="64">
        <v>0</v>
      </c>
      <c r="R22" s="64">
        <v>0</v>
      </c>
      <c r="S22" s="64">
        <v>0</v>
      </c>
      <c r="T22" s="64">
        <v>0</v>
      </c>
      <c r="U22" s="64">
        <v>0</v>
      </c>
      <c r="V22" s="64">
        <v>0</v>
      </c>
    </row>
    <row r="23" spans="1:22">
      <c r="A23" s="10" t="s">
        <v>7</v>
      </c>
      <c r="B23" s="10" t="s">
        <v>18</v>
      </c>
      <c r="C23" s="64">
        <v>3</v>
      </c>
      <c r="D23" s="64">
        <v>0</v>
      </c>
      <c r="E23" s="64">
        <v>0</v>
      </c>
      <c r="F23" s="64">
        <v>0</v>
      </c>
      <c r="G23" s="64">
        <v>0</v>
      </c>
      <c r="H23" s="64">
        <v>0</v>
      </c>
      <c r="I23" s="64">
        <v>0</v>
      </c>
      <c r="J23" s="64">
        <v>0</v>
      </c>
      <c r="K23" s="64">
        <v>0</v>
      </c>
      <c r="L23" s="64">
        <v>0</v>
      </c>
      <c r="M23" s="64">
        <v>1</v>
      </c>
      <c r="N23" s="64">
        <v>0</v>
      </c>
      <c r="O23" s="64">
        <v>0</v>
      </c>
      <c r="P23" s="64">
        <v>1</v>
      </c>
      <c r="Q23" s="64">
        <v>0</v>
      </c>
      <c r="R23" s="64">
        <v>0</v>
      </c>
      <c r="S23" s="64">
        <v>0</v>
      </c>
      <c r="T23" s="64">
        <v>1</v>
      </c>
      <c r="U23" s="64">
        <v>0</v>
      </c>
      <c r="V23" s="64">
        <v>0</v>
      </c>
    </row>
  </sheetData>
  <phoneticPr fontId="6" type="noConversion"/>
  <hyperlinks>
    <hyperlink ref="A4" location="Table_of_contents!A1" display="Back to table of contents" xr:uid="{00000000-0004-0000-0800-000000000000}"/>
  </hyperlink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A49551061</value>
    </field>
    <field name="Objective-Title">
      <value order="0">NRS - Drug related deaths 2023 - Main tables and figures</value>
    </field>
    <field name="Objective-Description">
      <value order="0"/>
    </field>
    <field name="Objective-CreationStamp">
      <value order="0">2024-08-07T08:59:34Z</value>
    </field>
    <field name="Objective-IsApproved">
      <value order="0">false</value>
    </field>
    <field name="Objective-IsPublished">
      <value order="0">true</value>
    </field>
    <field name="Objective-DatePublished">
      <value order="0">2024-08-09T09:55:03Z</value>
    </field>
    <field name="Objective-ModificationStamp">
      <value order="0">2024-08-09T09:55:03Z</value>
    </field>
    <field name="Objective-Owner">
      <value order="0">Watson, Beth B (U442941)</value>
    </field>
    <field name="Objective-Path">
      <value order="0">Objective Global Folder:SG File Plan:People, communities and living:Population and migration:Demography:Research and analysis: Demography:National Records of Scotland (NRS): Vital Events: Publications: Drug-related Deaths: Part 2: 2022-2027</value>
    </field>
    <field name="Objective-Parent">
      <value order="0">National Records of Scotland (NRS): Vital Events: Publications: Drug-related Deaths: Part 2: 2022-2027</value>
    </field>
    <field name="Objective-State">
      <value order="0">Published</value>
    </field>
    <field name="Objective-VersionId">
      <value order="0">vA74585169</value>
    </field>
    <field name="Objective-Version">
      <value order="0">2.0</value>
    </field>
    <field name="Objective-VersionNumber">
      <value order="0">6</value>
    </field>
    <field name="Objective-VersionComment">
      <value order="0"/>
    </field>
    <field name="Objective-FileNumber">
      <value order="0">PROJ/55141</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6" baseType="variant">
      <vt:variant>
        <vt:lpstr>Worksheets</vt:lpstr>
      </vt:variant>
      <vt:variant>
        <vt:i4>26</vt:i4>
      </vt:variant>
      <vt:variant>
        <vt:lpstr>Charts</vt:lpstr>
      </vt:variant>
      <vt:variant>
        <vt:i4>12</vt:i4>
      </vt:variant>
      <vt:variant>
        <vt:lpstr>Named Ranges</vt:lpstr>
      </vt:variant>
      <vt:variant>
        <vt:i4>1</vt:i4>
      </vt:variant>
    </vt:vector>
  </HeadingPairs>
  <TitlesOfParts>
    <vt:vector size="39" baseType="lpstr">
      <vt:lpstr>Cover sheet</vt:lpstr>
      <vt:lpstr>Contents</vt:lpstr>
      <vt:lpstr>Notes</vt:lpstr>
      <vt:lpstr>Table_1</vt:lpstr>
      <vt:lpstr>Table_2</vt:lpstr>
      <vt:lpstr>Table_3</vt:lpstr>
      <vt:lpstr>Table_4</vt:lpstr>
      <vt:lpstr>Table_5</vt:lpstr>
      <vt:lpstr>Table_6</vt:lpstr>
      <vt:lpstr>Table_7</vt:lpstr>
      <vt:lpstr>Table_8</vt:lpstr>
      <vt:lpstr>Table_9</vt:lpstr>
      <vt:lpstr>Table_10</vt:lpstr>
      <vt:lpstr>Table_11</vt:lpstr>
      <vt:lpstr>Table_12</vt:lpstr>
      <vt:lpstr>Table_HB1</vt:lpstr>
      <vt:lpstr>Table_HB2</vt:lpstr>
      <vt:lpstr>Table_HB3</vt:lpstr>
      <vt:lpstr>Table_HB4</vt:lpstr>
      <vt:lpstr>Table_HB5</vt:lpstr>
      <vt:lpstr>Table_C1</vt:lpstr>
      <vt:lpstr>Table_C2</vt:lpstr>
      <vt:lpstr>Table_C3</vt:lpstr>
      <vt:lpstr>Table_C4</vt:lpstr>
      <vt:lpstr>Table_C5</vt:lpstr>
      <vt:lpstr>&lt;figures&gt;</vt:lpstr>
      <vt:lpstr>Figure_1</vt:lpstr>
      <vt:lpstr>Figure_2</vt:lpstr>
      <vt:lpstr>Figure_3</vt:lpstr>
      <vt:lpstr>Figure_4</vt:lpstr>
      <vt:lpstr>Figure_5</vt:lpstr>
      <vt:lpstr>Figure_6</vt:lpstr>
      <vt:lpstr>Figure_7a</vt:lpstr>
      <vt:lpstr>Figure_7b</vt:lpstr>
      <vt:lpstr>Figure_7c</vt:lpstr>
      <vt:lpstr>Figure_7d</vt:lpstr>
      <vt:lpstr>Figure_8</vt:lpstr>
      <vt:lpstr>Figure_9</vt:lpstr>
      <vt:lpstr>TableC5</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U441967</dc:creator>
  <cp:lastModifiedBy>Alex Anderson</cp:lastModifiedBy>
  <dcterms:created xsi:type="dcterms:W3CDTF">2023-07-06T13:23:31Z</dcterms:created>
  <dcterms:modified xsi:type="dcterms:W3CDTF">2024-11-26T15:07:39Z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A49551061</vt:lpwstr>
  </property>
  <property fmtid="{D5CDD505-2E9C-101B-9397-08002B2CF9AE}" pid="4" name="Objective-Title">
    <vt:lpwstr>NRS - Drug related deaths 2023 - Main tables and figures</vt:lpwstr>
  </property>
  <property fmtid="{D5CDD505-2E9C-101B-9397-08002B2CF9AE}" pid="5" name="Objective-Description">
    <vt:lpwstr/>
  </property>
  <property fmtid="{D5CDD505-2E9C-101B-9397-08002B2CF9AE}" pid="6" name="Objective-CreationStamp">
    <vt:filetime>2024-08-07T08:59:34Z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2024-08-09T09:55:03Z</vt:filetime>
  </property>
  <property fmtid="{D5CDD505-2E9C-101B-9397-08002B2CF9AE}" pid="10" name="Objective-ModificationStamp">
    <vt:filetime>2024-08-09T09:55:03Z</vt:filetime>
  </property>
  <property fmtid="{D5CDD505-2E9C-101B-9397-08002B2CF9AE}" pid="11" name="Objective-Owner">
    <vt:lpwstr>Watson, Beth B (U442941)</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Drug-related Deaths: Part 2: 2022-2027</vt:lpwstr>
  </property>
  <property fmtid="{D5CDD505-2E9C-101B-9397-08002B2CF9AE}" pid="13" name="Objective-Parent">
    <vt:lpwstr>National Records of Scotland (NRS): Vital Events: Publications: Drug-related Deaths: Part 2: 2022-2027</vt:lpwstr>
  </property>
  <property fmtid="{D5CDD505-2E9C-101B-9397-08002B2CF9AE}" pid="14" name="Objective-State">
    <vt:lpwstr>Published</vt:lpwstr>
  </property>
  <property fmtid="{D5CDD505-2E9C-101B-9397-08002B2CF9AE}" pid="15" name="Objective-VersionId">
    <vt:lpwstr>vA74585169</vt:lpwstr>
  </property>
  <property fmtid="{D5CDD505-2E9C-101B-9397-08002B2CF9AE}" pid="16" name="Objective-Version">
    <vt:lpwstr>2.0</vt:lpwstr>
  </property>
  <property fmtid="{D5CDD505-2E9C-101B-9397-08002B2CF9AE}" pid="17" name="Objective-VersionNumber">
    <vt:r8>6</vt:r8>
  </property>
  <property fmtid="{D5CDD505-2E9C-101B-9397-08002B2CF9AE}" pid="18" name="Objective-VersionComment">
    <vt:lpwstr/>
  </property>
  <property fmtid="{D5CDD505-2E9C-101B-9397-08002B2CF9AE}" pid="19" name="Objective-FileNumber">
    <vt:lpwstr>PROJ/55141</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Required Redaction">
    <vt:lpwstr/>
  </property>
</Properties>
</file>