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thompson/Documents/DataVisualization/Demos/Week05-ExcelAndDataCleanup/"/>
    </mc:Choice>
  </mc:AlternateContent>
  <xr:revisionPtr revIDLastSave="0" documentId="10_ncr:100000_{9EF73076-8828-CD44-A8CE-DC9AE757E99C}" xr6:coauthVersionLast="31" xr6:coauthVersionMax="31" xr10:uidLastSave="{00000000-0000-0000-0000-000000000000}"/>
  <bookViews>
    <workbookView xWindow="12180" yWindow="460" windowWidth="26220" windowHeight="23540" xr2:uid="{00000000-000D-0000-FFFF-FFFF00000000}"/>
  </bookViews>
  <sheets>
    <sheet name="SAT Score Data" sheetId="1" r:id="rId1"/>
    <sheet name="NJ State Aid" sheetId="2" r:id="rId2"/>
  </sheets>
  <definedNames>
    <definedName name="_xlnm._FilterDatabase" localSheetId="1" hidden="1">'NJ State Aid'!$A$1:$D$1</definedName>
    <definedName name="_xlnm._FilterDatabase" localSheetId="0" hidden="1">'SAT Score Data'!$A$1:$M$1</definedName>
  </definedNames>
  <calcPr calcId="179017"/>
</workbook>
</file>

<file path=xl/calcChain.xml><?xml version="1.0" encoding="utf-8"?>
<calcChain xmlns="http://schemas.openxmlformats.org/spreadsheetml/2006/main">
  <c r="D79" i="2" l="1"/>
  <c r="D471" i="2"/>
  <c r="D221" i="2"/>
  <c r="D36" i="2"/>
  <c r="D337" i="2"/>
  <c r="D65" i="2"/>
  <c r="D92" i="2"/>
  <c r="D377" i="2"/>
  <c r="D570" i="2"/>
  <c r="D166" i="2"/>
  <c r="D23" i="2"/>
  <c r="D419" i="2"/>
  <c r="D204" i="2"/>
  <c r="D339" i="2"/>
  <c r="D323" i="2"/>
  <c r="D126" i="2"/>
  <c r="D205" i="2"/>
  <c r="D548" i="2"/>
  <c r="D531" i="2"/>
  <c r="D268" i="2"/>
  <c r="D152" i="2"/>
  <c r="D485" i="2"/>
  <c r="D434" i="2"/>
  <c r="D289" i="2"/>
  <c r="D503" i="2"/>
  <c r="D170" i="2"/>
  <c r="D341" i="2"/>
  <c r="D466" i="2"/>
  <c r="D25" i="2"/>
  <c r="D415" i="2"/>
  <c r="D557" i="2"/>
  <c r="D455" i="2"/>
  <c r="D510" i="2"/>
  <c r="D271" i="2"/>
  <c r="D382" i="2"/>
  <c r="D407" i="2"/>
  <c r="D481" i="2"/>
  <c r="D502" i="2"/>
  <c r="D528" i="2"/>
  <c r="D366" i="2"/>
  <c r="D556" i="2"/>
  <c r="D527" i="2"/>
  <c r="D473" i="2"/>
  <c r="D530" i="2"/>
  <c r="D534" i="2"/>
  <c r="D412" i="2"/>
  <c r="D396" i="2"/>
  <c r="D394" i="2"/>
  <c r="D310" i="2"/>
  <c r="D228" i="2"/>
  <c r="D509" i="2"/>
  <c r="D514" i="2"/>
  <c r="D578" i="2"/>
  <c r="D319" i="2"/>
  <c r="D414" i="2"/>
  <c r="D384" i="2"/>
  <c r="D497" i="2"/>
  <c r="D450" i="2"/>
  <c r="D290" i="2"/>
  <c r="D369" i="2"/>
  <c r="D447" i="2"/>
  <c r="D264" i="2"/>
  <c r="D161" i="2"/>
  <c r="D85" i="2"/>
  <c r="D96" i="2"/>
  <c r="D316" i="2"/>
  <c r="D120" i="2"/>
  <c r="D239" i="2"/>
  <c r="D181" i="2"/>
  <c r="D103" i="2"/>
  <c r="D157" i="2"/>
  <c r="D484" i="2"/>
  <c r="D153" i="2"/>
  <c r="D411" i="2"/>
  <c r="D232" i="2"/>
  <c r="D321" i="2"/>
  <c r="D122" i="2"/>
  <c r="D112" i="2"/>
  <c r="D234" i="2"/>
  <c r="D17" i="2"/>
  <c r="D247" i="2"/>
  <c r="D338" i="2"/>
  <c r="D403" i="2"/>
  <c r="D215" i="2"/>
  <c r="D476" i="2"/>
  <c r="D156" i="2"/>
  <c r="D285" i="2"/>
  <c r="D223" i="2"/>
  <c r="D265" i="2"/>
  <c r="D206" i="2"/>
  <c r="D66" i="2"/>
  <c r="D106" i="2"/>
  <c r="D314" i="2"/>
  <c r="D185" i="2"/>
  <c r="D130" i="2"/>
  <c r="D29" i="2"/>
  <c r="D370" i="2"/>
  <c r="D154" i="2"/>
  <c r="D436" i="2"/>
  <c r="D451" i="2"/>
  <c r="D292" i="2"/>
  <c r="D328" i="2"/>
  <c r="D254" i="2"/>
  <c r="D307" i="2"/>
  <c r="D32" i="2"/>
  <c r="D177" i="2"/>
  <c r="D242" i="2"/>
  <c r="D210" i="2"/>
  <c r="D111" i="2"/>
  <c r="D34" i="2"/>
  <c r="D390" i="2"/>
  <c r="D577" i="2"/>
  <c r="D189" i="2"/>
  <c r="D135" i="2"/>
  <c r="D133" i="2"/>
  <c r="D550" i="2"/>
  <c r="D574" i="2"/>
  <c r="D132" i="2"/>
  <c r="D482" i="2"/>
  <c r="D576" i="2"/>
  <c r="D18" i="2"/>
  <c r="D131" i="2"/>
  <c r="D255" i="2"/>
  <c r="D114" i="2"/>
  <c r="D312" i="2"/>
  <c r="D279" i="2"/>
  <c r="D192" i="2"/>
  <c r="D235" i="2"/>
  <c r="D22" i="2"/>
  <c r="D457" i="2"/>
  <c r="D73" i="2"/>
  <c r="D422" i="2"/>
  <c r="D464" i="2"/>
  <c r="D10" i="2"/>
  <c r="D74" i="2"/>
  <c r="D15" i="2"/>
  <c r="D308" i="2"/>
  <c r="D348" i="2"/>
  <c r="D179" i="2"/>
  <c r="D2" i="2"/>
  <c r="D547" i="2"/>
  <c r="D245" i="2"/>
  <c r="D442" i="2"/>
  <c r="D421" i="2"/>
  <c r="D172" i="2"/>
  <c r="D277" i="2"/>
  <c r="D311" i="2"/>
  <c r="D151" i="2"/>
  <c r="D169" i="2"/>
  <c r="D86" i="2"/>
  <c r="D150" i="2"/>
  <c r="D218" i="2"/>
  <c r="D187" i="2"/>
  <c r="D40" i="2"/>
  <c r="D342" i="2"/>
  <c r="D374" i="2"/>
  <c r="D99" i="2"/>
  <c r="D175" i="2"/>
  <c r="D30" i="2"/>
  <c r="D505" i="2"/>
  <c r="D429" i="2"/>
  <c r="D27" i="2"/>
  <c r="D280" i="2"/>
  <c r="D225" i="2"/>
  <c r="D53" i="2"/>
  <c r="D46" i="2"/>
  <c r="D24" i="2"/>
  <c r="D430" i="2"/>
  <c r="D9" i="2"/>
  <c r="D304" i="2"/>
  <c r="D393" i="2"/>
  <c r="D541" i="2"/>
  <c r="D399" i="2"/>
  <c r="D329" i="2"/>
  <c r="D408" i="2"/>
  <c r="D190" i="2"/>
  <c r="D537" i="2"/>
  <c r="D468" i="2"/>
  <c r="D439" i="2"/>
  <c r="D383" i="2"/>
  <c r="D395" i="2"/>
  <c r="D561" i="2"/>
  <c r="D326" i="2"/>
  <c r="D536" i="2"/>
  <c r="D212" i="2"/>
  <c r="D81" i="2"/>
  <c r="D140" i="2"/>
  <c r="D20" i="2"/>
  <c r="D298" i="2"/>
  <c r="D274" i="2"/>
  <c r="D317" i="2"/>
  <c r="D168" i="2"/>
  <c r="D50" i="2"/>
  <c r="D511" i="2"/>
  <c r="D213" i="2"/>
  <c r="D226" i="2"/>
  <c r="D417" i="2"/>
  <c r="D149" i="2"/>
  <c r="D104" i="2"/>
  <c r="D410" i="2"/>
  <c r="D33" i="2"/>
  <c r="D11" i="2"/>
  <c r="D90" i="2"/>
  <c r="D70" i="2"/>
  <c r="D182" i="2"/>
  <c r="D191" i="2"/>
  <c r="D60" i="2"/>
  <c r="D575" i="2"/>
  <c r="D26" i="2"/>
  <c r="D564" i="2"/>
  <c r="D520" i="2"/>
  <c r="D428" i="2"/>
  <c r="D340" i="2"/>
  <c r="D258" i="2"/>
  <c r="D522" i="2"/>
  <c r="D246" i="2"/>
  <c r="D110" i="2"/>
  <c r="D458" i="2"/>
  <c r="D480" i="2"/>
  <c r="D361" i="2"/>
  <c r="D214" i="2"/>
  <c r="D540" i="2"/>
  <c r="D35" i="2"/>
  <c r="D78" i="2"/>
  <c r="D486" i="2"/>
  <c r="D84" i="2"/>
  <c r="D231" i="2"/>
  <c r="D566" i="2"/>
  <c r="D159" i="2"/>
  <c r="D283" i="2"/>
  <c r="D344" i="2"/>
  <c r="D519" i="2"/>
  <c r="D293" i="2"/>
  <c r="D424" i="2"/>
  <c r="D433" i="2"/>
  <c r="D529" i="2"/>
  <c r="D516" i="2"/>
  <c r="D553" i="2"/>
  <c r="D489" i="2"/>
  <c r="D560" i="2"/>
  <c r="D539" i="2"/>
  <c r="D272" i="2"/>
  <c r="D155" i="2"/>
  <c r="D546" i="2"/>
  <c r="D406" i="2"/>
  <c r="D512" i="2"/>
  <c r="D350" i="2"/>
  <c r="D349" i="2"/>
  <c r="D420" i="2"/>
  <c r="D474" i="2"/>
  <c r="D506" i="2"/>
  <c r="D456" i="2"/>
  <c r="D448" i="2"/>
  <c r="D555" i="2"/>
  <c r="D91" i="2"/>
  <c r="D426" i="2"/>
  <c r="D549" i="2"/>
  <c r="D521" i="2"/>
  <c r="D301" i="2"/>
  <c r="D360" i="2"/>
  <c r="D401" i="2"/>
  <c r="D180" i="2"/>
  <c r="D498" i="2"/>
  <c r="D93" i="2"/>
  <c r="D461" i="2"/>
  <c r="D404" i="2"/>
  <c r="D237" i="2"/>
  <c r="D109" i="2"/>
  <c r="D551" i="2"/>
  <c r="D501" i="2"/>
  <c r="D303" i="2"/>
  <c r="D100" i="2"/>
  <c r="D160" i="2"/>
  <c r="D76" i="2"/>
  <c r="D572" i="2"/>
  <c r="D559" i="2"/>
  <c r="D322" i="2"/>
  <c r="D39" i="2"/>
  <c r="D251" i="2"/>
  <c r="D31" i="2"/>
  <c r="D71" i="2"/>
  <c r="D196" i="2"/>
  <c r="D59" i="2"/>
  <c r="D563" i="2"/>
  <c r="D139" i="2"/>
  <c r="D209" i="2"/>
  <c r="D441" i="2"/>
  <c r="D176" i="2"/>
  <c r="D124" i="2"/>
  <c r="D121" i="2"/>
  <c r="D194" i="2"/>
  <c r="D565" i="2"/>
  <c r="D351" i="2"/>
  <c r="D143" i="2"/>
  <c r="D21" i="2"/>
  <c r="D332" i="2"/>
  <c r="D353" i="2"/>
  <c r="D343" i="2"/>
  <c r="D230" i="2"/>
  <c r="D499" i="2"/>
  <c r="D526" i="2"/>
  <c r="D7" i="2"/>
  <c r="D183" i="2"/>
  <c r="D4" i="2"/>
  <c r="D256" i="2"/>
  <c r="D162" i="2"/>
  <c r="D297" i="2"/>
  <c r="D513" i="2"/>
  <c r="D318" i="2"/>
  <c r="D453" i="2"/>
  <c r="D263" i="2"/>
  <c r="D359" i="2"/>
  <c r="D425" i="2"/>
  <c r="D446" i="2"/>
  <c r="D493" i="2"/>
  <c r="D148" i="2"/>
  <c r="D102" i="2"/>
  <c r="D278" i="2"/>
  <c r="D88" i="2"/>
  <c r="D238" i="2"/>
  <c r="D275" i="2"/>
  <c r="D286" i="2"/>
  <c r="D158" i="2"/>
  <c r="D352" i="2"/>
  <c r="D144" i="2"/>
  <c r="D105" i="2"/>
  <c r="D437" i="2"/>
  <c r="D250" i="2"/>
  <c r="D56" i="2"/>
  <c r="D386" i="2"/>
  <c r="D445" i="2"/>
  <c r="D216" i="2"/>
  <c r="D282" i="2"/>
  <c r="D432" i="2"/>
  <c r="D325" i="2"/>
  <c r="D259" i="2"/>
  <c r="D355" i="2"/>
  <c r="D284" i="2"/>
  <c r="D500" i="2"/>
  <c r="D397" i="2"/>
  <c r="D334" i="2"/>
  <c r="D184" i="2"/>
  <c r="D123" i="2"/>
  <c r="D193" i="2"/>
  <c r="D454" i="2"/>
  <c r="D199" i="2"/>
  <c r="D330" i="2"/>
  <c r="D491" i="2"/>
  <c r="D198" i="2"/>
  <c r="D380" i="2"/>
  <c r="D364" i="2"/>
  <c r="D55" i="2"/>
  <c r="D236" i="2"/>
  <c r="D405" i="2"/>
  <c r="D416" i="2"/>
  <c r="D324" i="2"/>
  <c r="D5" i="2"/>
  <c r="D244" i="2"/>
  <c r="D69" i="2"/>
  <c r="D504" i="2"/>
  <c r="D438" i="2"/>
  <c r="D13" i="2"/>
  <c r="D75" i="2"/>
  <c r="D295" i="2"/>
  <c r="D392" i="2"/>
  <c r="D373" i="2"/>
  <c r="D201" i="2"/>
  <c r="D45" i="2"/>
  <c r="D294" i="2"/>
  <c r="D358" i="2"/>
  <c r="D299" i="2"/>
  <c r="D354" i="2"/>
  <c r="D467" i="2"/>
  <c r="D483" i="2"/>
  <c r="D200" i="2"/>
  <c r="D532" i="2"/>
  <c r="D435" i="2"/>
  <c r="D391" i="2"/>
  <c r="D273" i="2"/>
  <c r="D270" i="2"/>
  <c r="D227" i="2"/>
  <c r="D367" i="2"/>
  <c r="D288" i="2"/>
  <c r="D128" i="2"/>
  <c r="D302" i="2"/>
  <c r="D306" i="2"/>
  <c r="D368" i="2"/>
  <c r="I2" i="2"/>
  <c r="D80" i="2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2" i="1"/>
  <c r="D49" i="2" l="1"/>
  <c r="D28" i="2"/>
  <c r="D418" i="2"/>
  <c r="D107" i="2"/>
  <c r="D118" i="2"/>
  <c r="D267" i="2"/>
  <c r="D8" i="2"/>
  <c r="D490" i="2"/>
  <c r="D440" i="2"/>
  <c r="D335" i="2"/>
  <c r="D378" i="2"/>
  <c r="D3" i="2"/>
  <c r="D117" i="2"/>
  <c r="D137" i="2"/>
  <c r="D188" i="2"/>
  <c r="D63" i="2"/>
  <c r="D19" i="2"/>
  <c r="D463" i="2"/>
  <c r="D52" i="2"/>
  <c r="D524" i="2"/>
  <c r="D296" i="2"/>
  <c r="D260" i="2"/>
  <c r="D494" i="2"/>
  <c r="D291" i="2"/>
  <c r="D57" i="2"/>
  <c r="D47" i="2"/>
  <c r="D6" i="2"/>
  <c r="D443" i="2"/>
  <c r="D496" i="2"/>
  <c r="D243" i="2"/>
  <c r="D48" i="2"/>
  <c r="D147" i="2"/>
  <c r="D444" i="2"/>
  <c r="D219" i="2"/>
  <c r="D508" i="2"/>
  <c r="D488" i="2"/>
  <c r="D400" i="2"/>
  <c r="D327" i="2"/>
  <c r="D409" i="2"/>
  <c r="D281" i="2"/>
  <c r="D538" i="2"/>
  <c r="D203" i="2"/>
  <c r="D257" i="2"/>
  <c r="D44" i="2"/>
  <c r="D331" i="2"/>
  <c r="D38" i="2"/>
  <c r="D224" i="2"/>
  <c r="D492" i="2"/>
  <c r="D129" i="2"/>
  <c r="D68" i="2"/>
  <c r="D248" i="2"/>
  <c r="D305" i="2"/>
  <c r="D375" i="2"/>
  <c r="D523" i="2"/>
  <c r="D220" i="2"/>
  <c r="D475" i="2"/>
  <c r="D67" i="2"/>
  <c r="D95" i="2"/>
  <c r="D77" i="2"/>
  <c r="D178" i="2"/>
  <c r="D423" i="2"/>
  <c r="D211" i="2"/>
  <c r="D544" i="2"/>
  <c r="D249" i="2"/>
  <c r="D333" i="2"/>
  <c r="D460" i="2"/>
  <c r="D376" i="2"/>
  <c r="D58" i="2"/>
  <c r="D269" i="2"/>
  <c r="D518" i="2"/>
  <c r="D164" i="2"/>
  <c r="D113" i="2"/>
  <c r="D573" i="2"/>
  <c r="D138" i="2"/>
  <c r="D431" i="2"/>
  <c r="D146" i="2"/>
  <c r="D14" i="2"/>
  <c r="D98" i="2"/>
  <c r="D276" i="2"/>
  <c r="D452" i="2"/>
  <c r="D202" i="2"/>
  <c r="D449" i="2"/>
  <c r="D372" i="2"/>
  <c r="D72" i="2"/>
  <c r="D315" i="2"/>
  <c r="D115" i="2"/>
  <c r="D413" i="2"/>
  <c r="D94" i="2"/>
  <c r="D171" i="2"/>
  <c r="D542" i="2"/>
  <c r="D12" i="2"/>
  <c r="D195" i="2"/>
  <c r="D470" i="2"/>
  <c r="D477" i="2"/>
  <c r="D571" i="2"/>
  <c r="D229" i="2"/>
  <c r="D261" i="2"/>
  <c r="D388" i="2"/>
  <c r="D240" i="2"/>
  <c r="D37" i="2"/>
  <c r="D125" i="2"/>
  <c r="D134" i="2"/>
  <c r="D389" i="2"/>
  <c r="D525" i="2"/>
  <c r="D533" i="2"/>
  <c r="D552" i="2"/>
  <c r="D472" i="2"/>
  <c r="D346" i="2"/>
  <c r="D487" i="2"/>
  <c r="D345" i="2"/>
  <c r="D545" i="2"/>
  <c r="D543" i="2"/>
  <c r="D465" i="2"/>
  <c r="D567" i="2"/>
  <c r="D217" i="2"/>
  <c r="D62" i="2"/>
  <c r="D266" i="2"/>
  <c r="D379" i="2"/>
  <c r="D309" i="2"/>
  <c r="D197" i="2"/>
  <c r="D371" i="2"/>
  <c r="D61" i="2"/>
  <c r="D515" i="2"/>
  <c r="D163" i="2"/>
  <c r="D233" i="2"/>
  <c r="D313" i="2"/>
  <c r="D398" i="2"/>
  <c r="D54" i="2"/>
  <c r="D173" i="2"/>
  <c r="D347" i="2"/>
  <c r="D252" i="2"/>
  <c r="D427" i="2"/>
  <c r="D51" i="2"/>
  <c r="D507" i="2"/>
  <c r="D469" i="2"/>
  <c r="D478" i="2"/>
  <c r="D241" i="2"/>
  <c r="D479" i="2"/>
  <c r="D167" i="2"/>
  <c r="D381" i="2"/>
  <c r="D402" i="2"/>
  <c r="D207" i="2"/>
  <c r="D568" i="2"/>
  <c r="D43" i="2"/>
  <c r="D119" i="2"/>
  <c r="D42" i="2"/>
  <c r="D462" i="2"/>
  <c r="D562" i="2"/>
  <c r="D64" i="2"/>
  <c r="D300" i="2"/>
  <c r="D83" i="2"/>
  <c r="D320" i="2"/>
  <c r="D387" i="2"/>
  <c r="D365" i="2"/>
  <c r="D253" i="2"/>
  <c r="D16" i="2"/>
  <c r="D127" i="2"/>
  <c r="D116" i="2"/>
  <c r="D385" i="2"/>
  <c r="D165" i="2"/>
  <c r="D136" i="2"/>
  <c r="D554" i="2"/>
  <c r="D569" i="2"/>
  <c r="D186" i="2"/>
  <c r="D362" i="2"/>
  <c r="D222" i="2"/>
  <c r="D101" i="2"/>
  <c r="D174" i="2"/>
  <c r="D87" i="2"/>
  <c r="D357" i="2"/>
  <c r="D145" i="2"/>
  <c r="D41" i="2"/>
  <c r="D262" i="2"/>
  <c r="D89" i="2"/>
  <c r="D287" i="2"/>
  <c r="D141" i="2"/>
  <c r="D82" i="2"/>
  <c r="D459" i="2"/>
  <c r="D558" i="2"/>
  <c r="D336" i="2"/>
  <c r="D356" i="2"/>
  <c r="D363" i="2"/>
  <c r="D97" i="2"/>
  <c r="D108" i="2"/>
  <c r="D142" i="2"/>
  <c r="D517" i="2"/>
  <c r="D535" i="2"/>
  <c r="D495" i="2"/>
  <c r="D208" i="2"/>
  <c r="Q5" i="1"/>
  <c r="Q6" i="1" s="1"/>
  <c r="Q4" i="1"/>
  <c r="Q3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400" i="1"/>
  <c r="K397" i="1"/>
  <c r="K398" i="1"/>
  <c r="K395" i="1"/>
  <c r="K396" i="1"/>
  <c r="K394" i="1"/>
  <c r="K393" i="1"/>
  <c r="K390" i="1"/>
  <c r="K389" i="1"/>
  <c r="K388" i="1"/>
  <c r="K392" i="1"/>
  <c r="K391" i="1"/>
  <c r="K385" i="1"/>
  <c r="K387" i="1"/>
  <c r="K383" i="1"/>
  <c r="K386" i="1"/>
  <c r="K384" i="1"/>
  <c r="K381" i="1"/>
  <c r="K382" i="1"/>
  <c r="K379" i="1"/>
  <c r="K380" i="1"/>
  <c r="K378" i="1"/>
  <c r="K377" i="1"/>
  <c r="K368" i="1"/>
  <c r="K376" i="1"/>
  <c r="K375" i="1"/>
  <c r="K372" i="1"/>
  <c r="K373" i="1"/>
  <c r="K370" i="1"/>
  <c r="K374" i="1"/>
  <c r="K364" i="1"/>
  <c r="K362" i="1"/>
  <c r="K365" i="1"/>
  <c r="K363" i="1"/>
  <c r="K357" i="1"/>
  <c r="K367" i="1"/>
  <c r="K371" i="1"/>
  <c r="K366" i="1"/>
  <c r="K361" i="1"/>
  <c r="K353" i="1"/>
  <c r="K369" i="1"/>
  <c r="K351" i="1"/>
  <c r="K354" i="1"/>
  <c r="K350" i="1"/>
  <c r="K346" i="1"/>
  <c r="K360" i="1"/>
  <c r="K342" i="1"/>
  <c r="K356" i="1"/>
  <c r="K343" i="1"/>
  <c r="K341" i="1"/>
  <c r="K344" i="1"/>
  <c r="K352" i="1"/>
  <c r="K347" i="1"/>
  <c r="K359" i="1"/>
  <c r="K349" i="1"/>
  <c r="K345" i="1"/>
  <c r="K338" i="1"/>
  <c r="K328" i="1"/>
  <c r="K331" i="1"/>
  <c r="K348" i="1"/>
  <c r="K339" i="1"/>
  <c r="K309" i="1"/>
  <c r="K355" i="1"/>
  <c r="K336" i="1"/>
  <c r="K334" i="1"/>
  <c r="K332" i="1"/>
  <c r="K333" i="1"/>
  <c r="K326" i="1"/>
  <c r="K340" i="1"/>
  <c r="K337" i="1"/>
  <c r="K305" i="1"/>
  <c r="K329" i="1"/>
  <c r="K324" i="1"/>
  <c r="K311" i="1"/>
  <c r="K321" i="1"/>
  <c r="K330" i="1"/>
  <c r="K312" i="1"/>
  <c r="K322" i="1"/>
  <c r="K358" i="1"/>
  <c r="K335" i="1"/>
  <c r="K307" i="1"/>
  <c r="K281" i="1"/>
  <c r="K295" i="1"/>
  <c r="K286" i="1"/>
  <c r="K313" i="1"/>
  <c r="K303" i="1"/>
  <c r="K325" i="1"/>
  <c r="K316" i="1"/>
  <c r="K323" i="1"/>
  <c r="K319" i="1"/>
  <c r="K317" i="1"/>
  <c r="K304" i="1"/>
  <c r="K289" i="1"/>
  <c r="K315" i="1"/>
  <c r="K318" i="1"/>
  <c r="K297" i="1"/>
  <c r="K298" i="1"/>
  <c r="K327" i="1"/>
  <c r="K306" i="1"/>
  <c r="K320" i="1"/>
  <c r="K283" i="1"/>
  <c r="K310" i="1"/>
  <c r="K290" i="1"/>
  <c r="K291" i="1"/>
  <c r="K267" i="1"/>
  <c r="K293" i="1"/>
  <c r="K308" i="1"/>
  <c r="K268" i="1"/>
  <c r="K275" i="1"/>
  <c r="K269" i="1"/>
  <c r="K263" i="1"/>
  <c r="K264" i="1"/>
  <c r="K265" i="1"/>
  <c r="K296" i="1"/>
  <c r="K314" i="1"/>
  <c r="K284" i="1"/>
  <c r="K299" i="1"/>
  <c r="K301" i="1"/>
  <c r="K287" i="1"/>
  <c r="K288" i="1"/>
  <c r="K302" i="1"/>
  <c r="K271" i="1"/>
  <c r="K278" i="1"/>
  <c r="K279" i="1"/>
  <c r="K300" i="1"/>
  <c r="K292" i="1"/>
  <c r="K272" i="1"/>
  <c r="K285" i="1"/>
  <c r="K294" i="1"/>
  <c r="K270" i="1"/>
  <c r="K273" i="1"/>
  <c r="K253" i="1"/>
  <c r="K249" i="1"/>
  <c r="K259" i="1"/>
  <c r="K276" i="1"/>
  <c r="K282" i="1"/>
  <c r="K274" i="1"/>
  <c r="K245" i="1"/>
  <c r="K250" i="1"/>
  <c r="K261" i="1"/>
  <c r="K256" i="1"/>
  <c r="K258" i="1"/>
  <c r="K277" i="1"/>
  <c r="K230" i="1"/>
  <c r="K257" i="1"/>
  <c r="K262" i="1"/>
  <c r="K266" i="1"/>
  <c r="K235" i="1"/>
  <c r="K260" i="1"/>
  <c r="K246" i="1"/>
  <c r="K242" i="1"/>
  <c r="K222" i="1"/>
  <c r="K236" i="1"/>
  <c r="K237" i="1"/>
  <c r="K247" i="1"/>
  <c r="K251" i="1"/>
  <c r="K244" i="1"/>
  <c r="K254" i="1"/>
  <c r="K221" i="1"/>
  <c r="K280" i="1"/>
  <c r="K241" i="1"/>
  <c r="K233" i="1"/>
  <c r="K255" i="1"/>
  <c r="K238" i="1"/>
  <c r="K252" i="1"/>
  <c r="K215" i="1"/>
  <c r="K224" i="1"/>
  <c r="K227" i="1"/>
  <c r="K239" i="1"/>
  <c r="K243" i="1"/>
  <c r="K211" i="1"/>
  <c r="K248" i="1"/>
  <c r="K210" i="1"/>
  <c r="K240" i="1"/>
  <c r="K234" i="1"/>
  <c r="K216" i="1"/>
  <c r="K231" i="1"/>
  <c r="K232" i="1"/>
  <c r="K217" i="1"/>
  <c r="K218" i="1"/>
  <c r="K212" i="1"/>
  <c r="K225" i="1"/>
  <c r="K209" i="1"/>
  <c r="K194" i="1"/>
  <c r="K213" i="1"/>
  <c r="K199" i="1"/>
  <c r="K195" i="1"/>
  <c r="K214" i="1"/>
  <c r="K223" i="1"/>
  <c r="K192" i="1"/>
  <c r="K219" i="1"/>
  <c r="K205" i="1"/>
  <c r="K200" i="1"/>
  <c r="K228" i="1"/>
  <c r="K201" i="1"/>
  <c r="K206" i="1"/>
  <c r="K226" i="1"/>
  <c r="K187" i="1"/>
  <c r="K156" i="1"/>
  <c r="K202" i="1"/>
  <c r="K174" i="1"/>
  <c r="K208" i="1"/>
  <c r="K188" i="1"/>
  <c r="K220" i="1"/>
  <c r="K184" i="1"/>
  <c r="K191" i="1"/>
  <c r="K162" i="1"/>
  <c r="K207" i="1"/>
  <c r="K171" i="1"/>
  <c r="K185" i="1"/>
  <c r="K160" i="1"/>
  <c r="K186" i="1"/>
  <c r="K179" i="1"/>
  <c r="K229" i="1"/>
  <c r="K189" i="1"/>
  <c r="K193" i="1"/>
  <c r="K203" i="1"/>
  <c r="K196" i="1"/>
  <c r="K163" i="1"/>
  <c r="K180" i="1"/>
  <c r="K165" i="1"/>
  <c r="K154" i="1"/>
  <c r="K176" i="1"/>
  <c r="K181" i="1"/>
  <c r="K166" i="1"/>
  <c r="K182" i="1"/>
  <c r="K152" i="1"/>
  <c r="K168" i="1"/>
  <c r="K183" i="1"/>
  <c r="K169" i="1"/>
  <c r="K177" i="1"/>
  <c r="K190" i="1"/>
  <c r="K158" i="1"/>
  <c r="K178" i="1"/>
  <c r="K204" i="1"/>
  <c r="K161" i="1"/>
  <c r="K151" i="1"/>
  <c r="K197" i="1"/>
  <c r="K198" i="1"/>
  <c r="K170" i="1"/>
  <c r="K164" i="1"/>
  <c r="K146" i="1"/>
  <c r="K175" i="1"/>
  <c r="K150" i="1"/>
  <c r="K172" i="1"/>
  <c r="K173" i="1"/>
  <c r="K128" i="1"/>
  <c r="K153" i="1"/>
  <c r="K148" i="1"/>
  <c r="K135" i="1"/>
  <c r="K139" i="1"/>
  <c r="K142" i="1"/>
  <c r="K136" i="1"/>
  <c r="K155" i="1"/>
  <c r="K159" i="1"/>
  <c r="K167" i="1"/>
  <c r="K140" i="1"/>
  <c r="K157" i="1"/>
  <c r="K141" i="1"/>
  <c r="K149" i="1"/>
  <c r="K143" i="1"/>
  <c r="K144" i="1"/>
  <c r="K145" i="1"/>
  <c r="K129" i="1"/>
  <c r="K134" i="1"/>
  <c r="K125" i="1"/>
  <c r="K147" i="1"/>
  <c r="K123" i="1"/>
  <c r="K133" i="1"/>
  <c r="K118" i="1"/>
  <c r="K130" i="1"/>
  <c r="K117" i="1"/>
  <c r="K119" i="1"/>
  <c r="K131" i="1"/>
  <c r="K138" i="1"/>
  <c r="K126" i="1"/>
  <c r="K132" i="1"/>
  <c r="K105" i="1"/>
  <c r="K121" i="1"/>
  <c r="K116" i="1"/>
  <c r="K122" i="1"/>
  <c r="K120" i="1"/>
  <c r="K127" i="1"/>
  <c r="K112" i="1"/>
  <c r="K137" i="1"/>
  <c r="K88" i="1"/>
  <c r="K108" i="1"/>
  <c r="K124" i="1"/>
  <c r="K113" i="1"/>
  <c r="K109" i="1"/>
  <c r="K99" i="1"/>
  <c r="K104" i="1"/>
  <c r="K100" i="1"/>
  <c r="K89" i="1"/>
  <c r="K106" i="1"/>
  <c r="K83" i="1"/>
  <c r="K101" i="1"/>
  <c r="K96" i="1"/>
  <c r="K115" i="1"/>
  <c r="K97" i="1"/>
  <c r="K98" i="1"/>
  <c r="K110" i="1"/>
  <c r="K80" i="1"/>
  <c r="K107" i="1"/>
  <c r="K111" i="1"/>
  <c r="K102" i="1"/>
  <c r="K73" i="1"/>
  <c r="K91" i="1"/>
  <c r="K92" i="1"/>
  <c r="K103" i="1"/>
  <c r="K85" i="1"/>
  <c r="K77" i="1"/>
  <c r="K94" i="1"/>
  <c r="K82" i="1"/>
  <c r="K114" i="1"/>
  <c r="K95" i="1"/>
  <c r="K93" i="1"/>
  <c r="K74" i="1"/>
  <c r="K78" i="1"/>
  <c r="K87" i="1"/>
  <c r="K86" i="1"/>
  <c r="K71" i="1"/>
  <c r="K60" i="1"/>
  <c r="K79" i="1"/>
  <c r="K84" i="1"/>
  <c r="K72" i="1"/>
  <c r="K68" i="1"/>
  <c r="K69" i="1"/>
  <c r="K66" i="1"/>
  <c r="K75" i="1"/>
  <c r="K63" i="1"/>
  <c r="K81" i="1"/>
  <c r="K90" i="1"/>
  <c r="K61" i="1"/>
  <c r="K58" i="1"/>
  <c r="K64" i="1"/>
  <c r="K76" i="1"/>
  <c r="K62" i="1"/>
  <c r="K65" i="1"/>
  <c r="K56" i="1"/>
  <c r="K67" i="1"/>
  <c r="K70" i="1"/>
  <c r="K41" i="1"/>
  <c r="K52" i="1"/>
  <c r="K51" i="1"/>
  <c r="K54" i="1"/>
  <c r="K45" i="1"/>
  <c r="K57" i="1"/>
  <c r="K46" i="1"/>
  <c r="K50" i="1"/>
  <c r="K59" i="1"/>
  <c r="K44" i="1"/>
  <c r="K40" i="1"/>
  <c r="K55" i="1"/>
  <c r="K49" i="1"/>
  <c r="K38" i="1"/>
  <c r="K34" i="1"/>
  <c r="K32" i="1"/>
  <c r="K43" i="1"/>
  <c r="K39" i="1"/>
  <c r="K42" i="1"/>
  <c r="K36" i="1"/>
  <c r="K37" i="1"/>
  <c r="K53" i="1"/>
  <c r="K28" i="1"/>
  <c r="K24" i="1"/>
  <c r="K47" i="1"/>
  <c r="K27" i="1"/>
  <c r="K23" i="1"/>
  <c r="K48" i="1"/>
  <c r="K21" i="1"/>
  <c r="K26" i="1"/>
  <c r="K22" i="1"/>
  <c r="K25" i="1"/>
  <c r="K29" i="1"/>
  <c r="K35" i="1"/>
  <c r="K13" i="1"/>
  <c r="K31" i="1"/>
  <c r="K30" i="1"/>
  <c r="K20" i="1"/>
  <c r="K33" i="1"/>
  <c r="K17" i="1"/>
  <c r="K7" i="1"/>
  <c r="K14" i="1"/>
  <c r="K15" i="1"/>
  <c r="K16" i="1"/>
  <c r="K19" i="1"/>
  <c r="K18" i="1"/>
  <c r="K12" i="1"/>
  <c r="K11" i="1"/>
  <c r="K6" i="1"/>
  <c r="K8" i="1"/>
  <c r="K10" i="1"/>
  <c r="K9" i="1"/>
  <c r="K5" i="1"/>
  <c r="K4" i="1"/>
  <c r="K3" i="1"/>
  <c r="K2" i="1"/>
  <c r="K399" i="1"/>
</calcChain>
</file>

<file path=xl/sharedStrings.xml><?xml version="1.0" encoding="utf-8"?>
<sst xmlns="http://schemas.openxmlformats.org/spreadsheetml/2006/main" count="1796" uniqueCount="1018">
  <si>
    <t>ATLANTIC</t>
  </si>
  <si>
    <t>ATLANTIC CITY</t>
  </si>
  <si>
    <t>ATLANTIC CO VOCATIONAL</t>
  </si>
  <si>
    <t>BUENA REGIONAL HIGH SCHOOL</t>
  </si>
  <si>
    <t>BUENA REGIONAL</t>
  </si>
  <si>
    <t>EGG HARBOR TOWNSHIP HIGH SCHOOL</t>
  </si>
  <si>
    <t>EGG HARBOR TWP</t>
  </si>
  <si>
    <t>GREATER EGG HARBOR REG</t>
  </si>
  <si>
    <t>HAMMONTON TOWN</t>
  </si>
  <si>
    <t>MAINLAND REGIONAL HIGH SCHOOL</t>
  </si>
  <si>
    <t>MAINLAND REGIONAL</t>
  </si>
  <si>
    <t>PLEASANTVILLE HIGH SCHOOL</t>
  </si>
  <si>
    <t>PLEASANTVILLE CITY</t>
  </si>
  <si>
    <t>BERGEN</t>
  </si>
  <si>
    <t>BERGEN COUNTY VOCATIONAL</t>
  </si>
  <si>
    <t>BERGENFIELD BORO</t>
  </si>
  <si>
    <t>BOGOTA BORO</t>
  </si>
  <si>
    <t>HENRY P. BECTON REGIONAL HIGH SCHOOL</t>
  </si>
  <si>
    <t>CARLSTADT-EAST RUTHERFORD</t>
  </si>
  <si>
    <t>CLIFFSIDE PARK BORO</t>
  </si>
  <si>
    <t>CRESSKILL BORO</t>
  </si>
  <si>
    <t>DUMONT BORO</t>
  </si>
  <si>
    <t>ELMWOOD PARK</t>
  </si>
  <si>
    <t>EMERSON BORO</t>
  </si>
  <si>
    <t>ENGLEWOOD CITY</t>
  </si>
  <si>
    <t>FAIR LAWN HIGH SCHOOL</t>
  </si>
  <si>
    <t>FAIR LAWN BORO</t>
  </si>
  <si>
    <t>FORT LEE BORO</t>
  </si>
  <si>
    <t>GARFIELD HIGH SCHOOL</t>
  </si>
  <si>
    <t>GARFIELD CITY</t>
  </si>
  <si>
    <t>GLEN ROCK HIGH SCHOOL</t>
  </si>
  <si>
    <t>GLEN ROCK BORO</t>
  </si>
  <si>
    <t>HACKENSACK CITY</t>
  </si>
  <si>
    <t>HASBROUCK HEIGHTS BORO</t>
  </si>
  <si>
    <t>LEONIA BORO</t>
  </si>
  <si>
    <t>LODI BOROUGH</t>
  </si>
  <si>
    <t>LYNDHURST TWP</t>
  </si>
  <si>
    <t>MAHWAH TWP</t>
  </si>
  <si>
    <t>MIDLAND PARK BORO</t>
  </si>
  <si>
    <t>NEW MILFORD HIGH SCHOOL</t>
  </si>
  <si>
    <t>NEW MILFORD BORO</t>
  </si>
  <si>
    <t>NORTH ARLINGTON BORO</t>
  </si>
  <si>
    <t>NORTHERN HIGHLANDS REG</t>
  </si>
  <si>
    <t>NORTHERN VALLEY REGIONAL HIGH SCHOOL AT DEMAREST</t>
  </si>
  <si>
    <t>NORTHERN VALLEY REGIONAL</t>
  </si>
  <si>
    <t>PALISADES PARK</t>
  </si>
  <si>
    <t>PARAMUS BORO</t>
  </si>
  <si>
    <t>PARK RIDGE BORO</t>
  </si>
  <si>
    <t>PASCACK HILLS HIGH SCHOOL</t>
  </si>
  <si>
    <t>PASCACK VALLEY REGIONAL</t>
  </si>
  <si>
    <t>PASCACK VALLEY HIGH SCHOOL</t>
  </si>
  <si>
    <t>INDIAN HILLS HIGH SCHOOL</t>
  </si>
  <si>
    <t>RAMAPO-INDIAN HILL REG</t>
  </si>
  <si>
    <t>RAMAPO HIGH SCHOOL</t>
  </si>
  <si>
    <t>RAMSEY HIGH SCHOOL</t>
  </si>
  <si>
    <t>RAMSEY BORO</t>
  </si>
  <si>
    <t>RIDGEFIELD BORO</t>
  </si>
  <si>
    <t>RIDGEFIELD PARK TWP</t>
  </si>
  <si>
    <t>RIDGEWOOD VILLAGE</t>
  </si>
  <si>
    <t>RIVER DELL REGIONAL</t>
  </si>
  <si>
    <t>RUTHERFORD BORO</t>
  </si>
  <si>
    <t>SADDLE BROOK MIDDLE/HIGH SCHOOL</t>
  </si>
  <si>
    <t>SADDLE BROOK TWP</t>
  </si>
  <si>
    <t>TEANECK TWP</t>
  </si>
  <si>
    <t>TENAFLY HIGH SCHOOL</t>
  </si>
  <si>
    <t>TENAFLY BORO</t>
  </si>
  <si>
    <t>WALDWICK BORO</t>
  </si>
  <si>
    <t>WALLINGTON JUNIOR SENIOR HIGH SCHOOL</t>
  </si>
  <si>
    <t>WALLINGTON BORO</t>
  </si>
  <si>
    <t>WESTWOOD JUNIOR/SENIOR HIGH SCHOOL</t>
  </si>
  <si>
    <t>WESTWOOD REGIONAL</t>
  </si>
  <si>
    <t>WOOD-RIDGE BORO</t>
  </si>
  <si>
    <t>BURLINGTON</t>
  </si>
  <si>
    <t>BORDENTOWN REGIONAL</t>
  </si>
  <si>
    <t>BURLINGTON CITY</t>
  </si>
  <si>
    <t>BURLINGTON CO VOCATIONAL</t>
  </si>
  <si>
    <t>BURLINGTON TWP</t>
  </si>
  <si>
    <t>CINNAMINSON HIGH SCHOOL</t>
  </si>
  <si>
    <t>CINNAMINSON TWP</t>
  </si>
  <si>
    <t>DELRAN TWP</t>
  </si>
  <si>
    <t>FLORENCE TWP</t>
  </si>
  <si>
    <t>LENAPE REGIONAL</t>
  </si>
  <si>
    <t>MAPLE SHADE TWP</t>
  </si>
  <si>
    <t>MOORESTOWN TWP</t>
  </si>
  <si>
    <t>NORTHERN BURLINGTON REG</t>
  </si>
  <si>
    <t>PALMYRA BORO</t>
  </si>
  <si>
    <t>PEMBERTON TWP</t>
  </si>
  <si>
    <t>RANCOCAS VALLEY REGIONAL</t>
  </si>
  <si>
    <t>RIVERSIDE HIGH SCHOOL</t>
  </si>
  <si>
    <t>RIVERSIDE TWP</t>
  </si>
  <si>
    <t>WILLINGBORO HIGH SCHOOL</t>
  </si>
  <si>
    <t>WILLINGBORO TWP</t>
  </si>
  <si>
    <t>CAMDEN</t>
  </si>
  <si>
    <t>AUDUBON BORO</t>
  </si>
  <si>
    <t>BLACK HORSE PIKE REGIONAL</t>
  </si>
  <si>
    <t>CAMDEN CITY</t>
  </si>
  <si>
    <t>CAMDEN COUNTY VOCATIONAL</t>
  </si>
  <si>
    <t>CHERRY HILL TWP</t>
  </si>
  <si>
    <t>COLLINGSWOOD BORO</t>
  </si>
  <si>
    <t>EASTERN CAMDEN COUNTY REG</t>
  </si>
  <si>
    <t>GLOUCESTER CITY</t>
  </si>
  <si>
    <t>HADDON HEIGHTS JR-SR HS</t>
  </si>
  <si>
    <t>HADDON HEIGHTS BORO</t>
  </si>
  <si>
    <t>HADDON TOWNSHIP HIGH SCHOOL</t>
  </si>
  <si>
    <t>HADDON TWP</t>
  </si>
  <si>
    <t>HADDONFIELD BORO</t>
  </si>
  <si>
    <t>LINDENWOLD BORO</t>
  </si>
  <si>
    <t>PENNSAUKEN HIGH SCHOOL</t>
  </si>
  <si>
    <t>PENNSAUKEN TWP</t>
  </si>
  <si>
    <t>PINE HILL BORO</t>
  </si>
  <si>
    <t>STERLING HIGH SCHOOL DIST</t>
  </si>
  <si>
    <t>WINSLOW TWP</t>
  </si>
  <si>
    <t>CAPE MAY</t>
  </si>
  <si>
    <t>CAPE MAY CO VOCATIONAL</t>
  </si>
  <si>
    <t>LOWER CAPE MAY REGIONAL</t>
  </si>
  <si>
    <t>MIDDLE TWP</t>
  </si>
  <si>
    <t>OCEAN CITY</t>
  </si>
  <si>
    <t>WILDWOOD HIGH SCHOOL</t>
  </si>
  <si>
    <t>WILDWOOD CITY</t>
  </si>
  <si>
    <t>CHARTERS</t>
  </si>
  <si>
    <t>CHARTERTECH HIGH SCHOOL</t>
  </si>
  <si>
    <t>LEAP ACADEMY UNIVERSITY CHARTER SCHOOL</t>
  </si>
  <si>
    <t>M.E.T.S. CHARTER SCHOOL</t>
  </si>
  <si>
    <t>CUMBERLAND</t>
  </si>
  <si>
    <t>BRIDGETON CITY</t>
  </si>
  <si>
    <t>CUMBERLAND REGIONAL</t>
  </si>
  <si>
    <t>MILLVILLE SENIOR HIGH SCHOOL</t>
  </si>
  <si>
    <t>MILLVILLE CITY</t>
  </si>
  <si>
    <t>VINELAND CITY</t>
  </si>
  <si>
    <t>ESSEX</t>
  </si>
  <si>
    <t>BELLEVILLE TOWN</t>
  </si>
  <si>
    <t>BLOOMFIELD HIGH SCHOOL</t>
  </si>
  <si>
    <t>BLOOMFIELD TWP</t>
  </si>
  <si>
    <t>JAMES CALDWELL HIGH SCHOOL</t>
  </si>
  <si>
    <t>CALDWELL-WEST CALDWELL</t>
  </si>
  <si>
    <t>CEDAR GROVE HIGH SCHOOL</t>
  </si>
  <si>
    <t>CEDAR GROVE TWP</t>
  </si>
  <si>
    <t>ORANGE HIGH SCHOOL</t>
  </si>
  <si>
    <t>CITY OF ORANGE TWP</t>
  </si>
  <si>
    <t>EAST ORANGE</t>
  </si>
  <si>
    <t>ESSEX CO VOC-TECH</t>
  </si>
  <si>
    <t>GLEN RIDGE BORO</t>
  </si>
  <si>
    <t>IRVINGTON HIGH SCHOOL</t>
  </si>
  <si>
    <t>IRVINGTON TOWNSHIP</t>
  </si>
  <si>
    <t>LIVINGSTON TWP</t>
  </si>
  <si>
    <t>MILLBURN TWP</t>
  </si>
  <si>
    <t>MONTCLAIR TOWN</t>
  </si>
  <si>
    <t>NEWARK CITY</t>
  </si>
  <si>
    <t>ARTS HIGH SCHOOL</t>
  </si>
  <si>
    <t>BARD EARLY COLLEGE HIGH SCHOOL</t>
  </si>
  <si>
    <t>BARRINGER ARTS HIGH SCHOOL</t>
  </si>
  <si>
    <t>CENTRAL HIGH SCHOOL</t>
  </si>
  <si>
    <t>EAST SIDE HIGH SCHOOL</t>
  </si>
  <si>
    <t>MALCOLM X SHABAZZ HIGH SCHOOL</t>
  </si>
  <si>
    <t>NEWARK VOCATIONAL HIGH SCHOOL</t>
  </si>
  <si>
    <t>SCIENCE PARK HIGH SCHOOL</t>
  </si>
  <si>
    <t>UNIVERSITY HIGH SCHOOL</t>
  </si>
  <si>
    <t>WEEQUAHIC HIGH SCHOOL</t>
  </si>
  <si>
    <t>NUTLEY HIGH SCHOOL</t>
  </si>
  <si>
    <t>NUTLEY TOWN</t>
  </si>
  <si>
    <t>SOUTH ORANGE-MAPLEWOOD</t>
  </si>
  <si>
    <t>VERONA BORO</t>
  </si>
  <si>
    <t>WEST ESSEX REGIONAL</t>
  </si>
  <si>
    <t>WEST ORANGE TOWN</t>
  </si>
  <si>
    <t>CLAYTON HIGH SCHOOL</t>
  </si>
  <si>
    <t>GLOUCESTER</t>
  </si>
  <si>
    <t>CLAYTON BORO</t>
  </si>
  <si>
    <t>CLEARVIEW REGIONAL</t>
  </si>
  <si>
    <t>DELSEA REGIONAL H.S DIST.</t>
  </si>
  <si>
    <t>DEPTFORD TWP</t>
  </si>
  <si>
    <t>GATEWAY REGIONAL</t>
  </si>
  <si>
    <t>GLASSBORO</t>
  </si>
  <si>
    <t>GLOUCESTER CO VOCATIONAL</t>
  </si>
  <si>
    <t>KINGSWAY REGIONAL</t>
  </si>
  <si>
    <t>WILLIAMSTOWN HIGH SCHOOL</t>
  </si>
  <si>
    <t>MONROE TWP</t>
  </si>
  <si>
    <t>PAULSBORO BORO</t>
  </si>
  <si>
    <t>PITMAN HIGH SCHOOL</t>
  </si>
  <si>
    <t>PITMAN BORO</t>
  </si>
  <si>
    <t>WASHINGTON TOWNSHIP HIGH SCHOOL</t>
  </si>
  <si>
    <t>WASHINGTON TWP</t>
  </si>
  <si>
    <t>WEST DEPTFORD TWP</t>
  </si>
  <si>
    <t>WOODBURY CITY</t>
  </si>
  <si>
    <t>HUDSON</t>
  </si>
  <si>
    <t>BAYONNE CITY</t>
  </si>
  <si>
    <t>HARRISON TOWN</t>
  </si>
  <si>
    <t>HOBOKEN CITY</t>
  </si>
  <si>
    <t>HUDSON COUNTY VOCATIONAL</t>
  </si>
  <si>
    <t>JERSEY CITY</t>
  </si>
  <si>
    <t>KEARNY TOWN</t>
  </si>
  <si>
    <t>NORTH BERGEN TWP</t>
  </si>
  <si>
    <t>SECAUCUS HIGH SCHOOL</t>
  </si>
  <si>
    <t>SECAUCUS TOWN</t>
  </si>
  <si>
    <t>UNION CITY</t>
  </si>
  <si>
    <t>WEEHAWKEN TWP</t>
  </si>
  <si>
    <t>WEST NEW YORK TOWN</t>
  </si>
  <si>
    <t>DELAWARE VALLEY REGIONAL HIGH SCHOOL</t>
  </si>
  <si>
    <t>HUNTERDON</t>
  </si>
  <si>
    <t>DELAWARE VALLEY REGIONAL</t>
  </si>
  <si>
    <t>HUNTERDON CENTRAL REG</t>
  </si>
  <si>
    <t>N HUNT/VOORHEES REGIONAL</t>
  </si>
  <si>
    <t>SOUTH HUNTERDON HIGH SCHOOL</t>
  </si>
  <si>
    <t>SOUTH HUNTERDON REGIONAL SCHOOL DISTRICT</t>
  </si>
  <si>
    <t>HIGHTSTOWN HIGH SCHOOL</t>
  </si>
  <si>
    <t>MERCER</t>
  </si>
  <si>
    <t>EAST WINDSOR REGIONAL</t>
  </si>
  <si>
    <t>EWING TWP</t>
  </si>
  <si>
    <t>HAMILTON EAST - STEINERT</t>
  </si>
  <si>
    <t>HAMILTON TWP</t>
  </si>
  <si>
    <t>HAMILTON NORTH-NOTTINGHAM</t>
  </si>
  <si>
    <t>HAMILTON WEST-WATSON</t>
  </si>
  <si>
    <t>HOPEWELL VALLEY REGIONAL</t>
  </si>
  <si>
    <t>LAWRENCE TWP</t>
  </si>
  <si>
    <t>PRINCETON REGIONAL</t>
  </si>
  <si>
    <t>ROBBINSVILLE TWP</t>
  </si>
  <si>
    <t>TRENTON PUBLIC SCHOOL DISTRICT</t>
  </si>
  <si>
    <t>W WINDSOR-PLAINSBORO REG</t>
  </si>
  <si>
    <t>MIDDLESEX</t>
  </si>
  <si>
    <t>CARTERET BORO</t>
  </si>
  <si>
    <t>DUNELLEN BORO</t>
  </si>
  <si>
    <t>EAST BRUNSWICK TWP</t>
  </si>
  <si>
    <t>EDISON TWP</t>
  </si>
  <si>
    <t>HIGHLAND PARK HIGH SCHOOL</t>
  </si>
  <si>
    <t>HIGHLAND PARK BORO</t>
  </si>
  <si>
    <t>METUCHEN BORO</t>
  </si>
  <si>
    <t>MIDDLESEX BORO</t>
  </si>
  <si>
    <t>MIDDLESEX CO VOCATIONAL</t>
  </si>
  <si>
    <t>NEW BRUNSWICK CITY</t>
  </si>
  <si>
    <t>NORTH BRUNSWICK TWP</t>
  </si>
  <si>
    <t>OLD BRIDGE TWP</t>
  </si>
  <si>
    <t>PERTH AMBOY CITY</t>
  </si>
  <si>
    <t>PISCATAWAY TWP</t>
  </si>
  <si>
    <t>SAYREVILLE BORO</t>
  </si>
  <si>
    <t>SOUTH AMBOY CITY</t>
  </si>
  <si>
    <t>SOUTH BRUNSWICK TWP</t>
  </si>
  <si>
    <t>SOUTH PLAINFIELD BORO</t>
  </si>
  <si>
    <t>SOUTH RIVER BORO</t>
  </si>
  <si>
    <t>SPOTSWOOD BORO</t>
  </si>
  <si>
    <t>COLONIA HIGH SCHOOL</t>
  </si>
  <si>
    <t>WOODBRIDGE TWP</t>
  </si>
  <si>
    <t>JOHN F. KENNEDY HIGH SCHOOL</t>
  </si>
  <si>
    <t>WOODBRIDGE HIGH SCHOOL</t>
  </si>
  <si>
    <t>MONMOUTH</t>
  </si>
  <si>
    <t>FREEHOLD REGIONAL</t>
  </si>
  <si>
    <t>HAZLET TWP</t>
  </si>
  <si>
    <t>HENRY HUDSON REGIONAL</t>
  </si>
  <si>
    <t>HOLMDEL TWP</t>
  </si>
  <si>
    <t>KEANSBURG BORO</t>
  </si>
  <si>
    <t>KEYPORT BORO</t>
  </si>
  <si>
    <t>LONG BRANCH CITY</t>
  </si>
  <si>
    <t>MANASQUAN BORO</t>
  </si>
  <si>
    <t>MATAWAN-ABERDEEN REGIONAL</t>
  </si>
  <si>
    <t>MIDDLETOWN TWP</t>
  </si>
  <si>
    <t>ACADEMY OF ALLIED HEALTH AND SCIENCE</t>
  </si>
  <si>
    <t>MONMOUTH CO VOCATIONAL</t>
  </si>
  <si>
    <t>BIOTECHNOLOGY HIGH SCHOOL</t>
  </si>
  <si>
    <t>HIGH TECHNOLOGY HIGH SCHOOL</t>
  </si>
  <si>
    <t>MARINE ACADEMY OF SCIENCE AND TECHNOLOGY</t>
  </si>
  <si>
    <t>MONMOUTH REGIONAL</t>
  </si>
  <si>
    <t>NEPTUNE HIGH SCHOOL</t>
  </si>
  <si>
    <t>NEPTUNE TWP</t>
  </si>
  <si>
    <t>OCEAN TWP</t>
  </si>
  <si>
    <t>RED BANK REGIONAL HIGH SCHOOL</t>
  </si>
  <si>
    <t>RED BANK REGIONAL</t>
  </si>
  <si>
    <t>RUMSON-FAIR HAVEN REGIONAL HIGH SCHOOL</t>
  </si>
  <si>
    <t>RUMSON-FAIR HAVEN REG</t>
  </si>
  <si>
    <t>SHORE REGIONAL HIGH SCHOOL</t>
  </si>
  <si>
    <t>SHORE REGIONAL</t>
  </si>
  <si>
    <t>UPPER FREEHOLD REGIONAL</t>
  </si>
  <si>
    <t>WALL TWP</t>
  </si>
  <si>
    <t>MORRIS</t>
  </si>
  <si>
    <t>BOONTON TOWN</t>
  </si>
  <si>
    <t>BUTLER BORO</t>
  </si>
  <si>
    <t>DOVER TOWN</t>
  </si>
  <si>
    <t>HANOVER PARK REGIONAL</t>
  </si>
  <si>
    <t>JEFFERSON TWP</t>
  </si>
  <si>
    <t>KINNELON BORO</t>
  </si>
  <si>
    <t>MADISON BORO</t>
  </si>
  <si>
    <t>MONTVILLE TWP</t>
  </si>
  <si>
    <t>MORRIS COUNTY VOCATIONAL</t>
  </si>
  <si>
    <t>MORRIS HILLS REGIONAL</t>
  </si>
  <si>
    <t>MORRISTOWN HIGH SCHOOL</t>
  </si>
  <si>
    <t>MORRIS SCHOOL DISTRICT</t>
  </si>
  <si>
    <t>MOUNT OLIVE TWP</t>
  </si>
  <si>
    <t>MOUNTAIN LAKES BORO</t>
  </si>
  <si>
    <t>PARSIPPANY-TROY HILLS TWP</t>
  </si>
  <si>
    <t>PEQUANNOCK TWP</t>
  </si>
  <si>
    <t>RANDOLPH TWP</t>
  </si>
  <si>
    <t>ROXBURY TWP</t>
  </si>
  <si>
    <t>SCH DIST OF THE CHATHAMS</t>
  </si>
  <si>
    <t>WEST MORRIS CENTRAL HIGH SCHOOL</t>
  </si>
  <si>
    <t>WEST MORRIS REGIONAL</t>
  </si>
  <si>
    <t>WEST MORRIS MENDHAM HIGH SCHOOL</t>
  </si>
  <si>
    <t>OCEAN</t>
  </si>
  <si>
    <t>BARNEGAT TWP</t>
  </si>
  <si>
    <t>BRICK TWP</t>
  </si>
  <si>
    <t>CENTRAL REGIONAL</t>
  </si>
  <si>
    <t>JACKSON TWP</t>
  </si>
  <si>
    <t>LACEY TWP</t>
  </si>
  <si>
    <t>LAKEWOOD TWP</t>
  </si>
  <si>
    <t>MANCHESTER TWP</t>
  </si>
  <si>
    <t>OCEAN COUNTY VOCATIONAL</t>
  </si>
  <si>
    <t>PINELANDS REGIONAL HIGH SCHOOL</t>
  </si>
  <si>
    <t>PINELANDS REGIONAL</t>
  </si>
  <si>
    <t>PLUMSTED TWP</t>
  </si>
  <si>
    <t>POINT PLEASANT BEACH BORO</t>
  </si>
  <si>
    <t>POINT PLEASANT BORO</t>
  </si>
  <si>
    <t>SOUTHERN REGIONAL</t>
  </si>
  <si>
    <t>TOMS RIVER REGIONAL</t>
  </si>
  <si>
    <t>PASSAIC</t>
  </si>
  <si>
    <t>CLIFTON CITY</t>
  </si>
  <si>
    <t>HAWTHORNE BORO</t>
  </si>
  <si>
    <t>LAKELAND REGIONAL</t>
  </si>
  <si>
    <t>PASSAIC CITY</t>
  </si>
  <si>
    <t>PASSAIC CO MANCHESTER REG</t>
  </si>
  <si>
    <t>PASSAIC COUNTY VOCATIONAL</t>
  </si>
  <si>
    <t>PASSAIC VALLEY REGIONAL</t>
  </si>
  <si>
    <t>PATERSON CITY</t>
  </si>
  <si>
    <t>SCHOOL OF ARCHITECTURE AND CONSTRUCTION TRADES</t>
  </si>
  <si>
    <t>SCHOOL OF BUSINESS TECHNOLOGY</t>
  </si>
  <si>
    <t>SCHOOL OF CULINARY ARTS HOSPITALITY AND TOURISM</t>
  </si>
  <si>
    <t>SCHOOL OF EARTH AND SPACE SCIENCE</t>
  </si>
  <si>
    <t>SCHOOL OF EDUCATION AND TRAINING</t>
  </si>
  <si>
    <t>SCHOOL OF GOVERNMENT &amp; PUBLIC ADMINISTRATION</t>
  </si>
  <si>
    <t>SCHOOL OF INFORMATION TECHNOLOGY</t>
  </si>
  <si>
    <t>SCHOOL OF SCIENCE TECHNOLOGY ENGINEERING AND MATHEMATICS</t>
  </si>
  <si>
    <t>POMPTON LAKES HIGH SCHOOL</t>
  </si>
  <si>
    <t>POMPTON LAKES BORO</t>
  </si>
  <si>
    <t>WAYNE HILLS HIGH SCHOOL</t>
  </si>
  <si>
    <t>WAYNE TWP</t>
  </si>
  <si>
    <t>WAYNE VALLEY HIGH SCHOOL</t>
  </si>
  <si>
    <t>WEST MILFORD TWP</t>
  </si>
  <si>
    <t>SALEM</t>
  </si>
  <si>
    <t>PENNS GRV-CARNEY'S PT REG</t>
  </si>
  <si>
    <t>PENNSVILLE</t>
  </si>
  <si>
    <t>ARTHUR P SCHALICK HIGH SCHOOL</t>
  </si>
  <si>
    <t>PITTSGROVE TWP</t>
  </si>
  <si>
    <t>SALEM HIGH SCHOOL</t>
  </si>
  <si>
    <t>SALEM CITY</t>
  </si>
  <si>
    <t>SALEM COUNTY VOCATIONAL</t>
  </si>
  <si>
    <t>WOODSTOWN-PILESGROVE REG</t>
  </si>
  <si>
    <t>SOMERSET</t>
  </si>
  <si>
    <t>BERNARDS TWP</t>
  </si>
  <si>
    <t>BOUND BROOK HIGH SCHOOL</t>
  </si>
  <si>
    <t>BOUND BROOK BORO</t>
  </si>
  <si>
    <t>BRIDGEWATER-RARITAN HIGH SCHOOL</t>
  </si>
  <si>
    <t>BRIDGEWATER-RARITAN REG</t>
  </si>
  <si>
    <t>FRANKLIN TWP</t>
  </si>
  <si>
    <t>HILLSBOROUGH TWP</t>
  </si>
  <si>
    <t>MANVILLE BORO</t>
  </si>
  <si>
    <t>MONTGOMERY TWP</t>
  </si>
  <si>
    <t>NORTH PLAINFIELD BORO</t>
  </si>
  <si>
    <t>SOMERSET COUNTY VOCATIONAL TECHNICAL HIGH SCHOOL</t>
  </si>
  <si>
    <t>SOMERSET CO VOCATIONAL</t>
  </si>
  <si>
    <t>SOMERSET HILLS REGIONAL</t>
  </si>
  <si>
    <t>SOMERVILLE HIGH SCHOOL</t>
  </si>
  <si>
    <t>SOMERVILLE BORO</t>
  </si>
  <si>
    <t>WATCHUNG HILLS REGIONAL</t>
  </si>
  <si>
    <t>HIGH POINT REGIONAL HIGH SCHOOL</t>
  </si>
  <si>
    <t>SUSSEX</t>
  </si>
  <si>
    <t>HIGH POINT REGIONAL</t>
  </si>
  <si>
    <t>HOPATCONG</t>
  </si>
  <si>
    <t>KITTATINNY REGIONAL</t>
  </si>
  <si>
    <t>LENAPE VALLEY REGIONAL</t>
  </si>
  <si>
    <t>NEWTON TOWN</t>
  </si>
  <si>
    <t>SPARTA HIGH SCHOOL</t>
  </si>
  <si>
    <t>SPARTA TWP</t>
  </si>
  <si>
    <t>SUSSEX COUNTY VOCATIONAL</t>
  </si>
  <si>
    <t>VERNON TWP</t>
  </si>
  <si>
    <t>WALLKILL VALLEY REGIONAL HIGH SCHOOL</t>
  </si>
  <si>
    <t>WALLKILL VALLEY REGIONAL</t>
  </si>
  <si>
    <t>UNION</t>
  </si>
  <si>
    <t>BERKELEY HEIGHTS TWP</t>
  </si>
  <si>
    <t>CLARK TWP</t>
  </si>
  <si>
    <t>CRANFORD TWP</t>
  </si>
  <si>
    <t>ELIZABETH CITY</t>
  </si>
  <si>
    <t>HILLSIDE TWP</t>
  </si>
  <si>
    <t>KENILWORTH BORO</t>
  </si>
  <si>
    <t>LINDEN CITY</t>
  </si>
  <si>
    <t>NEW PROVIDENCE BORO</t>
  </si>
  <si>
    <t>PLAINFIELD ACADEMY FOR THE ARTS &amp; ADVANCED STUDIES</t>
  </si>
  <si>
    <t>PLAINFIELD CITY</t>
  </si>
  <si>
    <t>RAHWAY CITY</t>
  </si>
  <si>
    <t>ABRAHAM CLARK HIGH SCHOOL</t>
  </si>
  <si>
    <t>ROSELLE BORO</t>
  </si>
  <si>
    <t>ROSELLE PARK BORO</t>
  </si>
  <si>
    <t>SCOTCH PLAINS-FANWOOD REG</t>
  </si>
  <si>
    <t>SPRINGFIELD TWP</t>
  </si>
  <si>
    <t>SUMMIT CITY</t>
  </si>
  <si>
    <t>UNION COUNTY VOCATIONAL</t>
  </si>
  <si>
    <t>UNION SENIOR HIGH</t>
  </si>
  <si>
    <t>UNION TWP</t>
  </si>
  <si>
    <t>WESTFIELD SENIOR HIGH SCHOOL</t>
  </si>
  <si>
    <t>WESTFIELD TOWN</t>
  </si>
  <si>
    <t>BELVIDERE HIGH SCHOOL</t>
  </si>
  <si>
    <t>WARREN</t>
  </si>
  <si>
    <t>BELVIDERE TOWN</t>
  </si>
  <si>
    <t>HACKETTSTOWN</t>
  </si>
  <si>
    <t>NORTH WARREN REGIONAL</t>
  </si>
  <si>
    <t>PHILLIPSBURG HIGH SCHOOL</t>
  </si>
  <si>
    <t>PHILLIPSBURG TOWN</t>
  </si>
  <si>
    <t>WARREN COUNTY VOCATIONAL</t>
  </si>
  <si>
    <t>WARREN HILLS REGIONAL</t>
  </si>
  <si>
    <t>SCHOOL NAME</t>
  </si>
  <si>
    <t>COUNTY CODE</t>
  </si>
  <si>
    <t>DISTRICT CODE</t>
  </si>
  <si>
    <t>SCHOOL CODE</t>
  </si>
  <si>
    <t>COUNTY NAME</t>
  </si>
  <si>
    <t>DISTRICT NAME</t>
  </si>
  <si>
    <t>AVERAGE TOTAL SCORE</t>
  </si>
  <si>
    <t>AVERAGE READING/WRITING</t>
  </si>
  <si>
    <t>ACADEMY CHARTER HIGH SCHOOL</t>
  </si>
  <si>
    <t>ACADEMY FOR URBAN LEADERSHIP CHARTER SCHOOL</t>
  </si>
  <si>
    <t>BERGEN ARTS AND SCIENCES CHARTER SCHOOL</t>
  </si>
  <si>
    <t>CAMDENÂ€™S PROMISE CHARTER SCHOOL</t>
  </si>
  <si>
    <t>CENTRAL JERSEY COLLEGE PREP CHARTER SCHOOL</t>
  </si>
  <si>
    <t>FOUNDATION ACADEMY CS</t>
  </si>
  <si>
    <t>GREAT OAKS LEGACY CHARTER SCHOOL</t>
  </si>
  <si>
    <t>HOBOKEN CS</t>
  </si>
  <si>
    <t>LEAP ACADEMY UNIVERSITY CS</t>
  </si>
  <si>
    <t>M E T S CHARTER SCHOOL</t>
  </si>
  <si>
    <t>MARION P. THOMAS CS</t>
  </si>
  <si>
    <t>NEWARK PREP CHARTER SCHOOL</t>
  </si>
  <si>
    <t>NORTH STAR ACADEMY CHARTER SCHOOL</t>
  </si>
  <si>
    <t>PAULO FREIRE CHARTER SCHOOL</t>
  </si>
  <si>
    <t>PEOPLES PREPARATORY CHARTER SCHOOL</t>
  </si>
  <si>
    <t>THE BARACK OBAMA GREEN CHARTER HIGH SCHOOL</t>
  </si>
  <si>
    <t>UNION COUNTY TEAMS CS</t>
  </si>
  <si>
    <t>UNIVERSITY ACADEMY CS</t>
  </si>
  <si>
    <t>ATLANTIC CITY HIGH SCHOOL</t>
  </si>
  <si>
    <t>ATLANTIC COUNTY INSTITUTE OF TECHNOLOGY</t>
  </si>
  <si>
    <t>AUDUBON JUNIOR/SENIOR HIGH SCHOOL</t>
  </si>
  <si>
    <t>BARNEGAT HIGH SCHOOL</t>
  </si>
  <si>
    <t>BAYONNE HIGH SCHOOL</t>
  </si>
  <si>
    <t>BELLEVILLE HIGH SCHOOL</t>
  </si>
  <si>
    <t>BERGEN COUNTY ACADEMIES</t>
  </si>
  <si>
    <t>BERGEN COUNTY TECHNICAL HIGH SCHOOL - PARAMUS</t>
  </si>
  <si>
    <t>BERGEN COUNTY TECHNICAL HIGH SCHOOL - TETERBORO</t>
  </si>
  <si>
    <t>BERGENFIELD HIGH SCHOOL</t>
  </si>
  <si>
    <t>GOVERNOR LIVINGSTON HIGH SCHOOL</t>
  </si>
  <si>
    <t>RIDGE HIGH SCHOOL</t>
  </si>
  <si>
    <t>HIGHLAND REGIONAL HIGH SCHOOL</t>
  </si>
  <si>
    <t>TIMBER CREEK REGIONAL HIGH SCHOOL</t>
  </si>
  <si>
    <t>TRITON REGIONAL HIGH SCHOOL</t>
  </si>
  <si>
    <t>BOGOTA JR./SR. HIGH SCHOOL</t>
  </si>
  <si>
    <t>BOONTON HIGH SCHOOL</t>
  </si>
  <si>
    <t>BORDENTOWN REGIONAL HIGH SCHOOL</t>
  </si>
  <si>
    <t>BRICK TOWNSHIP HIGH SCHOOL</t>
  </si>
  <si>
    <t>BRICK TOWNSHIP MEMORIAL HIGH SCHOOL</t>
  </si>
  <si>
    <t>BRIDGETON HIGH SCHOOL</t>
  </si>
  <si>
    <t>BURLINGTON CITY HIGH SCHOOL</t>
  </si>
  <si>
    <t>BURLINGTON COUNTY INST OF TECH - MEDFORD</t>
  </si>
  <si>
    <t>BURLINGTON COUNTY INST OF TECH - WESTHAMPTON</t>
  </si>
  <si>
    <t>BURLINGTON TOWNSHIP HIGH SCHOOL</t>
  </si>
  <si>
    <t>BUTLER HIGH SCHOOL</t>
  </si>
  <si>
    <t>CAMDEN BIG PICTURE LEARNING ACADEMY</t>
  </si>
  <si>
    <t>CAMDEN HIGH SCHOOL</t>
  </si>
  <si>
    <t>CREATIVE ARTS MORGAN VILLAGE ACADEMY</t>
  </si>
  <si>
    <t>DR. CHARLES E. BRIMM MEDICAL ARTS HIGH SCHOOL</t>
  </si>
  <si>
    <t>WOODROW WILSON HIGH SCHOOL</t>
  </si>
  <si>
    <t>CAMDEN COUNTY TECHNICAL SCHOOL-GTC</t>
  </si>
  <si>
    <t>CAMDEN COUNTY TECHNICAL SCHOOL-PENNSAUKEN</t>
  </si>
  <si>
    <t>CAMDEN'S PROMISE CHARTER SCHOOL</t>
  </si>
  <si>
    <t>CAPE MAY COUNTY TECHNICAL HIGH SCHOOL</t>
  </si>
  <si>
    <t>CARTERET HIGH SCHOOL</t>
  </si>
  <si>
    <t>CENTRAL REGIONAL HIGH SCHOOL</t>
  </si>
  <si>
    <t>CHARTERTECH HIGH SCHOOL FOR THE PERFORMING ARTS</t>
  </si>
  <si>
    <t>CHERRY HILL HIGH SCHOOL EAST</t>
  </si>
  <si>
    <t>CHERRY HILL HIGH SCHOOL WEST</t>
  </si>
  <si>
    <t>ARTHUR L. JOHNSON HIGH SCHOOL</t>
  </si>
  <si>
    <t>CLEARVIEW REGIONAL HIGH SCHOOL</t>
  </si>
  <si>
    <t>CLIFFSIDE PARK HIGH SCHOOL</t>
  </si>
  <si>
    <t>CLIFTON HIGH SCHOOL</t>
  </si>
  <si>
    <t>COLLINGSWOOD HIGH SCHOOL</t>
  </si>
  <si>
    <t>CRANFORD HIGH SCHOOL</t>
  </si>
  <si>
    <t>CRESSKILL HIGH SCHOOL</t>
  </si>
  <si>
    <t>CUMBERLAND REGIONAL HIGH SCHOOL</t>
  </si>
  <si>
    <t>DELRAN HIGH SCHOOL</t>
  </si>
  <si>
    <t>DELSEA REGIONAL HIGH SCHOOL</t>
  </si>
  <si>
    <t>DEPTFORD TOWNSHIP HIGH SCHOOL</t>
  </si>
  <si>
    <t>DOVER HIGH SCHOOL</t>
  </si>
  <si>
    <t>DUMONT HIGH SCHOOL</t>
  </si>
  <si>
    <t>DUNELLEN HIGH SCHOOL</t>
  </si>
  <si>
    <t>EAST BRUNSWICK HIGH SCHOOL</t>
  </si>
  <si>
    <t>CICELY L. TYSON COMMUNITY MIDDLE/HIGH SCHOOL</t>
  </si>
  <si>
    <t>EAST ORANGE CAMPUS HIGH SCHOOL</t>
  </si>
  <si>
    <t>EAST ORANGE STEM ACADEMY HIGH SCHOOL</t>
  </si>
  <si>
    <t>EASTERN REGIONAL HIGH SCHOOL</t>
  </si>
  <si>
    <t>EDISON HIGH SCHOOL</t>
  </si>
  <si>
    <t>JOHN P. STEVENS HIGH SCHOOL</t>
  </si>
  <si>
    <t>ADMIRAL WILLIAM F. HALSEY JR. HEALTH &amp; PUBLIC SAFETY ACADEMY</t>
  </si>
  <si>
    <t>ALEXANDER HAMILTON PREPARATORY ACADEMY</t>
  </si>
  <si>
    <t>ELIZABETH HIGH SCHOOL</t>
  </si>
  <si>
    <t>JOHN E. DWYER TECHNOLOGY ACADEMY</t>
  </si>
  <si>
    <t>THOMAS A. EDISON CAREER AND TECHNICAL ACADEMY</t>
  </si>
  <si>
    <t>THOMAS JEFFERSON ARTS ACADEMY</t>
  </si>
  <si>
    <t>MEMORIAL SENIOR HIGH SCHOOL</t>
  </si>
  <si>
    <t>EMERSON JR SR HIGH</t>
  </si>
  <si>
    <t>DWIGHT MORROW HIGH SCHOOL/ACADEMIES@ENGLEWOOD</t>
  </si>
  <si>
    <t>BLOOMFIELD TECH</t>
  </si>
  <si>
    <t>NEWARK TECH</t>
  </si>
  <si>
    <t>NORTH 13TH ST TECH</t>
  </si>
  <si>
    <t>WEST CALDWELL TECH</t>
  </si>
  <si>
    <t>EWING HIGH SCHOOL</t>
  </si>
  <si>
    <t>FLORENCE TOWNSHIP MEMORIAL HIGH SCHOOL</t>
  </si>
  <si>
    <t>FORT LEE HIGH SCHOOL</t>
  </si>
  <si>
    <t>FOUNDATION ACADEMY CHARTER SCHOOL</t>
  </si>
  <si>
    <t>FRANKLIN HIGH SCHOOL</t>
  </si>
  <si>
    <t>COLTS NECK HIGH SCHOOL</t>
  </si>
  <si>
    <t>FREEHOLD BOROUGH HIGH SCHOOL</t>
  </si>
  <si>
    <t>FREEHOLD TOWNSHIP HIGH SCHOOL</t>
  </si>
  <si>
    <t>HOWELL HIGH SCHOOL</t>
  </si>
  <si>
    <t>MANALAPAN HIGH SCHOOL</t>
  </si>
  <si>
    <t>MARLBORO HIGH SCHOOL</t>
  </si>
  <si>
    <t>GATEWAY REGIONAL HIGH SCHOOL</t>
  </si>
  <si>
    <t>GLASSBORO HIGH SCHOOL</t>
  </si>
  <si>
    <t>GLEN RIDGE HIGH SCHOOL</t>
  </si>
  <si>
    <t>GLOUCESTER CITY JR. SR. HIGH SCHOOL</t>
  </si>
  <si>
    <t>GLOUCESTER COUNTY INSTITUTE OF TECHNOLOGY</t>
  </si>
  <si>
    <t>ABSEGAMI HIGH SCHOOL</t>
  </si>
  <si>
    <t>CEDAR CREEK HIGH SCHOOL</t>
  </si>
  <si>
    <t>OAKCREST HIGH SCHOOL</t>
  </si>
  <si>
    <t>HACKENSACK HIGH SCHOOL</t>
  </si>
  <si>
    <t>HACKETTSTOWN HIGH SCHOOL</t>
  </si>
  <si>
    <t>HADDONFIELD MEMORIAL HIGH SCHOOL</t>
  </si>
  <si>
    <t>HAMMONTON HIGH SCHOOL</t>
  </si>
  <si>
    <t>HANOVER PARK HIGH SCHOOL</t>
  </si>
  <si>
    <t>WHIPPANY PARK HIGH SCHOOL</t>
  </si>
  <si>
    <t>HARRISON HIGH SCHOOL</t>
  </si>
  <si>
    <t>HASBROUCK HEIGHTS HIGH SCHOOL</t>
  </si>
  <si>
    <t>HAWTHORNE HIGH SCHOOL</t>
  </si>
  <si>
    <t>RARITAN HIGH SCHOOL</t>
  </si>
  <si>
    <t>HENRY HUDSON REGIONAL SCHOOL</t>
  </si>
  <si>
    <t>HILLSBOROUGH HIGH SCHOOL</t>
  </si>
  <si>
    <t>HILLSIDE HIGH SCHOOL</t>
  </si>
  <si>
    <t>HOBOKEN HIGH SCHOOL</t>
  </si>
  <si>
    <t>HOBOKEN CHARTER SCHOOL</t>
  </si>
  <si>
    <t>HOLMDEL HIGH SCHOOL</t>
  </si>
  <si>
    <t>HOPATCONG HIGH SCHOOL</t>
  </si>
  <si>
    <t>HOPEWELL VALLEY CENTRAL HIGH SCHOOL</t>
  </si>
  <si>
    <t>COUNTY PREP HIGH SCHOOL</t>
  </si>
  <si>
    <t>HIGH TECH HIGH SCHOOL</t>
  </si>
  <si>
    <t>HUNTERDON CENTRAL REGIONAL HIGH SCHOOL DISTRICT</t>
  </si>
  <si>
    <t>JACKSON LIBERTY HIGH SCHOOL</t>
  </si>
  <si>
    <t>JACKSON MEMORIAL HIGH SCHOOL</t>
  </si>
  <si>
    <t>JEFFERSON TOWNSHIP HIGH SCHOOL</t>
  </si>
  <si>
    <t>DR RONALD MCNAIR HIGH SCHOOL</t>
  </si>
  <si>
    <t>HENRY SNYDER HIGH SCHOOL</t>
  </si>
  <si>
    <t>INFINITY INSTITUTE</t>
  </si>
  <si>
    <t>JAMES J FERRIS HIGH SCHOOL</t>
  </si>
  <si>
    <t>LIBERTY HIGH SCHOOL</t>
  </si>
  <si>
    <t>LINCOLN HIGH SCHOOL</t>
  </si>
  <si>
    <t>WILLIAM L DICKINSON HIGH SCHOOL</t>
  </si>
  <si>
    <t>KEANSBURG HIGH SCHOOL</t>
  </si>
  <si>
    <t>KEARNY HIGH SCHOOL</t>
  </si>
  <si>
    <t>DAVID BREARLEY MIDDLE/HIGH SCHOOL</t>
  </si>
  <si>
    <t>KEYPORT HIGH SCHOOL</t>
  </si>
  <si>
    <t>KINGSWAY REGIONAL HIGH SCHOOL</t>
  </si>
  <si>
    <t>KINNELON HIGH SCHOOL</t>
  </si>
  <si>
    <t>KITTATINNY REGIONAL HIGH SCHOOL</t>
  </si>
  <si>
    <t>LACEY TOWNSHIP HIGH SCHOOL</t>
  </si>
  <si>
    <t>LAKELAND REGIONAL HIGH SCHOOL</t>
  </si>
  <si>
    <t>LAKEWOOD HIGH SCHOOL</t>
  </si>
  <si>
    <t>LAWRENCE HIGH SCHOOL</t>
  </si>
  <si>
    <t>CHEROKEE HIGH SCHOOL</t>
  </si>
  <si>
    <t>LENAPE HIGH SCHOOL</t>
  </si>
  <si>
    <t>SENECA HIGH SCHOOL</t>
  </si>
  <si>
    <t>SHAWNEE HIGH SCHOOL</t>
  </si>
  <si>
    <t>LENAPE VALLEY REGIONAL HIGH SCHOOL</t>
  </si>
  <si>
    <t>LEONIA HIGH SCHOOL</t>
  </si>
  <si>
    <t>LINDEN HIGH SCHOOL</t>
  </si>
  <si>
    <t>LINDENWOLD HIGH SCHOOL</t>
  </si>
  <si>
    <t>LIVINGSTON HIGH SCHOOL</t>
  </si>
  <si>
    <t>LODI HIGH SCHOOL</t>
  </si>
  <si>
    <t>LONG BRANCH HIGH SCHOOL</t>
  </si>
  <si>
    <t>LOWER CAPE MAY REGIONAL HIGH SCHOOL</t>
  </si>
  <si>
    <t>LYNDHURST HIGH SCHOOL</t>
  </si>
  <si>
    <t>MADISON HIGH SCHOOL</t>
  </si>
  <si>
    <t>MAHWAH HIGH SCHOOL</t>
  </si>
  <si>
    <t>MANASQUAN HIGH SCHOOL</t>
  </si>
  <si>
    <t>MANCHESTER TOWNSHIP HIGH SCHOOL</t>
  </si>
  <si>
    <t>MANVILLE HIGH SCHOOL</t>
  </si>
  <si>
    <t>MAPLE SHADE HIGH SCHOOL</t>
  </si>
  <si>
    <t>MARION P. THOMAS CHARTER SCHOOL</t>
  </si>
  <si>
    <t>MATAWAN REGIONAL HIGH SCHOOL</t>
  </si>
  <si>
    <t>METUCHEN HIGH SCHOOL</t>
  </si>
  <si>
    <t>MIDDLE TOWNSHIP HIGH SCHOOL</t>
  </si>
  <si>
    <t>MIDDLESEX HIGH SCHOOL</t>
  </si>
  <si>
    <t>MIDDLESEX CO VOC SCHOOL EAST BRUNS. SCHOOL OF CAREER DEVELOP</t>
  </si>
  <si>
    <t>MIDDLESEX COUNTY VOC ACAD ALLIED HEALTH &amp; BIOMEDICAL SCIENCE</t>
  </si>
  <si>
    <t>MIDDLESEX COUNTY VOC ACADEMY MATH SCIENCE &amp;ENGINEERING TECHN</t>
  </si>
  <si>
    <t>MIDDLESEX COUNTY VOCATIONAL SCHOOL  EAST  BRUNSWICK</t>
  </si>
  <si>
    <t>MIDDLESEX COUNTY VOCATIONAL SCHOOL PERTH AMBOY</t>
  </si>
  <si>
    <t>MIDDLESEX COUNTY VOCATIONAL SCHOOL PISCATAWAY</t>
  </si>
  <si>
    <t>MIDDLETOWN HIGH SCHOOL NORTH</t>
  </si>
  <si>
    <t>MIDDLETOWN HIGH SCHOOL SOUTH</t>
  </si>
  <si>
    <t>MIDLAND PARK JR./SR. HIGH SCHOOL</t>
  </si>
  <si>
    <t>MILLBURN HIGH SCHOOL</t>
  </si>
  <si>
    <t>COMMUNICATIONS HIGH SCHOOL</t>
  </si>
  <si>
    <t>MONMOUTH REGIONAL HIGH SCHOOL</t>
  </si>
  <si>
    <t>MONROE TOWNSHIP HIGH SCHOOL</t>
  </si>
  <si>
    <t>MONTCLAIR HIGH SCHOOL</t>
  </si>
  <si>
    <t>MONTGOMERY HIGH SCHOOL</t>
  </si>
  <si>
    <t>MONTVILLE TOWNSHIP HIGH SCHOOL</t>
  </si>
  <si>
    <t>MOORESTOWN HIGH SCHOOL</t>
  </si>
  <si>
    <t>ACADEMY FOR LAW AND PUBLIC SAFETY</t>
  </si>
  <si>
    <t>MORRIS COUNTY SCHOOL OF TECHNOLOGY</t>
  </si>
  <si>
    <t>MORRIS HILLS HIGH SCHOOL</t>
  </si>
  <si>
    <t>MORRIS KNOLLS HIGH SCHOOL</t>
  </si>
  <si>
    <t>MOUNT OLIVE HIGH SCHOOL</t>
  </si>
  <si>
    <t>MOUNTAIN LAKES HIGH SCHOOL</t>
  </si>
  <si>
    <t>NORTH HUNTERDON HIGH SCHOOL</t>
  </si>
  <si>
    <t>VOORHEES HIGH SCHOOL</t>
  </si>
  <si>
    <t>NEW BRUNSWICK HIGH SCHOOL</t>
  </si>
  <si>
    <t>NEW PROVIDENCE HIGH SCHOOL</t>
  </si>
  <si>
    <t>AMERICAN HISTORY HIGH SCHOOL</t>
  </si>
  <si>
    <t>NEWARK EARLY COLLEGE HIGH SCHOOL</t>
  </si>
  <si>
    <t>TECHNOLOGY HIGH SCHOOL</t>
  </si>
  <si>
    <t>NEWTON HIGH SCHOOL</t>
  </si>
  <si>
    <t>NORTH ARLINGTON HIGH SCHOOL</t>
  </si>
  <si>
    <t>NORTH BERGEN HIGH SCHOOL</t>
  </si>
  <si>
    <t>NORTH BRUNSWICK TOWNSHIP HIGH SCHOOL</t>
  </si>
  <si>
    <t>NORTH PLAINFIELD HIGH SCHOOL</t>
  </si>
  <si>
    <t>NORTH WARREN REGIONAL SCHOOL</t>
  </si>
  <si>
    <t>NORTHERN BURLINGTON COUNTY REGIONAL HIGH SCHOOL</t>
  </si>
  <si>
    <t>NORTHERN HIGHLANDS REGIONAL HIGH SCHOOL</t>
  </si>
  <si>
    <t>NORTHERN VALLEY REGIONAL HIGH SCHOOL AT OLD TAPPAN</t>
  </si>
  <si>
    <t>OCEAN CITY HIGH SCHOOL</t>
  </si>
  <si>
    <t>MARINE ACADEMY OF TECHNOLOGY AND ENVIRONMENTAL SCIENCE</t>
  </si>
  <si>
    <t>PERFORMING ARTS ACADEMY OF THE OCEAN COUNTY VOCATIONAL TECH</t>
  </si>
  <si>
    <t>OCEAN TOWNSHIP HIGH SCHOOL</t>
  </si>
  <si>
    <t>OLD BRIDGE HIGH SCHOOL</t>
  </si>
  <si>
    <t>PALISADES PARK JR-SR HIGH SCHOOL</t>
  </si>
  <si>
    <t>PALMYRA HIGH SCHOOL</t>
  </si>
  <si>
    <t>PARAMUS HIGH SCHOOL</t>
  </si>
  <si>
    <t>PARK RIDGE HIGH SCHOOL</t>
  </si>
  <si>
    <t>PARSIPPANY HIGH SCHOOL</t>
  </si>
  <si>
    <t>PARSIPPANY HILLS HIGH SCHOOL</t>
  </si>
  <si>
    <t>PASSAIC HIGH SCHOOL # 12</t>
  </si>
  <si>
    <t>PASSAIC COUNTY-MANCHESTER REGIONAL HIGH SCHOOL</t>
  </si>
  <si>
    <t>PASSAIC COUNTY TECHNICAL INSTITUTE</t>
  </si>
  <si>
    <t>PASSAIC VALLEY REGIONAL HIGH SCHOOL</t>
  </si>
  <si>
    <t>INTERNATIONAL HIGH SCHOOL</t>
  </si>
  <si>
    <t>ROSA L. PARKS SCHOOL OF FINE AND PERFORMING ARTS</t>
  </si>
  <si>
    <t>SCHOOL OF HEALTH SCIENCE</t>
  </si>
  <si>
    <t>PAULSBORO HIGH SCHOOL</t>
  </si>
  <si>
    <t>PEMBERTON TOWNSHIP HIGH SCHOOL</t>
  </si>
  <si>
    <t>PENNS GROVE HIGH SCHOOL</t>
  </si>
  <si>
    <t>PENNSVILLE MEMORIAL HIGH SCHOOL</t>
  </si>
  <si>
    <t>PEQUANNOCK TOWNSHIP HIGH SCHOOL</t>
  </si>
  <si>
    <t>PERTH AMBOY HIGH SCHOOL</t>
  </si>
  <si>
    <t>OVERBROOK SENIOR HIGH SCHOOL</t>
  </si>
  <si>
    <t>PISCATAWAY TOWNSHIP HIGH SCHOOL</t>
  </si>
  <si>
    <t>PLAINFIELD HIGH SCHOOL</t>
  </si>
  <si>
    <t>NEW EGYPT HIGH SCHOOL</t>
  </si>
  <si>
    <t>POINT PLEASANT BEACH HIGH SCHOOL</t>
  </si>
  <si>
    <t>POINT PLEASANT BOROUGH HIGH SCHOOL</t>
  </si>
  <si>
    <t>PRINCETON HIGH SCHOOL</t>
  </si>
  <si>
    <t>RAHWAY HIGH SCHOOL</t>
  </si>
  <si>
    <t>RANCOCAS VALLEY REGIONAL HIGH SCHOOL</t>
  </si>
  <si>
    <t>RANDOLPH HIGH SCHOOL</t>
  </si>
  <si>
    <t>RIDGEFIELD MEMORIAL HIGH SCHOOL</t>
  </si>
  <si>
    <t>RIDGEFIELD PARK JR SR HIGH SCHOOL</t>
  </si>
  <si>
    <t>RIDGEWOOD HIGH SCHOOL</t>
  </si>
  <si>
    <t>RIVER DELL REGIONAL HIGH SCHOOL</t>
  </si>
  <si>
    <t>ROBBINSVILLE HIGH SCHOOL</t>
  </si>
  <si>
    <t>ROSELLE PARK HIGH SCHOOL</t>
  </si>
  <si>
    <t>ROXBURY HIGH SCHOOL</t>
  </si>
  <si>
    <t>RUTHERFORD HIGH SCHOOL</t>
  </si>
  <si>
    <t>SALEM COUNTY CAREER AND TECHNICAL HIGH SCHOOL</t>
  </si>
  <si>
    <t>SAYREVILLE WAR MEMORIAL HIGH SCHOOL</t>
  </si>
  <si>
    <t>CHATHAM HIGH SCHOOL</t>
  </si>
  <si>
    <t>SCOTCH PLAINS-FANWOOD HIGH SCHOOL</t>
  </si>
  <si>
    <t>BERNARDS HIGH SCHOOL</t>
  </si>
  <si>
    <t>SOUTH AMBOY MIDDLE/HIGH SCHOOL</t>
  </si>
  <si>
    <t>SOUTH BRUNSWICK HIGH SCHOOL</t>
  </si>
  <si>
    <t>COLUMBIA HIGH SCHOOL</t>
  </si>
  <si>
    <t>SOUTH PLAINFIELD HIGH SCHOOL</t>
  </si>
  <si>
    <t>SOUTH RIVER HIGH SCHOOL</t>
  </si>
  <si>
    <t>SOUTHERN REGIONAL HIGH SCHOOL</t>
  </si>
  <si>
    <t>SPOTSWOOD HIGH SCHOOL</t>
  </si>
  <si>
    <t>JONATHAN DAYTON HIGH SCHOOL</t>
  </si>
  <si>
    <t>STERLING HIGH SCHOOL</t>
  </si>
  <si>
    <t>SUMMIT HIGH SCHOOL</t>
  </si>
  <si>
    <t>SUSSEX COUNTY TECHNICAL SCHOOL</t>
  </si>
  <si>
    <t>TEANECK HIGH SCHOOL</t>
  </si>
  <si>
    <t>TOMS RIVER HIGH SCHOOL EAST</t>
  </si>
  <si>
    <t>TOMS RIVER HIGH SCHOOL NORTH</t>
  </si>
  <si>
    <t>TOMS RIVER HIGH SCHOOL SOUTH</t>
  </si>
  <si>
    <t>TRENTON CENTRAL HIGH SCHOOL - MAIN CAMPUS</t>
  </si>
  <si>
    <t>TRENTON CENTRAL HIGH SCHOOL - WEST CAMPUS</t>
  </si>
  <si>
    <t>UNION CITY HIGH SCHOOL</t>
  </si>
  <si>
    <t>UNION COUNTY TEAMS CHARTER SCHOOL</t>
  </si>
  <si>
    <t>ACADEMY FOR ALLIED HEALTH SCIENCES</t>
  </si>
  <si>
    <t>ACADEMY FOR INFORMATION TECHNOLOGY</t>
  </si>
  <si>
    <t>ACADEMY FOR PERFORMING ARTS</t>
  </si>
  <si>
    <t>UNION COUNTY MAGNET HIGH SCHOOL</t>
  </si>
  <si>
    <t>UNION COUNTY TECH</t>
  </si>
  <si>
    <t>UNIVERSITY ACADEMY CHARTER HIGH SCHOOL</t>
  </si>
  <si>
    <t>ALLENTOWN HIGH SCHOOL</t>
  </si>
  <si>
    <t>VERNON TOWNSHIP HIGH SCHOOL</t>
  </si>
  <si>
    <t>VERONA HIGH SCHOOL</t>
  </si>
  <si>
    <t>VINELAND SENIOR HIGH SCHOOL</t>
  </si>
  <si>
    <t>WEST WINDSOR-PLAINSBORO HIGH SCHOOL NORTH</t>
  </si>
  <si>
    <t>WEST WINDSOR-PLAINSBORO HIGH SCHOOL SOUTH</t>
  </si>
  <si>
    <t>WALDWICK HIGH SCHOOL</t>
  </si>
  <si>
    <t>WALL HIGH SCHOOL</t>
  </si>
  <si>
    <t>WARREN COUNTY VOCATIONAL TECHNICAL SCHOOL</t>
  </si>
  <si>
    <t>WARREN HILLS REGIONAL HIGH SCHOOL</t>
  </si>
  <si>
    <t>WATCHUNG HILLS REGIONAL HIGH SCHOOL</t>
  </si>
  <si>
    <t>WEEHAWKEN HIGH SCHOOL</t>
  </si>
  <si>
    <t>WEST DEPTFORD HIGH SCHOOL</t>
  </si>
  <si>
    <t>WEST ESSEX HIGH SCHOOL</t>
  </si>
  <si>
    <t>WEST MILFORD HIGH SCHOOL</t>
  </si>
  <si>
    <t>MEMORIAL HIGH SCHOOL</t>
  </si>
  <si>
    <t>WEST ORANGE HIGH SCHOOL</t>
  </si>
  <si>
    <t>WINSLOW TOWNSHIP HIGH SCHOOL</t>
  </si>
  <si>
    <t>WOOD-RIDGE JR/SR HIGH SCHOOL</t>
  </si>
  <si>
    <t>WOODBURY JR-SR HIGH SCHOOL</t>
  </si>
  <si>
    <t>WOODSTOWN HIGH SCHOOL</t>
  </si>
  <si>
    <t>AVERAGE MATH SCORE</t>
  </si>
  <si>
    <t>US MEAN TOTAL SCORE</t>
  </si>
  <si>
    <t>DIVERGENCE FROM US MEAN</t>
  </si>
  <si>
    <t>BETTER AT READING?</t>
  </si>
  <si>
    <t># BETTER AT READING/WRITING</t>
  </si>
  <si>
    <t># BETTER AT MATH</t>
  </si>
  <si>
    <t>TOTAL # SCHOOLS</t>
  </si>
  <si>
    <t>% BETTER AT READING</t>
  </si>
  <si>
    <t>DIST CODE</t>
  </si>
  <si>
    <t>ABSECON CITY</t>
  </si>
  <si>
    <t>BRIGANTINE CITY</t>
  </si>
  <si>
    <t>CORBIN CITY</t>
  </si>
  <si>
    <t>EGG HARBOR CITY</t>
  </si>
  <si>
    <t>ESTELL MANOR CITY</t>
  </si>
  <si>
    <t>FOLSOM BORO</t>
  </si>
  <si>
    <t>GALLOWAY TWP</t>
  </si>
  <si>
    <t>LINWOOD CITY</t>
  </si>
  <si>
    <t>LONGPORT</t>
  </si>
  <si>
    <t>MARGATE CITY</t>
  </si>
  <si>
    <t>MULLICA TWP</t>
  </si>
  <si>
    <t>NORTHFIELD CITY</t>
  </si>
  <si>
    <t>PORT REPUBLIC CITY</t>
  </si>
  <si>
    <t>SOMERS POINT CITY</t>
  </si>
  <si>
    <t>VENTNOR CITY</t>
  </si>
  <si>
    <t>WEYMOUTH TWP</t>
  </si>
  <si>
    <t>ALLENDALE BORO</t>
  </si>
  <si>
    <t>ALPINE BORO</t>
  </si>
  <si>
    <t>CARLSTADT BORO</t>
  </si>
  <si>
    <t>CLOSTER BORO</t>
  </si>
  <si>
    <t>DEMAREST BORO</t>
  </si>
  <si>
    <t>EAST RUTHERFORD BORO</t>
  </si>
  <si>
    <t>EDGEWATER BORO</t>
  </si>
  <si>
    <t>ENGLEWOOD CLIFFS BORO</t>
  </si>
  <si>
    <t>FAIRVIEW BORO</t>
  </si>
  <si>
    <t>FRANKLIN LAKES BORO</t>
  </si>
  <si>
    <t>HARRINGTON PARK BORO</t>
  </si>
  <si>
    <t>HAWORTH BORO</t>
  </si>
  <si>
    <t>HILLSDALE BORO</t>
  </si>
  <si>
    <t>HO HO KUS BORO</t>
  </si>
  <si>
    <t>LITTLE FERRY BORO</t>
  </si>
  <si>
    <t>MAYWOOD BORO</t>
  </si>
  <si>
    <t>MONTVALE BORO</t>
  </si>
  <si>
    <t>MOONACHIE BORO</t>
  </si>
  <si>
    <t>NORTHVALE BORO</t>
  </si>
  <si>
    <t>NORWOOD BORO</t>
  </si>
  <si>
    <t>OAKLAND BORO</t>
  </si>
  <si>
    <t>OLD TAPPAN BORO</t>
  </si>
  <si>
    <t>ORADELL BORO</t>
  </si>
  <si>
    <t>RIVER EDGE BORO</t>
  </si>
  <si>
    <t>RIVER VALE TWP</t>
  </si>
  <si>
    <t>ROCHELLE PARK TWP</t>
  </si>
  <si>
    <t>ROCKLEIGH</t>
  </si>
  <si>
    <t>SADDLE RIVER BORO</t>
  </si>
  <si>
    <t>SOUTH HACKENSACK TWP</t>
  </si>
  <si>
    <t>UPPER SADDLE RIVER BORO</t>
  </si>
  <si>
    <t>WOODCLIFF LAKE BORO</t>
  </si>
  <si>
    <t>WYCKOFF TWP</t>
  </si>
  <si>
    <t>BASS RIVER TWP</t>
  </si>
  <si>
    <t>BEVERLY CITY</t>
  </si>
  <si>
    <t>CHESTERFIELD TWP</t>
  </si>
  <si>
    <t>DELANCO TWP</t>
  </si>
  <si>
    <t>EASTAMPTON TWP</t>
  </si>
  <si>
    <t>EDGEWATER PARK TWP</t>
  </si>
  <si>
    <t>EVESHAM TWP</t>
  </si>
  <si>
    <t>HAINESPORT TWP</t>
  </si>
  <si>
    <t>LUMBERTON TWP</t>
  </si>
  <si>
    <t>MANSFIELD TWP</t>
  </si>
  <si>
    <t>MEDFORD LAKES BORO</t>
  </si>
  <si>
    <t>MEDFORD TWP</t>
  </si>
  <si>
    <t>MOUNT HOLLY TWP</t>
  </si>
  <si>
    <t>MOUNT LAUREL TWP</t>
  </si>
  <si>
    <t>NEW HANOVER TWP</t>
  </si>
  <si>
    <t>NORTH HANOVER TWP</t>
  </si>
  <si>
    <t>RIVERTON</t>
  </si>
  <si>
    <t>SHAMONG TWP</t>
  </si>
  <si>
    <t>SOUTHAMPTON TWP</t>
  </si>
  <si>
    <t>TABERNACLE TWP</t>
  </si>
  <si>
    <t>WESTAMPTON</t>
  </si>
  <si>
    <t>WOODLAND TWP</t>
  </si>
  <si>
    <t>BARRINGTON BORO</t>
  </si>
  <si>
    <t>BELLMAWR BORO</t>
  </si>
  <si>
    <t>BERLIN BORO</t>
  </si>
  <si>
    <t>BERLIN TWP</t>
  </si>
  <si>
    <t>BROOKLAWN BORO</t>
  </si>
  <si>
    <t>CHESILHURST</t>
  </si>
  <si>
    <t>CLEMENTON BORO</t>
  </si>
  <si>
    <t>GIBBSBORO BORO</t>
  </si>
  <si>
    <t>GLOUCESTER TWP</t>
  </si>
  <si>
    <t>HADDONFIELD</t>
  </si>
  <si>
    <t>HI NELLA</t>
  </si>
  <si>
    <t>LAUREL SPRINGS BORO</t>
  </si>
  <si>
    <t>LAWNSIDE BORO</t>
  </si>
  <si>
    <t>MAGNOLIA BORO</t>
  </si>
  <si>
    <t>MERCHANTVILLE BORO</t>
  </si>
  <si>
    <t>MOUNT EPHRAIM BORO</t>
  </si>
  <si>
    <t>OAKLYN BORO</t>
  </si>
  <si>
    <t>RUNNEMEDE BORO</t>
  </si>
  <si>
    <t>SOMERDALE BORO</t>
  </si>
  <si>
    <t>STRATFORD BORO</t>
  </si>
  <si>
    <t>VOORHEES TWP</t>
  </si>
  <si>
    <t>WATERFORD TWP</t>
  </si>
  <si>
    <t>WOODLYNNE BORO</t>
  </si>
  <si>
    <t>AVALON BORO</t>
  </si>
  <si>
    <t>CAPE MAY CITY</t>
  </si>
  <si>
    <t>CAPE MAY POINT</t>
  </si>
  <si>
    <t>DENNIS TWP</t>
  </si>
  <si>
    <t>LOWER TWP</t>
  </si>
  <si>
    <t>NORTH WILDWOOD CITY</t>
  </si>
  <si>
    <t>SEA ISLE CITY</t>
  </si>
  <si>
    <t>STONE HARBOR BORO</t>
  </si>
  <si>
    <t>UPPER TWP</t>
  </si>
  <si>
    <t>WEST CAPE MAY BORO</t>
  </si>
  <si>
    <t>WEST WILDWOOD</t>
  </si>
  <si>
    <t>WILDWOOD CREST BORO</t>
  </si>
  <si>
    <t>WOODBINE BORO</t>
  </si>
  <si>
    <t>COMMERCIAL TWP</t>
  </si>
  <si>
    <t>CUMBERLAND CO VOCATIONAL</t>
  </si>
  <si>
    <t>DEERFIELD TWP</t>
  </si>
  <si>
    <t>DOWNE TWP</t>
  </si>
  <si>
    <t>FAIRFIELD TWP</t>
  </si>
  <si>
    <t>GREENWICH TWP</t>
  </si>
  <si>
    <t>HOPEWELL TWP</t>
  </si>
  <si>
    <t>MAURICE RIVER TWP</t>
  </si>
  <si>
    <t>STOW CREEK TWP</t>
  </si>
  <si>
    <t>UPPER DEERFIELD TWP</t>
  </si>
  <si>
    <t>ESSEX FELLS BORO</t>
  </si>
  <si>
    <t>NORTH CALDWELL BORO</t>
  </si>
  <si>
    <t>ROSELAND BORO</t>
  </si>
  <si>
    <t>EAST GREENWICH TWP</t>
  </si>
  <si>
    <t>ELK TWP</t>
  </si>
  <si>
    <t>HARRISON TWP</t>
  </si>
  <si>
    <t>LOGAN TWP</t>
  </si>
  <si>
    <t>MANTUA TWP</t>
  </si>
  <si>
    <t>NATIONAL PARK BORO</t>
  </si>
  <si>
    <t>NEWFIELD BORO</t>
  </si>
  <si>
    <t>SOUTH HARRISON TWP</t>
  </si>
  <si>
    <t>SWEDESBORO-WOOLWICH</t>
  </si>
  <si>
    <t>WENONAH BORO</t>
  </si>
  <si>
    <t>WESTVILLE BORO</t>
  </si>
  <si>
    <t>WOODBURY HEIGHTS BORO</t>
  </si>
  <si>
    <t>EAST NEWARK BORO</t>
  </si>
  <si>
    <t>GUTTENBERG TOWN</t>
  </si>
  <si>
    <t>ALEXANDRIA TWP</t>
  </si>
  <si>
    <t>BETHLEHEM TWP</t>
  </si>
  <si>
    <t>BLOOMSBURY BORO</t>
  </si>
  <si>
    <t>CALIFON BORO</t>
  </si>
  <si>
    <t>CLINTON TOWN</t>
  </si>
  <si>
    <t>CLINTON TWP</t>
  </si>
  <si>
    <t>DELAWARE TWP</t>
  </si>
  <si>
    <t>EAST AMWELL TWP</t>
  </si>
  <si>
    <t>SOUTH-HUNTERDON</t>
  </si>
  <si>
    <t>FLEMINGTON-RARITAN REG</t>
  </si>
  <si>
    <t>FRENCHTOWN BORO</t>
  </si>
  <si>
    <t>HAMPTON BORO</t>
  </si>
  <si>
    <t>HIGH BRIDGE BORO</t>
  </si>
  <si>
    <t>HOLLAND TWP</t>
  </si>
  <si>
    <t>HUNTERDON CO VOCATIONAL</t>
  </si>
  <si>
    <t>KINGWOOD TWP</t>
  </si>
  <si>
    <t>LEBANON BORO</t>
  </si>
  <si>
    <t>LEBANON TWP</t>
  </si>
  <si>
    <t>MILFORD BORO</t>
  </si>
  <si>
    <t>READINGTON TWP</t>
  </si>
  <si>
    <t>TEWKSBURY TWP</t>
  </si>
  <si>
    <t>MERCER COUNTY VOCATIONAL</t>
  </si>
  <si>
    <t>PRINCETON</t>
  </si>
  <si>
    <t>TRENTON CITY</t>
  </si>
  <si>
    <t>CRANBURY TWP</t>
  </si>
  <si>
    <t>JAMESBURG BORO</t>
  </si>
  <si>
    <t>MILLTOWN BORO</t>
  </si>
  <si>
    <t>SPOTSWOOD</t>
  </si>
  <si>
    <t>ALLENHURST</t>
  </si>
  <si>
    <t>ASBURY PARK CITY</t>
  </si>
  <si>
    <t>ATLANTIC HIGHLANDS BORO</t>
  </si>
  <si>
    <t>AVON BORO</t>
  </si>
  <si>
    <t>BELMAR BORO</t>
  </si>
  <si>
    <t>BRADLEY BEACH BORO</t>
  </si>
  <si>
    <t>BRIELLE BORO</t>
  </si>
  <si>
    <t>COLTS NECK TWP</t>
  </si>
  <si>
    <t>DEAL BORO</t>
  </si>
  <si>
    <t>EATONTOWN BORO</t>
  </si>
  <si>
    <t>FAIR HAVEN BORO</t>
  </si>
  <si>
    <t>FARMINGDALE BORO</t>
  </si>
  <si>
    <t>FREEHOLD BORO</t>
  </si>
  <si>
    <t>FREEHOLD TWP</t>
  </si>
  <si>
    <t>HIGHLANDS BORO</t>
  </si>
  <si>
    <t>HOWELL TWP</t>
  </si>
  <si>
    <t>INTERLAKEN</t>
  </si>
  <si>
    <t>LITTLE SILVER BORO</t>
  </si>
  <si>
    <t>MANALAPAN-ENGLISHTOWN REG</t>
  </si>
  <si>
    <t>MARLBORO TWP</t>
  </si>
  <si>
    <t>MILLSTONE TWP</t>
  </si>
  <si>
    <t>MONMOUTH BEACH BORO</t>
  </si>
  <si>
    <t>NEPTUNE CITY</t>
  </si>
  <si>
    <t>OCEANPORT BORO</t>
  </si>
  <si>
    <t>RED BANK BORO</t>
  </si>
  <si>
    <t>ROOSEVELT BORO</t>
  </si>
  <si>
    <t>RUMSON BORO</t>
  </si>
  <si>
    <t>SEA GIRT BORO</t>
  </si>
  <si>
    <t>SHREWSBURY BORO</t>
  </si>
  <si>
    <t>LAKE COMO</t>
  </si>
  <si>
    <t>SPRING LAKE BORO</t>
  </si>
  <si>
    <t>SPRING LAKE HEIGHTS BORO</t>
  </si>
  <si>
    <t>TINTON FALLS</t>
  </si>
  <si>
    <t>UNION BEACH</t>
  </si>
  <si>
    <t>WEST LONG BRANCH BORO</t>
  </si>
  <si>
    <t>BOONTON TWP</t>
  </si>
  <si>
    <t>CHESTER TWP</t>
  </si>
  <si>
    <t>DENVILLE TWP</t>
  </si>
  <si>
    <t>EAST HANOVER TWP</t>
  </si>
  <si>
    <t>FLORHAM PARK BORO</t>
  </si>
  <si>
    <t>HANOVER TWP</t>
  </si>
  <si>
    <t>HARDING TOWNSHIP</t>
  </si>
  <si>
    <t>LINCOLN PARK BORO</t>
  </si>
  <si>
    <t>MENDHAM BORO</t>
  </si>
  <si>
    <t>MENDHAM TWP</t>
  </si>
  <si>
    <t>MINE HILL TWP</t>
  </si>
  <si>
    <t>MORRIS PLAINS BORO</t>
  </si>
  <si>
    <t>MOUNT ARLINGTON BORO</t>
  </si>
  <si>
    <t>NETCONG BORO</t>
  </si>
  <si>
    <t>LONG HILL TWP</t>
  </si>
  <si>
    <t>RIVERDALE BORO</t>
  </si>
  <si>
    <t>ROCKAWAY BORO</t>
  </si>
  <si>
    <t>ROCKAWAY TWP</t>
  </si>
  <si>
    <t>WHARTON BORO</t>
  </si>
  <si>
    <t>BAY HEAD BORO</t>
  </si>
  <si>
    <t>BEACH HAVEN BORO</t>
  </si>
  <si>
    <t>BERKELEY TWP</t>
  </si>
  <si>
    <t>EAGLESWOOD TWP</t>
  </si>
  <si>
    <t>ISLAND HEIGHTS BORO</t>
  </si>
  <si>
    <t>LAKEHURST BORO</t>
  </si>
  <si>
    <t>LAVALLETTE BORO</t>
  </si>
  <si>
    <t>LITTLE EGG HARBOR TWP</t>
  </si>
  <si>
    <t>LONG BEACH ISLAND</t>
  </si>
  <si>
    <t>OCEAN GATE BORO</t>
  </si>
  <si>
    <t>POINT PLEASANT BEACH</t>
  </si>
  <si>
    <t>SEASIDE HEIGHTS BORO</t>
  </si>
  <si>
    <t>SEASIDE PARK BORO</t>
  </si>
  <si>
    <t>STAFFORD TWP</t>
  </si>
  <si>
    <t>TUCKERTON BORO</t>
  </si>
  <si>
    <t>BLOOMINGDALE BORO</t>
  </si>
  <si>
    <t>HALEDON BORO</t>
  </si>
  <si>
    <t>LITTLE FALLS TWP</t>
  </si>
  <si>
    <t>NORTH HALEDON BORO</t>
  </si>
  <si>
    <t>PROSPECT PARK BORO</t>
  </si>
  <si>
    <t>RINGWOOD BORO</t>
  </si>
  <si>
    <t>TOTOWA BORO</t>
  </si>
  <si>
    <t>WANAQUE BORO</t>
  </si>
  <si>
    <t>WOODLAND PARK</t>
  </si>
  <si>
    <t>ALLOWAY TWP</t>
  </si>
  <si>
    <t>ELMER BORO</t>
  </si>
  <si>
    <t>ELSINBORO TWP</t>
  </si>
  <si>
    <t>LOWER ALLOWAYS CREEK</t>
  </si>
  <si>
    <t>MANNINGTON TWP</t>
  </si>
  <si>
    <t>OLDMANS TWP</t>
  </si>
  <si>
    <t>QUINTON TWP</t>
  </si>
  <si>
    <t>UPPER PITTSGROVE TWP</t>
  </si>
  <si>
    <t>BEDMINSTER TWP</t>
  </si>
  <si>
    <t>BRANCHBURG TWP</t>
  </si>
  <si>
    <t>GREEN BROOK TWP</t>
  </si>
  <si>
    <t>SOUTH BOUND BROOK</t>
  </si>
  <si>
    <t>WARREN TWP</t>
  </si>
  <si>
    <t>WATCHUNG BORO</t>
  </si>
  <si>
    <t>ANDOVER REG</t>
  </si>
  <si>
    <t>BYRAM TWP</t>
  </si>
  <si>
    <t>FRANKFORD TWP</t>
  </si>
  <si>
    <t>FRANKLIN BORO</t>
  </si>
  <si>
    <t>FREDON TWP</t>
  </si>
  <si>
    <t>GREEN TWP</t>
  </si>
  <si>
    <t>HAMBURG BORO</t>
  </si>
  <si>
    <t>HAMPTON TWP</t>
  </si>
  <si>
    <t>HARDYSTON TWP</t>
  </si>
  <si>
    <t>LAFAYETTE TWP</t>
  </si>
  <si>
    <t>MONTAGUE TWP</t>
  </si>
  <si>
    <t>OGDENSBURG BORO</t>
  </si>
  <si>
    <t>SANDYSTON-WALPACK TWP</t>
  </si>
  <si>
    <t>STANHOPE BORO</t>
  </si>
  <si>
    <t>STILLWATER TWP</t>
  </si>
  <si>
    <t>SUSSEX-WANTAGE REGIONAL</t>
  </si>
  <si>
    <t>GARWOOD BORO</t>
  </si>
  <si>
    <t>MOUNTAINSIDE BORO</t>
  </si>
  <si>
    <t>WINFIELD TWP</t>
  </si>
  <si>
    <t>ALLAMUCHY TWP</t>
  </si>
  <si>
    <t>ALPHA BORO</t>
  </si>
  <si>
    <t>BLAIRSTOWN TWP</t>
  </si>
  <si>
    <t>FRELINGHUYSEN TWP</t>
  </si>
  <si>
    <t>GREAT MEADOWS REGIONAL</t>
  </si>
  <si>
    <t>HARMONY TWP</t>
  </si>
  <si>
    <t>HOPE TWP</t>
  </si>
  <si>
    <t>KNOWLTON TWP</t>
  </si>
  <si>
    <t>LOPATCONG TWP</t>
  </si>
  <si>
    <t>OXFORD TWP</t>
  </si>
  <si>
    <t>POHATCONG TWP</t>
  </si>
  <si>
    <t>WASHINGTON BORO</t>
  </si>
  <si>
    <t>WHITE TWP</t>
  </si>
  <si>
    <t>STATE AID</t>
  </si>
  <si>
    <t>TOTAL STATE AID RECEIVED</t>
  </si>
  <si>
    <t>TOTAL STATE AID (ALL DISTRICTS)</t>
  </si>
  <si>
    <t>% TOTAL STATE 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</si>
</sst>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0.00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9" fontId="0" fillId="0" borderId="0" xfId="1" applyFont="1"/>
    <xf numFmtId="0" fontId="0" fillId="0" borderId="0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3" fontId="0" fillId="0" borderId="10" xfId="0" applyNumberFormat="1" applyFont="1" applyBorder="1" applyAlignment="1">
      <alignment vertical="top"/>
    </xf>
    <xf numFmtId="44" fontId="16" fillId="0" borderId="0" xfId="43" applyFont="1"/>
    <xf numFmtId="44" fontId="0" fillId="0" borderId="0" xfId="43" applyFont="1"/>
    <xf numFmtId="165" fontId="16" fillId="0" borderId="0" xfId="1" applyNumberFormat="1" applyFont="1"/>
    <xf numFmtId="165" fontId="0" fillId="0" borderId="0" xfId="1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43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0"/>
  <sheetViews>
    <sheetView tabSelected="1" topLeftCell="H1" zoomScaleNormal="100" workbookViewId="0">
      <selection activeCell="P19" sqref="P19"/>
    </sheetView>
  </sheetViews>
  <sheetFormatPr baseColWidth="10" defaultRowHeight="16" x14ac:dyDescent="0.2"/>
  <cols>
    <col min="1" max="1" width="64.83203125" bestFit="1" customWidth="1"/>
    <col min="2" max="2" width="15.83203125" bestFit="1" customWidth="1"/>
    <col min="3" max="3" width="16.33203125" bestFit="1" customWidth="1"/>
    <col min="4" max="4" width="15.6640625" bestFit="1" customWidth="1"/>
    <col min="5" max="5" width="16.33203125" bestFit="1" customWidth="1"/>
    <col min="6" max="6" width="46.83203125" bestFit="1" customWidth="1"/>
    <col min="7" max="7" width="23.5" bestFit="1" customWidth="1"/>
    <col min="8" max="8" width="28.83203125" bestFit="1" customWidth="1"/>
    <col min="9" max="10" width="23.6640625" bestFit="1" customWidth="1"/>
    <col min="11" max="11" width="29.1640625" bestFit="1" customWidth="1"/>
    <col min="12" max="12" width="22.1640625" bestFit="1" customWidth="1"/>
    <col min="13" max="13" width="16" style="7" bestFit="1" customWidth="1"/>
    <col min="14" max="14" width="30.5" customWidth="1"/>
    <col min="15" max="15" width="12.6640625" customWidth="1"/>
    <col min="16" max="16" width="29.6640625" customWidth="1"/>
  </cols>
  <sheetData>
    <row r="1" spans="1:17" x14ac:dyDescent="0.2">
      <c r="A1" s="1" t="s">
        <v>403</v>
      </c>
      <c r="B1" s="1" t="s">
        <v>404</v>
      </c>
      <c r="C1" s="1" t="s">
        <v>405</v>
      </c>
      <c r="D1" s="1" t="s">
        <v>406</v>
      </c>
      <c r="E1" s="1" t="s">
        <v>407</v>
      </c>
      <c r="F1" s="1" t="s">
        <v>408</v>
      </c>
      <c r="G1" s="1" t="s">
        <v>720</v>
      </c>
      <c r="H1" s="1" t="s">
        <v>410</v>
      </c>
      <c r="I1" s="1" t="s">
        <v>409</v>
      </c>
      <c r="J1" s="1" t="s">
        <v>721</v>
      </c>
      <c r="K1" s="1" t="s">
        <v>722</v>
      </c>
      <c r="L1" s="1" t="s">
        <v>723</v>
      </c>
      <c r="M1" s="6" t="s">
        <v>1014</v>
      </c>
    </row>
    <row r="2" spans="1:17" x14ac:dyDescent="0.2">
      <c r="A2" t="s">
        <v>150</v>
      </c>
      <c r="B2">
        <v>13</v>
      </c>
      <c r="C2">
        <v>3570</v>
      </c>
      <c r="D2">
        <v>20</v>
      </c>
      <c r="E2" t="s">
        <v>129</v>
      </c>
      <c r="F2" t="s">
        <v>147</v>
      </c>
      <c r="G2">
        <v>395</v>
      </c>
      <c r="H2">
        <v>400</v>
      </c>
      <c r="I2">
        <v>795</v>
      </c>
      <c r="J2">
        <v>1060</v>
      </c>
      <c r="K2">
        <f t="shared" ref="K2:K65" si="0">I2-J2</f>
        <v>-265</v>
      </c>
      <c r="L2" t="str">
        <f>IF(H2&gt;G2, "YES", "NO")</f>
        <v>YES</v>
      </c>
      <c r="M2" s="7">
        <f>INDEX('NJ State Aid'!C:C, MATCH(F2, 'NJ State Aid'!A:A, 0))</f>
        <v>742025051</v>
      </c>
    </row>
    <row r="3" spans="1:17" x14ac:dyDescent="0.2">
      <c r="A3" t="s">
        <v>151</v>
      </c>
      <c r="B3">
        <v>13</v>
      </c>
      <c r="C3">
        <v>3570</v>
      </c>
      <c r="D3">
        <v>30</v>
      </c>
      <c r="E3" t="s">
        <v>129</v>
      </c>
      <c r="F3" t="s">
        <v>147</v>
      </c>
      <c r="G3">
        <v>406</v>
      </c>
      <c r="H3">
        <v>413</v>
      </c>
      <c r="I3">
        <v>819</v>
      </c>
      <c r="J3">
        <v>1060</v>
      </c>
      <c r="K3">
        <f t="shared" si="0"/>
        <v>-241</v>
      </c>
      <c r="L3" t="str">
        <f t="shared" ref="L3:L66" si="1">IF(H3&gt;G3, "YES", "NO")</f>
        <v>YES</v>
      </c>
      <c r="M3" s="7">
        <f>INDEX('NJ State Aid'!C:C, MATCH(F3, 'NJ State Aid'!A:A, 0))</f>
        <v>742025051</v>
      </c>
      <c r="P3" s="1" t="s">
        <v>724</v>
      </c>
      <c r="Q3">
        <f>COUNTIF(L2:L400, "YES")</f>
        <v>210</v>
      </c>
    </row>
    <row r="4" spans="1:17" x14ac:dyDescent="0.2">
      <c r="A4" t="s">
        <v>459</v>
      </c>
      <c r="B4">
        <v>7</v>
      </c>
      <c r="C4">
        <v>680</v>
      </c>
      <c r="D4">
        <v>40</v>
      </c>
      <c r="E4" t="s">
        <v>92</v>
      </c>
      <c r="F4" t="s">
        <v>95</v>
      </c>
      <c r="G4">
        <v>407</v>
      </c>
      <c r="H4">
        <v>414</v>
      </c>
      <c r="I4">
        <v>821</v>
      </c>
      <c r="J4">
        <v>1060</v>
      </c>
      <c r="K4">
        <f t="shared" si="0"/>
        <v>-239</v>
      </c>
      <c r="L4" t="str">
        <f t="shared" si="1"/>
        <v>YES</v>
      </c>
      <c r="M4" s="7">
        <f>INDEX('NJ State Aid'!C:C, MATCH(F4, 'NJ State Aid'!A:A, 0))</f>
        <v>280072565</v>
      </c>
      <c r="P4" s="1" t="s">
        <v>725</v>
      </c>
      <c r="Q4">
        <f>COUNTIF(L2:L400,"NO")</f>
        <v>189</v>
      </c>
    </row>
    <row r="5" spans="1:17" x14ac:dyDescent="0.2">
      <c r="A5" t="s">
        <v>157</v>
      </c>
      <c r="B5">
        <v>13</v>
      </c>
      <c r="C5">
        <v>3570</v>
      </c>
      <c r="D5">
        <v>70</v>
      </c>
      <c r="E5" t="s">
        <v>129</v>
      </c>
      <c r="F5" t="s">
        <v>147</v>
      </c>
      <c r="G5">
        <v>409</v>
      </c>
      <c r="H5">
        <v>422</v>
      </c>
      <c r="I5">
        <v>831</v>
      </c>
      <c r="J5">
        <v>1060</v>
      </c>
      <c r="K5">
        <f t="shared" si="0"/>
        <v>-229</v>
      </c>
      <c r="L5" t="str">
        <f t="shared" si="1"/>
        <v>YES</v>
      </c>
      <c r="M5" s="7">
        <f>INDEX('NJ State Aid'!C:C, MATCH(F5, 'NJ State Aid'!A:A, 0))</f>
        <v>742025051</v>
      </c>
      <c r="P5" s="1" t="s">
        <v>726</v>
      </c>
      <c r="Q5">
        <f>Q3+Q4</f>
        <v>399</v>
      </c>
    </row>
    <row r="6" spans="1:17" x14ac:dyDescent="0.2">
      <c r="A6" t="s">
        <v>323</v>
      </c>
      <c r="B6">
        <v>31</v>
      </c>
      <c r="C6">
        <v>4010</v>
      </c>
      <c r="D6">
        <v>3</v>
      </c>
      <c r="E6" t="s">
        <v>309</v>
      </c>
      <c r="F6" t="s">
        <v>317</v>
      </c>
      <c r="G6">
        <v>418</v>
      </c>
      <c r="H6">
        <v>415</v>
      </c>
      <c r="I6">
        <v>833</v>
      </c>
      <c r="J6">
        <v>1060</v>
      </c>
      <c r="K6">
        <f t="shared" si="0"/>
        <v>-227</v>
      </c>
      <c r="L6" t="str">
        <f t="shared" si="1"/>
        <v>NO</v>
      </c>
      <c r="M6" s="7">
        <f>INDEX('NJ State Aid'!C:C, MATCH(F6, 'NJ State Aid'!A:A, 0))</f>
        <v>401435340</v>
      </c>
      <c r="P6" s="1" t="s">
        <v>727</v>
      </c>
      <c r="Q6" s="2">
        <f>Q3/Q5</f>
        <v>0.52631578947368418</v>
      </c>
    </row>
    <row r="7" spans="1:17" x14ac:dyDescent="0.2">
      <c r="A7" t="s">
        <v>455</v>
      </c>
      <c r="B7">
        <v>7</v>
      </c>
      <c r="C7">
        <v>680</v>
      </c>
      <c r="D7">
        <v>305</v>
      </c>
      <c r="E7" t="s">
        <v>92</v>
      </c>
      <c r="F7" t="s">
        <v>95</v>
      </c>
      <c r="G7">
        <v>429</v>
      </c>
      <c r="H7">
        <v>405</v>
      </c>
      <c r="I7">
        <v>834</v>
      </c>
      <c r="J7">
        <v>1060</v>
      </c>
      <c r="K7">
        <f t="shared" si="0"/>
        <v>-226</v>
      </c>
      <c r="L7" t="str">
        <f t="shared" si="1"/>
        <v>NO</v>
      </c>
      <c r="M7" s="7">
        <f>INDEX('NJ State Aid'!C:C, MATCH(F7, 'NJ State Aid'!A:A, 0))</f>
        <v>280072565</v>
      </c>
    </row>
    <row r="8" spans="1:17" x14ac:dyDescent="0.2">
      <c r="A8" t="s">
        <v>322</v>
      </c>
      <c r="B8">
        <v>31</v>
      </c>
      <c r="C8">
        <v>4010</v>
      </c>
      <c r="D8">
        <v>305</v>
      </c>
      <c r="E8" t="s">
        <v>309</v>
      </c>
      <c r="F8" t="s">
        <v>317</v>
      </c>
      <c r="G8">
        <v>416</v>
      </c>
      <c r="H8">
        <v>418</v>
      </c>
      <c r="I8">
        <v>834</v>
      </c>
      <c r="J8">
        <v>1060</v>
      </c>
      <c r="K8">
        <f t="shared" si="0"/>
        <v>-226</v>
      </c>
      <c r="L8" t="str">
        <f t="shared" si="1"/>
        <v>YES</v>
      </c>
      <c r="M8" s="7">
        <f>INDEX('NJ State Aid'!C:C, MATCH(F8, 'NJ State Aid'!A:A, 0))</f>
        <v>401435340</v>
      </c>
    </row>
    <row r="9" spans="1:17" x14ac:dyDescent="0.2">
      <c r="A9" t="s">
        <v>154</v>
      </c>
      <c r="B9">
        <v>13</v>
      </c>
      <c r="C9">
        <v>3570</v>
      </c>
      <c r="D9">
        <v>45</v>
      </c>
      <c r="E9" t="s">
        <v>129</v>
      </c>
      <c r="F9" t="s">
        <v>147</v>
      </c>
      <c r="G9">
        <v>412</v>
      </c>
      <c r="H9">
        <v>433</v>
      </c>
      <c r="I9">
        <v>845</v>
      </c>
      <c r="J9">
        <v>1060</v>
      </c>
      <c r="K9">
        <f t="shared" si="0"/>
        <v>-215</v>
      </c>
      <c r="L9" t="str">
        <f t="shared" si="1"/>
        <v>YES</v>
      </c>
      <c r="M9" s="7">
        <f>INDEX('NJ State Aid'!C:C, MATCH(F9, 'NJ State Aid'!A:A, 0))</f>
        <v>742025051</v>
      </c>
    </row>
    <row r="10" spans="1:17" x14ac:dyDescent="0.2">
      <c r="A10" t="s">
        <v>153</v>
      </c>
      <c r="B10">
        <v>13</v>
      </c>
      <c r="C10">
        <v>3570</v>
      </c>
      <c r="D10">
        <v>50</v>
      </c>
      <c r="E10" t="s">
        <v>129</v>
      </c>
      <c r="F10" t="s">
        <v>147</v>
      </c>
      <c r="G10">
        <v>412</v>
      </c>
      <c r="H10">
        <v>434</v>
      </c>
      <c r="I10">
        <v>846</v>
      </c>
      <c r="J10">
        <v>1060</v>
      </c>
      <c r="K10">
        <f t="shared" si="0"/>
        <v>-214</v>
      </c>
      <c r="L10" t="str">
        <f t="shared" si="1"/>
        <v>YES</v>
      </c>
      <c r="M10" s="7">
        <f>INDEX('NJ State Aid'!C:C, MATCH(F10, 'NJ State Aid'!A:A, 0))</f>
        <v>742025051</v>
      </c>
    </row>
    <row r="11" spans="1:17" x14ac:dyDescent="0.2">
      <c r="A11" t="s">
        <v>142</v>
      </c>
      <c r="B11">
        <v>13</v>
      </c>
      <c r="C11">
        <v>2330</v>
      </c>
      <c r="D11">
        <v>50</v>
      </c>
      <c r="E11" t="s">
        <v>129</v>
      </c>
      <c r="F11" t="s">
        <v>143</v>
      </c>
      <c r="G11">
        <v>418</v>
      </c>
      <c r="H11">
        <v>429</v>
      </c>
      <c r="I11">
        <v>847</v>
      </c>
      <c r="J11">
        <v>1060</v>
      </c>
      <c r="K11">
        <f t="shared" si="0"/>
        <v>-213</v>
      </c>
      <c r="L11" t="str">
        <f t="shared" si="1"/>
        <v>YES</v>
      </c>
      <c r="M11" s="7">
        <f>INDEX('NJ State Aid'!C:C, MATCH(F11, 'NJ State Aid'!A:A, 0))</f>
        <v>113296380</v>
      </c>
    </row>
    <row r="12" spans="1:17" x14ac:dyDescent="0.2">
      <c r="A12" t="s">
        <v>485</v>
      </c>
      <c r="B12">
        <v>13</v>
      </c>
      <c r="C12">
        <v>1210</v>
      </c>
      <c r="D12">
        <v>35</v>
      </c>
      <c r="E12" t="s">
        <v>129</v>
      </c>
      <c r="F12" t="s">
        <v>139</v>
      </c>
      <c r="G12">
        <v>418</v>
      </c>
      <c r="H12">
        <v>437</v>
      </c>
      <c r="I12">
        <v>855</v>
      </c>
      <c r="J12">
        <v>1060</v>
      </c>
      <c r="K12">
        <f t="shared" si="0"/>
        <v>-205</v>
      </c>
      <c r="L12" t="str">
        <f t="shared" si="1"/>
        <v>YES</v>
      </c>
      <c r="M12" s="7">
        <f>INDEX('NJ State Aid'!C:C, MATCH(F12, 'NJ State Aid'!A:A, 0))</f>
        <v>178297649</v>
      </c>
    </row>
    <row r="13" spans="1:17" x14ac:dyDescent="0.2">
      <c r="A13" t="s">
        <v>337</v>
      </c>
      <c r="B13">
        <v>33</v>
      </c>
      <c r="C13">
        <v>4630</v>
      </c>
      <c r="D13">
        <v>50</v>
      </c>
      <c r="E13" t="s">
        <v>332</v>
      </c>
      <c r="F13" t="s">
        <v>338</v>
      </c>
      <c r="G13">
        <v>437</v>
      </c>
      <c r="H13">
        <v>422</v>
      </c>
      <c r="I13">
        <v>859</v>
      </c>
      <c r="J13">
        <v>1060</v>
      </c>
      <c r="K13">
        <f t="shared" si="0"/>
        <v>-201</v>
      </c>
      <c r="L13" t="str">
        <f t="shared" si="1"/>
        <v>NO</v>
      </c>
      <c r="M13" s="7">
        <f>INDEX('NJ State Aid'!C:C, MATCH(F13, 'NJ State Aid'!A:A, 0))</f>
        <v>16402608</v>
      </c>
    </row>
    <row r="14" spans="1:17" x14ac:dyDescent="0.2">
      <c r="A14" t="s">
        <v>551</v>
      </c>
      <c r="B14">
        <v>17</v>
      </c>
      <c r="C14">
        <v>2390</v>
      </c>
      <c r="D14">
        <v>70</v>
      </c>
      <c r="E14" t="s">
        <v>183</v>
      </c>
      <c r="F14" t="s">
        <v>188</v>
      </c>
      <c r="G14">
        <v>428</v>
      </c>
      <c r="H14">
        <v>431</v>
      </c>
      <c r="I14">
        <v>859</v>
      </c>
      <c r="J14">
        <v>1060</v>
      </c>
      <c r="K14">
        <f t="shared" si="0"/>
        <v>-201</v>
      </c>
      <c r="L14" t="str">
        <f t="shared" si="1"/>
        <v>YES</v>
      </c>
      <c r="M14" s="7">
        <f>INDEX('NJ State Aid'!C:C, MATCH(F14, 'NJ State Aid'!A:A, 0))</f>
        <v>418779890</v>
      </c>
    </row>
    <row r="15" spans="1:17" x14ac:dyDescent="0.2">
      <c r="A15" t="s">
        <v>456</v>
      </c>
      <c r="B15">
        <v>7</v>
      </c>
      <c r="C15">
        <v>680</v>
      </c>
      <c r="D15">
        <v>30</v>
      </c>
      <c r="E15" t="s">
        <v>92</v>
      </c>
      <c r="F15" t="s">
        <v>95</v>
      </c>
      <c r="G15">
        <v>427</v>
      </c>
      <c r="H15">
        <v>432</v>
      </c>
      <c r="I15">
        <v>859</v>
      </c>
      <c r="J15">
        <v>1060</v>
      </c>
      <c r="K15">
        <f t="shared" si="0"/>
        <v>-201</v>
      </c>
      <c r="L15" t="str">
        <f t="shared" si="1"/>
        <v>YES</v>
      </c>
      <c r="M15" s="7">
        <f>INDEX('NJ State Aid'!C:C, MATCH(F15, 'NJ State Aid'!A:A, 0))</f>
        <v>280072565</v>
      </c>
    </row>
    <row r="16" spans="1:17" x14ac:dyDescent="0.2">
      <c r="A16" t="s">
        <v>137</v>
      </c>
      <c r="B16">
        <v>13</v>
      </c>
      <c r="C16">
        <v>3880</v>
      </c>
      <c r="D16">
        <v>50</v>
      </c>
      <c r="E16" t="s">
        <v>129</v>
      </c>
      <c r="F16" t="s">
        <v>138</v>
      </c>
      <c r="G16">
        <v>427</v>
      </c>
      <c r="H16">
        <v>434</v>
      </c>
      <c r="I16">
        <v>861</v>
      </c>
      <c r="J16">
        <v>1060</v>
      </c>
      <c r="K16">
        <f t="shared" si="0"/>
        <v>-199</v>
      </c>
      <c r="L16" t="str">
        <f t="shared" si="1"/>
        <v>YES</v>
      </c>
      <c r="M16" s="7">
        <f>INDEX('NJ State Aid'!C:C, MATCH(F16, 'NJ State Aid'!A:A, 0))</f>
        <v>74020695</v>
      </c>
    </row>
    <row r="17" spans="1:13" x14ac:dyDescent="0.2">
      <c r="A17" t="s">
        <v>547</v>
      </c>
      <c r="B17">
        <v>17</v>
      </c>
      <c r="C17">
        <v>2390</v>
      </c>
      <c r="D17">
        <v>50</v>
      </c>
      <c r="E17" t="s">
        <v>183</v>
      </c>
      <c r="F17" t="s">
        <v>188</v>
      </c>
      <c r="G17">
        <v>431</v>
      </c>
      <c r="H17">
        <v>438</v>
      </c>
      <c r="I17">
        <v>869</v>
      </c>
      <c r="J17">
        <v>1060</v>
      </c>
      <c r="K17">
        <f t="shared" si="0"/>
        <v>-191</v>
      </c>
      <c r="L17" t="str">
        <f t="shared" si="1"/>
        <v>YES</v>
      </c>
      <c r="M17" s="7">
        <f>INDEX('NJ State Aid'!C:C, MATCH(F17, 'NJ State Aid'!A:A, 0))</f>
        <v>418779890</v>
      </c>
    </row>
    <row r="18" spans="1:13" x14ac:dyDescent="0.2">
      <c r="A18" t="s">
        <v>689</v>
      </c>
      <c r="B18">
        <v>21</v>
      </c>
      <c r="C18">
        <v>5210</v>
      </c>
      <c r="D18">
        <v>50</v>
      </c>
      <c r="E18" t="s">
        <v>204</v>
      </c>
      <c r="F18" t="s">
        <v>215</v>
      </c>
      <c r="G18">
        <v>427</v>
      </c>
      <c r="H18">
        <v>443</v>
      </c>
      <c r="I18">
        <v>870</v>
      </c>
      <c r="J18">
        <v>1060</v>
      </c>
      <c r="K18">
        <f t="shared" si="0"/>
        <v>-190</v>
      </c>
      <c r="L18" t="str">
        <f t="shared" si="1"/>
        <v>YES</v>
      </c>
      <c r="M18" s="7" t="e">
        <f>INDEX('NJ State Aid'!C:C, MATCH(F18, 'NJ State Aid'!A:A, 0))</f>
        <v>#N/A</v>
      </c>
    </row>
    <row r="19" spans="1:13" x14ac:dyDescent="0.2">
      <c r="A19" t="s">
        <v>424</v>
      </c>
      <c r="B19">
        <v>80</v>
      </c>
      <c r="C19">
        <v>6090</v>
      </c>
      <c r="D19">
        <v>977</v>
      </c>
      <c r="E19" t="s">
        <v>119</v>
      </c>
      <c r="F19" t="s">
        <v>424</v>
      </c>
      <c r="G19">
        <v>427</v>
      </c>
      <c r="H19">
        <v>445</v>
      </c>
      <c r="I19">
        <v>872</v>
      </c>
      <c r="J19">
        <v>1060</v>
      </c>
      <c r="K19">
        <f t="shared" si="0"/>
        <v>-188</v>
      </c>
      <c r="L19" t="str">
        <f t="shared" si="1"/>
        <v>YES</v>
      </c>
      <c r="M19" s="7" t="e">
        <f>INDEX('NJ State Aid'!C:C, MATCH(F19, 'NJ State Aid'!A:A, 0))</f>
        <v>#N/A</v>
      </c>
    </row>
    <row r="20" spans="1:13" x14ac:dyDescent="0.2">
      <c r="A20" t="s">
        <v>324</v>
      </c>
      <c r="B20">
        <v>31</v>
      </c>
      <c r="C20">
        <v>4010</v>
      </c>
      <c r="D20">
        <v>1</v>
      </c>
      <c r="E20" t="s">
        <v>309</v>
      </c>
      <c r="F20" t="s">
        <v>317</v>
      </c>
      <c r="G20">
        <v>436</v>
      </c>
      <c r="H20">
        <v>438</v>
      </c>
      <c r="I20">
        <v>874</v>
      </c>
      <c r="J20">
        <v>1060</v>
      </c>
      <c r="K20">
        <f t="shared" si="0"/>
        <v>-186</v>
      </c>
      <c r="L20" t="str">
        <f t="shared" si="1"/>
        <v>YES</v>
      </c>
      <c r="M20" s="7">
        <f>INDEX('NJ State Aid'!C:C, MATCH(F20, 'NJ State Aid'!A:A, 0))</f>
        <v>401435340</v>
      </c>
    </row>
    <row r="21" spans="1:13" x14ac:dyDescent="0.2">
      <c r="A21" t="s">
        <v>318</v>
      </c>
      <c r="B21">
        <v>31</v>
      </c>
      <c r="C21">
        <v>4010</v>
      </c>
      <c r="D21">
        <v>307</v>
      </c>
      <c r="E21" t="s">
        <v>309</v>
      </c>
      <c r="F21" t="s">
        <v>317</v>
      </c>
      <c r="G21">
        <v>444</v>
      </c>
      <c r="H21">
        <v>432</v>
      </c>
      <c r="I21">
        <v>876</v>
      </c>
      <c r="J21">
        <v>1060</v>
      </c>
      <c r="K21">
        <f t="shared" si="0"/>
        <v>-184</v>
      </c>
      <c r="L21" t="str">
        <f t="shared" si="1"/>
        <v>NO</v>
      </c>
      <c r="M21" s="7">
        <f>INDEX('NJ State Aid'!C:C, MATCH(F21, 'NJ State Aid'!A:A, 0))</f>
        <v>401435340</v>
      </c>
    </row>
    <row r="22" spans="1:13" x14ac:dyDescent="0.2">
      <c r="A22" t="s">
        <v>642</v>
      </c>
      <c r="B22">
        <v>31</v>
      </c>
      <c r="C22">
        <v>4010</v>
      </c>
      <c r="D22">
        <v>35</v>
      </c>
      <c r="E22" t="s">
        <v>309</v>
      </c>
      <c r="F22" t="s">
        <v>317</v>
      </c>
      <c r="G22">
        <v>443</v>
      </c>
      <c r="H22">
        <v>435</v>
      </c>
      <c r="I22">
        <v>878</v>
      </c>
      <c r="J22">
        <v>1060</v>
      </c>
      <c r="K22">
        <f t="shared" si="0"/>
        <v>-182</v>
      </c>
      <c r="L22" t="str">
        <f t="shared" si="1"/>
        <v>NO</v>
      </c>
      <c r="M22" s="7">
        <f>INDEX('NJ State Aid'!C:C, MATCH(F22, 'NJ State Aid'!A:A, 0))</f>
        <v>401435340</v>
      </c>
    </row>
    <row r="23" spans="1:13" x14ac:dyDescent="0.2">
      <c r="A23" t="s">
        <v>638</v>
      </c>
      <c r="B23">
        <v>31</v>
      </c>
      <c r="C23">
        <v>3970</v>
      </c>
      <c r="D23">
        <v>50</v>
      </c>
      <c r="E23" t="s">
        <v>309</v>
      </c>
      <c r="F23" t="s">
        <v>313</v>
      </c>
      <c r="G23">
        <v>445</v>
      </c>
      <c r="H23">
        <v>436</v>
      </c>
      <c r="I23">
        <v>881</v>
      </c>
      <c r="J23">
        <v>1060</v>
      </c>
      <c r="K23">
        <f t="shared" si="0"/>
        <v>-179</v>
      </c>
      <c r="L23" t="str">
        <f t="shared" si="1"/>
        <v>NO</v>
      </c>
      <c r="M23" s="7">
        <f>INDEX('NJ State Aid'!C:C, MATCH(F23, 'NJ State Aid'!A:A, 0))</f>
        <v>229227941</v>
      </c>
    </row>
    <row r="24" spans="1:13" x14ac:dyDescent="0.2">
      <c r="A24" t="s">
        <v>549</v>
      </c>
      <c r="B24">
        <v>17</v>
      </c>
      <c r="C24">
        <v>2390</v>
      </c>
      <c r="D24">
        <v>60</v>
      </c>
      <c r="E24" t="s">
        <v>183</v>
      </c>
      <c r="F24" t="s">
        <v>188</v>
      </c>
      <c r="G24">
        <v>447</v>
      </c>
      <c r="H24">
        <v>435</v>
      </c>
      <c r="I24">
        <v>882</v>
      </c>
      <c r="J24">
        <v>1060</v>
      </c>
      <c r="K24">
        <f t="shared" si="0"/>
        <v>-178</v>
      </c>
      <c r="L24" t="str">
        <f t="shared" si="1"/>
        <v>NO</v>
      </c>
      <c r="M24" s="7">
        <f>INDEX('NJ State Aid'!C:C, MATCH(F24, 'NJ State Aid'!A:A, 0))</f>
        <v>418779890</v>
      </c>
    </row>
    <row r="25" spans="1:13" x14ac:dyDescent="0.2">
      <c r="A25" t="s">
        <v>121</v>
      </c>
      <c r="B25">
        <v>80</v>
      </c>
      <c r="C25">
        <v>7109</v>
      </c>
      <c r="D25">
        <v>931</v>
      </c>
      <c r="E25" t="s">
        <v>119</v>
      </c>
      <c r="F25" t="s">
        <v>419</v>
      </c>
      <c r="G25">
        <v>443</v>
      </c>
      <c r="H25">
        <v>439</v>
      </c>
      <c r="I25">
        <v>882</v>
      </c>
      <c r="J25">
        <v>1060</v>
      </c>
      <c r="K25">
        <f t="shared" si="0"/>
        <v>-178</v>
      </c>
      <c r="L25" t="str">
        <f t="shared" si="1"/>
        <v>NO</v>
      </c>
      <c r="M25" s="7" t="e">
        <f>INDEX('NJ State Aid'!C:C, MATCH(F25, 'NJ State Aid'!A:A, 0))</f>
        <v>#N/A</v>
      </c>
    </row>
    <row r="26" spans="1:13" x14ac:dyDescent="0.2">
      <c r="A26" t="s">
        <v>319</v>
      </c>
      <c r="B26">
        <v>31</v>
      </c>
      <c r="C26">
        <v>4010</v>
      </c>
      <c r="D26">
        <v>306</v>
      </c>
      <c r="E26" t="s">
        <v>309</v>
      </c>
      <c r="F26" t="s">
        <v>317</v>
      </c>
      <c r="G26">
        <v>444</v>
      </c>
      <c r="H26">
        <v>439</v>
      </c>
      <c r="I26">
        <v>883</v>
      </c>
      <c r="J26">
        <v>1060</v>
      </c>
      <c r="K26">
        <f t="shared" si="0"/>
        <v>-177</v>
      </c>
      <c r="L26" t="str">
        <f t="shared" si="1"/>
        <v>NO</v>
      </c>
      <c r="M26" s="7">
        <f>INDEX('NJ State Aid'!C:C, MATCH(F26, 'NJ State Aid'!A:A, 0))</f>
        <v>401435340</v>
      </c>
    </row>
    <row r="27" spans="1:13" x14ac:dyDescent="0.2">
      <c r="A27" t="s">
        <v>490</v>
      </c>
      <c r="B27">
        <v>39</v>
      </c>
      <c r="C27">
        <v>1320</v>
      </c>
      <c r="D27">
        <v>402</v>
      </c>
      <c r="E27" t="s">
        <v>371</v>
      </c>
      <c r="F27" t="s">
        <v>375</v>
      </c>
      <c r="G27">
        <v>446</v>
      </c>
      <c r="H27">
        <v>439</v>
      </c>
      <c r="I27">
        <v>885</v>
      </c>
      <c r="J27">
        <v>1060</v>
      </c>
      <c r="K27">
        <f t="shared" si="0"/>
        <v>-175</v>
      </c>
      <c r="L27" t="str">
        <f t="shared" si="1"/>
        <v>NO</v>
      </c>
      <c r="M27" s="7">
        <f>INDEX('NJ State Aid'!C:C, MATCH(F27, 'NJ State Aid'!A:A, 0))</f>
        <v>366581177</v>
      </c>
    </row>
    <row r="28" spans="1:13" x14ac:dyDescent="0.2">
      <c r="A28" t="s">
        <v>152</v>
      </c>
      <c r="B28">
        <v>13</v>
      </c>
      <c r="C28">
        <v>3570</v>
      </c>
      <c r="D28">
        <v>40</v>
      </c>
      <c r="E28" t="s">
        <v>129</v>
      </c>
      <c r="F28" t="s">
        <v>147</v>
      </c>
      <c r="G28">
        <v>447</v>
      </c>
      <c r="H28">
        <v>439</v>
      </c>
      <c r="I28">
        <v>886</v>
      </c>
      <c r="J28">
        <v>1060</v>
      </c>
      <c r="K28">
        <f t="shared" si="0"/>
        <v>-174</v>
      </c>
      <c r="L28" t="str">
        <f t="shared" si="1"/>
        <v>NO</v>
      </c>
      <c r="M28" s="7">
        <f>INDEX('NJ State Aid'!C:C, MATCH(F28, 'NJ State Aid'!A:A, 0))</f>
        <v>742025051</v>
      </c>
    </row>
    <row r="29" spans="1:13" x14ac:dyDescent="0.2">
      <c r="A29" t="s">
        <v>457</v>
      </c>
      <c r="B29">
        <v>7</v>
      </c>
      <c r="C29">
        <v>680</v>
      </c>
      <c r="D29">
        <v>245</v>
      </c>
      <c r="E29" t="s">
        <v>92</v>
      </c>
      <c r="F29" t="s">
        <v>95</v>
      </c>
      <c r="G29">
        <v>441</v>
      </c>
      <c r="H29">
        <v>445</v>
      </c>
      <c r="I29">
        <v>886</v>
      </c>
      <c r="J29">
        <v>1060</v>
      </c>
      <c r="K29">
        <f t="shared" si="0"/>
        <v>-174</v>
      </c>
      <c r="L29" t="str">
        <f t="shared" si="1"/>
        <v>YES</v>
      </c>
      <c r="M29" s="7">
        <f>INDEX('NJ State Aid'!C:C, MATCH(F29, 'NJ State Aid'!A:A, 0))</f>
        <v>280072565</v>
      </c>
    </row>
    <row r="30" spans="1:13" x14ac:dyDescent="0.2">
      <c r="A30" t="s">
        <v>583</v>
      </c>
      <c r="B30">
        <v>80</v>
      </c>
      <c r="C30">
        <v>7210</v>
      </c>
      <c r="D30">
        <v>940</v>
      </c>
      <c r="E30" t="s">
        <v>119</v>
      </c>
      <c r="F30" t="s">
        <v>421</v>
      </c>
      <c r="G30">
        <v>436</v>
      </c>
      <c r="H30">
        <v>452</v>
      </c>
      <c r="I30">
        <v>888</v>
      </c>
      <c r="J30">
        <v>1060</v>
      </c>
      <c r="K30">
        <f t="shared" si="0"/>
        <v>-172</v>
      </c>
      <c r="L30" t="str">
        <f t="shared" si="1"/>
        <v>YES</v>
      </c>
      <c r="M30" s="7" t="e">
        <f>INDEX('NJ State Aid'!C:C, MATCH(F30, 'NJ State Aid'!A:A, 0))</f>
        <v>#N/A</v>
      </c>
    </row>
    <row r="31" spans="1:13" x14ac:dyDescent="0.2">
      <c r="A31" t="s">
        <v>690</v>
      </c>
      <c r="B31">
        <v>21</v>
      </c>
      <c r="C31">
        <v>5210</v>
      </c>
      <c r="D31">
        <v>51</v>
      </c>
      <c r="E31" t="s">
        <v>204</v>
      </c>
      <c r="F31" t="s">
        <v>215</v>
      </c>
      <c r="G31">
        <v>437</v>
      </c>
      <c r="H31">
        <v>452</v>
      </c>
      <c r="I31">
        <v>889</v>
      </c>
      <c r="J31">
        <v>1060</v>
      </c>
      <c r="K31">
        <f t="shared" si="0"/>
        <v>-171</v>
      </c>
      <c r="L31" t="str">
        <f t="shared" si="1"/>
        <v>YES</v>
      </c>
      <c r="M31" s="7" t="e">
        <f>INDEX('NJ State Aid'!C:C, MATCH(F31, 'NJ State Aid'!A:A, 0))</f>
        <v>#N/A</v>
      </c>
    </row>
    <row r="32" spans="1:13" x14ac:dyDescent="0.2">
      <c r="A32" t="s">
        <v>494</v>
      </c>
      <c r="B32">
        <v>39</v>
      </c>
      <c r="C32">
        <v>1320</v>
      </c>
      <c r="D32">
        <v>404</v>
      </c>
      <c r="E32" t="s">
        <v>371</v>
      </c>
      <c r="F32" t="s">
        <v>375</v>
      </c>
      <c r="G32">
        <v>456</v>
      </c>
      <c r="H32">
        <v>434</v>
      </c>
      <c r="I32">
        <v>890</v>
      </c>
      <c r="J32">
        <v>1060</v>
      </c>
      <c r="K32">
        <f t="shared" si="0"/>
        <v>-170</v>
      </c>
      <c r="L32" t="str">
        <f t="shared" si="1"/>
        <v>NO</v>
      </c>
      <c r="M32" s="7">
        <f>INDEX('NJ State Aid'!C:C, MATCH(F32, 'NJ State Aid'!A:A, 0))</f>
        <v>366581177</v>
      </c>
    </row>
    <row r="33" spans="1:13" x14ac:dyDescent="0.2">
      <c r="A33" t="s">
        <v>320</v>
      </c>
      <c r="B33">
        <v>31</v>
      </c>
      <c r="C33">
        <v>4010</v>
      </c>
      <c r="D33">
        <v>2</v>
      </c>
      <c r="E33" t="s">
        <v>309</v>
      </c>
      <c r="F33" t="s">
        <v>317</v>
      </c>
      <c r="G33">
        <v>435</v>
      </c>
      <c r="H33">
        <v>460</v>
      </c>
      <c r="I33">
        <v>895</v>
      </c>
      <c r="J33">
        <v>1060</v>
      </c>
      <c r="K33">
        <f t="shared" si="0"/>
        <v>-165</v>
      </c>
      <c r="L33" t="str">
        <f t="shared" si="1"/>
        <v>YES</v>
      </c>
      <c r="M33" s="7">
        <f>INDEX('NJ State Aid'!C:C, MATCH(F33, 'NJ State Aid'!A:A, 0))</f>
        <v>401435340</v>
      </c>
    </row>
    <row r="34" spans="1:13" x14ac:dyDescent="0.2">
      <c r="A34" t="s">
        <v>493</v>
      </c>
      <c r="B34">
        <v>39</v>
      </c>
      <c r="C34">
        <v>1320</v>
      </c>
      <c r="D34">
        <v>401</v>
      </c>
      <c r="E34" t="s">
        <v>371</v>
      </c>
      <c r="F34" t="s">
        <v>375</v>
      </c>
      <c r="G34">
        <v>456</v>
      </c>
      <c r="H34">
        <v>440</v>
      </c>
      <c r="I34">
        <v>896</v>
      </c>
      <c r="J34">
        <v>1060</v>
      </c>
      <c r="K34">
        <f t="shared" si="0"/>
        <v>-164</v>
      </c>
      <c r="L34" t="str">
        <f t="shared" si="1"/>
        <v>NO</v>
      </c>
      <c r="M34" s="7">
        <f>INDEX('NJ State Aid'!C:C, MATCH(F34, 'NJ State Aid'!A:A, 0))</f>
        <v>366581177</v>
      </c>
    </row>
    <row r="35" spans="1:13" x14ac:dyDescent="0.2">
      <c r="A35" t="s">
        <v>422</v>
      </c>
      <c r="B35">
        <v>80</v>
      </c>
      <c r="C35">
        <v>6059</v>
      </c>
      <c r="D35">
        <v>941</v>
      </c>
      <c r="E35" t="s">
        <v>119</v>
      </c>
      <c r="F35" t="s">
        <v>422</v>
      </c>
      <c r="G35">
        <v>438</v>
      </c>
      <c r="H35">
        <v>458</v>
      </c>
      <c r="I35">
        <v>896</v>
      </c>
      <c r="J35">
        <v>1060</v>
      </c>
      <c r="K35">
        <f t="shared" si="0"/>
        <v>-164</v>
      </c>
      <c r="L35" t="str">
        <f t="shared" si="1"/>
        <v>YES</v>
      </c>
      <c r="M35" s="7" t="e">
        <f>INDEX('NJ State Aid'!C:C, MATCH(F35, 'NJ State Aid'!A:A, 0))</f>
        <v>#N/A</v>
      </c>
    </row>
    <row r="36" spans="1:13" x14ac:dyDescent="0.2">
      <c r="A36" t="s">
        <v>562</v>
      </c>
      <c r="B36">
        <v>29</v>
      </c>
      <c r="C36">
        <v>2520</v>
      </c>
      <c r="D36">
        <v>50</v>
      </c>
      <c r="E36" t="s">
        <v>293</v>
      </c>
      <c r="F36" t="s">
        <v>299</v>
      </c>
      <c r="G36">
        <v>452</v>
      </c>
      <c r="H36">
        <v>448</v>
      </c>
      <c r="I36">
        <v>900</v>
      </c>
      <c r="J36">
        <v>1060</v>
      </c>
      <c r="K36">
        <f t="shared" si="0"/>
        <v>-160</v>
      </c>
      <c r="L36" t="str">
        <f t="shared" si="1"/>
        <v>NO</v>
      </c>
      <c r="M36" s="7">
        <f>INDEX('NJ State Aid'!C:C, MATCH(F36, 'NJ State Aid'!A:A, 0))</f>
        <v>24690607</v>
      </c>
    </row>
    <row r="37" spans="1:13" x14ac:dyDescent="0.2">
      <c r="A37" t="s">
        <v>411</v>
      </c>
      <c r="B37">
        <v>80</v>
      </c>
      <c r="C37">
        <v>6010</v>
      </c>
      <c r="D37">
        <v>910</v>
      </c>
      <c r="E37" t="s">
        <v>119</v>
      </c>
      <c r="F37" t="s">
        <v>411</v>
      </c>
      <c r="G37">
        <v>448</v>
      </c>
      <c r="H37">
        <v>457</v>
      </c>
      <c r="I37">
        <v>905</v>
      </c>
      <c r="J37">
        <v>1060</v>
      </c>
      <c r="K37">
        <f t="shared" si="0"/>
        <v>-155</v>
      </c>
      <c r="L37" t="str">
        <f t="shared" si="1"/>
        <v>YES</v>
      </c>
      <c r="M37" s="7" t="e">
        <f>INDEX('NJ State Aid'!C:C, MATCH(F37, 'NJ State Aid'!A:A, 0))</f>
        <v>#N/A</v>
      </c>
    </row>
    <row r="38" spans="1:13" x14ac:dyDescent="0.2">
      <c r="A38" t="s">
        <v>321</v>
      </c>
      <c r="B38">
        <v>31</v>
      </c>
      <c r="C38">
        <v>4010</v>
      </c>
      <c r="D38">
        <v>5</v>
      </c>
      <c r="E38" t="s">
        <v>309</v>
      </c>
      <c r="F38" t="s">
        <v>317</v>
      </c>
      <c r="G38">
        <v>457</v>
      </c>
      <c r="H38">
        <v>451</v>
      </c>
      <c r="I38">
        <v>908</v>
      </c>
      <c r="J38">
        <v>1060</v>
      </c>
      <c r="K38">
        <f t="shared" si="0"/>
        <v>-152</v>
      </c>
      <c r="L38" t="str">
        <f t="shared" si="1"/>
        <v>NO</v>
      </c>
      <c r="M38" s="7">
        <f>INDEX('NJ State Aid'!C:C, MATCH(F38, 'NJ State Aid'!A:A, 0))</f>
        <v>401435340</v>
      </c>
    </row>
    <row r="39" spans="1:13" x14ac:dyDescent="0.2">
      <c r="A39" t="s">
        <v>383</v>
      </c>
      <c r="B39">
        <v>39</v>
      </c>
      <c r="C39">
        <v>4540</v>
      </c>
      <c r="D39">
        <v>10</v>
      </c>
      <c r="E39" t="s">
        <v>371</v>
      </c>
      <c r="F39" t="s">
        <v>384</v>
      </c>
      <c r="G39">
        <v>454</v>
      </c>
      <c r="H39">
        <v>456</v>
      </c>
      <c r="I39">
        <v>910</v>
      </c>
      <c r="J39">
        <v>1060</v>
      </c>
      <c r="K39">
        <f t="shared" si="0"/>
        <v>-150</v>
      </c>
      <c r="L39" t="str">
        <f t="shared" si="1"/>
        <v>YES</v>
      </c>
      <c r="M39" s="7">
        <f>INDEX('NJ State Aid'!C:C, MATCH(F39, 'NJ State Aid'!A:A, 0))</f>
        <v>23810181</v>
      </c>
    </row>
    <row r="40" spans="1:13" x14ac:dyDescent="0.2">
      <c r="A40" t="s">
        <v>11</v>
      </c>
      <c r="B40">
        <v>1</v>
      </c>
      <c r="C40">
        <v>4180</v>
      </c>
      <c r="D40">
        <v>50</v>
      </c>
      <c r="E40" t="s">
        <v>0</v>
      </c>
      <c r="F40" t="s">
        <v>12</v>
      </c>
      <c r="G40">
        <v>458</v>
      </c>
      <c r="H40">
        <v>453</v>
      </c>
      <c r="I40">
        <v>911</v>
      </c>
      <c r="J40">
        <v>1060</v>
      </c>
      <c r="K40">
        <f t="shared" si="0"/>
        <v>-149</v>
      </c>
      <c r="L40" t="str">
        <f t="shared" si="1"/>
        <v>NO</v>
      </c>
      <c r="M40" s="7">
        <f>INDEX('NJ State Aid'!C:C, MATCH(F40, 'NJ State Aid'!A:A, 0))</f>
        <v>64881006</v>
      </c>
    </row>
    <row r="41" spans="1:13" x14ac:dyDescent="0.2">
      <c r="A41" t="s">
        <v>536</v>
      </c>
      <c r="B41">
        <v>80</v>
      </c>
      <c r="C41">
        <v>6720</v>
      </c>
      <c r="D41">
        <v>930</v>
      </c>
      <c r="E41" t="s">
        <v>119</v>
      </c>
      <c r="F41" t="s">
        <v>418</v>
      </c>
      <c r="G41">
        <v>466</v>
      </c>
      <c r="H41">
        <v>448</v>
      </c>
      <c r="I41">
        <v>914</v>
      </c>
      <c r="J41">
        <v>1060</v>
      </c>
      <c r="K41">
        <f t="shared" si="0"/>
        <v>-146</v>
      </c>
      <c r="L41" t="str">
        <f t="shared" si="1"/>
        <v>NO</v>
      </c>
      <c r="M41" s="7" t="e">
        <f>INDEX('NJ State Aid'!C:C, MATCH(F41, 'NJ State Aid'!A:A, 0))</f>
        <v>#N/A</v>
      </c>
    </row>
    <row r="42" spans="1:13" x14ac:dyDescent="0.2">
      <c r="A42" t="s">
        <v>436</v>
      </c>
      <c r="B42">
        <v>3</v>
      </c>
      <c r="C42">
        <v>290</v>
      </c>
      <c r="D42">
        <v>75</v>
      </c>
      <c r="E42" t="s">
        <v>13</v>
      </c>
      <c r="F42" t="s">
        <v>14</v>
      </c>
      <c r="G42">
        <v>453</v>
      </c>
      <c r="H42">
        <v>461</v>
      </c>
      <c r="I42">
        <v>914</v>
      </c>
      <c r="J42">
        <v>1060</v>
      </c>
      <c r="K42">
        <f t="shared" si="0"/>
        <v>-146</v>
      </c>
      <c r="L42" t="str">
        <f t="shared" si="1"/>
        <v>YES</v>
      </c>
      <c r="M42" s="7">
        <f>INDEX('NJ State Aid'!C:C, MATCH(F42, 'NJ State Aid'!A:A, 0))</f>
        <v>5695547</v>
      </c>
    </row>
    <row r="43" spans="1:13" x14ac:dyDescent="0.2">
      <c r="A43" t="s">
        <v>593</v>
      </c>
      <c r="B43">
        <v>23</v>
      </c>
      <c r="C43">
        <v>3150</v>
      </c>
      <c r="D43">
        <v>65</v>
      </c>
      <c r="E43" t="s">
        <v>217</v>
      </c>
      <c r="F43" t="s">
        <v>226</v>
      </c>
      <c r="G43">
        <v>455</v>
      </c>
      <c r="H43">
        <v>460</v>
      </c>
      <c r="I43">
        <v>915</v>
      </c>
      <c r="J43">
        <v>1060</v>
      </c>
      <c r="K43">
        <f t="shared" si="0"/>
        <v>-145</v>
      </c>
      <c r="L43" t="str">
        <f t="shared" si="1"/>
        <v>YES</v>
      </c>
      <c r="M43" s="7">
        <f>INDEX('NJ State Aid'!C:C, MATCH(F43, 'NJ State Aid'!A:A, 0))</f>
        <v>13302416</v>
      </c>
    </row>
    <row r="44" spans="1:13" x14ac:dyDescent="0.2">
      <c r="A44" t="s">
        <v>495</v>
      </c>
      <c r="B44">
        <v>39</v>
      </c>
      <c r="C44">
        <v>1320</v>
      </c>
      <c r="D44">
        <v>403</v>
      </c>
      <c r="E44" t="s">
        <v>371</v>
      </c>
      <c r="F44" t="s">
        <v>375</v>
      </c>
      <c r="G44">
        <v>459</v>
      </c>
      <c r="H44">
        <v>457</v>
      </c>
      <c r="I44">
        <v>916</v>
      </c>
      <c r="J44">
        <v>1060</v>
      </c>
      <c r="K44">
        <f t="shared" si="0"/>
        <v>-144</v>
      </c>
      <c r="L44" t="str">
        <f t="shared" si="1"/>
        <v>NO</v>
      </c>
      <c r="M44" s="7">
        <f>INDEX('NJ State Aid'!C:C, MATCH(F44, 'NJ State Aid'!A:A, 0))</f>
        <v>366581177</v>
      </c>
    </row>
    <row r="45" spans="1:13" x14ac:dyDescent="0.2">
      <c r="A45" t="s">
        <v>653</v>
      </c>
      <c r="B45">
        <v>39</v>
      </c>
      <c r="C45">
        <v>4160</v>
      </c>
      <c r="D45">
        <v>50</v>
      </c>
      <c r="E45" t="s">
        <v>371</v>
      </c>
      <c r="F45" t="s">
        <v>381</v>
      </c>
      <c r="G45">
        <v>464</v>
      </c>
      <c r="H45">
        <v>458</v>
      </c>
      <c r="I45">
        <v>922</v>
      </c>
      <c r="J45">
        <v>1060</v>
      </c>
      <c r="K45">
        <f t="shared" si="0"/>
        <v>-138</v>
      </c>
      <c r="L45" t="str">
        <f t="shared" si="1"/>
        <v>NO</v>
      </c>
      <c r="M45" s="7">
        <f>INDEX('NJ State Aid'!C:C, MATCH(F45, 'NJ State Aid'!A:A, 0))</f>
        <v>124006649</v>
      </c>
    </row>
    <row r="46" spans="1:13" x14ac:dyDescent="0.2">
      <c r="A46" t="s">
        <v>462</v>
      </c>
      <c r="B46">
        <v>80</v>
      </c>
      <c r="C46">
        <v>6107</v>
      </c>
      <c r="D46">
        <v>998</v>
      </c>
      <c r="E46" t="s">
        <v>119</v>
      </c>
      <c r="F46" t="s">
        <v>414</v>
      </c>
      <c r="G46">
        <v>462</v>
      </c>
      <c r="H46">
        <v>461</v>
      </c>
      <c r="I46">
        <v>923</v>
      </c>
      <c r="J46">
        <v>1060</v>
      </c>
      <c r="K46">
        <f t="shared" si="0"/>
        <v>-137</v>
      </c>
      <c r="L46" t="str">
        <f t="shared" si="1"/>
        <v>NO</v>
      </c>
      <c r="M46" s="7" t="e">
        <f>INDEX('NJ State Aid'!C:C, MATCH(F46, 'NJ State Aid'!A:A, 0))</f>
        <v>#N/A</v>
      </c>
    </row>
    <row r="47" spans="1:13" x14ac:dyDescent="0.2">
      <c r="A47" t="s">
        <v>588</v>
      </c>
      <c r="B47">
        <v>23</v>
      </c>
      <c r="C47">
        <v>3150</v>
      </c>
      <c r="D47">
        <v>301</v>
      </c>
      <c r="E47" t="s">
        <v>217</v>
      </c>
      <c r="F47" t="s">
        <v>226</v>
      </c>
      <c r="G47">
        <v>447</v>
      </c>
      <c r="H47">
        <v>477</v>
      </c>
      <c r="I47">
        <v>924</v>
      </c>
      <c r="J47">
        <v>1060</v>
      </c>
      <c r="K47">
        <f t="shared" si="0"/>
        <v>-136</v>
      </c>
      <c r="L47" t="str">
        <f t="shared" si="1"/>
        <v>YES</v>
      </c>
      <c r="M47" s="7">
        <f>INDEX('NJ State Aid'!C:C, MATCH(F47, 'NJ State Aid'!A:A, 0))</f>
        <v>13302416</v>
      </c>
    </row>
    <row r="48" spans="1:13" x14ac:dyDescent="0.2">
      <c r="A48" t="s">
        <v>426</v>
      </c>
      <c r="B48">
        <v>80</v>
      </c>
      <c r="C48">
        <v>6033</v>
      </c>
      <c r="D48">
        <v>902</v>
      </c>
      <c r="E48" t="s">
        <v>119</v>
      </c>
      <c r="F48" t="s">
        <v>426</v>
      </c>
      <c r="G48">
        <v>445</v>
      </c>
      <c r="H48">
        <v>480</v>
      </c>
      <c r="I48">
        <v>925</v>
      </c>
      <c r="J48">
        <v>1060</v>
      </c>
      <c r="K48">
        <f t="shared" si="0"/>
        <v>-135</v>
      </c>
      <c r="L48" t="str">
        <f t="shared" si="1"/>
        <v>YES</v>
      </c>
      <c r="M48" s="7" t="e">
        <f>INDEX('NJ State Aid'!C:C, MATCH(F48, 'NJ State Aid'!A:A, 0))</f>
        <v>#N/A</v>
      </c>
    </row>
    <row r="49" spans="1:13" x14ac:dyDescent="0.2">
      <c r="A49" t="s">
        <v>90</v>
      </c>
      <c r="B49">
        <v>5</v>
      </c>
      <c r="C49">
        <v>5805</v>
      </c>
      <c r="D49">
        <v>53</v>
      </c>
      <c r="E49" t="s">
        <v>72</v>
      </c>
      <c r="F49" t="s">
        <v>91</v>
      </c>
      <c r="G49">
        <v>458</v>
      </c>
      <c r="H49">
        <v>468</v>
      </c>
      <c r="I49">
        <v>926</v>
      </c>
      <c r="J49">
        <v>1060</v>
      </c>
      <c r="K49">
        <f t="shared" si="0"/>
        <v>-134</v>
      </c>
      <c r="L49" t="str">
        <f t="shared" si="1"/>
        <v>YES</v>
      </c>
      <c r="M49" s="7">
        <f>INDEX('NJ State Aid'!C:C, MATCH(F49, 'NJ State Aid'!A:A, 0))</f>
        <v>38450560</v>
      </c>
    </row>
    <row r="50" spans="1:13" x14ac:dyDescent="0.2">
      <c r="A50" t="s">
        <v>502</v>
      </c>
      <c r="B50">
        <v>13</v>
      </c>
      <c r="C50">
        <v>1390</v>
      </c>
      <c r="D50">
        <v>80</v>
      </c>
      <c r="E50" t="s">
        <v>129</v>
      </c>
      <c r="F50" t="s">
        <v>140</v>
      </c>
      <c r="G50">
        <v>460</v>
      </c>
      <c r="H50">
        <v>470</v>
      </c>
      <c r="I50">
        <v>930</v>
      </c>
      <c r="J50">
        <v>1060</v>
      </c>
      <c r="K50">
        <f t="shared" si="0"/>
        <v>-130</v>
      </c>
      <c r="L50" t="str">
        <f t="shared" si="1"/>
        <v>YES</v>
      </c>
      <c r="M50" s="7">
        <f>INDEX('NJ State Aid'!C:C, MATCH(F50, 'NJ State Aid'!A:A, 0))</f>
        <v>20799941</v>
      </c>
    </row>
    <row r="51" spans="1:13" x14ac:dyDescent="0.2">
      <c r="A51" t="s">
        <v>461</v>
      </c>
      <c r="B51">
        <v>7</v>
      </c>
      <c r="C51">
        <v>700</v>
      </c>
      <c r="D51">
        <v>30</v>
      </c>
      <c r="E51" t="s">
        <v>92</v>
      </c>
      <c r="F51" t="s">
        <v>96</v>
      </c>
      <c r="G51">
        <v>465</v>
      </c>
      <c r="H51">
        <v>467</v>
      </c>
      <c r="I51">
        <v>932</v>
      </c>
      <c r="J51">
        <v>1060</v>
      </c>
      <c r="K51">
        <f t="shared" si="0"/>
        <v>-128</v>
      </c>
      <c r="L51" t="str">
        <f t="shared" si="1"/>
        <v>YES</v>
      </c>
      <c r="M51" s="7">
        <f>INDEX('NJ State Aid'!C:C, MATCH(F51, 'NJ State Aid'!A:A, 0))</f>
        <v>22501202</v>
      </c>
    </row>
    <row r="52" spans="1:13" x14ac:dyDescent="0.2">
      <c r="A52" t="s">
        <v>500</v>
      </c>
      <c r="B52">
        <v>13</v>
      </c>
      <c r="C52">
        <v>1390</v>
      </c>
      <c r="D52">
        <v>70</v>
      </c>
      <c r="E52" t="s">
        <v>129</v>
      </c>
      <c r="F52" t="s">
        <v>140</v>
      </c>
      <c r="G52">
        <v>466</v>
      </c>
      <c r="H52">
        <v>467</v>
      </c>
      <c r="I52">
        <v>933</v>
      </c>
      <c r="J52">
        <v>1060</v>
      </c>
      <c r="K52">
        <f t="shared" si="0"/>
        <v>-127</v>
      </c>
      <c r="L52" t="str">
        <f t="shared" si="1"/>
        <v>YES</v>
      </c>
      <c r="M52" s="7">
        <f>INDEX('NJ State Aid'!C:C, MATCH(F52, 'NJ State Aid'!A:A, 0))</f>
        <v>20799941</v>
      </c>
    </row>
    <row r="53" spans="1:13" x14ac:dyDescent="0.2">
      <c r="A53" t="s">
        <v>616</v>
      </c>
      <c r="B53">
        <v>13</v>
      </c>
      <c r="C53">
        <v>3570</v>
      </c>
      <c r="D53">
        <v>309</v>
      </c>
      <c r="E53" t="s">
        <v>129</v>
      </c>
      <c r="F53" t="s">
        <v>147</v>
      </c>
      <c r="G53">
        <v>448</v>
      </c>
      <c r="H53">
        <v>486</v>
      </c>
      <c r="I53">
        <v>934</v>
      </c>
      <c r="J53">
        <v>1060</v>
      </c>
      <c r="K53">
        <f t="shared" si="0"/>
        <v>-126</v>
      </c>
      <c r="L53" t="str">
        <f t="shared" si="1"/>
        <v>YES</v>
      </c>
      <c r="M53" s="7">
        <f>INDEX('NJ State Aid'!C:C, MATCH(F53, 'NJ State Aid'!A:A, 0))</f>
        <v>742025051</v>
      </c>
    </row>
    <row r="54" spans="1:13" x14ac:dyDescent="0.2">
      <c r="A54" t="s">
        <v>535</v>
      </c>
      <c r="B54">
        <v>17</v>
      </c>
      <c r="C54">
        <v>2210</v>
      </c>
      <c r="D54">
        <v>5</v>
      </c>
      <c r="E54" t="s">
        <v>183</v>
      </c>
      <c r="F54" t="s">
        <v>186</v>
      </c>
      <c r="G54">
        <v>465</v>
      </c>
      <c r="H54">
        <v>470</v>
      </c>
      <c r="I54">
        <v>935</v>
      </c>
      <c r="J54">
        <v>1060</v>
      </c>
      <c r="K54">
        <f t="shared" si="0"/>
        <v>-125</v>
      </c>
      <c r="L54" t="str">
        <f t="shared" si="1"/>
        <v>YES</v>
      </c>
      <c r="M54" s="7">
        <f>INDEX('NJ State Aid'!C:C, MATCH(F54, 'NJ State Aid'!A:A, 0))</f>
        <v>10682520</v>
      </c>
    </row>
    <row r="55" spans="1:13" x14ac:dyDescent="0.2">
      <c r="A55" t="s">
        <v>692</v>
      </c>
      <c r="B55">
        <v>80</v>
      </c>
      <c r="C55">
        <v>8010</v>
      </c>
      <c r="D55">
        <v>980</v>
      </c>
      <c r="E55" t="s">
        <v>119</v>
      </c>
      <c r="F55" t="s">
        <v>427</v>
      </c>
      <c r="G55">
        <v>458</v>
      </c>
      <c r="H55">
        <v>477</v>
      </c>
      <c r="I55">
        <v>935</v>
      </c>
      <c r="J55">
        <v>1060</v>
      </c>
      <c r="K55">
        <f t="shared" si="0"/>
        <v>-125</v>
      </c>
      <c r="L55" t="str">
        <f t="shared" si="1"/>
        <v>YES</v>
      </c>
      <c r="M55" s="7" t="e">
        <f>INDEX('NJ State Aid'!C:C, MATCH(F55, 'NJ State Aid'!A:A, 0))</f>
        <v>#N/A</v>
      </c>
    </row>
    <row r="56" spans="1:13" x14ac:dyDescent="0.2">
      <c r="A56" t="s">
        <v>412</v>
      </c>
      <c r="B56">
        <v>80</v>
      </c>
      <c r="C56">
        <v>6032</v>
      </c>
      <c r="D56">
        <v>901</v>
      </c>
      <c r="E56" t="s">
        <v>119</v>
      </c>
      <c r="F56" t="s">
        <v>412</v>
      </c>
      <c r="G56">
        <v>470</v>
      </c>
      <c r="H56">
        <v>469</v>
      </c>
      <c r="I56">
        <v>939</v>
      </c>
      <c r="J56">
        <v>1060</v>
      </c>
      <c r="K56">
        <f t="shared" si="0"/>
        <v>-121</v>
      </c>
      <c r="L56" t="str">
        <f t="shared" si="1"/>
        <v>NO</v>
      </c>
      <c r="M56" s="7" t="e">
        <f>INDEX('NJ State Aid'!C:C, MATCH(F56, 'NJ State Aid'!A:A, 0))</f>
        <v>#N/A</v>
      </c>
    </row>
    <row r="57" spans="1:13" x14ac:dyDescent="0.2">
      <c r="A57" t="s">
        <v>615</v>
      </c>
      <c r="B57">
        <v>13</v>
      </c>
      <c r="C57">
        <v>3570</v>
      </c>
      <c r="D57">
        <v>87</v>
      </c>
      <c r="E57" t="s">
        <v>129</v>
      </c>
      <c r="F57" t="s">
        <v>147</v>
      </c>
      <c r="G57">
        <v>463</v>
      </c>
      <c r="H57">
        <v>476</v>
      </c>
      <c r="I57">
        <v>939</v>
      </c>
      <c r="J57">
        <v>1060</v>
      </c>
      <c r="K57">
        <f t="shared" si="0"/>
        <v>-121</v>
      </c>
      <c r="L57" t="str">
        <f t="shared" si="1"/>
        <v>YES</v>
      </c>
      <c r="M57" s="7">
        <f>INDEX('NJ State Aid'!C:C, MATCH(F57, 'NJ State Aid'!A:A, 0))</f>
        <v>742025051</v>
      </c>
    </row>
    <row r="58" spans="1:13" x14ac:dyDescent="0.2">
      <c r="A58" t="s">
        <v>698</v>
      </c>
      <c r="B58">
        <v>80</v>
      </c>
      <c r="C58">
        <v>8060</v>
      </c>
      <c r="D58">
        <v>990</v>
      </c>
      <c r="E58" t="s">
        <v>119</v>
      </c>
      <c r="F58" t="s">
        <v>428</v>
      </c>
      <c r="G58">
        <v>476</v>
      </c>
      <c r="H58">
        <v>464</v>
      </c>
      <c r="I58">
        <v>940</v>
      </c>
      <c r="J58">
        <v>1060</v>
      </c>
      <c r="K58">
        <f t="shared" si="0"/>
        <v>-120</v>
      </c>
      <c r="L58" t="str">
        <f t="shared" si="1"/>
        <v>NO</v>
      </c>
      <c r="M58" s="7" t="e">
        <f>INDEX('NJ State Aid'!C:C, MATCH(F58, 'NJ State Aid'!A:A, 0))</f>
        <v>#N/A</v>
      </c>
    </row>
    <row r="59" spans="1:13" x14ac:dyDescent="0.2">
      <c r="A59" t="s">
        <v>643</v>
      </c>
      <c r="B59">
        <v>31</v>
      </c>
      <c r="C59">
        <v>4010</v>
      </c>
      <c r="D59">
        <v>20</v>
      </c>
      <c r="E59" t="s">
        <v>309</v>
      </c>
      <c r="F59" t="s">
        <v>317</v>
      </c>
      <c r="G59">
        <v>459</v>
      </c>
      <c r="H59">
        <v>487</v>
      </c>
      <c r="I59">
        <v>946</v>
      </c>
      <c r="J59">
        <v>1060</v>
      </c>
      <c r="K59">
        <f t="shared" si="0"/>
        <v>-114</v>
      </c>
      <c r="L59" t="str">
        <f t="shared" si="1"/>
        <v>YES</v>
      </c>
      <c r="M59" s="7">
        <f>INDEX('NJ State Aid'!C:C, MATCH(F59, 'NJ State Aid'!A:A, 0))</f>
        <v>401435340</v>
      </c>
    </row>
    <row r="60" spans="1:13" x14ac:dyDescent="0.2">
      <c r="A60" t="s">
        <v>325</v>
      </c>
      <c r="B60">
        <v>31</v>
      </c>
      <c r="C60">
        <v>4010</v>
      </c>
      <c r="D60">
        <v>304</v>
      </c>
      <c r="E60" t="s">
        <v>309</v>
      </c>
      <c r="F60" t="s">
        <v>317</v>
      </c>
      <c r="G60">
        <v>487</v>
      </c>
      <c r="H60">
        <v>462</v>
      </c>
      <c r="I60">
        <v>949</v>
      </c>
      <c r="J60">
        <v>1060</v>
      </c>
      <c r="K60">
        <f t="shared" si="0"/>
        <v>-111</v>
      </c>
      <c r="L60" t="str">
        <f t="shared" si="1"/>
        <v>NO</v>
      </c>
      <c r="M60" s="7">
        <f>INDEX('NJ State Aid'!C:C, MATCH(F60, 'NJ State Aid'!A:A, 0))</f>
        <v>401435340</v>
      </c>
    </row>
    <row r="61" spans="1:13" x14ac:dyDescent="0.2">
      <c r="A61" t="s">
        <v>645</v>
      </c>
      <c r="B61">
        <v>15</v>
      </c>
      <c r="C61">
        <v>4020</v>
      </c>
      <c r="D61">
        <v>50</v>
      </c>
      <c r="E61" t="s">
        <v>165</v>
      </c>
      <c r="F61" t="s">
        <v>176</v>
      </c>
      <c r="G61">
        <v>477</v>
      </c>
      <c r="H61">
        <v>473</v>
      </c>
      <c r="I61">
        <v>950</v>
      </c>
      <c r="J61">
        <v>1060</v>
      </c>
      <c r="K61">
        <f t="shared" si="0"/>
        <v>-110</v>
      </c>
      <c r="L61" t="str">
        <f t="shared" si="1"/>
        <v>NO</v>
      </c>
      <c r="M61" s="7">
        <f>INDEX('NJ State Aid'!C:C, MATCH(F61, 'NJ State Aid'!A:A, 0))</f>
        <v>12240579</v>
      </c>
    </row>
    <row r="62" spans="1:13" x14ac:dyDescent="0.2">
      <c r="A62" t="s">
        <v>592</v>
      </c>
      <c r="B62">
        <v>23</v>
      </c>
      <c r="C62">
        <v>3150</v>
      </c>
      <c r="D62">
        <v>60</v>
      </c>
      <c r="E62" t="s">
        <v>217</v>
      </c>
      <c r="F62" t="s">
        <v>226</v>
      </c>
      <c r="G62">
        <v>474</v>
      </c>
      <c r="H62">
        <v>476</v>
      </c>
      <c r="I62">
        <v>950</v>
      </c>
      <c r="J62">
        <v>1060</v>
      </c>
      <c r="K62">
        <f t="shared" si="0"/>
        <v>-110</v>
      </c>
      <c r="L62" t="str">
        <f t="shared" si="1"/>
        <v>YES</v>
      </c>
      <c r="M62" s="7">
        <f>INDEX('NJ State Aid'!C:C, MATCH(F62, 'NJ State Aid'!A:A, 0))</f>
        <v>13302416</v>
      </c>
    </row>
    <row r="63" spans="1:13" x14ac:dyDescent="0.2">
      <c r="A63" t="s">
        <v>650</v>
      </c>
      <c r="B63">
        <v>23</v>
      </c>
      <c r="C63">
        <v>4090</v>
      </c>
      <c r="D63">
        <v>50</v>
      </c>
      <c r="E63" t="s">
        <v>217</v>
      </c>
      <c r="F63" t="s">
        <v>230</v>
      </c>
      <c r="G63">
        <v>481</v>
      </c>
      <c r="H63">
        <v>471</v>
      </c>
      <c r="I63">
        <v>952</v>
      </c>
      <c r="J63">
        <v>1060</v>
      </c>
      <c r="K63">
        <f t="shared" si="0"/>
        <v>-108</v>
      </c>
      <c r="L63" t="str">
        <f t="shared" si="1"/>
        <v>NO</v>
      </c>
      <c r="M63" s="7">
        <f>INDEX('NJ State Aid'!C:C, MATCH(F63, 'NJ State Aid'!A:A, 0))</f>
        <v>160402588</v>
      </c>
    </row>
    <row r="64" spans="1:13" x14ac:dyDescent="0.2">
      <c r="A64" t="s">
        <v>449</v>
      </c>
      <c r="B64">
        <v>11</v>
      </c>
      <c r="C64">
        <v>540</v>
      </c>
      <c r="D64">
        <v>20</v>
      </c>
      <c r="E64" t="s">
        <v>123</v>
      </c>
      <c r="F64" t="s">
        <v>124</v>
      </c>
      <c r="G64">
        <v>475</v>
      </c>
      <c r="H64">
        <v>478</v>
      </c>
      <c r="I64">
        <v>953</v>
      </c>
      <c r="J64">
        <v>1060</v>
      </c>
      <c r="K64">
        <f t="shared" si="0"/>
        <v>-107</v>
      </c>
      <c r="L64" t="str">
        <f t="shared" si="1"/>
        <v>YES</v>
      </c>
      <c r="M64" s="7">
        <f>INDEX('NJ State Aid'!C:C, MATCH(F64, 'NJ State Aid'!A:A, 0))</f>
        <v>80607366</v>
      </c>
    </row>
    <row r="65" spans="1:13" x14ac:dyDescent="0.2">
      <c r="A65" t="s">
        <v>534</v>
      </c>
      <c r="B65">
        <v>39</v>
      </c>
      <c r="C65">
        <v>2190</v>
      </c>
      <c r="D65">
        <v>50</v>
      </c>
      <c r="E65" t="s">
        <v>371</v>
      </c>
      <c r="F65" t="s">
        <v>376</v>
      </c>
      <c r="G65">
        <v>472</v>
      </c>
      <c r="H65">
        <v>481</v>
      </c>
      <c r="I65">
        <v>953</v>
      </c>
      <c r="J65">
        <v>1060</v>
      </c>
      <c r="K65">
        <f t="shared" si="0"/>
        <v>-107</v>
      </c>
      <c r="L65" t="str">
        <f t="shared" si="1"/>
        <v>YES</v>
      </c>
      <c r="M65" s="7">
        <f>INDEX('NJ State Aid'!C:C, MATCH(F65, 'NJ State Aid'!A:A, 0))</f>
        <v>21360653</v>
      </c>
    </row>
    <row r="66" spans="1:13" x14ac:dyDescent="0.2">
      <c r="A66" t="s">
        <v>691</v>
      </c>
      <c r="B66">
        <v>17</v>
      </c>
      <c r="C66">
        <v>5240</v>
      </c>
      <c r="D66">
        <v>55</v>
      </c>
      <c r="E66" t="s">
        <v>183</v>
      </c>
      <c r="F66" t="s">
        <v>193</v>
      </c>
      <c r="G66">
        <v>482</v>
      </c>
      <c r="H66">
        <v>475</v>
      </c>
      <c r="I66">
        <v>957</v>
      </c>
      <c r="J66">
        <v>1060</v>
      </c>
      <c r="K66">
        <f t="shared" ref="K66:K129" si="2">I66-J66</f>
        <v>-103</v>
      </c>
      <c r="L66" t="str">
        <f t="shared" si="1"/>
        <v>NO</v>
      </c>
      <c r="M66" s="7">
        <f>INDEX('NJ State Aid'!C:C, MATCH(F66, 'NJ State Aid'!A:A, 0))</f>
        <v>179005701</v>
      </c>
    </row>
    <row r="67" spans="1:13" x14ac:dyDescent="0.2">
      <c r="A67" t="s">
        <v>466</v>
      </c>
      <c r="B67">
        <v>80</v>
      </c>
      <c r="C67">
        <v>7410</v>
      </c>
      <c r="D67">
        <v>940</v>
      </c>
      <c r="E67" t="s">
        <v>119</v>
      </c>
      <c r="F67" t="s">
        <v>120</v>
      </c>
      <c r="G67">
        <v>470</v>
      </c>
      <c r="H67">
        <v>488</v>
      </c>
      <c r="I67">
        <v>958</v>
      </c>
      <c r="J67">
        <v>1060</v>
      </c>
      <c r="K67">
        <f t="shared" si="2"/>
        <v>-102</v>
      </c>
      <c r="L67" t="str">
        <f t="shared" ref="L67:L130" si="3">IF(H67&gt;G67, "YES", "NO")</f>
        <v>YES</v>
      </c>
      <c r="M67" s="7" t="e">
        <f>INDEX('NJ State Aid'!C:C, MATCH(F67, 'NJ State Aid'!A:A, 0))</f>
        <v>#N/A</v>
      </c>
    </row>
    <row r="68" spans="1:13" x14ac:dyDescent="0.2">
      <c r="A68" t="s">
        <v>574</v>
      </c>
      <c r="B68">
        <v>25</v>
      </c>
      <c r="C68">
        <v>2770</v>
      </c>
      <c r="D68">
        <v>50</v>
      </c>
      <c r="E68" t="s">
        <v>242</v>
      </c>
      <c r="F68" t="s">
        <v>249</v>
      </c>
      <c r="G68">
        <v>485</v>
      </c>
      <c r="H68">
        <v>476</v>
      </c>
      <c r="I68">
        <v>961</v>
      </c>
      <c r="J68">
        <v>1060</v>
      </c>
      <c r="K68">
        <f t="shared" si="2"/>
        <v>-99</v>
      </c>
      <c r="L68" t="str">
        <f t="shared" si="3"/>
        <v>NO</v>
      </c>
      <c r="M68" s="7">
        <f>INDEX('NJ State Aid'!C:C, MATCH(F68, 'NJ State Aid'!A:A, 0))</f>
        <v>42540363</v>
      </c>
    </row>
    <row r="69" spans="1:13" x14ac:dyDescent="0.2">
      <c r="A69" t="s">
        <v>156</v>
      </c>
      <c r="B69">
        <v>13</v>
      </c>
      <c r="C69">
        <v>3570</v>
      </c>
      <c r="D69">
        <v>57</v>
      </c>
      <c r="E69" t="s">
        <v>129</v>
      </c>
      <c r="F69" t="s">
        <v>147</v>
      </c>
      <c r="G69">
        <v>483</v>
      </c>
      <c r="H69">
        <v>479</v>
      </c>
      <c r="I69">
        <v>962</v>
      </c>
      <c r="J69">
        <v>1060</v>
      </c>
      <c r="K69">
        <f t="shared" si="2"/>
        <v>-98</v>
      </c>
      <c r="L69" t="str">
        <f t="shared" si="3"/>
        <v>NO</v>
      </c>
      <c r="M69" s="7">
        <f>INDEX('NJ State Aid'!C:C, MATCH(F69, 'NJ State Aid'!A:A, 0))</f>
        <v>742025051</v>
      </c>
    </row>
    <row r="70" spans="1:13" x14ac:dyDescent="0.2">
      <c r="A70" t="s">
        <v>484</v>
      </c>
      <c r="B70">
        <v>13</v>
      </c>
      <c r="C70">
        <v>1210</v>
      </c>
      <c r="D70">
        <v>150</v>
      </c>
      <c r="E70" t="s">
        <v>129</v>
      </c>
      <c r="F70" t="s">
        <v>139</v>
      </c>
      <c r="G70">
        <v>469</v>
      </c>
      <c r="H70">
        <v>493</v>
      </c>
      <c r="I70">
        <v>962</v>
      </c>
      <c r="J70">
        <v>1060</v>
      </c>
      <c r="K70">
        <f t="shared" si="2"/>
        <v>-98</v>
      </c>
      <c r="L70" t="str">
        <f t="shared" si="3"/>
        <v>YES</v>
      </c>
      <c r="M70" s="7">
        <f>INDEX('NJ State Aid'!C:C, MATCH(F70, 'NJ State Aid'!A:A, 0))</f>
        <v>178297649</v>
      </c>
    </row>
    <row r="71" spans="1:13" x14ac:dyDescent="0.2">
      <c r="A71" t="s">
        <v>417</v>
      </c>
      <c r="B71">
        <v>80</v>
      </c>
      <c r="C71">
        <v>6053</v>
      </c>
      <c r="D71">
        <v>917</v>
      </c>
      <c r="E71" t="s">
        <v>119</v>
      </c>
      <c r="F71" t="s">
        <v>417</v>
      </c>
      <c r="G71">
        <v>487</v>
      </c>
      <c r="H71">
        <v>481</v>
      </c>
      <c r="I71">
        <v>968</v>
      </c>
      <c r="J71">
        <v>1060</v>
      </c>
      <c r="K71">
        <f t="shared" si="2"/>
        <v>-92</v>
      </c>
      <c r="L71" t="str">
        <f t="shared" si="3"/>
        <v>NO</v>
      </c>
      <c r="M71" s="7" t="e">
        <f>INDEX('NJ State Aid'!C:C, MATCH(F71, 'NJ State Aid'!A:A, 0))</f>
        <v>#N/A</v>
      </c>
    </row>
    <row r="72" spans="1:13" x14ac:dyDescent="0.2">
      <c r="A72" t="s">
        <v>644</v>
      </c>
      <c r="B72">
        <v>31</v>
      </c>
      <c r="C72">
        <v>4010</v>
      </c>
      <c r="D72">
        <v>4</v>
      </c>
      <c r="E72" t="s">
        <v>309</v>
      </c>
      <c r="F72" t="s">
        <v>317</v>
      </c>
      <c r="G72">
        <v>486</v>
      </c>
      <c r="H72">
        <v>482</v>
      </c>
      <c r="I72">
        <v>968</v>
      </c>
      <c r="J72">
        <v>1060</v>
      </c>
      <c r="K72">
        <f t="shared" si="2"/>
        <v>-92</v>
      </c>
      <c r="L72" t="str">
        <f t="shared" si="3"/>
        <v>NO</v>
      </c>
      <c r="M72" s="7">
        <f>INDEX('NJ State Aid'!C:C, MATCH(F72, 'NJ State Aid'!A:A, 0))</f>
        <v>401435340</v>
      </c>
    </row>
    <row r="73" spans="1:13" x14ac:dyDescent="0.2">
      <c r="A73" t="s">
        <v>552</v>
      </c>
      <c r="B73">
        <v>17</v>
      </c>
      <c r="C73">
        <v>2390</v>
      </c>
      <c r="D73">
        <v>80</v>
      </c>
      <c r="E73" t="s">
        <v>183</v>
      </c>
      <c r="F73" t="s">
        <v>188</v>
      </c>
      <c r="G73">
        <v>497</v>
      </c>
      <c r="H73">
        <v>473</v>
      </c>
      <c r="I73">
        <v>970</v>
      </c>
      <c r="J73">
        <v>1060</v>
      </c>
      <c r="K73">
        <f t="shared" si="2"/>
        <v>-90</v>
      </c>
      <c r="L73" t="str">
        <f t="shared" si="3"/>
        <v>NO</v>
      </c>
      <c r="M73" s="7">
        <f>INDEX('NJ State Aid'!C:C, MATCH(F73, 'NJ State Aid'!A:A, 0))</f>
        <v>418779890</v>
      </c>
    </row>
    <row r="74" spans="1:13" x14ac:dyDescent="0.2">
      <c r="A74" t="s">
        <v>501</v>
      </c>
      <c r="B74">
        <v>13</v>
      </c>
      <c r="C74">
        <v>1390</v>
      </c>
      <c r="D74">
        <v>50</v>
      </c>
      <c r="E74" t="s">
        <v>129</v>
      </c>
      <c r="F74" t="s">
        <v>140</v>
      </c>
      <c r="G74">
        <v>490</v>
      </c>
      <c r="H74">
        <v>480</v>
      </c>
      <c r="I74">
        <v>970</v>
      </c>
      <c r="J74">
        <v>1060</v>
      </c>
      <c r="K74">
        <f t="shared" si="2"/>
        <v>-90</v>
      </c>
      <c r="L74" t="str">
        <f t="shared" si="3"/>
        <v>NO</v>
      </c>
      <c r="M74" s="7">
        <f>INDEX('NJ State Aid'!C:C, MATCH(F74, 'NJ State Aid'!A:A, 0))</f>
        <v>20799941</v>
      </c>
    </row>
    <row r="75" spans="1:13" x14ac:dyDescent="0.2">
      <c r="A75" t="s">
        <v>620</v>
      </c>
      <c r="B75">
        <v>17</v>
      </c>
      <c r="C75">
        <v>3610</v>
      </c>
      <c r="D75">
        <v>50</v>
      </c>
      <c r="E75" t="s">
        <v>183</v>
      </c>
      <c r="F75" t="s">
        <v>190</v>
      </c>
      <c r="G75">
        <v>481</v>
      </c>
      <c r="H75">
        <v>490</v>
      </c>
      <c r="I75">
        <v>971</v>
      </c>
      <c r="J75">
        <v>1060</v>
      </c>
      <c r="K75">
        <f t="shared" si="2"/>
        <v>-89</v>
      </c>
      <c r="L75" t="str">
        <f t="shared" si="3"/>
        <v>YES</v>
      </c>
      <c r="M75" s="7">
        <f>INDEX('NJ State Aid'!C:C, MATCH(F75, 'NJ State Aid'!A:A, 0))</f>
        <v>57095133</v>
      </c>
    </row>
    <row r="76" spans="1:13" x14ac:dyDescent="0.2">
      <c r="A76" t="s">
        <v>553</v>
      </c>
      <c r="B76">
        <v>25</v>
      </c>
      <c r="C76">
        <v>2400</v>
      </c>
      <c r="D76">
        <v>10</v>
      </c>
      <c r="E76" t="s">
        <v>242</v>
      </c>
      <c r="F76" t="s">
        <v>247</v>
      </c>
      <c r="G76">
        <v>475</v>
      </c>
      <c r="H76">
        <v>496</v>
      </c>
      <c r="I76">
        <v>971</v>
      </c>
      <c r="J76">
        <v>1060</v>
      </c>
      <c r="K76">
        <f t="shared" si="2"/>
        <v>-89</v>
      </c>
      <c r="L76" t="str">
        <f t="shared" si="3"/>
        <v>YES</v>
      </c>
      <c r="M76" s="7">
        <f>INDEX('NJ State Aid'!C:C, MATCH(F76, 'NJ State Aid'!A:A, 0))</f>
        <v>27347969</v>
      </c>
    </row>
    <row r="77" spans="1:13" x14ac:dyDescent="0.2">
      <c r="A77" t="s">
        <v>571</v>
      </c>
      <c r="B77">
        <v>7</v>
      </c>
      <c r="C77">
        <v>2670</v>
      </c>
      <c r="D77">
        <v>5</v>
      </c>
      <c r="E77" t="s">
        <v>92</v>
      </c>
      <c r="F77" t="s">
        <v>106</v>
      </c>
      <c r="G77">
        <v>494</v>
      </c>
      <c r="H77">
        <v>478</v>
      </c>
      <c r="I77">
        <v>972</v>
      </c>
      <c r="J77">
        <v>1060</v>
      </c>
      <c r="K77">
        <f t="shared" si="2"/>
        <v>-88</v>
      </c>
      <c r="L77" t="str">
        <f t="shared" si="3"/>
        <v>NO</v>
      </c>
      <c r="M77" s="7">
        <f>INDEX('NJ State Aid'!C:C, MATCH(F77, 'NJ State Aid'!A:A, 0))</f>
        <v>24764150</v>
      </c>
    </row>
    <row r="78" spans="1:13" x14ac:dyDescent="0.2">
      <c r="A78" t="s">
        <v>714</v>
      </c>
      <c r="B78">
        <v>17</v>
      </c>
      <c r="C78">
        <v>5670</v>
      </c>
      <c r="D78">
        <v>50</v>
      </c>
      <c r="E78" t="s">
        <v>183</v>
      </c>
      <c r="F78" t="s">
        <v>195</v>
      </c>
      <c r="G78">
        <v>489</v>
      </c>
      <c r="H78">
        <v>484</v>
      </c>
      <c r="I78">
        <v>973</v>
      </c>
      <c r="J78">
        <v>1060</v>
      </c>
      <c r="K78">
        <f t="shared" si="2"/>
        <v>-87</v>
      </c>
      <c r="L78" t="str">
        <f t="shared" si="3"/>
        <v>NO</v>
      </c>
      <c r="M78" s="7">
        <f>INDEX('NJ State Aid'!C:C, MATCH(F78, 'NJ State Aid'!A:A, 0))</f>
        <v>94065988</v>
      </c>
    </row>
    <row r="79" spans="1:13" x14ac:dyDescent="0.2">
      <c r="A79" t="s">
        <v>556</v>
      </c>
      <c r="B79">
        <v>25</v>
      </c>
      <c r="C79">
        <v>2430</v>
      </c>
      <c r="D79">
        <v>50</v>
      </c>
      <c r="E79" t="s">
        <v>242</v>
      </c>
      <c r="F79" t="s">
        <v>248</v>
      </c>
      <c r="G79">
        <v>486</v>
      </c>
      <c r="H79">
        <v>488</v>
      </c>
      <c r="I79">
        <v>974</v>
      </c>
      <c r="J79">
        <v>1060</v>
      </c>
      <c r="K79">
        <f t="shared" si="2"/>
        <v>-86</v>
      </c>
      <c r="L79" t="str">
        <f t="shared" si="3"/>
        <v>YES</v>
      </c>
      <c r="M79" s="7">
        <f>INDEX('NJ State Aid'!C:C, MATCH(F79, 'NJ State Aid'!A:A, 0))</f>
        <v>5493230</v>
      </c>
    </row>
    <row r="80" spans="1:13" x14ac:dyDescent="0.2">
      <c r="A80" t="s">
        <v>458</v>
      </c>
      <c r="B80">
        <v>7</v>
      </c>
      <c r="C80">
        <v>680</v>
      </c>
      <c r="D80">
        <v>29</v>
      </c>
      <c r="E80" t="s">
        <v>92</v>
      </c>
      <c r="F80" t="s">
        <v>95</v>
      </c>
      <c r="G80">
        <v>498</v>
      </c>
      <c r="H80">
        <v>478</v>
      </c>
      <c r="I80">
        <v>976</v>
      </c>
      <c r="J80">
        <v>1060</v>
      </c>
      <c r="K80">
        <f t="shared" si="2"/>
        <v>-84</v>
      </c>
      <c r="L80" t="str">
        <f t="shared" si="3"/>
        <v>NO</v>
      </c>
      <c r="M80" s="7">
        <f>INDEX('NJ State Aid'!C:C, MATCH(F80, 'NJ State Aid'!A:A, 0))</f>
        <v>280072565</v>
      </c>
    </row>
    <row r="81" spans="1:13" x14ac:dyDescent="0.2">
      <c r="A81" t="s">
        <v>380</v>
      </c>
      <c r="B81">
        <v>39</v>
      </c>
      <c r="C81">
        <v>4160</v>
      </c>
      <c r="D81">
        <v>52</v>
      </c>
      <c r="E81" t="s">
        <v>371</v>
      </c>
      <c r="F81" t="s">
        <v>381</v>
      </c>
      <c r="G81">
        <v>481</v>
      </c>
      <c r="H81">
        <v>497</v>
      </c>
      <c r="I81">
        <v>978</v>
      </c>
      <c r="J81">
        <v>1060</v>
      </c>
      <c r="K81">
        <f t="shared" si="2"/>
        <v>-82</v>
      </c>
      <c r="L81" t="str">
        <f t="shared" si="3"/>
        <v>YES</v>
      </c>
      <c r="M81" s="7">
        <f>INDEX('NJ State Aid'!C:C, MATCH(F81, 'NJ State Aid'!A:A, 0))</f>
        <v>124006649</v>
      </c>
    </row>
    <row r="82" spans="1:13" x14ac:dyDescent="0.2">
      <c r="A82" t="s">
        <v>164</v>
      </c>
      <c r="B82">
        <v>15</v>
      </c>
      <c r="C82">
        <v>860</v>
      </c>
      <c r="D82">
        <v>30</v>
      </c>
      <c r="E82" t="s">
        <v>165</v>
      </c>
      <c r="F82" t="s">
        <v>166</v>
      </c>
      <c r="G82">
        <v>492</v>
      </c>
      <c r="H82">
        <v>487</v>
      </c>
      <c r="I82">
        <v>979</v>
      </c>
      <c r="J82">
        <v>1060</v>
      </c>
      <c r="K82">
        <f t="shared" si="2"/>
        <v>-81</v>
      </c>
      <c r="L82" t="str">
        <f t="shared" si="3"/>
        <v>NO</v>
      </c>
      <c r="M82" s="7">
        <f>INDEX('NJ State Aid'!C:C, MATCH(F82, 'NJ State Aid'!A:A, 0))</f>
        <v>9975618</v>
      </c>
    </row>
    <row r="83" spans="1:13" x14ac:dyDescent="0.2">
      <c r="A83" t="s">
        <v>117</v>
      </c>
      <c r="B83">
        <v>9</v>
      </c>
      <c r="C83">
        <v>5790</v>
      </c>
      <c r="D83">
        <v>50</v>
      </c>
      <c r="E83" t="s">
        <v>112</v>
      </c>
      <c r="F83" t="s">
        <v>118</v>
      </c>
      <c r="G83">
        <v>502</v>
      </c>
      <c r="H83">
        <v>478</v>
      </c>
      <c r="I83">
        <v>980</v>
      </c>
      <c r="J83">
        <v>1060</v>
      </c>
      <c r="K83">
        <f t="shared" si="2"/>
        <v>-80</v>
      </c>
      <c r="L83" t="str">
        <f t="shared" si="3"/>
        <v>NO</v>
      </c>
      <c r="M83" s="7">
        <f>INDEX('NJ State Aid'!C:C, MATCH(F83, 'NJ State Aid'!A:A, 0))</f>
        <v>5211073</v>
      </c>
    </row>
    <row r="84" spans="1:13" x14ac:dyDescent="0.2">
      <c r="A84" t="s">
        <v>425</v>
      </c>
      <c r="B84">
        <v>80</v>
      </c>
      <c r="C84">
        <v>6057</v>
      </c>
      <c r="D84">
        <v>938</v>
      </c>
      <c r="E84" t="s">
        <v>119</v>
      </c>
      <c r="F84" t="s">
        <v>425</v>
      </c>
      <c r="G84">
        <v>486</v>
      </c>
      <c r="H84">
        <v>495</v>
      </c>
      <c r="I84">
        <v>981</v>
      </c>
      <c r="J84">
        <v>1060</v>
      </c>
      <c r="K84">
        <f t="shared" si="2"/>
        <v>-79</v>
      </c>
      <c r="L84" t="str">
        <f t="shared" si="3"/>
        <v>YES</v>
      </c>
      <c r="M84" s="7" t="e">
        <f>INDEX('NJ State Aid'!C:C, MATCH(F84, 'NJ State Aid'!A:A, 0))</f>
        <v>#N/A</v>
      </c>
    </row>
    <row r="85" spans="1:13" x14ac:dyDescent="0.2">
      <c r="A85" t="s">
        <v>122</v>
      </c>
      <c r="B85">
        <v>80</v>
      </c>
      <c r="C85">
        <v>6068</v>
      </c>
      <c r="D85">
        <v>951</v>
      </c>
      <c r="E85" t="s">
        <v>119</v>
      </c>
      <c r="F85" t="s">
        <v>420</v>
      </c>
      <c r="G85">
        <v>495</v>
      </c>
      <c r="H85">
        <v>487</v>
      </c>
      <c r="I85">
        <v>982</v>
      </c>
      <c r="J85">
        <v>1060</v>
      </c>
      <c r="K85">
        <f t="shared" si="2"/>
        <v>-78</v>
      </c>
      <c r="L85" t="str">
        <f t="shared" si="3"/>
        <v>NO</v>
      </c>
      <c r="M85" s="7" t="e">
        <f>INDEX('NJ State Aid'!C:C, MATCH(F85, 'NJ State Aid'!A:A, 0))</f>
        <v>#N/A</v>
      </c>
    </row>
    <row r="86" spans="1:13" x14ac:dyDescent="0.2">
      <c r="A86" t="s">
        <v>148</v>
      </c>
      <c r="B86">
        <v>13</v>
      </c>
      <c r="C86">
        <v>3570</v>
      </c>
      <c r="D86">
        <v>10</v>
      </c>
      <c r="E86" t="s">
        <v>129</v>
      </c>
      <c r="F86" t="s">
        <v>147</v>
      </c>
      <c r="G86">
        <v>487</v>
      </c>
      <c r="H86">
        <v>496</v>
      </c>
      <c r="I86">
        <v>983</v>
      </c>
      <c r="J86">
        <v>1060</v>
      </c>
      <c r="K86">
        <f t="shared" si="2"/>
        <v>-77</v>
      </c>
      <c r="L86" t="str">
        <f t="shared" si="3"/>
        <v>YES</v>
      </c>
      <c r="M86" s="7">
        <f>INDEX('NJ State Aid'!C:C, MATCH(F86, 'NJ State Aid'!A:A, 0))</f>
        <v>742025051</v>
      </c>
    </row>
    <row r="87" spans="1:13" x14ac:dyDescent="0.2">
      <c r="A87" t="s">
        <v>452</v>
      </c>
      <c r="B87">
        <v>5</v>
      </c>
      <c r="C87">
        <v>610</v>
      </c>
      <c r="D87">
        <v>30</v>
      </c>
      <c r="E87" t="s">
        <v>72</v>
      </c>
      <c r="F87" t="s">
        <v>75</v>
      </c>
      <c r="G87">
        <v>488</v>
      </c>
      <c r="H87">
        <v>496</v>
      </c>
      <c r="I87">
        <v>984</v>
      </c>
      <c r="J87">
        <v>1060</v>
      </c>
      <c r="K87">
        <f t="shared" si="2"/>
        <v>-76</v>
      </c>
      <c r="L87" t="str">
        <f t="shared" si="3"/>
        <v>YES</v>
      </c>
      <c r="M87" s="7">
        <f>INDEX('NJ State Aid'!C:C, MATCH(F87, 'NJ State Aid'!A:A, 0))</f>
        <v>14598661</v>
      </c>
    </row>
    <row r="88" spans="1:13" x14ac:dyDescent="0.2">
      <c r="A88" t="s">
        <v>491</v>
      </c>
      <c r="B88">
        <v>39</v>
      </c>
      <c r="C88">
        <v>1320</v>
      </c>
      <c r="D88">
        <v>405</v>
      </c>
      <c r="E88" t="s">
        <v>371</v>
      </c>
      <c r="F88" t="s">
        <v>375</v>
      </c>
      <c r="G88">
        <v>505</v>
      </c>
      <c r="H88">
        <v>485</v>
      </c>
      <c r="I88">
        <v>990</v>
      </c>
      <c r="J88">
        <v>1060</v>
      </c>
      <c r="K88">
        <f t="shared" si="2"/>
        <v>-70</v>
      </c>
      <c r="L88" t="str">
        <f t="shared" si="3"/>
        <v>NO</v>
      </c>
      <c r="M88" s="7">
        <f>INDEX('NJ State Aid'!C:C, MATCH(F88, 'NJ State Aid'!A:A, 0))</f>
        <v>366581177</v>
      </c>
    </row>
    <row r="89" spans="1:13" x14ac:dyDescent="0.2">
      <c r="A89" t="s">
        <v>613</v>
      </c>
      <c r="B89">
        <v>23</v>
      </c>
      <c r="C89">
        <v>3530</v>
      </c>
      <c r="D89">
        <v>50</v>
      </c>
      <c r="E89" t="s">
        <v>217</v>
      </c>
      <c r="F89" t="s">
        <v>227</v>
      </c>
      <c r="G89">
        <v>502</v>
      </c>
      <c r="H89">
        <v>490</v>
      </c>
      <c r="I89">
        <v>992</v>
      </c>
      <c r="J89">
        <v>1060</v>
      </c>
      <c r="K89">
        <f t="shared" si="2"/>
        <v>-68</v>
      </c>
      <c r="L89" t="str">
        <f t="shared" si="3"/>
        <v>NO</v>
      </c>
      <c r="M89" s="7">
        <f>INDEX('NJ State Aid'!C:C, MATCH(F89, 'NJ State Aid'!A:A, 0))</f>
        <v>123906734</v>
      </c>
    </row>
    <row r="90" spans="1:13" x14ac:dyDescent="0.2">
      <c r="A90" t="s">
        <v>506</v>
      </c>
      <c r="B90">
        <v>80</v>
      </c>
      <c r="C90">
        <v>6017</v>
      </c>
      <c r="D90">
        <v>932</v>
      </c>
      <c r="E90" t="s">
        <v>119</v>
      </c>
      <c r="F90" t="s">
        <v>416</v>
      </c>
      <c r="G90">
        <v>480</v>
      </c>
      <c r="H90">
        <v>512</v>
      </c>
      <c r="I90">
        <v>992</v>
      </c>
      <c r="J90">
        <v>1060</v>
      </c>
      <c r="K90">
        <f t="shared" si="2"/>
        <v>-68</v>
      </c>
      <c r="L90" t="str">
        <f t="shared" si="3"/>
        <v>YES</v>
      </c>
      <c r="M90" s="7" t="e">
        <f>INDEX('NJ State Aid'!C:C, MATCH(F90, 'NJ State Aid'!A:A, 0))</f>
        <v>#N/A</v>
      </c>
    </row>
    <row r="91" spans="1:13" x14ac:dyDescent="0.2">
      <c r="A91" t="s">
        <v>450</v>
      </c>
      <c r="B91">
        <v>5</v>
      </c>
      <c r="C91">
        <v>600</v>
      </c>
      <c r="D91">
        <v>20</v>
      </c>
      <c r="E91" t="s">
        <v>72</v>
      </c>
      <c r="F91" t="s">
        <v>74</v>
      </c>
      <c r="G91">
        <v>496</v>
      </c>
      <c r="H91">
        <v>497</v>
      </c>
      <c r="I91">
        <v>993</v>
      </c>
      <c r="J91">
        <v>1060</v>
      </c>
      <c r="K91">
        <f t="shared" si="2"/>
        <v>-67</v>
      </c>
      <c r="L91" t="str">
        <f t="shared" si="3"/>
        <v>YES</v>
      </c>
      <c r="M91" s="7">
        <f>INDEX('NJ State Aid'!C:C, MATCH(F91, 'NJ State Aid'!A:A, 0))</f>
        <v>16811067</v>
      </c>
    </row>
    <row r="92" spans="1:13" x14ac:dyDescent="0.2">
      <c r="A92" t="s">
        <v>107</v>
      </c>
      <c r="B92">
        <v>7</v>
      </c>
      <c r="C92">
        <v>4060</v>
      </c>
      <c r="D92">
        <v>50</v>
      </c>
      <c r="E92" t="s">
        <v>92</v>
      </c>
      <c r="F92" t="s">
        <v>108</v>
      </c>
      <c r="G92">
        <v>496</v>
      </c>
      <c r="H92">
        <v>497</v>
      </c>
      <c r="I92">
        <v>993</v>
      </c>
      <c r="J92">
        <v>1060</v>
      </c>
      <c r="K92">
        <f t="shared" si="2"/>
        <v>-67</v>
      </c>
      <c r="L92" t="str">
        <f t="shared" si="3"/>
        <v>YES</v>
      </c>
      <c r="M92" s="7">
        <f>INDEX('NJ State Aid'!C:C, MATCH(F92, 'NJ State Aid'!A:A, 0))</f>
        <v>48526369</v>
      </c>
    </row>
    <row r="93" spans="1:13" x14ac:dyDescent="0.2">
      <c r="A93" t="s">
        <v>718</v>
      </c>
      <c r="B93">
        <v>15</v>
      </c>
      <c r="C93">
        <v>5860</v>
      </c>
      <c r="D93">
        <v>50</v>
      </c>
      <c r="E93" t="s">
        <v>165</v>
      </c>
      <c r="F93" t="s">
        <v>182</v>
      </c>
      <c r="G93">
        <v>491</v>
      </c>
      <c r="H93">
        <v>502</v>
      </c>
      <c r="I93">
        <v>993</v>
      </c>
      <c r="J93">
        <v>1060</v>
      </c>
      <c r="K93">
        <f t="shared" si="2"/>
        <v>-67</v>
      </c>
      <c r="L93" t="str">
        <f t="shared" si="3"/>
        <v>YES</v>
      </c>
      <c r="M93" s="7">
        <f>INDEX('NJ State Aid'!C:C, MATCH(F93, 'NJ State Aid'!A:A, 0))</f>
        <v>12103526</v>
      </c>
    </row>
    <row r="94" spans="1:13" x14ac:dyDescent="0.2">
      <c r="A94" t="s">
        <v>570</v>
      </c>
      <c r="B94">
        <v>39</v>
      </c>
      <c r="C94">
        <v>2660</v>
      </c>
      <c r="D94">
        <v>50</v>
      </c>
      <c r="E94" t="s">
        <v>371</v>
      </c>
      <c r="F94" t="s">
        <v>378</v>
      </c>
      <c r="G94">
        <v>493</v>
      </c>
      <c r="H94">
        <v>503</v>
      </c>
      <c r="I94">
        <v>996</v>
      </c>
      <c r="J94">
        <v>1060</v>
      </c>
      <c r="K94">
        <f t="shared" si="2"/>
        <v>-64</v>
      </c>
      <c r="L94" t="str">
        <f t="shared" si="3"/>
        <v>YES</v>
      </c>
      <c r="M94" s="7">
        <f>INDEX('NJ State Aid'!C:C, MATCH(F94, 'NJ State Aid'!A:A, 0))</f>
        <v>21342950</v>
      </c>
    </row>
    <row r="95" spans="1:13" x14ac:dyDescent="0.2">
      <c r="A95" t="s">
        <v>658</v>
      </c>
      <c r="B95">
        <v>39</v>
      </c>
      <c r="C95">
        <v>4290</v>
      </c>
      <c r="D95">
        <v>50</v>
      </c>
      <c r="E95" t="s">
        <v>371</v>
      </c>
      <c r="F95" t="s">
        <v>382</v>
      </c>
      <c r="G95">
        <v>491</v>
      </c>
      <c r="H95">
        <v>505</v>
      </c>
      <c r="I95">
        <v>996</v>
      </c>
      <c r="J95">
        <v>1060</v>
      </c>
      <c r="K95">
        <f t="shared" si="2"/>
        <v>-64</v>
      </c>
      <c r="L95" t="str">
        <f t="shared" si="3"/>
        <v>YES</v>
      </c>
      <c r="M95" s="7">
        <f>INDEX('NJ State Aid'!C:C, MATCH(F95, 'NJ State Aid'!A:A, 0))</f>
        <v>20707800</v>
      </c>
    </row>
    <row r="96" spans="1:13" x14ac:dyDescent="0.2">
      <c r="A96" t="s">
        <v>617</v>
      </c>
      <c r="B96">
        <v>13</v>
      </c>
      <c r="C96">
        <v>3570</v>
      </c>
      <c r="D96">
        <v>56</v>
      </c>
      <c r="E96" t="s">
        <v>129</v>
      </c>
      <c r="F96" t="s">
        <v>147</v>
      </c>
      <c r="G96">
        <v>501</v>
      </c>
      <c r="H96">
        <v>500</v>
      </c>
      <c r="I96">
        <v>1001</v>
      </c>
      <c r="J96">
        <v>1060</v>
      </c>
      <c r="K96">
        <f t="shared" si="2"/>
        <v>-59</v>
      </c>
      <c r="L96" t="str">
        <f t="shared" si="3"/>
        <v>NO</v>
      </c>
      <c r="M96" s="7">
        <f>INDEX('NJ State Aid'!C:C, MATCH(F96, 'NJ State Aid'!A:A, 0))</f>
        <v>742025051</v>
      </c>
    </row>
    <row r="97" spans="1:13" x14ac:dyDescent="0.2">
      <c r="A97" t="s">
        <v>639</v>
      </c>
      <c r="B97">
        <v>31</v>
      </c>
      <c r="C97">
        <v>3980</v>
      </c>
      <c r="D97">
        <v>10</v>
      </c>
      <c r="E97" t="s">
        <v>309</v>
      </c>
      <c r="F97" t="s">
        <v>314</v>
      </c>
      <c r="G97">
        <v>500</v>
      </c>
      <c r="H97">
        <v>502</v>
      </c>
      <c r="I97">
        <v>1002</v>
      </c>
      <c r="J97">
        <v>1060</v>
      </c>
      <c r="K97">
        <f t="shared" si="2"/>
        <v>-58</v>
      </c>
      <c r="L97" t="str">
        <f t="shared" si="3"/>
        <v>YES</v>
      </c>
      <c r="M97" s="7">
        <f>INDEX('NJ State Aid'!C:C, MATCH(F97, 'NJ State Aid'!A:A, 0))</f>
        <v>6588302</v>
      </c>
    </row>
    <row r="98" spans="1:13" x14ac:dyDescent="0.2">
      <c r="A98" t="s">
        <v>499</v>
      </c>
      <c r="B98">
        <v>13</v>
      </c>
      <c r="C98">
        <v>1390</v>
      </c>
      <c r="D98">
        <v>20</v>
      </c>
      <c r="E98" t="s">
        <v>129</v>
      </c>
      <c r="F98" t="s">
        <v>140</v>
      </c>
      <c r="G98">
        <v>499</v>
      </c>
      <c r="H98">
        <v>503</v>
      </c>
      <c r="I98">
        <v>1002</v>
      </c>
      <c r="J98">
        <v>1060</v>
      </c>
      <c r="K98">
        <f t="shared" si="2"/>
        <v>-58</v>
      </c>
      <c r="L98" t="str">
        <f t="shared" si="3"/>
        <v>YES</v>
      </c>
      <c r="M98" s="7">
        <f>INDEX('NJ State Aid'!C:C, MATCH(F98, 'NJ State Aid'!A:A, 0))</f>
        <v>20799941</v>
      </c>
    </row>
    <row r="99" spans="1:13" x14ac:dyDescent="0.2">
      <c r="A99" t="s">
        <v>550</v>
      </c>
      <c r="B99">
        <v>17</v>
      </c>
      <c r="C99">
        <v>2390</v>
      </c>
      <c r="D99">
        <v>82</v>
      </c>
      <c r="E99" t="s">
        <v>183</v>
      </c>
      <c r="F99" t="s">
        <v>188</v>
      </c>
      <c r="G99">
        <v>503</v>
      </c>
      <c r="H99">
        <v>501</v>
      </c>
      <c r="I99">
        <v>1004</v>
      </c>
      <c r="J99">
        <v>1060</v>
      </c>
      <c r="K99">
        <f t="shared" si="2"/>
        <v>-56</v>
      </c>
      <c r="L99" t="str">
        <f t="shared" si="3"/>
        <v>NO</v>
      </c>
      <c r="M99" s="7">
        <f>INDEX('NJ State Aid'!C:C, MATCH(F99, 'NJ State Aid'!A:A, 0))</f>
        <v>418779890</v>
      </c>
    </row>
    <row r="100" spans="1:13" x14ac:dyDescent="0.2">
      <c r="A100" t="s">
        <v>528</v>
      </c>
      <c r="B100">
        <v>17</v>
      </c>
      <c r="C100">
        <v>2060</v>
      </c>
      <c r="D100">
        <v>50</v>
      </c>
      <c r="E100" t="s">
        <v>183</v>
      </c>
      <c r="F100" t="s">
        <v>185</v>
      </c>
      <c r="G100">
        <v>502</v>
      </c>
      <c r="H100">
        <v>504</v>
      </c>
      <c r="I100">
        <v>1006</v>
      </c>
      <c r="J100">
        <v>1060</v>
      </c>
      <c r="K100">
        <f t="shared" si="2"/>
        <v>-54</v>
      </c>
      <c r="L100" t="str">
        <f t="shared" si="3"/>
        <v>YES</v>
      </c>
      <c r="M100" s="7">
        <f>INDEX('NJ State Aid'!C:C, MATCH(F100, 'NJ State Aid'!A:A, 0))</f>
        <v>25418188</v>
      </c>
    </row>
    <row r="101" spans="1:13" x14ac:dyDescent="0.2">
      <c r="A101" t="s">
        <v>460</v>
      </c>
      <c r="B101">
        <v>7</v>
      </c>
      <c r="C101">
        <v>700</v>
      </c>
      <c r="D101">
        <v>40</v>
      </c>
      <c r="E101" t="s">
        <v>92</v>
      </c>
      <c r="F101" t="s">
        <v>96</v>
      </c>
      <c r="G101">
        <v>501</v>
      </c>
      <c r="H101">
        <v>505</v>
      </c>
      <c r="I101">
        <v>1006</v>
      </c>
      <c r="J101">
        <v>1060</v>
      </c>
      <c r="K101">
        <f t="shared" si="2"/>
        <v>-54</v>
      </c>
      <c r="L101" t="str">
        <f t="shared" si="3"/>
        <v>YES</v>
      </c>
      <c r="M101" s="7">
        <f>INDEX('NJ State Aid'!C:C, MATCH(F101, 'NJ State Aid'!A:A, 0))</f>
        <v>22501202</v>
      </c>
    </row>
    <row r="102" spans="1:13" x14ac:dyDescent="0.2">
      <c r="A102" t="s">
        <v>451</v>
      </c>
      <c r="B102">
        <v>5</v>
      </c>
      <c r="C102">
        <v>610</v>
      </c>
      <c r="D102">
        <v>40</v>
      </c>
      <c r="E102" t="s">
        <v>72</v>
      </c>
      <c r="F102" t="s">
        <v>75</v>
      </c>
      <c r="G102">
        <v>497</v>
      </c>
      <c r="H102">
        <v>509</v>
      </c>
      <c r="I102">
        <v>1006</v>
      </c>
      <c r="J102">
        <v>1060</v>
      </c>
      <c r="K102">
        <f t="shared" si="2"/>
        <v>-54</v>
      </c>
      <c r="L102" t="str">
        <f t="shared" si="3"/>
        <v>YES</v>
      </c>
      <c r="M102" s="7">
        <f>INDEX('NJ State Aid'!C:C, MATCH(F102, 'NJ State Aid'!A:A, 0))</f>
        <v>14598661</v>
      </c>
    </row>
    <row r="103" spans="1:13" x14ac:dyDescent="0.2">
      <c r="A103" t="s">
        <v>716</v>
      </c>
      <c r="B103">
        <v>7</v>
      </c>
      <c r="C103">
        <v>5820</v>
      </c>
      <c r="D103">
        <v>10</v>
      </c>
      <c r="E103" t="s">
        <v>92</v>
      </c>
      <c r="F103" t="s">
        <v>111</v>
      </c>
      <c r="G103">
        <v>496</v>
      </c>
      <c r="H103">
        <v>512</v>
      </c>
      <c r="I103">
        <v>1008</v>
      </c>
      <c r="J103">
        <v>1060</v>
      </c>
      <c r="K103">
        <f t="shared" si="2"/>
        <v>-52</v>
      </c>
      <c r="L103" t="str">
        <f t="shared" si="3"/>
        <v>YES</v>
      </c>
      <c r="M103" s="7">
        <f>INDEX('NJ State Aid'!C:C, MATCH(F103, 'NJ State Aid'!A:A, 0))</f>
        <v>44171666</v>
      </c>
    </row>
    <row r="104" spans="1:13" x14ac:dyDescent="0.2">
      <c r="A104" t="s">
        <v>131</v>
      </c>
      <c r="B104">
        <v>13</v>
      </c>
      <c r="C104">
        <v>410</v>
      </c>
      <c r="D104">
        <v>20</v>
      </c>
      <c r="E104" t="s">
        <v>129</v>
      </c>
      <c r="F104" t="s">
        <v>132</v>
      </c>
      <c r="G104">
        <v>502</v>
      </c>
      <c r="H104">
        <v>507</v>
      </c>
      <c r="I104">
        <v>1009</v>
      </c>
      <c r="J104">
        <v>1060</v>
      </c>
      <c r="K104">
        <f t="shared" si="2"/>
        <v>-51</v>
      </c>
      <c r="L104" t="str">
        <f t="shared" si="3"/>
        <v>YES</v>
      </c>
      <c r="M104" s="7">
        <f>INDEX('NJ State Aid'!C:C, MATCH(F104, 'NJ State Aid'!A:A, 0))</f>
        <v>21057962</v>
      </c>
    </row>
    <row r="105" spans="1:13" x14ac:dyDescent="0.2">
      <c r="A105" t="s">
        <v>28</v>
      </c>
      <c r="B105">
        <v>3</v>
      </c>
      <c r="C105">
        <v>1700</v>
      </c>
      <c r="D105">
        <v>50</v>
      </c>
      <c r="E105" t="s">
        <v>13</v>
      </c>
      <c r="F105" t="s">
        <v>29</v>
      </c>
      <c r="G105">
        <v>511</v>
      </c>
      <c r="H105">
        <v>499</v>
      </c>
      <c r="I105">
        <v>1010</v>
      </c>
      <c r="J105">
        <v>1060</v>
      </c>
      <c r="K105">
        <f t="shared" si="2"/>
        <v>-50</v>
      </c>
      <c r="L105" t="str">
        <f t="shared" si="3"/>
        <v>NO</v>
      </c>
      <c r="M105" s="7">
        <f>INDEX('NJ State Aid'!C:C, MATCH(F105, 'NJ State Aid'!A:A, 0))</f>
        <v>56248834</v>
      </c>
    </row>
    <row r="106" spans="1:13" x14ac:dyDescent="0.2">
      <c r="A106" t="s">
        <v>647</v>
      </c>
      <c r="B106">
        <v>33</v>
      </c>
      <c r="C106">
        <v>4070</v>
      </c>
      <c r="D106">
        <v>50</v>
      </c>
      <c r="E106" t="s">
        <v>332</v>
      </c>
      <c r="F106" t="s">
        <v>333</v>
      </c>
      <c r="G106">
        <v>502</v>
      </c>
      <c r="H106">
        <v>512</v>
      </c>
      <c r="I106">
        <v>1014</v>
      </c>
      <c r="J106">
        <v>1060</v>
      </c>
      <c r="K106">
        <f t="shared" si="2"/>
        <v>-46</v>
      </c>
      <c r="L106" t="str">
        <f t="shared" si="3"/>
        <v>YES</v>
      </c>
      <c r="M106" s="7">
        <f>INDEX('NJ State Aid'!C:C, MATCH(F106, 'NJ State Aid'!A:A, 0))</f>
        <v>21499856</v>
      </c>
    </row>
    <row r="107" spans="1:13" x14ac:dyDescent="0.2">
      <c r="A107" t="s">
        <v>209</v>
      </c>
      <c r="B107">
        <v>21</v>
      </c>
      <c r="C107">
        <v>1950</v>
      </c>
      <c r="D107">
        <v>55</v>
      </c>
      <c r="E107" t="s">
        <v>204</v>
      </c>
      <c r="F107" t="s">
        <v>208</v>
      </c>
      <c r="G107">
        <v>498</v>
      </c>
      <c r="H107">
        <v>516</v>
      </c>
      <c r="I107">
        <v>1014</v>
      </c>
      <c r="J107">
        <v>1060</v>
      </c>
      <c r="K107">
        <f t="shared" si="2"/>
        <v>-46</v>
      </c>
      <c r="L107" t="str">
        <f t="shared" si="3"/>
        <v>YES</v>
      </c>
      <c r="M107" s="7">
        <f>INDEX('NJ State Aid'!C:C, MATCH(F107, 'NJ State Aid'!A:A, 0))</f>
        <v>73888102</v>
      </c>
    </row>
    <row r="108" spans="1:13" x14ac:dyDescent="0.2">
      <c r="A108" t="s">
        <v>480</v>
      </c>
      <c r="B108">
        <v>27</v>
      </c>
      <c r="C108">
        <v>1110</v>
      </c>
      <c r="D108">
        <v>40</v>
      </c>
      <c r="E108" t="s">
        <v>270</v>
      </c>
      <c r="F108" t="s">
        <v>273</v>
      </c>
      <c r="G108">
        <v>505</v>
      </c>
      <c r="H108">
        <v>510</v>
      </c>
      <c r="I108">
        <v>1015</v>
      </c>
      <c r="J108">
        <v>1060</v>
      </c>
      <c r="K108">
        <f t="shared" si="2"/>
        <v>-45</v>
      </c>
      <c r="L108" t="str">
        <f t="shared" si="3"/>
        <v>YES</v>
      </c>
      <c r="M108" s="7">
        <f>INDEX('NJ State Aid'!C:C, MATCH(F108, 'NJ State Aid'!A:A, 0))</f>
        <v>24712336</v>
      </c>
    </row>
    <row r="109" spans="1:13" x14ac:dyDescent="0.2">
      <c r="A109" t="s">
        <v>555</v>
      </c>
      <c r="B109">
        <v>39</v>
      </c>
      <c r="C109">
        <v>2420</v>
      </c>
      <c r="D109">
        <v>10</v>
      </c>
      <c r="E109" t="s">
        <v>371</v>
      </c>
      <c r="F109" t="s">
        <v>377</v>
      </c>
      <c r="G109">
        <v>503</v>
      </c>
      <c r="H109">
        <v>512</v>
      </c>
      <c r="I109">
        <v>1015</v>
      </c>
      <c r="J109">
        <v>1060</v>
      </c>
      <c r="K109">
        <f t="shared" si="2"/>
        <v>-45</v>
      </c>
      <c r="L109" t="str">
        <f t="shared" si="3"/>
        <v>YES</v>
      </c>
      <c r="M109" s="7">
        <f>INDEX('NJ State Aid'!C:C, MATCH(F109, 'NJ State Aid'!A:A, 0))</f>
        <v>4388736</v>
      </c>
    </row>
    <row r="110" spans="1:13" x14ac:dyDescent="0.2">
      <c r="A110" t="s">
        <v>496</v>
      </c>
      <c r="B110">
        <v>3</v>
      </c>
      <c r="C110">
        <v>1345</v>
      </c>
      <c r="D110">
        <v>50</v>
      </c>
      <c r="E110" t="s">
        <v>13</v>
      </c>
      <c r="F110" t="s">
        <v>22</v>
      </c>
      <c r="G110">
        <v>499</v>
      </c>
      <c r="H110">
        <v>516</v>
      </c>
      <c r="I110">
        <v>1015</v>
      </c>
      <c r="J110">
        <v>1060</v>
      </c>
      <c r="K110">
        <f t="shared" si="2"/>
        <v>-45</v>
      </c>
      <c r="L110" t="str">
        <f t="shared" si="3"/>
        <v>YES</v>
      </c>
      <c r="M110" s="7">
        <f>INDEX('NJ State Aid'!C:C, MATCH(F110, 'NJ State Aid'!A:A, 0))</f>
        <v>3127693</v>
      </c>
    </row>
    <row r="111" spans="1:13" x14ac:dyDescent="0.2">
      <c r="A111" t="s">
        <v>149</v>
      </c>
      <c r="B111">
        <v>13</v>
      </c>
      <c r="C111">
        <v>3570</v>
      </c>
      <c r="D111">
        <v>304</v>
      </c>
      <c r="E111" t="s">
        <v>129</v>
      </c>
      <c r="F111" t="s">
        <v>147</v>
      </c>
      <c r="G111">
        <v>497</v>
      </c>
      <c r="H111">
        <v>518</v>
      </c>
      <c r="I111">
        <v>1015</v>
      </c>
      <c r="J111">
        <v>1060</v>
      </c>
      <c r="K111">
        <f t="shared" si="2"/>
        <v>-45</v>
      </c>
      <c r="L111" t="str">
        <f t="shared" si="3"/>
        <v>YES</v>
      </c>
      <c r="M111" s="7">
        <f>INDEX('NJ State Aid'!C:C, MATCH(F111, 'NJ State Aid'!A:A, 0))</f>
        <v>742025051</v>
      </c>
    </row>
    <row r="112" spans="1:13" x14ac:dyDescent="0.2">
      <c r="A112" t="s">
        <v>702</v>
      </c>
      <c r="B112">
        <v>11</v>
      </c>
      <c r="C112">
        <v>5390</v>
      </c>
      <c r="D112">
        <v>50</v>
      </c>
      <c r="E112" t="s">
        <v>123</v>
      </c>
      <c r="F112" t="s">
        <v>128</v>
      </c>
      <c r="G112">
        <v>508</v>
      </c>
      <c r="H112">
        <v>508</v>
      </c>
      <c r="I112">
        <v>1016</v>
      </c>
      <c r="J112">
        <v>1060</v>
      </c>
      <c r="K112">
        <f t="shared" si="2"/>
        <v>-44</v>
      </c>
      <c r="L112" t="str">
        <f t="shared" si="3"/>
        <v>NO</v>
      </c>
      <c r="M112" s="7">
        <f>INDEX('NJ State Aid'!C:C, MATCH(F112, 'NJ State Aid'!A:A, 0))</f>
        <v>136799340</v>
      </c>
    </row>
    <row r="113" spans="1:13" x14ac:dyDescent="0.2">
      <c r="A113" t="s">
        <v>88</v>
      </c>
      <c r="B113">
        <v>5</v>
      </c>
      <c r="C113">
        <v>4450</v>
      </c>
      <c r="D113">
        <v>50</v>
      </c>
      <c r="E113" t="s">
        <v>72</v>
      </c>
      <c r="F113" t="s">
        <v>89</v>
      </c>
      <c r="G113">
        <v>504</v>
      </c>
      <c r="H113">
        <v>512</v>
      </c>
      <c r="I113">
        <v>1016</v>
      </c>
      <c r="J113">
        <v>1060</v>
      </c>
      <c r="K113">
        <f t="shared" si="2"/>
        <v>-44</v>
      </c>
      <c r="L113" t="str">
        <f t="shared" si="3"/>
        <v>YES</v>
      </c>
      <c r="M113" s="7">
        <f>INDEX('NJ State Aid'!C:C, MATCH(F113, 'NJ State Aid'!A:A, 0))</f>
        <v>10939934</v>
      </c>
    </row>
    <row r="114" spans="1:13" x14ac:dyDescent="0.2">
      <c r="A114" t="s">
        <v>591</v>
      </c>
      <c r="B114">
        <v>23</v>
      </c>
      <c r="C114">
        <v>3150</v>
      </c>
      <c r="D114">
        <v>40</v>
      </c>
      <c r="E114" t="s">
        <v>217</v>
      </c>
      <c r="F114" t="s">
        <v>226</v>
      </c>
      <c r="G114">
        <v>492</v>
      </c>
      <c r="H114">
        <v>524</v>
      </c>
      <c r="I114">
        <v>1016</v>
      </c>
      <c r="J114">
        <v>1060</v>
      </c>
      <c r="K114">
        <f t="shared" si="2"/>
        <v>-44</v>
      </c>
      <c r="L114" t="str">
        <f t="shared" si="3"/>
        <v>YES</v>
      </c>
      <c r="M114" s="7">
        <f>INDEX('NJ State Aid'!C:C, MATCH(F114, 'NJ State Aid'!A:A, 0))</f>
        <v>13302416</v>
      </c>
    </row>
    <row r="115" spans="1:13" x14ac:dyDescent="0.2">
      <c r="A115" t="s">
        <v>259</v>
      </c>
      <c r="B115">
        <v>25</v>
      </c>
      <c r="C115">
        <v>3510</v>
      </c>
      <c r="D115">
        <v>50</v>
      </c>
      <c r="E115" t="s">
        <v>242</v>
      </c>
      <c r="F115" t="s">
        <v>260</v>
      </c>
      <c r="G115">
        <v>500</v>
      </c>
      <c r="H115">
        <v>517</v>
      </c>
      <c r="I115">
        <v>1017</v>
      </c>
      <c r="J115">
        <v>1060</v>
      </c>
      <c r="K115">
        <f t="shared" si="2"/>
        <v>-43</v>
      </c>
      <c r="L115" t="str">
        <f t="shared" si="3"/>
        <v>YES</v>
      </c>
      <c r="M115" s="7">
        <f>INDEX('NJ State Aid'!C:C, MATCH(F115, 'NJ State Aid'!A:A, 0))</f>
        <v>32746719</v>
      </c>
    </row>
    <row r="116" spans="1:13" x14ac:dyDescent="0.2">
      <c r="A116" t="s">
        <v>522</v>
      </c>
      <c r="B116">
        <v>3</v>
      </c>
      <c r="C116">
        <v>1860</v>
      </c>
      <c r="D116">
        <v>50</v>
      </c>
      <c r="E116" t="s">
        <v>13</v>
      </c>
      <c r="F116" t="s">
        <v>32</v>
      </c>
      <c r="G116">
        <v>509</v>
      </c>
      <c r="H116">
        <v>510</v>
      </c>
      <c r="I116">
        <v>1019</v>
      </c>
      <c r="J116">
        <v>1060</v>
      </c>
      <c r="K116">
        <f t="shared" si="2"/>
        <v>-41</v>
      </c>
      <c r="L116" t="str">
        <f t="shared" si="3"/>
        <v>YES</v>
      </c>
      <c r="M116" s="7">
        <f>INDEX('NJ State Aid'!C:C, MATCH(F116, 'NJ State Aid'!A:A, 0))</f>
        <v>12963674</v>
      </c>
    </row>
    <row r="117" spans="1:13" x14ac:dyDescent="0.2">
      <c r="A117" t="s">
        <v>622</v>
      </c>
      <c r="B117">
        <v>35</v>
      </c>
      <c r="C117">
        <v>3670</v>
      </c>
      <c r="D117">
        <v>50</v>
      </c>
      <c r="E117" t="s">
        <v>341</v>
      </c>
      <c r="F117" t="s">
        <v>351</v>
      </c>
      <c r="G117">
        <v>515</v>
      </c>
      <c r="H117">
        <v>508</v>
      </c>
      <c r="I117">
        <v>1023</v>
      </c>
      <c r="J117">
        <v>1060</v>
      </c>
      <c r="K117">
        <f t="shared" si="2"/>
        <v>-37</v>
      </c>
      <c r="L117" t="str">
        <f t="shared" si="3"/>
        <v>NO</v>
      </c>
      <c r="M117" s="7">
        <f>INDEX('NJ State Aid'!C:C, MATCH(F117, 'NJ State Aid'!A:A, 0))</f>
        <v>24863280</v>
      </c>
    </row>
    <row r="118" spans="1:13" x14ac:dyDescent="0.2">
      <c r="A118" t="s">
        <v>434</v>
      </c>
      <c r="B118">
        <v>13</v>
      </c>
      <c r="C118">
        <v>250</v>
      </c>
      <c r="D118">
        <v>20</v>
      </c>
      <c r="E118" t="s">
        <v>129</v>
      </c>
      <c r="F118" t="s">
        <v>130</v>
      </c>
      <c r="G118">
        <v>515</v>
      </c>
      <c r="H118">
        <v>510</v>
      </c>
      <c r="I118">
        <v>1025</v>
      </c>
      <c r="J118">
        <v>1060</v>
      </c>
      <c r="K118">
        <f t="shared" si="2"/>
        <v>-35</v>
      </c>
      <c r="L118" t="str">
        <f t="shared" si="3"/>
        <v>NO</v>
      </c>
      <c r="M118" s="7">
        <f>INDEX('NJ State Aid'!C:C, MATCH(F118, 'NJ State Aid'!A:A, 0))</f>
        <v>25971780</v>
      </c>
    </row>
    <row r="119" spans="1:13" x14ac:dyDescent="0.2">
      <c r="A119" t="s">
        <v>517</v>
      </c>
      <c r="B119">
        <v>7</v>
      </c>
      <c r="C119">
        <v>1770</v>
      </c>
      <c r="D119">
        <v>50</v>
      </c>
      <c r="E119" t="s">
        <v>92</v>
      </c>
      <c r="F119" t="s">
        <v>100</v>
      </c>
      <c r="G119">
        <v>514</v>
      </c>
      <c r="H119">
        <v>511</v>
      </c>
      <c r="I119">
        <v>1025</v>
      </c>
      <c r="J119">
        <v>1060</v>
      </c>
      <c r="K119">
        <f t="shared" si="2"/>
        <v>-35</v>
      </c>
      <c r="L119" t="str">
        <f t="shared" si="3"/>
        <v>NO</v>
      </c>
      <c r="M119" s="7">
        <f>INDEX('NJ State Aid'!C:C, MATCH(F119, 'NJ State Aid'!A:A, 0))</f>
        <v>30108192</v>
      </c>
    </row>
    <row r="120" spans="1:13" x14ac:dyDescent="0.2">
      <c r="A120" t="s">
        <v>678</v>
      </c>
      <c r="B120">
        <v>23</v>
      </c>
      <c r="C120">
        <v>4920</v>
      </c>
      <c r="D120">
        <v>50</v>
      </c>
      <c r="E120" t="s">
        <v>217</v>
      </c>
      <c r="F120" t="s">
        <v>236</v>
      </c>
      <c r="G120">
        <v>509</v>
      </c>
      <c r="H120">
        <v>516</v>
      </c>
      <c r="I120">
        <v>1025</v>
      </c>
      <c r="J120">
        <v>1060</v>
      </c>
      <c r="K120">
        <f t="shared" si="2"/>
        <v>-35</v>
      </c>
      <c r="L120" t="str">
        <f t="shared" si="3"/>
        <v>YES</v>
      </c>
      <c r="M120" s="7">
        <f>INDEX('NJ State Aid'!C:C, MATCH(F120, 'NJ State Aid'!A:A, 0))</f>
        <v>13036888</v>
      </c>
    </row>
    <row r="121" spans="1:13" x14ac:dyDescent="0.2">
      <c r="A121" t="s">
        <v>662</v>
      </c>
      <c r="B121">
        <v>3</v>
      </c>
      <c r="C121">
        <v>4380</v>
      </c>
      <c r="D121">
        <v>50</v>
      </c>
      <c r="E121" t="s">
        <v>13</v>
      </c>
      <c r="F121" t="s">
        <v>57</v>
      </c>
      <c r="G121">
        <v>511</v>
      </c>
      <c r="H121">
        <v>515</v>
      </c>
      <c r="I121">
        <v>1026</v>
      </c>
      <c r="J121">
        <v>1060</v>
      </c>
      <c r="K121">
        <f t="shared" si="2"/>
        <v>-34</v>
      </c>
      <c r="L121" t="str">
        <f t="shared" si="3"/>
        <v>YES</v>
      </c>
      <c r="M121" s="7">
        <f>INDEX('NJ State Aid'!C:C, MATCH(F121, 'NJ State Aid'!A:A, 0))</f>
        <v>4962421</v>
      </c>
    </row>
    <row r="122" spans="1:13" x14ac:dyDescent="0.2">
      <c r="A122" t="s">
        <v>521</v>
      </c>
      <c r="B122">
        <v>1</v>
      </c>
      <c r="C122">
        <v>1790</v>
      </c>
      <c r="D122">
        <v>50</v>
      </c>
      <c r="E122" t="s">
        <v>0</v>
      </c>
      <c r="F122" t="s">
        <v>7</v>
      </c>
      <c r="G122">
        <v>509</v>
      </c>
      <c r="H122">
        <v>518</v>
      </c>
      <c r="I122">
        <v>1027</v>
      </c>
      <c r="J122">
        <v>1060</v>
      </c>
      <c r="K122">
        <f t="shared" si="2"/>
        <v>-33</v>
      </c>
      <c r="L122" t="str">
        <f t="shared" si="3"/>
        <v>YES</v>
      </c>
      <c r="M122" s="7">
        <f>INDEX('NJ State Aid'!C:C, MATCH(F122, 'NJ State Aid'!A:A, 0))</f>
        <v>31349652</v>
      </c>
    </row>
    <row r="123" spans="1:13" x14ac:dyDescent="0.2">
      <c r="A123" t="s">
        <v>443</v>
      </c>
      <c r="B123">
        <v>7</v>
      </c>
      <c r="C123">
        <v>390</v>
      </c>
      <c r="D123">
        <v>50</v>
      </c>
      <c r="E123" t="s">
        <v>92</v>
      </c>
      <c r="F123" t="s">
        <v>94</v>
      </c>
      <c r="G123">
        <v>517</v>
      </c>
      <c r="H123">
        <v>511</v>
      </c>
      <c r="I123">
        <v>1028</v>
      </c>
      <c r="J123">
        <v>1060</v>
      </c>
      <c r="K123">
        <f t="shared" si="2"/>
        <v>-32</v>
      </c>
      <c r="L123" t="str">
        <f t="shared" si="3"/>
        <v>NO</v>
      </c>
      <c r="M123" s="7">
        <f>INDEX('NJ State Aid'!C:C, MATCH(F123, 'NJ State Aid'!A:A, 0))</f>
        <v>33536468</v>
      </c>
    </row>
    <row r="124" spans="1:13" x14ac:dyDescent="0.2">
      <c r="A124" t="s">
        <v>646</v>
      </c>
      <c r="B124">
        <v>5</v>
      </c>
      <c r="C124">
        <v>4050</v>
      </c>
      <c r="D124">
        <v>55</v>
      </c>
      <c r="E124" t="s">
        <v>72</v>
      </c>
      <c r="F124" t="s">
        <v>86</v>
      </c>
      <c r="G124">
        <v>504</v>
      </c>
      <c r="H124">
        <v>525</v>
      </c>
      <c r="I124">
        <v>1029</v>
      </c>
      <c r="J124">
        <v>1060</v>
      </c>
      <c r="K124">
        <f t="shared" si="2"/>
        <v>-31</v>
      </c>
      <c r="L124" t="str">
        <f t="shared" si="3"/>
        <v>YES</v>
      </c>
      <c r="M124" s="7">
        <f>INDEX('NJ State Aid'!C:C, MATCH(F124, 'NJ State Aid'!A:A, 0))</f>
        <v>83609595</v>
      </c>
    </row>
    <row r="125" spans="1:13" x14ac:dyDescent="0.2">
      <c r="A125" t="s">
        <v>573</v>
      </c>
      <c r="B125">
        <v>3</v>
      </c>
      <c r="C125">
        <v>2740</v>
      </c>
      <c r="D125">
        <v>50</v>
      </c>
      <c r="E125" t="s">
        <v>13</v>
      </c>
      <c r="F125" t="s">
        <v>35</v>
      </c>
      <c r="G125">
        <v>518</v>
      </c>
      <c r="H125">
        <v>514</v>
      </c>
      <c r="I125">
        <v>1032</v>
      </c>
      <c r="J125">
        <v>1060</v>
      </c>
      <c r="K125">
        <f t="shared" si="2"/>
        <v>-28</v>
      </c>
      <c r="L125" t="str">
        <f t="shared" si="3"/>
        <v>NO</v>
      </c>
      <c r="M125" s="7">
        <f>INDEX('NJ State Aid'!C:C, MATCH(F125, 'NJ State Aid'!A:A, 0))</f>
        <v>14508710</v>
      </c>
    </row>
    <row r="126" spans="1:13" x14ac:dyDescent="0.2">
      <c r="A126" t="s">
        <v>554</v>
      </c>
      <c r="B126">
        <v>17</v>
      </c>
      <c r="C126">
        <v>2410</v>
      </c>
      <c r="D126">
        <v>50</v>
      </c>
      <c r="E126" t="s">
        <v>183</v>
      </c>
      <c r="F126" t="s">
        <v>189</v>
      </c>
      <c r="G126">
        <v>513</v>
      </c>
      <c r="H126">
        <v>519</v>
      </c>
      <c r="I126">
        <v>1032</v>
      </c>
      <c r="J126">
        <v>1060</v>
      </c>
      <c r="K126">
        <f t="shared" si="2"/>
        <v>-28</v>
      </c>
      <c r="L126" t="str">
        <f t="shared" si="3"/>
        <v>YES</v>
      </c>
      <c r="M126" s="7">
        <f>INDEX('NJ State Aid'!C:C, MATCH(F126, 'NJ State Aid'!A:A, 0))</f>
        <v>30928987</v>
      </c>
    </row>
    <row r="127" spans="1:13" x14ac:dyDescent="0.2">
      <c r="A127" t="s">
        <v>530</v>
      </c>
      <c r="B127">
        <v>31</v>
      </c>
      <c r="C127">
        <v>2100</v>
      </c>
      <c r="D127">
        <v>50</v>
      </c>
      <c r="E127" t="s">
        <v>309</v>
      </c>
      <c r="F127" t="s">
        <v>311</v>
      </c>
      <c r="G127">
        <v>508</v>
      </c>
      <c r="H127">
        <v>526</v>
      </c>
      <c r="I127">
        <v>1034</v>
      </c>
      <c r="J127">
        <v>1060</v>
      </c>
      <c r="K127">
        <f t="shared" si="2"/>
        <v>-26</v>
      </c>
      <c r="L127" t="str">
        <f t="shared" si="3"/>
        <v>YES</v>
      </c>
      <c r="M127" s="7">
        <f>INDEX('NJ State Aid'!C:C, MATCH(F127, 'NJ State Aid'!A:A, 0))</f>
        <v>2077172</v>
      </c>
    </row>
    <row r="128" spans="1:13" x14ac:dyDescent="0.2">
      <c r="A128" t="s">
        <v>666</v>
      </c>
      <c r="B128">
        <v>39</v>
      </c>
      <c r="C128">
        <v>4550</v>
      </c>
      <c r="D128">
        <v>50</v>
      </c>
      <c r="E128" t="s">
        <v>371</v>
      </c>
      <c r="F128" t="s">
        <v>385</v>
      </c>
      <c r="G128">
        <v>529</v>
      </c>
      <c r="H128">
        <v>506</v>
      </c>
      <c r="I128">
        <v>1035</v>
      </c>
      <c r="J128">
        <v>1060</v>
      </c>
      <c r="K128">
        <f t="shared" si="2"/>
        <v>-25</v>
      </c>
      <c r="L128" t="str">
        <f t="shared" si="3"/>
        <v>NO</v>
      </c>
      <c r="M128" s="7">
        <f>INDEX('NJ State Aid'!C:C, MATCH(F128, 'NJ State Aid'!A:A, 0))</f>
        <v>10554830</v>
      </c>
    </row>
    <row r="129" spans="1:13" x14ac:dyDescent="0.2">
      <c r="A129" t="s">
        <v>472</v>
      </c>
      <c r="B129">
        <v>31</v>
      </c>
      <c r="C129">
        <v>900</v>
      </c>
      <c r="D129">
        <v>30</v>
      </c>
      <c r="E129" t="s">
        <v>309</v>
      </c>
      <c r="F129" t="s">
        <v>310</v>
      </c>
      <c r="G129">
        <v>519</v>
      </c>
      <c r="H129">
        <v>516</v>
      </c>
      <c r="I129">
        <v>1035</v>
      </c>
      <c r="J129">
        <v>1060</v>
      </c>
      <c r="K129">
        <f t="shared" si="2"/>
        <v>-25</v>
      </c>
      <c r="L129" t="str">
        <f t="shared" si="3"/>
        <v>NO</v>
      </c>
      <c r="M129" s="7">
        <f>INDEX('NJ State Aid'!C:C, MATCH(F129, 'NJ State Aid'!A:A, 0))</f>
        <v>26578363</v>
      </c>
    </row>
    <row r="130" spans="1:13" x14ac:dyDescent="0.2">
      <c r="A130" t="s">
        <v>486</v>
      </c>
      <c r="B130">
        <v>13</v>
      </c>
      <c r="C130">
        <v>1210</v>
      </c>
      <c r="D130">
        <v>30</v>
      </c>
      <c r="E130" t="s">
        <v>129</v>
      </c>
      <c r="F130" t="s">
        <v>139</v>
      </c>
      <c r="G130">
        <v>515</v>
      </c>
      <c r="H130">
        <v>521</v>
      </c>
      <c r="I130">
        <v>1036</v>
      </c>
      <c r="J130">
        <v>1060</v>
      </c>
      <c r="K130">
        <f t="shared" ref="K130:K193" si="4">I130-J130</f>
        <v>-24</v>
      </c>
      <c r="L130" t="str">
        <f t="shared" si="3"/>
        <v>YES</v>
      </c>
      <c r="M130" s="7">
        <f>INDEX('NJ State Aid'!C:C, MATCH(F130, 'NJ State Aid'!A:A, 0))</f>
        <v>178297649</v>
      </c>
    </row>
    <row r="131" spans="1:13" x14ac:dyDescent="0.2">
      <c r="A131" t="s">
        <v>651</v>
      </c>
      <c r="B131">
        <v>7</v>
      </c>
      <c r="C131">
        <v>4110</v>
      </c>
      <c r="D131">
        <v>10</v>
      </c>
      <c r="E131" t="s">
        <v>92</v>
      </c>
      <c r="F131" t="s">
        <v>109</v>
      </c>
      <c r="G131">
        <v>514</v>
      </c>
      <c r="H131">
        <v>523</v>
      </c>
      <c r="I131">
        <v>1037</v>
      </c>
      <c r="J131">
        <v>1060</v>
      </c>
      <c r="K131">
        <f t="shared" si="4"/>
        <v>-23</v>
      </c>
      <c r="L131" t="str">
        <f t="shared" ref="L131:L194" si="5">IF(H131&gt;G131, "YES", "NO")</f>
        <v>YES</v>
      </c>
      <c r="M131" s="7">
        <f>INDEX('NJ State Aid'!C:C, MATCH(F131, 'NJ State Aid'!A:A, 0))</f>
        <v>16452958</v>
      </c>
    </row>
    <row r="132" spans="1:13" x14ac:dyDescent="0.2">
      <c r="A132" t="s">
        <v>633</v>
      </c>
      <c r="B132">
        <v>5</v>
      </c>
      <c r="C132">
        <v>3920</v>
      </c>
      <c r="D132">
        <v>50</v>
      </c>
      <c r="E132" t="s">
        <v>72</v>
      </c>
      <c r="F132" t="s">
        <v>85</v>
      </c>
      <c r="G132">
        <v>513</v>
      </c>
      <c r="H132">
        <v>524</v>
      </c>
      <c r="I132">
        <v>1037</v>
      </c>
      <c r="J132">
        <v>1060</v>
      </c>
      <c r="K132">
        <f t="shared" si="4"/>
        <v>-23</v>
      </c>
      <c r="L132" t="str">
        <f t="shared" si="5"/>
        <v>YES</v>
      </c>
      <c r="M132" s="7">
        <f>INDEX('NJ State Aid'!C:C, MATCH(F132, 'NJ State Aid'!A:A, 0))</f>
        <v>4755011</v>
      </c>
    </row>
    <row r="133" spans="1:13" x14ac:dyDescent="0.2">
      <c r="A133" t="s">
        <v>476</v>
      </c>
      <c r="B133">
        <v>11</v>
      </c>
      <c r="C133">
        <v>997</v>
      </c>
      <c r="D133">
        <v>30</v>
      </c>
      <c r="E133" t="s">
        <v>123</v>
      </c>
      <c r="F133" t="s">
        <v>125</v>
      </c>
      <c r="G133">
        <v>516</v>
      </c>
      <c r="H133">
        <v>523</v>
      </c>
      <c r="I133">
        <v>1039</v>
      </c>
      <c r="J133">
        <v>1060</v>
      </c>
      <c r="K133">
        <f t="shared" si="4"/>
        <v>-21</v>
      </c>
      <c r="L133" t="str">
        <f t="shared" si="5"/>
        <v>YES</v>
      </c>
      <c r="M133" s="7">
        <f>INDEX('NJ State Aid'!C:C, MATCH(F133, 'NJ State Aid'!A:A, 0))</f>
        <v>12244449</v>
      </c>
    </row>
    <row r="134" spans="1:13" x14ac:dyDescent="0.2">
      <c r="A134" t="s">
        <v>433</v>
      </c>
      <c r="B134">
        <v>17</v>
      </c>
      <c r="C134">
        <v>220</v>
      </c>
      <c r="D134">
        <v>20</v>
      </c>
      <c r="E134" t="s">
        <v>183</v>
      </c>
      <c r="F134" t="s">
        <v>184</v>
      </c>
      <c r="G134">
        <v>518</v>
      </c>
      <c r="H134">
        <v>526</v>
      </c>
      <c r="I134">
        <v>1044</v>
      </c>
      <c r="J134">
        <v>1060</v>
      </c>
      <c r="K134">
        <f t="shared" si="4"/>
        <v>-16</v>
      </c>
      <c r="L134" t="str">
        <f t="shared" si="5"/>
        <v>YES</v>
      </c>
      <c r="M134" s="7">
        <f>INDEX('NJ State Aid'!C:C, MATCH(F134, 'NJ State Aid'!A:A, 0))</f>
        <v>54016434</v>
      </c>
    </row>
    <row r="135" spans="1:13" x14ac:dyDescent="0.2">
      <c r="A135" t="s">
        <v>464</v>
      </c>
      <c r="B135">
        <v>23</v>
      </c>
      <c r="C135">
        <v>750</v>
      </c>
      <c r="D135">
        <v>30</v>
      </c>
      <c r="E135" t="s">
        <v>217</v>
      </c>
      <c r="F135" t="s">
        <v>218</v>
      </c>
      <c r="G135">
        <v>528</v>
      </c>
      <c r="H135">
        <v>517</v>
      </c>
      <c r="I135">
        <v>1045</v>
      </c>
      <c r="J135">
        <v>1060</v>
      </c>
      <c r="K135">
        <f t="shared" si="4"/>
        <v>-15</v>
      </c>
      <c r="L135" t="str">
        <f t="shared" si="5"/>
        <v>NO</v>
      </c>
      <c r="M135" s="7">
        <f>INDEX('NJ State Aid'!C:C, MATCH(F135, 'NJ State Aid'!A:A, 0))</f>
        <v>27088743</v>
      </c>
    </row>
    <row r="136" spans="1:13" x14ac:dyDescent="0.2">
      <c r="A136" t="s">
        <v>640</v>
      </c>
      <c r="B136">
        <v>31</v>
      </c>
      <c r="C136">
        <v>3995</v>
      </c>
      <c r="D136">
        <v>50</v>
      </c>
      <c r="E136" t="s">
        <v>309</v>
      </c>
      <c r="F136" t="s">
        <v>315</v>
      </c>
      <c r="G136">
        <v>527</v>
      </c>
      <c r="H136">
        <v>519</v>
      </c>
      <c r="I136">
        <v>1046</v>
      </c>
      <c r="J136">
        <v>1060</v>
      </c>
      <c r="K136">
        <f t="shared" si="4"/>
        <v>-14</v>
      </c>
      <c r="L136" t="str">
        <f t="shared" si="5"/>
        <v>NO</v>
      </c>
      <c r="M136" s="7">
        <f>INDEX('NJ State Aid'!C:C, MATCH(F136, 'NJ State Aid'!A:A, 0))</f>
        <v>20019632</v>
      </c>
    </row>
    <row r="137" spans="1:13" x14ac:dyDescent="0.2">
      <c r="A137" t="s">
        <v>707</v>
      </c>
      <c r="B137">
        <v>41</v>
      </c>
      <c r="C137">
        <v>5460</v>
      </c>
      <c r="D137">
        <v>50</v>
      </c>
      <c r="E137" t="s">
        <v>395</v>
      </c>
      <c r="F137" t="s">
        <v>401</v>
      </c>
      <c r="G137">
        <v>508</v>
      </c>
      <c r="H137">
        <v>538</v>
      </c>
      <c r="I137">
        <v>1046</v>
      </c>
      <c r="J137">
        <v>1060</v>
      </c>
      <c r="K137">
        <f t="shared" si="4"/>
        <v>-14</v>
      </c>
      <c r="L137" t="str">
        <f t="shared" si="5"/>
        <v>YES</v>
      </c>
      <c r="M137" s="7">
        <f>INDEX('NJ State Aid'!C:C, MATCH(F137, 'NJ State Aid'!A:A, 0))</f>
        <v>3149187</v>
      </c>
    </row>
    <row r="138" spans="1:13" x14ac:dyDescent="0.2">
      <c r="A138" t="s">
        <v>503</v>
      </c>
      <c r="B138">
        <v>21</v>
      </c>
      <c r="C138">
        <v>1430</v>
      </c>
      <c r="D138">
        <v>50</v>
      </c>
      <c r="E138" t="s">
        <v>204</v>
      </c>
      <c r="F138" t="s">
        <v>206</v>
      </c>
      <c r="G138">
        <v>513</v>
      </c>
      <c r="H138">
        <v>534</v>
      </c>
      <c r="I138">
        <v>1047</v>
      </c>
      <c r="J138">
        <v>1060</v>
      </c>
      <c r="K138">
        <f t="shared" si="4"/>
        <v>-13</v>
      </c>
      <c r="L138" t="str">
        <f t="shared" si="5"/>
        <v>YES</v>
      </c>
      <c r="M138" s="7">
        <f>INDEX('NJ State Aid'!C:C, MATCH(F138, 'NJ State Aid'!A:A, 0))</f>
        <v>9668087</v>
      </c>
    </row>
    <row r="139" spans="1:13" x14ac:dyDescent="0.2">
      <c r="A139" t="s">
        <v>343</v>
      </c>
      <c r="B139">
        <v>35</v>
      </c>
      <c r="C139">
        <v>490</v>
      </c>
      <c r="D139">
        <v>20</v>
      </c>
      <c r="E139" t="s">
        <v>341</v>
      </c>
      <c r="F139" t="s">
        <v>344</v>
      </c>
      <c r="G139">
        <v>527</v>
      </c>
      <c r="H139">
        <v>522</v>
      </c>
      <c r="I139">
        <v>1049</v>
      </c>
      <c r="J139">
        <v>1060</v>
      </c>
      <c r="K139">
        <f t="shared" si="4"/>
        <v>-11</v>
      </c>
      <c r="L139" t="str">
        <f t="shared" si="5"/>
        <v>NO</v>
      </c>
      <c r="M139" s="7">
        <f>INDEX('NJ State Aid'!C:C, MATCH(F139, 'NJ State Aid'!A:A, 0))</f>
        <v>8202558</v>
      </c>
    </row>
    <row r="140" spans="1:13" x14ac:dyDescent="0.2">
      <c r="A140" t="s">
        <v>390</v>
      </c>
      <c r="B140">
        <v>39</v>
      </c>
      <c r="C140">
        <v>5290</v>
      </c>
      <c r="D140">
        <v>50</v>
      </c>
      <c r="E140" t="s">
        <v>371</v>
      </c>
      <c r="F140" t="s">
        <v>391</v>
      </c>
      <c r="G140">
        <v>525</v>
      </c>
      <c r="H140">
        <v>524</v>
      </c>
      <c r="I140">
        <v>1049</v>
      </c>
      <c r="J140">
        <v>1060</v>
      </c>
      <c r="K140">
        <f t="shared" si="4"/>
        <v>-11</v>
      </c>
      <c r="L140" t="str">
        <f t="shared" si="5"/>
        <v>NO</v>
      </c>
      <c r="M140" s="7">
        <f>INDEX('NJ State Aid'!C:C, MATCH(F140, 'NJ State Aid'!A:A, 0))</f>
        <v>31072907</v>
      </c>
    </row>
    <row r="141" spans="1:13" x14ac:dyDescent="0.2">
      <c r="A141" t="s">
        <v>429</v>
      </c>
      <c r="B141">
        <v>1</v>
      </c>
      <c r="C141">
        <v>110</v>
      </c>
      <c r="D141">
        <v>10</v>
      </c>
      <c r="E141" t="s">
        <v>0</v>
      </c>
      <c r="F141" t="s">
        <v>1</v>
      </c>
      <c r="G141">
        <v>524</v>
      </c>
      <c r="H141">
        <v>526</v>
      </c>
      <c r="I141">
        <v>1050</v>
      </c>
      <c r="J141">
        <v>1060</v>
      </c>
      <c r="K141">
        <f t="shared" si="4"/>
        <v>-10</v>
      </c>
      <c r="L141" t="str">
        <f t="shared" si="5"/>
        <v>YES</v>
      </c>
      <c r="M141" s="7">
        <f>INDEX('NJ State Aid'!C:C, MATCH(F141, 'NJ State Aid'!A:A, 0))</f>
        <v>18859785</v>
      </c>
    </row>
    <row r="142" spans="1:13" x14ac:dyDescent="0.2">
      <c r="A142" t="s">
        <v>210</v>
      </c>
      <c r="B142">
        <v>21</v>
      </c>
      <c r="C142">
        <v>1950</v>
      </c>
      <c r="D142">
        <v>60</v>
      </c>
      <c r="E142" t="s">
        <v>204</v>
      </c>
      <c r="F142" t="s">
        <v>208</v>
      </c>
      <c r="G142">
        <v>527</v>
      </c>
      <c r="H142">
        <v>525</v>
      </c>
      <c r="I142">
        <v>1052</v>
      </c>
      <c r="J142">
        <v>1060</v>
      </c>
      <c r="K142">
        <f t="shared" si="4"/>
        <v>-8</v>
      </c>
      <c r="L142" t="str">
        <f t="shared" si="5"/>
        <v>NO</v>
      </c>
      <c r="M142" s="7">
        <f>INDEX('NJ State Aid'!C:C, MATCH(F142, 'NJ State Aid'!A:A, 0))</f>
        <v>73888102</v>
      </c>
    </row>
    <row r="143" spans="1:13" x14ac:dyDescent="0.2">
      <c r="A143" t="s">
        <v>498</v>
      </c>
      <c r="B143">
        <v>3</v>
      </c>
      <c r="C143">
        <v>1370</v>
      </c>
      <c r="D143">
        <v>40</v>
      </c>
      <c r="E143" t="s">
        <v>13</v>
      </c>
      <c r="F143" t="s">
        <v>24</v>
      </c>
      <c r="G143">
        <v>523</v>
      </c>
      <c r="H143">
        <v>529</v>
      </c>
      <c r="I143">
        <v>1052</v>
      </c>
      <c r="J143">
        <v>1060</v>
      </c>
      <c r="K143">
        <f t="shared" si="4"/>
        <v>-8</v>
      </c>
      <c r="L143" t="str">
        <f t="shared" si="5"/>
        <v>YES</v>
      </c>
      <c r="M143" s="7">
        <f>INDEX('NJ State Aid'!C:C, MATCH(F143, 'NJ State Aid'!A:A, 0))</f>
        <v>9649835</v>
      </c>
    </row>
    <row r="144" spans="1:13" x14ac:dyDescent="0.2">
      <c r="A144" t="s">
        <v>126</v>
      </c>
      <c r="B144">
        <v>11</v>
      </c>
      <c r="C144">
        <v>3230</v>
      </c>
      <c r="D144">
        <v>50</v>
      </c>
      <c r="E144" t="s">
        <v>123</v>
      </c>
      <c r="F144" t="s">
        <v>127</v>
      </c>
      <c r="G144">
        <v>522</v>
      </c>
      <c r="H144">
        <v>530</v>
      </c>
      <c r="I144">
        <v>1052</v>
      </c>
      <c r="J144">
        <v>1060</v>
      </c>
      <c r="K144">
        <f t="shared" si="4"/>
        <v>-8</v>
      </c>
      <c r="L144" t="str">
        <f t="shared" si="5"/>
        <v>YES</v>
      </c>
      <c r="M144" s="7">
        <f>INDEX('NJ State Aid'!C:C, MATCH(F144, 'NJ State Aid'!A:A, 0))</f>
        <v>68009023</v>
      </c>
    </row>
    <row r="145" spans="1:13" x14ac:dyDescent="0.2">
      <c r="A145" t="s">
        <v>17</v>
      </c>
      <c r="B145">
        <v>3</v>
      </c>
      <c r="C145">
        <v>745</v>
      </c>
      <c r="D145">
        <v>50</v>
      </c>
      <c r="E145" t="s">
        <v>13</v>
      </c>
      <c r="F145" t="s">
        <v>18</v>
      </c>
      <c r="G145">
        <v>521</v>
      </c>
      <c r="H145">
        <v>531</v>
      </c>
      <c r="I145">
        <v>1052</v>
      </c>
      <c r="J145">
        <v>1060</v>
      </c>
      <c r="K145">
        <f t="shared" si="4"/>
        <v>-8</v>
      </c>
      <c r="L145" t="str">
        <f t="shared" si="5"/>
        <v>YES</v>
      </c>
      <c r="M145" s="7">
        <f>INDEX('NJ State Aid'!C:C, MATCH(F145, 'NJ State Aid'!A:A, 0))</f>
        <v>367314</v>
      </c>
    </row>
    <row r="146" spans="1:13" x14ac:dyDescent="0.2">
      <c r="A146" t="s">
        <v>515</v>
      </c>
      <c r="B146">
        <v>15</v>
      </c>
      <c r="C146">
        <v>1730</v>
      </c>
      <c r="D146">
        <v>50</v>
      </c>
      <c r="E146" t="s">
        <v>165</v>
      </c>
      <c r="F146" t="s">
        <v>171</v>
      </c>
      <c r="G146">
        <v>531</v>
      </c>
      <c r="H146">
        <v>522</v>
      </c>
      <c r="I146">
        <v>1053</v>
      </c>
      <c r="J146">
        <v>1060</v>
      </c>
      <c r="K146">
        <f t="shared" si="4"/>
        <v>-7</v>
      </c>
      <c r="L146" t="str">
        <f t="shared" si="5"/>
        <v>NO</v>
      </c>
      <c r="M146" s="7">
        <f>INDEX('NJ State Aid'!C:C, MATCH(F146, 'NJ State Aid'!A:A, 0))</f>
        <v>16554309</v>
      </c>
    </row>
    <row r="147" spans="1:13" x14ac:dyDescent="0.2">
      <c r="A147" t="s">
        <v>61</v>
      </c>
      <c r="B147">
        <v>3</v>
      </c>
      <c r="C147">
        <v>4610</v>
      </c>
      <c r="D147">
        <v>50</v>
      </c>
      <c r="E147" t="s">
        <v>13</v>
      </c>
      <c r="F147" t="s">
        <v>62</v>
      </c>
      <c r="G147">
        <v>517</v>
      </c>
      <c r="H147">
        <v>537</v>
      </c>
      <c r="I147">
        <v>1054</v>
      </c>
      <c r="J147">
        <v>1060</v>
      </c>
      <c r="K147">
        <f t="shared" si="4"/>
        <v>-6</v>
      </c>
      <c r="L147" t="str">
        <f t="shared" si="5"/>
        <v>YES</v>
      </c>
      <c r="M147" s="7">
        <f>INDEX('NJ State Aid'!C:C, MATCH(F147, 'NJ State Aid'!A:A, 0))</f>
        <v>1132133</v>
      </c>
    </row>
    <row r="148" spans="1:13" x14ac:dyDescent="0.2">
      <c r="A148" t="s">
        <v>430</v>
      </c>
      <c r="B148">
        <v>1</v>
      </c>
      <c r="C148">
        <v>120</v>
      </c>
      <c r="D148">
        <v>10</v>
      </c>
      <c r="E148" t="s">
        <v>0</v>
      </c>
      <c r="F148" t="s">
        <v>2</v>
      </c>
      <c r="G148">
        <v>528</v>
      </c>
      <c r="H148">
        <v>530</v>
      </c>
      <c r="I148">
        <v>1058</v>
      </c>
      <c r="J148">
        <v>1060</v>
      </c>
      <c r="K148">
        <f t="shared" si="4"/>
        <v>-2</v>
      </c>
      <c r="L148" t="str">
        <f t="shared" si="5"/>
        <v>YES</v>
      </c>
      <c r="M148" s="7">
        <f>INDEX('NJ State Aid'!C:C, MATCH(F148, 'NJ State Aid'!A:A, 0))</f>
        <v>3700925</v>
      </c>
    </row>
    <row r="149" spans="1:13" x14ac:dyDescent="0.2">
      <c r="A149" t="s">
        <v>444</v>
      </c>
      <c r="B149">
        <v>3</v>
      </c>
      <c r="C149">
        <v>440</v>
      </c>
      <c r="D149">
        <v>20</v>
      </c>
      <c r="E149" t="s">
        <v>13</v>
      </c>
      <c r="F149" t="s">
        <v>16</v>
      </c>
      <c r="G149">
        <v>523</v>
      </c>
      <c r="H149">
        <v>535</v>
      </c>
      <c r="I149">
        <v>1058</v>
      </c>
      <c r="J149">
        <v>1060</v>
      </c>
      <c r="K149">
        <f t="shared" si="4"/>
        <v>-2</v>
      </c>
      <c r="L149" t="str">
        <f t="shared" si="5"/>
        <v>YES</v>
      </c>
      <c r="M149" s="7">
        <f>INDEX('NJ State Aid'!C:C, MATCH(F149, 'NJ State Aid'!A:A, 0))</f>
        <v>5662189</v>
      </c>
    </row>
    <row r="150" spans="1:13" x14ac:dyDescent="0.2">
      <c r="A150" t="s">
        <v>445</v>
      </c>
      <c r="B150">
        <v>27</v>
      </c>
      <c r="C150">
        <v>450</v>
      </c>
      <c r="D150">
        <v>20</v>
      </c>
      <c r="E150" t="s">
        <v>270</v>
      </c>
      <c r="F150" t="s">
        <v>271</v>
      </c>
      <c r="G150">
        <v>530</v>
      </c>
      <c r="H150">
        <v>529</v>
      </c>
      <c r="I150">
        <v>1059</v>
      </c>
      <c r="J150">
        <v>1060</v>
      </c>
      <c r="K150">
        <f t="shared" si="4"/>
        <v>-1</v>
      </c>
      <c r="L150" t="str">
        <f t="shared" si="5"/>
        <v>NO</v>
      </c>
      <c r="M150" s="7">
        <f>INDEX('NJ State Aid'!C:C, MATCH(F150, 'NJ State Aid'!A:A, 0))</f>
        <v>1190814</v>
      </c>
    </row>
    <row r="151" spans="1:13" x14ac:dyDescent="0.2">
      <c r="A151" t="s">
        <v>471</v>
      </c>
      <c r="B151">
        <v>3</v>
      </c>
      <c r="C151">
        <v>890</v>
      </c>
      <c r="D151">
        <v>30</v>
      </c>
      <c r="E151" t="s">
        <v>13</v>
      </c>
      <c r="F151" t="s">
        <v>19</v>
      </c>
      <c r="G151">
        <v>533</v>
      </c>
      <c r="H151">
        <v>527</v>
      </c>
      <c r="I151">
        <v>1060</v>
      </c>
      <c r="J151">
        <v>1060</v>
      </c>
      <c r="K151">
        <f t="shared" si="4"/>
        <v>0</v>
      </c>
      <c r="L151" t="str">
        <f t="shared" si="5"/>
        <v>NO</v>
      </c>
      <c r="M151" s="7">
        <f>INDEX('NJ State Aid'!C:C, MATCH(F151, 'NJ State Aid'!A:A, 0))</f>
        <v>3665603</v>
      </c>
    </row>
    <row r="152" spans="1:13" x14ac:dyDescent="0.2">
      <c r="A152" t="s">
        <v>241</v>
      </c>
      <c r="B152">
        <v>23</v>
      </c>
      <c r="C152">
        <v>5850</v>
      </c>
      <c r="D152">
        <v>50</v>
      </c>
      <c r="E152" t="s">
        <v>217</v>
      </c>
      <c r="F152" t="s">
        <v>239</v>
      </c>
      <c r="G152">
        <v>538</v>
      </c>
      <c r="H152">
        <v>523</v>
      </c>
      <c r="I152">
        <v>1061</v>
      </c>
      <c r="J152">
        <v>1060</v>
      </c>
      <c r="K152">
        <f t="shared" si="4"/>
        <v>1</v>
      </c>
      <c r="L152" t="str">
        <f t="shared" si="5"/>
        <v>NO</v>
      </c>
      <c r="M152" s="7">
        <f>INDEX('NJ State Aid'!C:C, MATCH(F152, 'NJ State Aid'!A:A, 0))</f>
        <v>23934460</v>
      </c>
    </row>
    <row r="153" spans="1:13" x14ac:dyDescent="0.2">
      <c r="A153" t="s">
        <v>442</v>
      </c>
      <c r="B153">
        <v>7</v>
      </c>
      <c r="C153">
        <v>390</v>
      </c>
      <c r="D153">
        <v>30</v>
      </c>
      <c r="E153" t="s">
        <v>92</v>
      </c>
      <c r="F153" t="s">
        <v>94</v>
      </c>
      <c r="G153">
        <v>529</v>
      </c>
      <c r="H153">
        <v>532</v>
      </c>
      <c r="I153">
        <v>1061</v>
      </c>
      <c r="J153">
        <v>1060</v>
      </c>
      <c r="K153">
        <f t="shared" si="4"/>
        <v>1</v>
      </c>
      <c r="L153" t="str">
        <f t="shared" si="5"/>
        <v>YES</v>
      </c>
      <c r="M153" s="7">
        <f>INDEX('NJ State Aid'!C:C, MATCH(F153, 'NJ State Aid'!A:A, 0))</f>
        <v>33536468</v>
      </c>
    </row>
    <row r="154" spans="1:13" x14ac:dyDescent="0.2">
      <c r="A154" t="s">
        <v>3</v>
      </c>
      <c r="B154">
        <v>1</v>
      </c>
      <c r="C154">
        <v>590</v>
      </c>
      <c r="D154">
        <v>25</v>
      </c>
      <c r="E154" t="s">
        <v>0</v>
      </c>
      <c r="F154" t="s">
        <v>4</v>
      </c>
      <c r="G154">
        <v>538</v>
      </c>
      <c r="H154">
        <v>528</v>
      </c>
      <c r="I154">
        <v>1066</v>
      </c>
      <c r="J154">
        <v>1060</v>
      </c>
      <c r="K154">
        <f t="shared" si="4"/>
        <v>6</v>
      </c>
      <c r="L154" t="str">
        <f t="shared" si="5"/>
        <v>NO</v>
      </c>
      <c r="M154" s="7">
        <f>INDEX('NJ State Aid'!C:C, MATCH(F154, 'NJ State Aid'!A:A, 0))</f>
        <v>19421492</v>
      </c>
    </row>
    <row r="155" spans="1:13" x14ac:dyDescent="0.2">
      <c r="A155" t="s">
        <v>469</v>
      </c>
      <c r="B155">
        <v>39</v>
      </c>
      <c r="C155">
        <v>850</v>
      </c>
      <c r="D155">
        <v>5</v>
      </c>
      <c r="E155" t="s">
        <v>371</v>
      </c>
      <c r="F155" t="s">
        <v>373</v>
      </c>
      <c r="G155">
        <v>526</v>
      </c>
      <c r="H155">
        <v>540</v>
      </c>
      <c r="I155">
        <v>1066</v>
      </c>
      <c r="J155">
        <v>1060</v>
      </c>
      <c r="K155">
        <f t="shared" si="4"/>
        <v>6</v>
      </c>
      <c r="L155" t="str">
        <f t="shared" si="5"/>
        <v>YES</v>
      </c>
      <c r="M155" s="7">
        <f>INDEX('NJ State Aid'!C:C, MATCH(F155, 'NJ State Aid'!A:A, 0))</f>
        <v>1080129</v>
      </c>
    </row>
    <row r="156" spans="1:13" x14ac:dyDescent="0.2">
      <c r="A156" t="s">
        <v>674</v>
      </c>
      <c r="B156">
        <v>23</v>
      </c>
      <c r="C156">
        <v>4830</v>
      </c>
      <c r="D156">
        <v>30</v>
      </c>
      <c r="E156" t="s">
        <v>217</v>
      </c>
      <c r="F156" t="s">
        <v>233</v>
      </c>
      <c r="G156">
        <v>545</v>
      </c>
      <c r="H156">
        <v>522</v>
      </c>
      <c r="I156">
        <v>1067</v>
      </c>
      <c r="J156">
        <v>1060</v>
      </c>
      <c r="K156">
        <f t="shared" si="4"/>
        <v>7</v>
      </c>
      <c r="L156" t="str">
        <f t="shared" si="5"/>
        <v>NO</v>
      </c>
      <c r="M156" s="7">
        <f>INDEX('NJ State Aid'!C:C, MATCH(F156, 'NJ State Aid'!A:A, 0))</f>
        <v>6627860</v>
      </c>
    </row>
    <row r="157" spans="1:13" x14ac:dyDescent="0.2">
      <c r="A157" t="s">
        <v>710</v>
      </c>
      <c r="B157">
        <v>17</v>
      </c>
      <c r="C157">
        <v>5580</v>
      </c>
      <c r="D157">
        <v>50</v>
      </c>
      <c r="E157" t="s">
        <v>183</v>
      </c>
      <c r="F157" t="s">
        <v>194</v>
      </c>
      <c r="G157">
        <v>525</v>
      </c>
      <c r="H157">
        <v>542</v>
      </c>
      <c r="I157">
        <v>1067</v>
      </c>
      <c r="J157">
        <v>1060</v>
      </c>
      <c r="K157">
        <f t="shared" si="4"/>
        <v>7</v>
      </c>
      <c r="L157" t="str">
        <f t="shared" si="5"/>
        <v>YES</v>
      </c>
      <c r="M157" s="7">
        <f>INDEX('NJ State Aid'!C:C, MATCH(F157, 'NJ State Aid'!A:A, 0))</f>
        <v>2722708</v>
      </c>
    </row>
    <row r="158" spans="1:13" x14ac:dyDescent="0.2">
      <c r="A158" t="s">
        <v>619</v>
      </c>
      <c r="B158">
        <v>3</v>
      </c>
      <c r="C158">
        <v>3600</v>
      </c>
      <c r="D158">
        <v>50</v>
      </c>
      <c r="E158" t="s">
        <v>13</v>
      </c>
      <c r="F158" t="s">
        <v>41</v>
      </c>
      <c r="G158">
        <v>536</v>
      </c>
      <c r="H158">
        <v>534</v>
      </c>
      <c r="I158">
        <v>1070</v>
      </c>
      <c r="J158">
        <v>1060</v>
      </c>
      <c r="K158">
        <f t="shared" si="4"/>
        <v>10</v>
      </c>
      <c r="L158" t="str">
        <f t="shared" si="5"/>
        <v>NO</v>
      </c>
      <c r="M158" s="7">
        <f>INDEX('NJ State Aid'!C:C, MATCH(F158, 'NJ State Aid'!A:A, 0))</f>
        <v>1814432</v>
      </c>
    </row>
    <row r="159" spans="1:13" x14ac:dyDescent="0.2">
      <c r="A159" t="s">
        <v>454</v>
      </c>
      <c r="B159">
        <v>27</v>
      </c>
      <c r="C159">
        <v>630</v>
      </c>
      <c r="D159">
        <v>20</v>
      </c>
      <c r="E159" t="s">
        <v>270</v>
      </c>
      <c r="F159" t="s">
        <v>272</v>
      </c>
      <c r="G159">
        <v>526</v>
      </c>
      <c r="H159">
        <v>544</v>
      </c>
      <c r="I159">
        <v>1070</v>
      </c>
      <c r="J159">
        <v>1060</v>
      </c>
      <c r="K159">
        <f t="shared" si="4"/>
        <v>10</v>
      </c>
      <c r="L159" t="str">
        <f t="shared" si="5"/>
        <v>YES</v>
      </c>
      <c r="M159" s="7">
        <f>INDEX('NJ State Aid'!C:C, MATCH(F159, 'NJ State Aid'!A:A, 0))</f>
        <v>1998142</v>
      </c>
    </row>
    <row r="160" spans="1:13" x14ac:dyDescent="0.2">
      <c r="A160" t="s">
        <v>507</v>
      </c>
      <c r="B160">
        <v>35</v>
      </c>
      <c r="C160">
        <v>1610</v>
      </c>
      <c r="D160">
        <v>50</v>
      </c>
      <c r="E160" t="s">
        <v>341</v>
      </c>
      <c r="F160" t="s">
        <v>347</v>
      </c>
      <c r="G160">
        <v>541</v>
      </c>
      <c r="H160">
        <v>531</v>
      </c>
      <c r="I160">
        <v>1072</v>
      </c>
      <c r="J160">
        <v>1060</v>
      </c>
      <c r="K160">
        <f t="shared" si="4"/>
        <v>12</v>
      </c>
      <c r="L160" t="str">
        <f t="shared" si="5"/>
        <v>NO</v>
      </c>
      <c r="M160" s="7">
        <f>INDEX('NJ State Aid'!C:C, MATCH(F160, 'NJ State Aid'!A:A, 0))</f>
        <v>13283157</v>
      </c>
    </row>
    <row r="161" spans="1:13" x14ac:dyDescent="0.2">
      <c r="A161" t="s">
        <v>641</v>
      </c>
      <c r="B161">
        <v>31</v>
      </c>
      <c r="C161">
        <v>3990</v>
      </c>
      <c r="D161">
        <v>50</v>
      </c>
      <c r="E161" t="s">
        <v>309</v>
      </c>
      <c r="F161" t="s">
        <v>316</v>
      </c>
      <c r="G161">
        <v>534</v>
      </c>
      <c r="H161">
        <v>538</v>
      </c>
      <c r="I161">
        <v>1072</v>
      </c>
      <c r="J161">
        <v>1060</v>
      </c>
      <c r="K161">
        <f t="shared" si="4"/>
        <v>12</v>
      </c>
      <c r="L161" t="str">
        <f t="shared" si="5"/>
        <v>YES</v>
      </c>
      <c r="M161" s="7">
        <f>INDEX('NJ State Aid'!C:C, MATCH(F161, 'NJ State Aid'!A:A, 0))</f>
        <v>1013467</v>
      </c>
    </row>
    <row r="162" spans="1:13" x14ac:dyDescent="0.2">
      <c r="A162" t="s">
        <v>238</v>
      </c>
      <c r="B162">
        <v>23</v>
      </c>
      <c r="C162">
        <v>5850</v>
      </c>
      <c r="D162">
        <v>20</v>
      </c>
      <c r="E162" t="s">
        <v>217</v>
      </c>
      <c r="F162" t="s">
        <v>239</v>
      </c>
      <c r="G162">
        <v>542</v>
      </c>
      <c r="H162">
        <v>531</v>
      </c>
      <c r="I162">
        <v>1073</v>
      </c>
      <c r="J162">
        <v>1060</v>
      </c>
      <c r="K162">
        <f t="shared" si="4"/>
        <v>13</v>
      </c>
      <c r="L162" t="str">
        <f t="shared" si="5"/>
        <v>NO</v>
      </c>
      <c r="M162" s="7">
        <f>INDEX('NJ State Aid'!C:C, MATCH(F162, 'NJ State Aid'!A:A, 0))</f>
        <v>23934460</v>
      </c>
    </row>
    <row r="163" spans="1:13" x14ac:dyDescent="0.2">
      <c r="A163" t="s">
        <v>582</v>
      </c>
      <c r="B163">
        <v>5</v>
      </c>
      <c r="C163">
        <v>3010</v>
      </c>
      <c r="D163">
        <v>30</v>
      </c>
      <c r="E163" t="s">
        <v>72</v>
      </c>
      <c r="F163" t="s">
        <v>82</v>
      </c>
      <c r="G163">
        <v>539</v>
      </c>
      <c r="H163">
        <v>534</v>
      </c>
      <c r="I163">
        <v>1073</v>
      </c>
      <c r="J163">
        <v>1060</v>
      </c>
      <c r="K163">
        <f t="shared" si="4"/>
        <v>13</v>
      </c>
      <c r="L163" t="str">
        <f t="shared" si="5"/>
        <v>NO</v>
      </c>
      <c r="M163" s="7">
        <f>INDEX('NJ State Aid'!C:C, MATCH(F163, 'NJ State Aid'!A:A, 0))</f>
        <v>8650279</v>
      </c>
    </row>
    <row r="164" spans="1:13" x14ac:dyDescent="0.2">
      <c r="A164" t="s">
        <v>669</v>
      </c>
      <c r="B164">
        <v>33</v>
      </c>
      <c r="C164">
        <v>4640</v>
      </c>
      <c r="D164">
        <v>40</v>
      </c>
      <c r="E164" t="s">
        <v>332</v>
      </c>
      <c r="F164" t="s">
        <v>339</v>
      </c>
      <c r="G164">
        <v>532</v>
      </c>
      <c r="H164">
        <v>541</v>
      </c>
      <c r="I164">
        <v>1073</v>
      </c>
      <c r="J164">
        <v>1060</v>
      </c>
      <c r="K164">
        <f t="shared" si="4"/>
        <v>13</v>
      </c>
      <c r="L164" t="str">
        <f t="shared" si="5"/>
        <v>YES</v>
      </c>
      <c r="M164" s="7">
        <f>INDEX('NJ State Aid'!C:C, MATCH(F164, 'NJ State Aid'!A:A, 0))</f>
        <v>4650594</v>
      </c>
    </row>
    <row r="165" spans="1:13" x14ac:dyDescent="0.2">
      <c r="A165" t="s">
        <v>438</v>
      </c>
      <c r="B165">
        <v>3</v>
      </c>
      <c r="C165">
        <v>300</v>
      </c>
      <c r="D165">
        <v>20</v>
      </c>
      <c r="E165" t="s">
        <v>13</v>
      </c>
      <c r="F165" t="s">
        <v>15</v>
      </c>
      <c r="G165">
        <v>538</v>
      </c>
      <c r="H165">
        <v>537</v>
      </c>
      <c r="I165">
        <v>1075</v>
      </c>
      <c r="J165">
        <v>1060</v>
      </c>
      <c r="K165">
        <f t="shared" si="4"/>
        <v>15</v>
      </c>
      <c r="L165" t="str">
        <f t="shared" si="5"/>
        <v>NO</v>
      </c>
      <c r="M165" s="7">
        <f>INDEX('NJ State Aid'!C:C, MATCH(F165, 'NJ State Aid'!A:A, 0))</f>
        <v>10896337</v>
      </c>
    </row>
    <row r="166" spans="1:13" x14ac:dyDescent="0.2">
      <c r="A166" t="s">
        <v>441</v>
      </c>
      <c r="B166">
        <v>7</v>
      </c>
      <c r="C166">
        <v>390</v>
      </c>
      <c r="D166">
        <v>20</v>
      </c>
      <c r="E166" t="s">
        <v>92</v>
      </c>
      <c r="F166" t="s">
        <v>94</v>
      </c>
      <c r="G166">
        <v>538</v>
      </c>
      <c r="H166">
        <v>537</v>
      </c>
      <c r="I166">
        <v>1075</v>
      </c>
      <c r="J166">
        <v>1060</v>
      </c>
      <c r="K166">
        <f t="shared" si="4"/>
        <v>15</v>
      </c>
      <c r="L166" t="str">
        <f t="shared" si="5"/>
        <v>NO</v>
      </c>
      <c r="M166" s="7">
        <f>INDEX('NJ State Aid'!C:C, MATCH(F166, 'NJ State Aid'!A:A, 0))</f>
        <v>33536468</v>
      </c>
    </row>
    <row r="167" spans="1:13" x14ac:dyDescent="0.2">
      <c r="A167" t="s">
        <v>538</v>
      </c>
      <c r="B167">
        <v>37</v>
      </c>
      <c r="C167">
        <v>2240</v>
      </c>
      <c r="D167">
        <v>30</v>
      </c>
      <c r="E167" t="s">
        <v>359</v>
      </c>
      <c r="F167" t="s">
        <v>361</v>
      </c>
      <c r="G167">
        <v>526</v>
      </c>
      <c r="H167">
        <v>550</v>
      </c>
      <c r="I167">
        <v>1076</v>
      </c>
      <c r="J167">
        <v>1060</v>
      </c>
      <c r="K167">
        <f t="shared" si="4"/>
        <v>16</v>
      </c>
      <c r="L167" t="str">
        <f t="shared" si="5"/>
        <v>YES</v>
      </c>
      <c r="M167" s="7">
        <f>INDEX('NJ State Aid'!C:C, MATCH(F167, 'NJ State Aid'!A:A, 0))</f>
        <v>11398915</v>
      </c>
    </row>
    <row r="168" spans="1:13" x14ac:dyDescent="0.2">
      <c r="A168" t="s">
        <v>453</v>
      </c>
      <c r="B168">
        <v>5</v>
      </c>
      <c r="C168">
        <v>620</v>
      </c>
      <c r="D168">
        <v>10</v>
      </c>
      <c r="E168" t="s">
        <v>72</v>
      </c>
      <c r="F168" t="s">
        <v>76</v>
      </c>
      <c r="G168">
        <v>537</v>
      </c>
      <c r="H168">
        <v>540</v>
      </c>
      <c r="I168">
        <v>1077</v>
      </c>
      <c r="J168">
        <v>1060</v>
      </c>
      <c r="K168">
        <f t="shared" si="4"/>
        <v>17</v>
      </c>
      <c r="L168" t="str">
        <f t="shared" si="5"/>
        <v>YES</v>
      </c>
      <c r="M168" s="7">
        <f>INDEX('NJ State Aid'!C:C, MATCH(F168, 'NJ State Aid'!A:A, 0))</f>
        <v>18672983</v>
      </c>
    </row>
    <row r="169" spans="1:13" x14ac:dyDescent="0.2">
      <c r="A169" t="s">
        <v>654</v>
      </c>
      <c r="B169">
        <v>29</v>
      </c>
      <c r="C169">
        <v>4190</v>
      </c>
      <c r="D169">
        <v>10</v>
      </c>
      <c r="E169" t="s">
        <v>293</v>
      </c>
      <c r="F169" t="s">
        <v>304</v>
      </c>
      <c r="G169">
        <v>537</v>
      </c>
      <c r="H169">
        <v>540</v>
      </c>
      <c r="I169">
        <v>1077</v>
      </c>
      <c r="J169">
        <v>1060</v>
      </c>
      <c r="K169">
        <f t="shared" si="4"/>
        <v>17</v>
      </c>
      <c r="L169" t="str">
        <f t="shared" si="5"/>
        <v>YES</v>
      </c>
      <c r="M169" s="7">
        <f>INDEX('NJ State Aid'!C:C, MATCH(F169, 'NJ State Aid'!A:A, 0))</f>
        <v>11558618</v>
      </c>
    </row>
    <row r="170" spans="1:13" x14ac:dyDescent="0.2">
      <c r="A170" t="s">
        <v>135</v>
      </c>
      <c r="B170">
        <v>13</v>
      </c>
      <c r="C170">
        <v>760</v>
      </c>
      <c r="D170">
        <v>50</v>
      </c>
      <c r="E170" t="s">
        <v>129</v>
      </c>
      <c r="F170" t="s">
        <v>136</v>
      </c>
      <c r="G170">
        <v>532</v>
      </c>
      <c r="H170">
        <v>545</v>
      </c>
      <c r="I170">
        <v>1077</v>
      </c>
      <c r="J170">
        <v>1060</v>
      </c>
      <c r="K170">
        <f t="shared" si="4"/>
        <v>17</v>
      </c>
      <c r="L170" t="str">
        <f t="shared" si="5"/>
        <v>YES</v>
      </c>
      <c r="M170" s="7">
        <f>INDEX('NJ State Aid'!C:C, MATCH(F170, 'NJ State Aid'!A:A, 0))</f>
        <v>777638</v>
      </c>
    </row>
    <row r="171" spans="1:13" x14ac:dyDescent="0.2">
      <c r="A171" t="s">
        <v>580</v>
      </c>
      <c r="B171">
        <v>29</v>
      </c>
      <c r="C171">
        <v>2940</v>
      </c>
      <c r="D171">
        <v>40</v>
      </c>
      <c r="E171" t="s">
        <v>293</v>
      </c>
      <c r="F171" t="s">
        <v>300</v>
      </c>
      <c r="G171">
        <v>542</v>
      </c>
      <c r="H171">
        <v>536</v>
      </c>
      <c r="I171">
        <v>1078</v>
      </c>
      <c r="J171">
        <v>1060</v>
      </c>
      <c r="K171">
        <f t="shared" si="4"/>
        <v>18</v>
      </c>
      <c r="L171" t="str">
        <f t="shared" si="5"/>
        <v>NO</v>
      </c>
      <c r="M171" s="7">
        <f>INDEX('NJ State Aid'!C:C, MATCH(F171, 'NJ State Aid'!A:A, 0))</f>
        <v>5561621</v>
      </c>
    </row>
    <row r="172" spans="1:13" x14ac:dyDescent="0.2">
      <c r="A172" t="s">
        <v>447</v>
      </c>
      <c r="B172">
        <v>29</v>
      </c>
      <c r="C172">
        <v>530</v>
      </c>
      <c r="D172">
        <v>20</v>
      </c>
      <c r="E172" t="s">
        <v>293</v>
      </c>
      <c r="F172" t="s">
        <v>295</v>
      </c>
      <c r="G172">
        <v>530</v>
      </c>
      <c r="H172">
        <v>548</v>
      </c>
      <c r="I172">
        <v>1078</v>
      </c>
      <c r="J172">
        <v>1060</v>
      </c>
      <c r="K172">
        <f t="shared" si="4"/>
        <v>18</v>
      </c>
      <c r="L172" t="str">
        <f t="shared" si="5"/>
        <v>YES</v>
      </c>
      <c r="M172" s="7">
        <f>INDEX('NJ State Aid'!C:C, MATCH(F172, 'NJ State Aid'!A:A, 0))</f>
        <v>36025328</v>
      </c>
    </row>
    <row r="173" spans="1:13" x14ac:dyDescent="0.2">
      <c r="A173" t="s">
        <v>715</v>
      </c>
      <c r="B173">
        <v>13</v>
      </c>
      <c r="C173">
        <v>5680</v>
      </c>
      <c r="D173">
        <v>50</v>
      </c>
      <c r="E173" t="s">
        <v>129</v>
      </c>
      <c r="F173" t="s">
        <v>163</v>
      </c>
      <c r="G173">
        <v>530</v>
      </c>
      <c r="H173">
        <v>549</v>
      </c>
      <c r="I173">
        <v>1079</v>
      </c>
      <c r="J173">
        <v>1060</v>
      </c>
      <c r="K173">
        <f t="shared" si="4"/>
        <v>19</v>
      </c>
      <c r="L173" t="str">
        <f t="shared" si="5"/>
        <v>YES</v>
      </c>
      <c r="M173" s="7">
        <f>INDEX('NJ State Aid'!C:C, MATCH(F173, 'NJ State Aid'!A:A, 0))</f>
        <v>7047683</v>
      </c>
    </row>
    <row r="174" spans="1:13" x14ac:dyDescent="0.2">
      <c r="A174" t="s">
        <v>575</v>
      </c>
      <c r="B174">
        <v>9</v>
      </c>
      <c r="C174">
        <v>2820</v>
      </c>
      <c r="D174">
        <v>50</v>
      </c>
      <c r="E174" t="s">
        <v>112</v>
      </c>
      <c r="F174" t="s">
        <v>114</v>
      </c>
      <c r="G174">
        <v>544</v>
      </c>
      <c r="H174">
        <v>536</v>
      </c>
      <c r="I174">
        <v>1080</v>
      </c>
      <c r="J174">
        <v>1060</v>
      </c>
      <c r="K174">
        <f t="shared" si="4"/>
        <v>20</v>
      </c>
      <c r="L174" t="str">
        <f t="shared" si="5"/>
        <v>NO</v>
      </c>
      <c r="M174" s="7">
        <f>INDEX('NJ State Aid'!C:C, MATCH(F174, 'NJ State Aid'!A:A, 0))</f>
        <v>9982676</v>
      </c>
    </row>
    <row r="175" spans="1:13" x14ac:dyDescent="0.2">
      <c r="A175" t="s">
        <v>684</v>
      </c>
      <c r="B175">
        <v>37</v>
      </c>
      <c r="C175">
        <v>5110</v>
      </c>
      <c r="D175">
        <v>10</v>
      </c>
      <c r="E175" t="s">
        <v>359</v>
      </c>
      <c r="F175" t="s">
        <v>367</v>
      </c>
      <c r="G175">
        <v>531</v>
      </c>
      <c r="H175">
        <v>549</v>
      </c>
      <c r="I175">
        <v>1080</v>
      </c>
      <c r="J175">
        <v>1060</v>
      </c>
      <c r="K175">
        <f t="shared" si="4"/>
        <v>20</v>
      </c>
      <c r="L175" t="str">
        <f t="shared" si="5"/>
        <v>YES</v>
      </c>
      <c r="M175" s="7">
        <f>INDEX('NJ State Aid'!C:C, MATCH(F175, 'NJ State Aid'!A:A, 0))</f>
        <v>4197167</v>
      </c>
    </row>
    <row r="176" spans="1:13" x14ac:dyDescent="0.2">
      <c r="A176" t="s">
        <v>478</v>
      </c>
      <c r="B176">
        <v>15</v>
      </c>
      <c r="C176">
        <v>4940</v>
      </c>
      <c r="D176">
        <v>50</v>
      </c>
      <c r="E176" t="s">
        <v>165</v>
      </c>
      <c r="F176" t="s">
        <v>168</v>
      </c>
      <c r="G176">
        <v>538</v>
      </c>
      <c r="H176">
        <v>544</v>
      </c>
      <c r="I176">
        <v>1082</v>
      </c>
      <c r="J176">
        <v>1060</v>
      </c>
      <c r="K176">
        <f t="shared" si="4"/>
        <v>22</v>
      </c>
      <c r="L176" t="str">
        <f t="shared" si="5"/>
        <v>YES</v>
      </c>
      <c r="M176" s="7">
        <f>INDEX('NJ State Aid'!C:C, MATCH(F176, 'NJ State Aid'!A:A, 0))</f>
        <v>14007064</v>
      </c>
    </row>
    <row r="177" spans="1:13" x14ac:dyDescent="0.2">
      <c r="A177" t="s">
        <v>685</v>
      </c>
      <c r="B177">
        <v>3</v>
      </c>
      <c r="C177">
        <v>5150</v>
      </c>
      <c r="D177">
        <v>50</v>
      </c>
      <c r="E177" t="s">
        <v>13</v>
      </c>
      <c r="F177" t="s">
        <v>63</v>
      </c>
      <c r="G177">
        <v>537</v>
      </c>
      <c r="H177">
        <v>545</v>
      </c>
      <c r="I177">
        <v>1082</v>
      </c>
      <c r="J177">
        <v>1060</v>
      </c>
      <c r="K177">
        <f t="shared" si="4"/>
        <v>22</v>
      </c>
      <c r="L177" t="str">
        <f t="shared" si="5"/>
        <v>YES</v>
      </c>
      <c r="M177" s="7">
        <f>INDEX('NJ State Aid'!C:C, MATCH(F177, 'NJ State Aid'!A:A, 0))</f>
        <v>5356047</v>
      </c>
    </row>
    <row r="178" spans="1:13" x14ac:dyDescent="0.2">
      <c r="A178" t="s">
        <v>648</v>
      </c>
      <c r="B178">
        <v>33</v>
      </c>
      <c r="C178">
        <v>4075</v>
      </c>
      <c r="D178">
        <v>50</v>
      </c>
      <c r="E178" t="s">
        <v>332</v>
      </c>
      <c r="F178" t="s">
        <v>334</v>
      </c>
      <c r="G178">
        <v>536</v>
      </c>
      <c r="H178">
        <v>546</v>
      </c>
      <c r="I178">
        <v>1082</v>
      </c>
      <c r="J178">
        <v>1060</v>
      </c>
      <c r="K178">
        <f t="shared" si="4"/>
        <v>22</v>
      </c>
      <c r="L178" t="str">
        <f t="shared" si="5"/>
        <v>YES</v>
      </c>
      <c r="M178" s="7">
        <f>INDEX('NJ State Aid'!C:C, MATCH(F178, 'NJ State Aid'!A:A, 0))</f>
        <v>8946371</v>
      </c>
    </row>
    <row r="179" spans="1:13" x14ac:dyDescent="0.2">
      <c r="A179" t="s">
        <v>67</v>
      </c>
      <c r="B179">
        <v>3</v>
      </c>
      <c r="C179">
        <v>5430</v>
      </c>
      <c r="D179">
        <v>50</v>
      </c>
      <c r="E179" t="s">
        <v>13</v>
      </c>
      <c r="F179" t="s">
        <v>68</v>
      </c>
      <c r="G179">
        <v>541</v>
      </c>
      <c r="H179">
        <v>542</v>
      </c>
      <c r="I179">
        <v>1083</v>
      </c>
      <c r="J179">
        <v>1060</v>
      </c>
      <c r="K179">
        <f t="shared" si="4"/>
        <v>23</v>
      </c>
      <c r="L179" t="str">
        <f t="shared" si="5"/>
        <v>YES</v>
      </c>
      <c r="M179" s="7">
        <f>INDEX('NJ State Aid'!C:C, MATCH(F179, 'NJ State Aid'!A:A, 0))</f>
        <v>3108299</v>
      </c>
    </row>
    <row r="180" spans="1:13" x14ac:dyDescent="0.2">
      <c r="A180" t="s">
        <v>394</v>
      </c>
      <c r="B180">
        <v>41</v>
      </c>
      <c r="C180">
        <v>280</v>
      </c>
      <c r="D180">
        <v>20</v>
      </c>
      <c r="E180" t="s">
        <v>395</v>
      </c>
      <c r="F180" t="s">
        <v>396</v>
      </c>
      <c r="G180">
        <v>538</v>
      </c>
      <c r="H180">
        <v>545</v>
      </c>
      <c r="I180">
        <v>1083</v>
      </c>
      <c r="J180">
        <v>1060</v>
      </c>
      <c r="K180">
        <f t="shared" si="4"/>
        <v>23</v>
      </c>
      <c r="L180" t="str">
        <f t="shared" si="5"/>
        <v>YES</v>
      </c>
      <c r="M180" s="7">
        <f>INDEX('NJ State Aid'!C:C, MATCH(F180, 'NJ State Aid'!A:A, 0))</f>
        <v>2838387</v>
      </c>
    </row>
    <row r="181" spans="1:13" x14ac:dyDescent="0.2">
      <c r="A181" t="s">
        <v>504</v>
      </c>
      <c r="B181">
        <v>5</v>
      </c>
      <c r="C181">
        <v>1520</v>
      </c>
      <c r="D181">
        <v>50</v>
      </c>
      <c r="E181" t="s">
        <v>72</v>
      </c>
      <c r="F181" t="s">
        <v>80</v>
      </c>
      <c r="G181">
        <v>538</v>
      </c>
      <c r="H181">
        <v>546</v>
      </c>
      <c r="I181">
        <v>1084</v>
      </c>
      <c r="J181">
        <v>1060</v>
      </c>
      <c r="K181">
        <f t="shared" si="4"/>
        <v>24</v>
      </c>
      <c r="L181" t="str">
        <f t="shared" si="5"/>
        <v>YES</v>
      </c>
      <c r="M181" s="7">
        <f>INDEX('NJ State Aid'!C:C, MATCH(F181, 'NJ State Aid'!A:A, 0))</f>
        <v>9663635</v>
      </c>
    </row>
    <row r="182" spans="1:13" x14ac:dyDescent="0.2">
      <c r="A182" t="s">
        <v>177</v>
      </c>
      <c r="B182">
        <v>15</v>
      </c>
      <c r="C182">
        <v>4140</v>
      </c>
      <c r="D182">
        <v>50</v>
      </c>
      <c r="E182" t="s">
        <v>165</v>
      </c>
      <c r="F182" t="s">
        <v>178</v>
      </c>
      <c r="G182">
        <v>538</v>
      </c>
      <c r="H182">
        <v>546</v>
      </c>
      <c r="I182">
        <v>1084</v>
      </c>
      <c r="J182">
        <v>1060</v>
      </c>
      <c r="K182">
        <f t="shared" si="4"/>
        <v>24</v>
      </c>
      <c r="L182" t="str">
        <f t="shared" si="5"/>
        <v>YES</v>
      </c>
      <c r="M182" s="7">
        <f>INDEX('NJ State Aid'!C:C, MATCH(F182, 'NJ State Aid'!A:A, 0))</f>
        <v>9850252</v>
      </c>
    </row>
    <row r="183" spans="1:13" x14ac:dyDescent="0.2">
      <c r="A183" t="s">
        <v>599</v>
      </c>
      <c r="B183">
        <v>25</v>
      </c>
      <c r="C183">
        <v>3270</v>
      </c>
      <c r="D183">
        <v>50</v>
      </c>
      <c r="E183" t="s">
        <v>242</v>
      </c>
      <c r="F183" t="s">
        <v>258</v>
      </c>
      <c r="G183">
        <v>537</v>
      </c>
      <c r="H183">
        <v>547</v>
      </c>
      <c r="I183">
        <v>1084</v>
      </c>
      <c r="J183">
        <v>1060</v>
      </c>
      <c r="K183">
        <f t="shared" si="4"/>
        <v>24</v>
      </c>
      <c r="L183" t="str">
        <f t="shared" si="5"/>
        <v>YES</v>
      </c>
      <c r="M183" s="7">
        <f>INDEX('NJ State Aid'!C:C, MATCH(F183, 'NJ State Aid'!A:A, 0))</f>
        <v>3366316</v>
      </c>
    </row>
    <row r="184" spans="1:13" x14ac:dyDescent="0.2">
      <c r="A184" t="s">
        <v>519</v>
      </c>
      <c r="B184">
        <v>1</v>
      </c>
      <c r="C184">
        <v>1790</v>
      </c>
      <c r="D184">
        <v>40</v>
      </c>
      <c r="E184" t="s">
        <v>0</v>
      </c>
      <c r="F184" t="s">
        <v>7</v>
      </c>
      <c r="G184">
        <v>542</v>
      </c>
      <c r="H184">
        <v>543</v>
      </c>
      <c r="I184">
        <v>1085</v>
      </c>
      <c r="J184">
        <v>1060</v>
      </c>
      <c r="K184">
        <f t="shared" si="4"/>
        <v>25</v>
      </c>
      <c r="L184" t="str">
        <f t="shared" si="5"/>
        <v>YES</v>
      </c>
      <c r="M184" s="7">
        <f>INDEX('NJ State Aid'!C:C, MATCH(F184, 'NJ State Aid'!A:A, 0))</f>
        <v>31349652</v>
      </c>
    </row>
    <row r="185" spans="1:13" x14ac:dyDescent="0.2">
      <c r="A185" t="s">
        <v>463</v>
      </c>
      <c r="B185">
        <v>9</v>
      </c>
      <c r="C185">
        <v>720</v>
      </c>
      <c r="D185">
        <v>30</v>
      </c>
      <c r="E185" t="s">
        <v>112</v>
      </c>
      <c r="F185" t="s">
        <v>113</v>
      </c>
      <c r="G185">
        <v>541</v>
      </c>
      <c r="H185">
        <v>545</v>
      </c>
      <c r="I185">
        <v>1086</v>
      </c>
      <c r="J185">
        <v>1060</v>
      </c>
      <c r="K185">
        <f t="shared" si="4"/>
        <v>26</v>
      </c>
      <c r="L185" t="str">
        <f t="shared" si="5"/>
        <v>YES</v>
      </c>
      <c r="M185" s="7">
        <f>INDEX('NJ State Aid'!C:C, MATCH(F185, 'NJ State Aid'!A:A, 0))</f>
        <v>1396049</v>
      </c>
    </row>
    <row r="186" spans="1:13" x14ac:dyDescent="0.2">
      <c r="A186" t="s">
        <v>101</v>
      </c>
      <c r="B186">
        <v>7</v>
      </c>
      <c r="C186">
        <v>1880</v>
      </c>
      <c r="D186">
        <v>50</v>
      </c>
      <c r="E186" t="s">
        <v>92</v>
      </c>
      <c r="F186" t="s">
        <v>102</v>
      </c>
      <c r="G186">
        <v>541</v>
      </c>
      <c r="H186">
        <v>545</v>
      </c>
      <c r="I186">
        <v>1086</v>
      </c>
      <c r="J186">
        <v>1060</v>
      </c>
      <c r="K186">
        <f t="shared" si="4"/>
        <v>26</v>
      </c>
      <c r="L186" t="str">
        <f t="shared" si="5"/>
        <v>YES</v>
      </c>
      <c r="M186" s="7">
        <f>INDEX('NJ State Aid'!C:C, MATCH(F186, 'NJ State Aid'!A:A, 0))</f>
        <v>1714858</v>
      </c>
    </row>
    <row r="187" spans="1:13" x14ac:dyDescent="0.2">
      <c r="A187" t="s">
        <v>479</v>
      </c>
      <c r="B187">
        <v>15</v>
      </c>
      <c r="C187">
        <v>1100</v>
      </c>
      <c r="D187">
        <v>40</v>
      </c>
      <c r="E187" t="s">
        <v>165</v>
      </c>
      <c r="F187" t="s">
        <v>169</v>
      </c>
      <c r="G187">
        <v>545</v>
      </c>
      <c r="H187">
        <v>542</v>
      </c>
      <c r="I187">
        <v>1087</v>
      </c>
      <c r="J187">
        <v>1060</v>
      </c>
      <c r="K187">
        <f t="shared" si="4"/>
        <v>27</v>
      </c>
      <c r="L187" t="str">
        <f t="shared" si="5"/>
        <v>NO</v>
      </c>
      <c r="M187" s="7">
        <f>INDEX('NJ State Aid'!C:C, MATCH(F187, 'NJ State Aid'!A:A, 0))</f>
        <v>23651378</v>
      </c>
    </row>
    <row r="188" spans="1:13" x14ac:dyDescent="0.2">
      <c r="A188" t="s">
        <v>39</v>
      </c>
      <c r="B188">
        <v>3</v>
      </c>
      <c r="C188">
        <v>3550</v>
      </c>
      <c r="D188">
        <v>50</v>
      </c>
      <c r="E188" t="s">
        <v>13</v>
      </c>
      <c r="F188" t="s">
        <v>40</v>
      </c>
      <c r="G188">
        <v>543</v>
      </c>
      <c r="H188">
        <v>544</v>
      </c>
      <c r="I188">
        <v>1087</v>
      </c>
      <c r="J188">
        <v>1060</v>
      </c>
      <c r="K188">
        <f t="shared" si="4"/>
        <v>27</v>
      </c>
      <c r="L188" t="str">
        <f t="shared" si="5"/>
        <v>YES</v>
      </c>
      <c r="M188" s="7">
        <f>INDEX('NJ State Aid'!C:C, MATCH(F188, 'NJ State Aid'!A:A, 0))</f>
        <v>1796368</v>
      </c>
    </row>
    <row r="189" spans="1:13" x14ac:dyDescent="0.2">
      <c r="A189" t="s">
        <v>174</v>
      </c>
      <c r="B189">
        <v>15</v>
      </c>
      <c r="C189">
        <v>3280</v>
      </c>
      <c r="D189">
        <v>50</v>
      </c>
      <c r="E189" t="s">
        <v>165</v>
      </c>
      <c r="F189" t="s">
        <v>175</v>
      </c>
      <c r="G189">
        <v>541</v>
      </c>
      <c r="H189">
        <v>546</v>
      </c>
      <c r="I189">
        <v>1087</v>
      </c>
      <c r="J189">
        <v>1060</v>
      </c>
      <c r="K189">
        <f t="shared" si="4"/>
        <v>27</v>
      </c>
      <c r="L189" t="str">
        <f t="shared" si="5"/>
        <v>YES</v>
      </c>
      <c r="M189" s="7">
        <f>INDEX('NJ State Aid'!C:C, MATCH(F189, 'NJ State Aid'!A:A, 0))</f>
        <v>34838962</v>
      </c>
    </row>
    <row r="190" spans="1:13" x14ac:dyDescent="0.2">
      <c r="A190" t="s">
        <v>431</v>
      </c>
      <c r="B190">
        <v>7</v>
      </c>
      <c r="C190">
        <v>150</v>
      </c>
      <c r="D190">
        <v>10</v>
      </c>
      <c r="E190" t="s">
        <v>92</v>
      </c>
      <c r="F190" t="s">
        <v>93</v>
      </c>
      <c r="G190">
        <v>536</v>
      </c>
      <c r="H190">
        <v>551</v>
      </c>
      <c r="I190">
        <v>1087</v>
      </c>
      <c r="J190">
        <v>1060</v>
      </c>
      <c r="K190">
        <f t="shared" si="4"/>
        <v>27</v>
      </c>
      <c r="L190" t="str">
        <f t="shared" si="5"/>
        <v>YES</v>
      </c>
      <c r="M190" s="7">
        <f>INDEX('NJ State Aid'!C:C, MATCH(F190, 'NJ State Aid'!A:A, 0))</f>
        <v>8303642</v>
      </c>
    </row>
    <row r="191" spans="1:13" x14ac:dyDescent="0.2">
      <c r="A191" t="s">
        <v>473</v>
      </c>
      <c r="B191">
        <v>7</v>
      </c>
      <c r="C191">
        <v>940</v>
      </c>
      <c r="D191">
        <v>30</v>
      </c>
      <c r="E191" t="s">
        <v>92</v>
      </c>
      <c r="F191" t="s">
        <v>98</v>
      </c>
      <c r="G191">
        <v>542</v>
      </c>
      <c r="H191">
        <v>546</v>
      </c>
      <c r="I191">
        <v>1088</v>
      </c>
      <c r="J191">
        <v>1060</v>
      </c>
      <c r="K191">
        <f t="shared" si="4"/>
        <v>28</v>
      </c>
      <c r="L191" t="str">
        <f t="shared" si="5"/>
        <v>YES</v>
      </c>
      <c r="M191" s="7">
        <f>INDEX('NJ State Aid'!C:C, MATCH(F191, 'NJ State Aid'!A:A, 0))</f>
        <v>10470822</v>
      </c>
    </row>
    <row r="192" spans="1:13" x14ac:dyDescent="0.2">
      <c r="A192" t="s">
        <v>540</v>
      </c>
      <c r="B192">
        <v>17</v>
      </c>
      <c r="C192">
        <v>2295</v>
      </c>
      <c r="D192">
        <v>30</v>
      </c>
      <c r="E192" t="s">
        <v>183</v>
      </c>
      <c r="F192" t="s">
        <v>187</v>
      </c>
      <c r="G192">
        <v>548</v>
      </c>
      <c r="H192">
        <v>542</v>
      </c>
      <c r="I192">
        <v>1090</v>
      </c>
      <c r="J192">
        <v>1060</v>
      </c>
      <c r="K192">
        <f t="shared" si="4"/>
        <v>30</v>
      </c>
      <c r="L192" t="str">
        <f t="shared" si="5"/>
        <v>NO</v>
      </c>
      <c r="M192" s="7">
        <f>INDEX('NJ State Aid'!C:C, MATCH(F192, 'NJ State Aid'!A:A, 0))</f>
        <v>21204179</v>
      </c>
    </row>
    <row r="193" spans="1:13" x14ac:dyDescent="0.2">
      <c r="A193" t="s">
        <v>560</v>
      </c>
      <c r="B193">
        <v>29</v>
      </c>
      <c r="C193">
        <v>2480</v>
      </c>
      <c r="D193">
        <v>20</v>
      </c>
      <c r="E193" t="s">
        <v>293</v>
      </c>
      <c r="F193" t="s">
        <v>298</v>
      </c>
      <c r="G193">
        <v>540</v>
      </c>
      <c r="H193">
        <v>551</v>
      </c>
      <c r="I193">
        <v>1091</v>
      </c>
      <c r="J193">
        <v>1060</v>
      </c>
      <c r="K193">
        <f t="shared" si="4"/>
        <v>31</v>
      </c>
      <c r="L193" t="str">
        <f t="shared" si="5"/>
        <v>YES</v>
      </c>
      <c r="M193" s="7">
        <f>INDEX('NJ State Aid'!C:C, MATCH(F193, 'NJ State Aid'!A:A, 0))</f>
        <v>21276520</v>
      </c>
    </row>
    <row r="194" spans="1:13" x14ac:dyDescent="0.2">
      <c r="A194" t="s">
        <v>670</v>
      </c>
      <c r="B194">
        <v>23</v>
      </c>
      <c r="C194">
        <v>4660</v>
      </c>
      <c r="D194">
        <v>50</v>
      </c>
      <c r="E194" t="s">
        <v>217</v>
      </c>
      <c r="F194" t="s">
        <v>232</v>
      </c>
      <c r="G194">
        <v>550</v>
      </c>
      <c r="H194">
        <v>542</v>
      </c>
      <c r="I194">
        <v>1092</v>
      </c>
      <c r="J194">
        <v>1060</v>
      </c>
      <c r="K194">
        <f t="shared" ref="K194:K257" si="6">I194-J194</f>
        <v>32</v>
      </c>
      <c r="L194" t="str">
        <f t="shared" si="5"/>
        <v>NO</v>
      </c>
      <c r="M194" s="7">
        <f>INDEX('NJ State Aid'!C:C, MATCH(F194, 'NJ State Aid'!A:A, 0))</f>
        <v>21330942</v>
      </c>
    </row>
    <row r="195" spans="1:13" x14ac:dyDescent="0.2">
      <c r="A195" t="s">
        <v>477</v>
      </c>
      <c r="B195">
        <v>5</v>
      </c>
      <c r="C195">
        <v>1060</v>
      </c>
      <c r="D195">
        <v>5</v>
      </c>
      <c r="E195" t="s">
        <v>72</v>
      </c>
      <c r="F195" t="s">
        <v>79</v>
      </c>
      <c r="G195">
        <v>549</v>
      </c>
      <c r="H195">
        <v>543</v>
      </c>
      <c r="I195">
        <v>1092</v>
      </c>
      <c r="J195">
        <v>1060</v>
      </c>
      <c r="K195">
        <f t="shared" si="6"/>
        <v>32</v>
      </c>
      <c r="L195" t="str">
        <f t="shared" ref="L195:L258" si="7">IF(H195&gt;G195, "YES", "NO")</f>
        <v>NO</v>
      </c>
      <c r="M195" s="7">
        <f>INDEX('NJ State Aid'!C:C, MATCH(F195, 'NJ State Aid'!A:A, 0))</f>
        <v>11649439</v>
      </c>
    </row>
    <row r="196" spans="1:13" x14ac:dyDescent="0.2">
      <c r="A196" t="s">
        <v>682</v>
      </c>
      <c r="B196">
        <v>7</v>
      </c>
      <c r="C196">
        <v>5035</v>
      </c>
      <c r="D196">
        <v>50</v>
      </c>
      <c r="E196" t="s">
        <v>92</v>
      </c>
      <c r="F196" t="s">
        <v>110</v>
      </c>
      <c r="G196">
        <v>540</v>
      </c>
      <c r="H196">
        <v>552</v>
      </c>
      <c r="I196">
        <v>1092</v>
      </c>
      <c r="J196">
        <v>1060</v>
      </c>
      <c r="K196">
        <f t="shared" si="6"/>
        <v>32</v>
      </c>
      <c r="L196" t="str">
        <f t="shared" si="7"/>
        <v>YES</v>
      </c>
      <c r="M196" s="7">
        <f>INDEX('NJ State Aid'!C:C, MATCH(F196, 'NJ State Aid'!A:A, 0))</f>
        <v>6889435</v>
      </c>
    </row>
    <row r="197" spans="1:13" x14ac:dyDescent="0.2">
      <c r="A197" t="s">
        <v>302</v>
      </c>
      <c r="B197">
        <v>29</v>
      </c>
      <c r="C197">
        <v>4105</v>
      </c>
      <c r="D197">
        <v>50</v>
      </c>
      <c r="E197" t="s">
        <v>293</v>
      </c>
      <c r="F197" t="s">
        <v>303</v>
      </c>
      <c r="G197">
        <v>533</v>
      </c>
      <c r="H197">
        <v>559</v>
      </c>
      <c r="I197">
        <v>1092</v>
      </c>
      <c r="J197">
        <v>1060</v>
      </c>
      <c r="K197">
        <f t="shared" si="6"/>
        <v>32</v>
      </c>
      <c r="L197" t="str">
        <f t="shared" si="7"/>
        <v>YES</v>
      </c>
      <c r="M197" s="7">
        <f>INDEX('NJ State Aid'!C:C, MATCH(F197, 'NJ State Aid'!A:A, 0))</f>
        <v>11383265</v>
      </c>
    </row>
    <row r="198" spans="1:13" x14ac:dyDescent="0.2">
      <c r="A198" t="s">
        <v>201</v>
      </c>
      <c r="B198">
        <v>19</v>
      </c>
      <c r="C198">
        <v>1376</v>
      </c>
      <c r="D198">
        <v>50</v>
      </c>
      <c r="E198" t="s">
        <v>197</v>
      </c>
      <c r="F198" t="s">
        <v>202</v>
      </c>
      <c r="G198">
        <v>533</v>
      </c>
      <c r="H198">
        <v>559</v>
      </c>
      <c r="I198">
        <v>1092</v>
      </c>
      <c r="J198">
        <v>1060</v>
      </c>
      <c r="K198">
        <f t="shared" si="6"/>
        <v>32</v>
      </c>
      <c r="L198" t="str">
        <f t="shared" si="7"/>
        <v>YES</v>
      </c>
      <c r="M198" s="7" t="e">
        <f>INDEX('NJ State Aid'!C:C, MATCH(F198, 'NJ State Aid'!A:A, 0))</f>
        <v>#N/A</v>
      </c>
    </row>
    <row r="199" spans="1:13" x14ac:dyDescent="0.2">
      <c r="A199" t="s">
        <v>465</v>
      </c>
      <c r="B199">
        <v>29</v>
      </c>
      <c r="C199">
        <v>770</v>
      </c>
      <c r="D199">
        <v>30</v>
      </c>
      <c r="E199" t="s">
        <v>293</v>
      </c>
      <c r="F199" t="s">
        <v>296</v>
      </c>
      <c r="G199">
        <v>549</v>
      </c>
      <c r="H199">
        <v>544</v>
      </c>
      <c r="I199">
        <v>1093</v>
      </c>
      <c r="J199">
        <v>1060</v>
      </c>
      <c r="K199">
        <f t="shared" si="6"/>
        <v>33</v>
      </c>
      <c r="L199" t="str">
        <f t="shared" si="7"/>
        <v>NO</v>
      </c>
      <c r="M199" s="7">
        <f>INDEX('NJ State Aid'!C:C, MATCH(F199, 'NJ State Aid'!A:A, 0))</f>
        <v>4057141</v>
      </c>
    </row>
    <row r="200" spans="1:13" x14ac:dyDescent="0.2">
      <c r="A200" t="s">
        <v>446</v>
      </c>
      <c r="B200">
        <v>5</v>
      </c>
      <c r="C200">
        <v>475</v>
      </c>
      <c r="D200">
        <v>50</v>
      </c>
      <c r="E200" t="s">
        <v>72</v>
      </c>
      <c r="F200" t="s">
        <v>73</v>
      </c>
      <c r="G200">
        <v>547</v>
      </c>
      <c r="H200">
        <v>546</v>
      </c>
      <c r="I200">
        <v>1093</v>
      </c>
      <c r="J200">
        <v>1060</v>
      </c>
      <c r="K200">
        <f t="shared" si="6"/>
        <v>33</v>
      </c>
      <c r="L200" t="str">
        <f t="shared" si="7"/>
        <v>NO</v>
      </c>
      <c r="M200" s="7">
        <f>INDEX('NJ State Aid'!C:C, MATCH(F200, 'NJ State Aid'!A:A, 0))</f>
        <v>8028133</v>
      </c>
    </row>
    <row r="201" spans="1:13" x14ac:dyDescent="0.2">
      <c r="A201" t="s">
        <v>545</v>
      </c>
      <c r="B201">
        <v>27</v>
      </c>
      <c r="C201">
        <v>2380</v>
      </c>
      <c r="D201">
        <v>20</v>
      </c>
      <c r="E201" t="s">
        <v>270</v>
      </c>
      <c r="F201" t="s">
        <v>275</v>
      </c>
      <c r="G201">
        <v>547</v>
      </c>
      <c r="H201">
        <v>546</v>
      </c>
      <c r="I201">
        <v>1093</v>
      </c>
      <c r="J201">
        <v>1060</v>
      </c>
      <c r="K201">
        <f t="shared" si="6"/>
        <v>33</v>
      </c>
      <c r="L201" t="str">
        <f t="shared" si="7"/>
        <v>NO</v>
      </c>
      <c r="M201" s="7">
        <f>INDEX('NJ State Aid'!C:C, MATCH(F201, 'NJ State Aid'!A:A, 0))</f>
        <v>15852125</v>
      </c>
    </row>
    <row r="202" spans="1:13" x14ac:dyDescent="0.2">
      <c r="A202" t="s">
        <v>520</v>
      </c>
      <c r="B202">
        <v>1</v>
      </c>
      <c r="C202">
        <v>1790</v>
      </c>
      <c r="D202">
        <v>60</v>
      </c>
      <c r="E202" t="s">
        <v>0</v>
      </c>
      <c r="F202" t="s">
        <v>7</v>
      </c>
      <c r="G202">
        <v>544</v>
      </c>
      <c r="H202">
        <v>549</v>
      </c>
      <c r="I202">
        <v>1093</v>
      </c>
      <c r="J202">
        <v>1060</v>
      </c>
      <c r="K202">
        <f t="shared" si="6"/>
        <v>33</v>
      </c>
      <c r="L202" t="str">
        <f t="shared" si="7"/>
        <v>YES</v>
      </c>
      <c r="M202" s="7">
        <f>INDEX('NJ State Aid'!C:C, MATCH(F202, 'NJ State Aid'!A:A, 0))</f>
        <v>31349652</v>
      </c>
    </row>
    <row r="203" spans="1:13" x14ac:dyDescent="0.2">
      <c r="A203" t="s">
        <v>531</v>
      </c>
      <c r="B203">
        <v>25</v>
      </c>
      <c r="C203">
        <v>2105</v>
      </c>
      <c r="D203">
        <v>50</v>
      </c>
      <c r="E203" t="s">
        <v>242</v>
      </c>
      <c r="F203" t="s">
        <v>244</v>
      </c>
      <c r="G203">
        <v>540</v>
      </c>
      <c r="H203">
        <v>554</v>
      </c>
      <c r="I203">
        <v>1094</v>
      </c>
      <c r="J203">
        <v>1060</v>
      </c>
      <c r="K203">
        <f t="shared" si="6"/>
        <v>34</v>
      </c>
      <c r="L203" t="str">
        <f t="shared" si="7"/>
        <v>YES</v>
      </c>
      <c r="M203" s="7">
        <f>INDEX('NJ State Aid'!C:C, MATCH(F203, 'NJ State Aid'!A:A, 0))</f>
        <v>12727947</v>
      </c>
    </row>
    <row r="204" spans="1:13" x14ac:dyDescent="0.2">
      <c r="A204" t="s">
        <v>335</v>
      </c>
      <c r="B204">
        <v>33</v>
      </c>
      <c r="C204">
        <v>4150</v>
      </c>
      <c r="D204">
        <v>40</v>
      </c>
      <c r="E204" t="s">
        <v>332</v>
      </c>
      <c r="F204" t="s">
        <v>336</v>
      </c>
      <c r="G204">
        <v>535</v>
      </c>
      <c r="H204">
        <v>559</v>
      </c>
      <c r="I204">
        <v>1094</v>
      </c>
      <c r="J204">
        <v>1060</v>
      </c>
      <c r="K204">
        <f t="shared" si="6"/>
        <v>34</v>
      </c>
      <c r="L204" t="str">
        <f t="shared" si="7"/>
        <v>YES</v>
      </c>
      <c r="M204" s="7">
        <f>INDEX('NJ State Aid'!C:C, MATCH(F204, 'NJ State Aid'!A:A, 0))</f>
        <v>13548727</v>
      </c>
    </row>
    <row r="205" spans="1:13" x14ac:dyDescent="0.2">
      <c r="A205" t="s">
        <v>413</v>
      </c>
      <c r="B205">
        <v>80</v>
      </c>
      <c r="C205">
        <v>6013</v>
      </c>
      <c r="D205">
        <v>900</v>
      </c>
      <c r="E205" t="s">
        <v>119</v>
      </c>
      <c r="F205" t="s">
        <v>413</v>
      </c>
      <c r="G205">
        <v>547</v>
      </c>
      <c r="H205">
        <v>549</v>
      </c>
      <c r="I205">
        <v>1096</v>
      </c>
      <c r="J205">
        <v>1060</v>
      </c>
      <c r="K205">
        <f t="shared" si="6"/>
        <v>36</v>
      </c>
      <c r="L205" t="str">
        <f t="shared" si="7"/>
        <v>YES</v>
      </c>
      <c r="M205" s="7" t="e">
        <f>INDEX('NJ State Aid'!C:C, MATCH(F205, 'NJ State Aid'!A:A, 0))</f>
        <v>#N/A</v>
      </c>
    </row>
    <row r="206" spans="1:13" x14ac:dyDescent="0.2">
      <c r="A206" t="s">
        <v>448</v>
      </c>
      <c r="B206">
        <v>29</v>
      </c>
      <c r="C206">
        <v>530</v>
      </c>
      <c r="D206">
        <v>25</v>
      </c>
      <c r="E206" t="s">
        <v>293</v>
      </c>
      <c r="F206" t="s">
        <v>295</v>
      </c>
      <c r="G206">
        <v>546</v>
      </c>
      <c r="H206">
        <v>551</v>
      </c>
      <c r="I206">
        <v>1097</v>
      </c>
      <c r="J206">
        <v>1060</v>
      </c>
      <c r="K206">
        <f t="shared" si="6"/>
        <v>37</v>
      </c>
      <c r="L206" t="str">
        <f t="shared" si="7"/>
        <v>YES</v>
      </c>
      <c r="M206" s="7">
        <f>INDEX('NJ State Aid'!C:C, MATCH(F206, 'NJ State Aid'!A:A, 0))</f>
        <v>36025328</v>
      </c>
    </row>
    <row r="207" spans="1:13" x14ac:dyDescent="0.2">
      <c r="A207" t="s">
        <v>681</v>
      </c>
      <c r="B207">
        <v>39</v>
      </c>
      <c r="C207">
        <v>5000</v>
      </c>
      <c r="D207">
        <v>10</v>
      </c>
      <c r="E207" t="s">
        <v>371</v>
      </c>
      <c r="F207" t="s">
        <v>387</v>
      </c>
      <c r="G207">
        <v>542</v>
      </c>
      <c r="H207">
        <v>555</v>
      </c>
      <c r="I207">
        <v>1097</v>
      </c>
      <c r="J207">
        <v>1060</v>
      </c>
      <c r="K207">
        <f t="shared" si="6"/>
        <v>37</v>
      </c>
      <c r="L207" t="str">
        <f t="shared" si="7"/>
        <v>YES</v>
      </c>
      <c r="M207" s="7">
        <f>INDEX('NJ State Aid'!C:C, MATCH(F207, 'NJ State Aid'!A:A, 0))</f>
        <v>1355801</v>
      </c>
    </row>
    <row r="208" spans="1:13" x14ac:dyDescent="0.2">
      <c r="A208" t="s">
        <v>711</v>
      </c>
      <c r="B208">
        <v>15</v>
      </c>
      <c r="C208">
        <v>5620</v>
      </c>
      <c r="D208">
        <v>50</v>
      </c>
      <c r="E208" t="s">
        <v>165</v>
      </c>
      <c r="F208" t="s">
        <v>181</v>
      </c>
      <c r="G208">
        <v>544</v>
      </c>
      <c r="H208">
        <v>554</v>
      </c>
      <c r="I208">
        <v>1098</v>
      </c>
      <c r="J208">
        <v>1060</v>
      </c>
      <c r="K208">
        <f t="shared" si="6"/>
        <v>38</v>
      </c>
      <c r="L208" t="str">
        <f t="shared" si="7"/>
        <v>YES</v>
      </c>
      <c r="M208" s="7">
        <f>INDEX('NJ State Aid'!C:C, MATCH(F208, 'NJ State Aid'!A:A, 0))</f>
        <v>12146669</v>
      </c>
    </row>
    <row r="209" spans="1:13" x14ac:dyDescent="0.2">
      <c r="A209" t="s">
        <v>632</v>
      </c>
      <c r="B209">
        <v>3</v>
      </c>
      <c r="C209">
        <v>3910</v>
      </c>
      <c r="D209">
        <v>50</v>
      </c>
      <c r="E209" t="s">
        <v>13</v>
      </c>
      <c r="F209" t="s">
        <v>45</v>
      </c>
      <c r="G209">
        <v>550</v>
      </c>
      <c r="H209">
        <v>550</v>
      </c>
      <c r="I209">
        <v>1100</v>
      </c>
      <c r="J209">
        <v>1060</v>
      </c>
      <c r="K209">
        <f t="shared" si="6"/>
        <v>40</v>
      </c>
      <c r="L209" t="str">
        <f t="shared" si="7"/>
        <v>NO</v>
      </c>
      <c r="M209" s="7">
        <f>INDEX('NJ State Aid'!C:C, MATCH(F209, 'NJ State Aid'!A:A, 0))</f>
        <v>1935770</v>
      </c>
    </row>
    <row r="210" spans="1:13" x14ac:dyDescent="0.2">
      <c r="A210" t="s">
        <v>677</v>
      </c>
      <c r="B210">
        <v>23</v>
      </c>
      <c r="C210">
        <v>4910</v>
      </c>
      <c r="D210">
        <v>50</v>
      </c>
      <c r="E210" t="s">
        <v>217</v>
      </c>
      <c r="F210" t="s">
        <v>235</v>
      </c>
      <c r="G210">
        <v>554</v>
      </c>
      <c r="H210">
        <v>547</v>
      </c>
      <c r="I210">
        <v>1101</v>
      </c>
      <c r="J210">
        <v>1060</v>
      </c>
      <c r="K210">
        <f t="shared" si="6"/>
        <v>41</v>
      </c>
      <c r="L210" t="str">
        <f t="shared" si="7"/>
        <v>NO</v>
      </c>
      <c r="M210" s="7">
        <f>INDEX('NJ State Aid'!C:C, MATCH(F210, 'NJ State Aid'!A:A, 0))</f>
        <v>9200178</v>
      </c>
    </row>
    <row r="211" spans="1:13" x14ac:dyDescent="0.2">
      <c r="A211" t="s">
        <v>576</v>
      </c>
      <c r="B211">
        <v>3</v>
      </c>
      <c r="C211">
        <v>2860</v>
      </c>
      <c r="D211">
        <v>50</v>
      </c>
      <c r="E211" t="s">
        <v>13</v>
      </c>
      <c r="F211" t="s">
        <v>36</v>
      </c>
      <c r="G211">
        <v>554</v>
      </c>
      <c r="H211">
        <v>549</v>
      </c>
      <c r="I211">
        <v>1103</v>
      </c>
      <c r="J211">
        <v>1060</v>
      </c>
      <c r="K211">
        <f t="shared" si="6"/>
        <v>43</v>
      </c>
      <c r="L211" t="str">
        <f t="shared" si="7"/>
        <v>NO</v>
      </c>
      <c r="M211" s="7">
        <f>INDEX('NJ State Aid'!C:C, MATCH(F211, 'NJ State Aid'!A:A, 0))</f>
        <v>2053597</v>
      </c>
    </row>
    <row r="212" spans="1:13" x14ac:dyDescent="0.2">
      <c r="A212" t="s">
        <v>5</v>
      </c>
      <c r="B212">
        <v>1</v>
      </c>
      <c r="C212">
        <v>1310</v>
      </c>
      <c r="D212">
        <v>5</v>
      </c>
      <c r="E212" t="s">
        <v>0</v>
      </c>
      <c r="F212" t="s">
        <v>6</v>
      </c>
      <c r="G212">
        <v>550</v>
      </c>
      <c r="H212">
        <v>553</v>
      </c>
      <c r="I212">
        <v>1103</v>
      </c>
      <c r="J212">
        <v>1060</v>
      </c>
      <c r="K212">
        <f t="shared" si="6"/>
        <v>43</v>
      </c>
      <c r="L212" t="str">
        <f t="shared" si="7"/>
        <v>YES</v>
      </c>
      <c r="M212" s="7">
        <f>INDEX('NJ State Aid'!C:C, MATCH(F212, 'NJ State Aid'!A:A, 0))</f>
        <v>40384851</v>
      </c>
    </row>
    <row r="213" spans="1:13" x14ac:dyDescent="0.2">
      <c r="A213" t="s">
        <v>688</v>
      </c>
      <c r="B213">
        <v>29</v>
      </c>
      <c r="C213">
        <v>5190</v>
      </c>
      <c r="D213">
        <v>50</v>
      </c>
      <c r="E213" t="s">
        <v>293</v>
      </c>
      <c r="F213" t="s">
        <v>308</v>
      </c>
      <c r="G213">
        <v>550</v>
      </c>
      <c r="H213">
        <v>553</v>
      </c>
      <c r="I213">
        <v>1103</v>
      </c>
      <c r="J213">
        <v>1060</v>
      </c>
      <c r="K213">
        <f t="shared" si="6"/>
        <v>43</v>
      </c>
      <c r="L213" t="str">
        <f t="shared" si="7"/>
        <v>YES</v>
      </c>
      <c r="M213" s="7">
        <f>INDEX('NJ State Aid'!C:C, MATCH(F213, 'NJ State Aid'!A:A, 0))</f>
        <v>68342239</v>
      </c>
    </row>
    <row r="214" spans="1:13" x14ac:dyDescent="0.2">
      <c r="A214" t="s">
        <v>482</v>
      </c>
      <c r="B214">
        <v>23</v>
      </c>
      <c r="C214">
        <v>1140</v>
      </c>
      <c r="D214">
        <v>40</v>
      </c>
      <c r="E214" t="s">
        <v>217</v>
      </c>
      <c r="F214" t="s">
        <v>219</v>
      </c>
      <c r="G214">
        <v>549</v>
      </c>
      <c r="H214">
        <v>554</v>
      </c>
      <c r="I214">
        <v>1103</v>
      </c>
      <c r="J214">
        <v>1060</v>
      </c>
      <c r="K214">
        <f t="shared" si="6"/>
        <v>43</v>
      </c>
      <c r="L214" t="str">
        <f t="shared" si="7"/>
        <v>YES</v>
      </c>
      <c r="M214" s="7">
        <f>INDEX('NJ State Aid'!C:C, MATCH(F214, 'NJ State Aid'!A:A, 0))</f>
        <v>5494391</v>
      </c>
    </row>
    <row r="215" spans="1:13" x14ac:dyDescent="0.2">
      <c r="A215" t="s">
        <v>432</v>
      </c>
      <c r="B215">
        <v>29</v>
      </c>
      <c r="C215">
        <v>185</v>
      </c>
      <c r="D215">
        <v>30</v>
      </c>
      <c r="E215" t="s">
        <v>293</v>
      </c>
      <c r="F215" t="s">
        <v>294</v>
      </c>
      <c r="G215">
        <v>556</v>
      </c>
      <c r="H215">
        <v>548</v>
      </c>
      <c r="I215">
        <v>1104</v>
      </c>
      <c r="J215">
        <v>1060</v>
      </c>
      <c r="K215">
        <f t="shared" si="6"/>
        <v>44</v>
      </c>
      <c r="L215" t="str">
        <f t="shared" si="7"/>
        <v>NO</v>
      </c>
      <c r="M215" s="7">
        <f>INDEX('NJ State Aid'!C:C, MATCH(F215, 'NJ State Aid'!A:A, 0))</f>
        <v>20152545</v>
      </c>
    </row>
    <row r="216" spans="1:13" x14ac:dyDescent="0.2">
      <c r="A216" t="s">
        <v>686</v>
      </c>
      <c r="B216">
        <v>29</v>
      </c>
      <c r="C216">
        <v>5190</v>
      </c>
      <c r="D216">
        <v>30</v>
      </c>
      <c r="E216" t="s">
        <v>293</v>
      </c>
      <c r="F216" t="s">
        <v>308</v>
      </c>
      <c r="G216">
        <v>553</v>
      </c>
      <c r="H216">
        <v>551</v>
      </c>
      <c r="I216">
        <v>1104</v>
      </c>
      <c r="J216">
        <v>1060</v>
      </c>
      <c r="K216">
        <f t="shared" si="6"/>
        <v>44</v>
      </c>
      <c r="L216" t="str">
        <f t="shared" si="7"/>
        <v>NO</v>
      </c>
      <c r="M216" s="7">
        <f>INDEX('NJ State Aid'!C:C, MATCH(F216, 'NJ State Aid'!A:A, 0))</f>
        <v>68342239</v>
      </c>
    </row>
    <row r="217" spans="1:13" x14ac:dyDescent="0.2">
      <c r="A217" t="s">
        <v>581</v>
      </c>
      <c r="B217">
        <v>35</v>
      </c>
      <c r="C217">
        <v>3000</v>
      </c>
      <c r="D217">
        <v>50</v>
      </c>
      <c r="E217" t="s">
        <v>341</v>
      </c>
      <c r="F217" t="s">
        <v>349</v>
      </c>
      <c r="G217">
        <v>551</v>
      </c>
      <c r="H217">
        <v>555</v>
      </c>
      <c r="I217">
        <v>1106</v>
      </c>
      <c r="J217">
        <v>1060</v>
      </c>
      <c r="K217">
        <f t="shared" si="6"/>
        <v>46</v>
      </c>
      <c r="L217" t="str">
        <f t="shared" si="7"/>
        <v>YES</v>
      </c>
      <c r="M217" s="7">
        <f>INDEX('NJ State Aid'!C:C, MATCH(F217, 'NJ State Aid'!A:A, 0))</f>
        <v>5312769</v>
      </c>
    </row>
    <row r="218" spans="1:13" x14ac:dyDescent="0.2">
      <c r="A218" t="s">
        <v>621</v>
      </c>
      <c r="B218">
        <v>23</v>
      </c>
      <c r="C218">
        <v>3620</v>
      </c>
      <c r="D218">
        <v>40</v>
      </c>
      <c r="E218" t="s">
        <v>217</v>
      </c>
      <c r="F218" t="s">
        <v>228</v>
      </c>
      <c r="G218">
        <v>551</v>
      </c>
      <c r="H218">
        <v>555</v>
      </c>
      <c r="I218">
        <v>1106</v>
      </c>
      <c r="J218">
        <v>1060</v>
      </c>
      <c r="K218">
        <f t="shared" si="6"/>
        <v>46</v>
      </c>
      <c r="L218" t="str">
        <f t="shared" si="7"/>
        <v>YES</v>
      </c>
      <c r="M218" s="7">
        <f>INDEX('NJ State Aid'!C:C, MATCH(F218, 'NJ State Aid'!A:A, 0))</f>
        <v>11862491</v>
      </c>
    </row>
    <row r="219" spans="1:13" x14ac:dyDescent="0.2">
      <c r="A219" t="s">
        <v>529</v>
      </c>
      <c r="B219">
        <v>3</v>
      </c>
      <c r="C219">
        <v>2080</v>
      </c>
      <c r="D219">
        <v>50</v>
      </c>
      <c r="E219" t="s">
        <v>13</v>
      </c>
      <c r="F219" t="s">
        <v>33</v>
      </c>
      <c r="G219">
        <v>548</v>
      </c>
      <c r="H219">
        <v>558</v>
      </c>
      <c r="I219">
        <v>1106</v>
      </c>
      <c r="J219">
        <v>1060</v>
      </c>
      <c r="K219">
        <f t="shared" si="6"/>
        <v>46</v>
      </c>
      <c r="L219" t="str">
        <f t="shared" si="7"/>
        <v>YES</v>
      </c>
      <c r="M219" s="7">
        <f>INDEX('NJ State Aid'!C:C, MATCH(F219, 'NJ State Aid'!A:A, 0))</f>
        <v>1172404</v>
      </c>
    </row>
    <row r="220" spans="1:13" x14ac:dyDescent="0.2">
      <c r="A220" t="s">
        <v>629</v>
      </c>
      <c r="B220">
        <v>29</v>
      </c>
      <c r="C220">
        <v>3790</v>
      </c>
      <c r="D220">
        <v>55</v>
      </c>
      <c r="E220" t="s">
        <v>293</v>
      </c>
      <c r="F220" t="s">
        <v>301</v>
      </c>
      <c r="G220">
        <v>543</v>
      </c>
      <c r="H220">
        <v>563</v>
      </c>
      <c r="I220">
        <v>1106</v>
      </c>
      <c r="J220">
        <v>1060</v>
      </c>
      <c r="K220">
        <f t="shared" si="6"/>
        <v>46</v>
      </c>
      <c r="L220" t="str">
        <f t="shared" si="7"/>
        <v>YES</v>
      </c>
      <c r="M220" s="7">
        <f>INDEX('NJ State Aid'!C:C, MATCH(F220, 'NJ State Aid'!A:A, 0))</f>
        <v>5585095</v>
      </c>
    </row>
    <row r="221" spans="1:13" x14ac:dyDescent="0.2">
      <c r="A221" t="s">
        <v>584</v>
      </c>
      <c r="B221">
        <v>25</v>
      </c>
      <c r="C221">
        <v>3040</v>
      </c>
      <c r="D221">
        <v>50</v>
      </c>
      <c r="E221" t="s">
        <v>242</v>
      </c>
      <c r="F221" t="s">
        <v>251</v>
      </c>
      <c r="G221">
        <v>560</v>
      </c>
      <c r="H221">
        <v>547</v>
      </c>
      <c r="I221">
        <v>1107</v>
      </c>
      <c r="J221">
        <v>1060</v>
      </c>
      <c r="K221">
        <f t="shared" si="6"/>
        <v>47</v>
      </c>
      <c r="L221" t="str">
        <f t="shared" si="7"/>
        <v>NO</v>
      </c>
      <c r="M221" s="7">
        <f>INDEX('NJ State Aid'!C:C, MATCH(F221, 'NJ State Aid'!A:A, 0))</f>
        <v>12272450</v>
      </c>
    </row>
    <row r="222" spans="1:13" x14ac:dyDescent="0.2">
      <c r="A222" t="s">
        <v>240</v>
      </c>
      <c r="B222">
        <v>23</v>
      </c>
      <c r="C222">
        <v>5850</v>
      </c>
      <c r="D222">
        <v>40</v>
      </c>
      <c r="E222" t="s">
        <v>217</v>
      </c>
      <c r="F222" t="s">
        <v>239</v>
      </c>
      <c r="G222">
        <v>562</v>
      </c>
      <c r="H222">
        <v>546</v>
      </c>
      <c r="I222">
        <v>1108</v>
      </c>
      <c r="J222">
        <v>1060</v>
      </c>
      <c r="K222">
        <f t="shared" si="6"/>
        <v>48</v>
      </c>
      <c r="L222" t="str">
        <f t="shared" si="7"/>
        <v>NO</v>
      </c>
      <c r="M222" s="7">
        <f>INDEX('NJ State Aid'!C:C, MATCH(F222, 'NJ State Aid'!A:A, 0))</f>
        <v>23934460</v>
      </c>
    </row>
    <row r="223" spans="1:13" x14ac:dyDescent="0.2">
      <c r="A223" t="s">
        <v>179</v>
      </c>
      <c r="B223">
        <v>15</v>
      </c>
      <c r="C223">
        <v>5500</v>
      </c>
      <c r="D223">
        <v>10</v>
      </c>
      <c r="E223" t="s">
        <v>165</v>
      </c>
      <c r="F223" t="s">
        <v>180</v>
      </c>
      <c r="G223">
        <v>549</v>
      </c>
      <c r="H223">
        <v>559</v>
      </c>
      <c r="I223">
        <v>1108</v>
      </c>
      <c r="J223">
        <v>1060</v>
      </c>
      <c r="K223">
        <f t="shared" si="6"/>
        <v>48</v>
      </c>
      <c r="L223" t="str">
        <f t="shared" si="7"/>
        <v>YES</v>
      </c>
      <c r="M223" s="7">
        <f>INDEX('NJ State Aid'!C:C, MATCH(F223, 'NJ State Aid'!A:A, 0))</f>
        <v>50115305</v>
      </c>
    </row>
    <row r="224" spans="1:13" x14ac:dyDescent="0.2">
      <c r="A224" t="s">
        <v>468</v>
      </c>
      <c r="B224">
        <v>7</v>
      </c>
      <c r="C224">
        <v>800</v>
      </c>
      <c r="D224">
        <v>40</v>
      </c>
      <c r="E224" t="s">
        <v>92</v>
      </c>
      <c r="F224" t="s">
        <v>97</v>
      </c>
      <c r="G224">
        <v>556</v>
      </c>
      <c r="H224">
        <v>553</v>
      </c>
      <c r="I224">
        <v>1109</v>
      </c>
      <c r="J224">
        <v>1060</v>
      </c>
      <c r="K224">
        <f t="shared" si="6"/>
        <v>49</v>
      </c>
      <c r="L224" t="str">
        <f t="shared" si="7"/>
        <v>NO</v>
      </c>
      <c r="M224" s="7">
        <f>INDEX('NJ State Aid'!C:C, MATCH(F224, 'NJ State Aid'!A:A, 0))</f>
        <v>13110005</v>
      </c>
    </row>
    <row r="225" spans="1:13" x14ac:dyDescent="0.2">
      <c r="A225" t="s">
        <v>543</v>
      </c>
      <c r="B225">
        <v>29</v>
      </c>
      <c r="C225">
        <v>2360</v>
      </c>
      <c r="D225">
        <v>25</v>
      </c>
      <c r="E225" t="s">
        <v>293</v>
      </c>
      <c r="F225" t="s">
        <v>297</v>
      </c>
      <c r="G225">
        <v>550</v>
      </c>
      <c r="H225">
        <v>559</v>
      </c>
      <c r="I225">
        <v>1109</v>
      </c>
      <c r="J225">
        <v>1060</v>
      </c>
      <c r="K225">
        <f t="shared" si="6"/>
        <v>49</v>
      </c>
      <c r="L225" t="str">
        <f t="shared" si="7"/>
        <v>YES</v>
      </c>
      <c r="M225" s="7">
        <f>INDEX('NJ State Aid'!C:C, MATCH(F225, 'NJ State Aid'!A:A, 0))</f>
        <v>49635886</v>
      </c>
    </row>
    <row r="226" spans="1:13" x14ac:dyDescent="0.2">
      <c r="A226" t="s">
        <v>713</v>
      </c>
      <c r="B226">
        <v>31</v>
      </c>
      <c r="C226">
        <v>5650</v>
      </c>
      <c r="D226">
        <v>40</v>
      </c>
      <c r="E226" t="s">
        <v>309</v>
      </c>
      <c r="F226" t="s">
        <v>331</v>
      </c>
      <c r="G226">
        <v>546</v>
      </c>
      <c r="H226">
        <v>563</v>
      </c>
      <c r="I226">
        <v>1109</v>
      </c>
      <c r="J226">
        <v>1060</v>
      </c>
      <c r="K226">
        <f t="shared" si="6"/>
        <v>49</v>
      </c>
      <c r="L226" t="str">
        <f t="shared" si="7"/>
        <v>YES</v>
      </c>
      <c r="M226" s="7">
        <f>INDEX('NJ State Aid'!C:C, MATCH(F226, 'NJ State Aid'!A:A, 0))</f>
        <v>14631509</v>
      </c>
    </row>
    <row r="227" spans="1:13" x14ac:dyDescent="0.2">
      <c r="A227" t="s">
        <v>488</v>
      </c>
      <c r="B227">
        <v>23</v>
      </c>
      <c r="C227">
        <v>1290</v>
      </c>
      <c r="D227">
        <v>50</v>
      </c>
      <c r="E227" t="s">
        <v>217</v>
      </c>
      <c r="F227" t="s">
        <v>221</v>
      </c>
      <c r="G227">
        <v>556</v>
      </c>
      <c r="H227">
        <v>554</v>
      </c>
      <c r="I227">
        <v>1110</v>
      </c>
      <c r="J227">
        <v>1060</v>
      </c>
      <c r="K227">
        <f t="shared" si="6"/>
        <v>50</v>
      </c>
      <c r="L227" t="str">
        <f t="shared" si="7"/>
        <v>NO</v>
      </c>
      <c r="M227" s="7">
        <f>INDEX('NJ State Aid'!C:C, MATCH(F227, 'NJ State Aid'!A:A, 0))</f>
        <v>14035490</v>
      </c>
    </row>
    <row r="228" spans="1:13" x14ac:dyDescent="0.2">
      <c r="A228" t="s">
        <v>532</v>
      </c>
      <c r="B228">
        <v>25</v>
      </c>
      <c r="C228">
        <v>2120</v>
      </c>
      <c r="D228">
        <v>50</v>
      </c>
      <c r="E228" t="s">
        <v>242</v>
      </c>
      <c r="F228" t="s">
        <v>245</v>
      </c>
      <c r="G228">
        <v>547</v>
      </c>
      <c r="H228">
        <v>563</v>
      </c>
      <c r="I228">
        <v>1110</v>
      </c>
      <c r="J228">
        <v>1060</v>
      </c>
      <c r="K228">
        <f t="shared" si="6"/>
        <v>50</v>
      </c>
      <c r="L228" t="str">
        <f t="shared" si="7"/>
        <v>YES</v>
      </c>
      <c r="M228" s="7">
        <f>INDEX('NJ State Aid'!C:C, MATCH(F228, 'NJ State Aid'!A:A, 0))</f>
        <v>800630</v>
      </c>
    </row>
    <row r="229" spans="1:13" x14ac:dyDescent="0.2">
      <c r="A229" t="s">
        <v>708</v>
      </c>
      <c r="B229">
        <v>41</v>
      </c>
      <c r="C229">
        <v>5465</v>
      </c>
      <c r="D229">
        <v>50</v>
      </c>
      <c r="E229" t="s">
        <v>395</v>
      </c>
      <c r="F229" t="s">
        <v>402</v>
      </c>
      <c r="G229">
        <v>541</v>
      </c>
      <c r="H229">
        <v>569</v>
      </c>
      <c r="I229">
        <v>1110</v>
      </c>
      <c r="J229">
        <v>1060</v>
      </c>
      <c r="K229">
        <f t="shared" si="6"/>
        <v>50</v>
      </c>
      <c r="L229" t="str">
        <f t="shared" si="7"/>
        <v>YES</v>
      </c>
      <c r="M229" s="7">
        <f>INDEX('NJ State Aid'!C:C, MATCH(F229, 'NJ State Aid'!A:A, 0))</f>
        <v>10590833</v>
      </c>
    </row>
    <row r="230" spans="1:13" x14ac:dyDescent="0.2">
      <c r="A230" t="s">
        <v>326</v>
      </c>
      <c r="B230">
        <v>31</v>
      </c>
      <c r="C230">
        <v>4230</v>
      </c>
      <c r="D230">
        <v>50</v>
      </c>
      <c r="E230" t="s">
        <v>309</v>
      </c>
      <c r="F230" t="s">
        <v>327</v>
      </c>
      <c r="G230">
        <v>566</v>
      </c>
      <c r="H230">
        <v>546</v>
      </c>
      <c r="I230">
        <v>1112</v>
      </c>
      <c r="J230">
        <v>1060</v>
      </c>
      <c r="K230">
        <f t="shared" si="6"/>
        <v>52</v>
      </c>
      <c r="L230" t="str">
        <f t="shared" si="7"/>
        <v>NO</v>
      </c>
      <c r="M230" s="7">
        <f>INDEX('NJ State Aid'!C:C, MATCH(F230, 'NJ State Aid'!A:A, 0))</f>
        <v>3922465</v>
      </c>
    </row>
    <row r="231" spans="1:13" x14ac:dyDescent="0.2">
      <c r="A231" t="s">
        <v>207</v>
      </c>
      <c r="B231">
        <v>21</v>
      </c>
      <c r="C231">
        <v>1950</v>
      </c>
      <c r="D231">
        <v>50</v>
      </c>
      <c r="E231" t="s">
        <v>204</v>
      </c>
      <c r="F231" t="s">
        <v>208</v>
      </c>
      <c r="G231">
        <v>552</v>
      </c>
      <c r="H231">
        <v>561</v>
      </c>
      <c r="I231">
        <v>1113</v>
      </c>
      <c r="J231">
        <v>1060</v>
      </c>
      <c r="K231">
        <f t="shared" si="6"/>
        <v>53</v>
      </c>
      <c r="L231" t="str">
        <f t="shared" si="7"/>
        <v>YES</v>
      </c>
      <c r="M231" s="7">
        <f>INDEX('NJ State Aid'!C:C, MATCH(F231, 'NJ State Aid'!A:A, 0))</f>
        <v>73888102</v>
      </c>
    </row>
    <row r="232" spans="1:13" x14ac:dyDescent="0.2">
      <c r="A232" t="s">
        <v>358</v>
      </c>
      <c r="B232">
        <v>37</v>
      </c>
      <c r="C232">
        <v>2165</v>
      </c>
      <c r="D232">
        <v>30</v>
      </c>
      <c r="E232" t="s">
        <v>359</v>
      </c>
      <c r="F232" t="s">
        <v>360</v>
      </c>
      <c r="G232">
        <v>551</v>
      </c>
      <c r="H232">
        <v>562</v>
      </c>
      <c r="I232">
        <v>1113</v>
      </c>
      <c r="J232">
        <v>1060</v>
      </c>
      <c r="K232">
        <f t="shared" si="6"/>
        <v>53</v>
      </c>
      <c r="L232" t="str">
        <f t="shared" si="7"/>
        <v>YES</v>
      </c>
      <c r="M232" s="7">
        <f>INDEX('NJ State Aid'!C:C, MATCH(F232, 'NJ State Aid'!A:A, 0))</f>
        <v>6409644</v>
      </c>
    </row>
    <row r="233" spans="1:13" x14ac:dyDescent="0.2">
      <c r="A233" t="s">
        <v>523</v>
      </c>
      <c r="B233">
        <v>41</v>
      </c>
      <c r="C233">
        <v>1870</v>
      </c>
      <c r="D233">
        <v>50</v>
      </c>
      <c r="E233" t="s">
        <v>395</v>
      </c>
      <c r="F233" t="s">
        <v>397</v>
      </c>
      <c r="G233">
        <v>559</v>
      </c>
      <c r="H233">
        <v>555</v>
      </c>
      <c r="I233">
        <v>1114</v>
      </c>
      <c r="J233">
        <v>1060</v>
      </c>
      <c r="K233">
        <f t="shared" si="6"/>
        <v>54</v>
      </c>
      <c r="L233" t="str">
        <f t="shared" si="7"/>
        <v>NO</v>
      </c>
      <c r="M233" s="7">
        <f>INDEX('NJ State Aid'!C:C, MATCH(F233, 'NJ State Aid'!A:A, 0))</f>
        <v>5152332</v>
      </c>
    </row>
    <row r="234" spans="1:13" x14ac:dyDescent="0.2">
      <c r="A234" t="s">
        <v>631</v>
      </c>
      <c r="B234">
        <v>23</v>
      </c>
      <c r="C234">
        <v>3845</v>
      </c>
      <c r="D234">
        <v>40</v>
      </c>
      <c r="E234" t="s">
        <v>217</v>
      </c>
      <c r="F234" t="s">
        <v>229</v>
      </c>
      <c r="G234">
        <v>553</v>
      </c>
      <c r="H234">
        <v>561</v>
      </c>
      <c r="I234">
        <v>1114</v>
      </c>
      <c r="J234">
        <v>1060</v>
      </c>
      <c r="K234">
        <f t="shared" si="6"/>
        <v>54</v>
      </c>
      <c r="L234" t="str">
        <f t="shared" si="7"/>
        <v>YES</v>
      </c>
      <c r="M234" s="7">
        <f>INDEX('NJ State Aid'!C:C, MATCH(F234, 'NJ State Aid'!A:A, 0))</f>
        <v>44779742</v>
      </c>
    </row>
    <row r="235" spans="1:13" x14ac:dyDescent="0.2">
      <c r="A235" t="s">
        <v>525</v>
      </c>
      <c r="B235">
        <v>1</v>
      </c>
      <c r="C235">
        <v>1960</v>
      </c>
      <c r="D235">
        <v>50</v>
      </c>
      <c r="E235" t="s">
        <v>0</v>
      </c>
      <c r="F235" t="s">
        <v>8</v>
      </c>
      <c r="G235">
        <v>563</v>
      </c>
      <c r="H235">
        <v>554</v>
      </c>
      <c r="I235">
        <v>1117</v>
      </c>
      <c r="J235">
        <v>1060</v>
      </c>
      <c r="K235">
        <f t="shared" si="6"/>
        <v>57</v>
      </c>
      <c r="L235" t="str">
        <f t="shared" si="7"/>
        <v>NO</v>
      </c>
      <c r="M235" s="7">
        <f>INDEX('NJ State Aid'!C:C, MATCH(F235, 'NJ State Aid'!A:A, 0))</f>
        <v>15483174</v>
      </c>
    </row>
    <row r="236" spans="1:13" x14ac:dyDescent="0.2">
      <c r="A236" t="s">
        <v>586</v>
      </c>
      <c r="B236">
        <v>9</v>
      </c>
      <c r="C236">
        <v>3130</v>
      </c>
      <c r="D236">
        <v>50</v>
      </c>
      <c r="E236" t="s">
        <v>112</v>
      </c>
      <c r="F236" t="s">
        <v>115</v>
      </c>
      <c r="G236">
        <v>562</v>
      </c>
      <c r="H236">
        <v>555</v>
      </c>
      <c r="I236">
        <v>1117</v>
      </c>
      <c r="J236">
        <v>1060</v>
      </c>
      <c r="K236">
        <f t="shared" si="6"/>
        <v>57</v>
      </c>
      <c r="L236" t="str">
        <f t="shared" si="7"/>
        <v>NO</v>
      </c>
      <c r="M236" s="7">
        <f>INDEX('NJ State Aid'!C:C, MATCH(F236, 'NJ State Aid'!A:A, 0))</f>
        <v>13590070</v>
      </c>
    </row>
    <row r="237" spans="1:13" x14ac:dyDescent="0.2">
      <c r="A237" t="s">
        <v>158</v>
      </c>
      <c r="B237">
        <v>13</v>
      </c>
      <c r="C237">
        <v>3750</v>
      </c>
      <c r="D237">
        <v>50</v>
      </c>
      <c r="E237" t="s">
        <v>129</v>
      </c>
      <c r="F237" t="s">
        <v>159</v>
      </c>
      <c r="G237">
        <v>562</v>
      </c>
      <c r="H237">
        <v>555</v>
      </c>
      <c r="I237">
        <v>1117</v>
      </c>
      <c r="J237">
        <v>1060</v>
      </c>
      <c r="K237">
        <f t="shared" si="6"/>
        <v>57</v>
      </c>
      <c r="L237" t="str">
        <f t="shared" si="7"/>
        <v>NO</v>
      </c>
      <c r="M237" s="7">
        <f>INDEX('NJ State Aid'!C:C, MATCH(F237, 'NJ State Aid'!A:A, 0))</f>
        <v>7095097</v>
      </c>
    </row>
    <row r="238" spans="1:13" x14ac:dyDescent="0.2">
      <c r="A238" t="s">
        <v>618</v>
      </c>
      <c r="B238">
        <v>37</v>
      </c>
      <c r="C238">
        <v>3590</v>
      </c>
      <c r="D238">
        <v>50</v>
      </c>
      <c r="E238" t="s">
        <v>359</v>
      </c>
      <c r="F238" t="s">
        <v>364</v>
      </c>
      <c r="G238">
        <v>559</v>
      </c>
      <c r="H238">
        <v>558</v>
      </c>
      <c r="I238">
        <v>1117</v>
      </c>
      <c r="J238">
        <v>1060</v>
      </c>
      <c r="K238">
        <f t="shared" si="6"/>
        <v>57</v>
      </c>
      <c r="L238" t="str">
        <f t="shared" si="7"/>
        <v>NO</v>
      </c>
      <c r="M238" s="7">
        <f>INDEX('NJ State Aid'!C:C, MATCH(F238, 'NJ State Aid'!A:A, 0))</f>
        <v>5934041</v>
      </c>
    </row>
    <row r="239" spans="1:13" x14ac:dyDescent="0.2">
      <c r="A239" t="s">
        <v>630</v>
      </c>
      <c r="B239">
        <v>25</v>
      </c>
      <c r="C239">
        <v>3810</v>
      </c>
      <c r="D239">
        <v>30</v>
      </c>
      <c r="E239" t="s">
        <v>242</v>
      </c>
      <c r="F239" t="s">
        <v>261</v>
      </c>
      <c r="G239">
        <v>556</v>
      </c>
      <c r="H239">
        <v>561</v>
      </c>
      <c r="I239">
        <v>1117</v>
      </c>
      <c r="J239">
        <v>1060</v>
      </c>
      <c r="K239">
        <f t="shared" si="6"/>
        <v>57</v>
      </c>
      <c r="L239" t="str">
        <f t="shared" si="7"/>
        <v>YES</v>
      </c>
      <c r="M239" s="7">
        <f>INDEX('NJ State Aid'!C:C, MATCH(F239, 'NJ State Aid'!A:A, 0))</f>
        <v>7770200</v>
      </c>
    </row>
    <row r="240" spans="1:13" x14ac:dyDescent="0.2">
      <c r="A240" t="s">
        <v>77</v>
      </c>
      <c r="B240">
        <v>5</v>
      </c>
      <c r="C240">
        <v>840</v>
      </c>
      <c r="D240">
        <v>30</v>
      </c>
      <c r="E240" t="s">
        <v>72</v>
      </c>
      <c r="F240" t="s">
        <v>78</v>
      </c>
      <c r="G240">
        <v>553</v>
      </c>
      <c r="H240">
        <v>564</v>
      </c>
      <c r="I240">
        <v>1117</v>
      </c>
      <c r="J240">
        <v>1060</v>
      </c>
      <c r="K240">
        <f t="shared" si="6"/>
        <v>57</v>
      </c>
      <c r="L240" t="str">
        <f t="shared" si="7"/>
        <v>YES</v>
      </c>
      <c r="M240" s="7">
        <f>INDEX('NJ State Aid'!C:C, MATCH(F240, 'NJ State Aid'!A:A, 0))</f>
        <v>9052948</v>
      </c>
    </row>
    <row r="241" spans="1:13" x14ac:dyDescent="0.2">
      <c r="A241" t="s">
        <v>667</v>
      </c>
      <c r="B241">
        <v>27</v>
      </c>
      <c r="C241">
        <v>4560</v>
      </c>
      <c r="D241">
        <v>50</v>
      </c>
      <c r="E241" t="s">
        <v>270</v>
      </c>
      <c r="F241" t="s">
        <v>288</v>
      </c>
      <c r="G241">
        <v>560</v>
      </c>
      <c r="H241">
        <v>558</v>
      </c>
      <c r="I241">
        <v>1118</v>
      </c>
      <c r="J241">
        <v>1060</v>
      </c>
      <c r="K241">
        <f t="shared" si="6"/>
        <v>58</v>
      </c>
      <c r="L241" t="str">
        <f t="shared" si="7"/>
        <v>NO</v>
      </c>
      <c r="M241" s="7">
        <f>INDEX('NJ State Aid'!C:C, MATCH(F241, 'NJ State Aid'!A:A, 0))</f>
        <v>13851560</v>
      </c>
    </row>
    <row r="242" spans="1:13" x14ac:dyDescent="0.2">
      <c r="A242" t="s">
        <v>717</v>
      </c>
      <c r="B242">
        <v>3</v>
      </c>
      <c r="C242">
        <v>5830</v>
      </c>
      <c r="D242">
        <v>50</v>
      </c>
      <c r="E242" t="s">
        <v>13</v>
      </c>
      <c r="F242" t="s">
        <v>71</v>
      </c>
      <c r="G242">
        <v>563</v>
      </c>
      <c r="H242">
        <v>557</v>
      </c>
      <c r="I242">
        <v>1120</v>
      </c>
      <c r="J242">
        <v>1060</v>
      </c>
      <c r="K242">
        <f t="shared" si="6"/>
        <v>60</v>
      </c>
      <c r="L242" t="str">
        <f t="shared" si="7"/>
        <v>NO</v>
      </c>
      <c r="M242" s="7">
        <f>INDEX('NJ State Aid'!C:C, MATCH(F242, 'NJ State Aid'!A:A, 0))</f>
        <v>795314</v>
      </c>
    </row>
    <row r="243" spans="1:13" x14ac:dyDescent="0.2">
      <c r="A243" t="s">
        <v>623</v>
      </c>
      <c r="B243">
        <v>41</v>
      </c>
      <c r="C243">
        <v>3675</v>
      </c>
      <c r="D243">
        <v>50</v>
      </c>
      <c r="E243" t="s">
        <v>395</v>
      </c>
      <c r="F243" t="s">
        <v>398</v>
      </c>
      <c r="G243">
        <v>555</v>
      </c>
      <c r="H243">
        <v>565</v>
      </c>
      <c r="I243">
        <v>1120</v>
      </c>
      <c r="J243">
        <v>1060</v>
      </c>
      <c r="K243">
        <f t="shared" si="6"/>
        <v>60</v>
      </c>
      <c r="L243" t="str">
        <f t="shared" si="7"/>
        <v>YES</v>
      </c>
      <c r="M243" s="7">
        <f>INDEX('NJ State Aid'!C:C, MATCH(F243, 'NJ State Aid'!A:A, 0))</f>
        <v>5014341</v>
      </c>
    </row>
    <row r="244" spans="1:13" x14ac:dyDescent="0.2">
      <c r="A244" t="s">
        <v>656</v>
      </c>
      <c r="B244">
        <v>29</v>
      </c>
      <c r="C244">
        <v>4210</v>
      </c>
      <c r="D244">
        <v>30</v>
      </c>
      <c r="E244" t="s">
        <v>293</v>
      </c>
      <c r="F244" t="s">
        <v>306</v>
      </c>
      <c r="G244">
        <v>561</v>
      </c>
      <c r="H244">
        <v>560</v>
      </c>
      <c r="I244">
        <v>1121</v>
      </c>
      <c r="J244">
        <v>1060</v>
      </c>
      <c r="K244">
        <f t="shared" si="6"/>
        <v>61</v>
      </c>
      <c r="L244" t="str">
        <f t="shared" si="7"/>
        <v>NO</v>
      </c>
      <c r="M244" s="7">
        <f>INDEX('NJ State Aid'!C:C, MATCH(F244, 'NJ State Aid'!A:A, 0))</f>
        <v>6066113</v>
      </c>
    </row>
    <row r="245" spans="1:13" x14ac:dyDescent="0.2">
      <c r="A245" t="s">
        <v>652</v>
      </c>
      <c r="B245">
        <v>23</v>
      </c>
      <c r="C245">
        <v>4130</v>
      </c>
      <c r="D245">
        <v>50</v>
      </c>
      <c r="E245" t="s">
        <v>217</v>
      </c>
      <c r="F245" t="s">
        <v>231</v>
      </c>
      <c r="G245">
        <v>568</v>
      </c>
      <c r="H245">
        <v>555</v>
      </c>
      <c r="I245">
        <v>1123</v>
      </c>
      <c r="J245">
        <v>1060</v>
      </c>
      <c r="K245">
        <f t="shared" si="6"/>
        <v>63</v>
      </c>
      <c r="L245" t="str">
        <f t="shared" si="7"/>
        <v>NO</v>
      </c>
      <c r="M245" s="7">
        <f>INDEX('NJ State Aid'!C:C, MATCH(F245, 'NJ State Aid'!A:A, 0))</f>
        <v>15911190</v>
      </c>
    </row>
    <row r="246" spans="1:13" x14ac:dyDescent="0.2">
      <c r="A246" t="s">
        <v>266</v>
      </c>
      <c r="B246">
        <v>25</v>
      </c>
      <c r="C246">
        <v>4760</v>
      </c>
      <c r="D246">
        <v>50</v>
      </c>
      <c r="E246" t="s">
        <v>242</v>
      </c>
      <c r="F246" t="s">
        <v>267</v>
      </c>
      <c r="G246">
        <v>563</v>
      </c>
      <c r="H246">
        <v>560</v>
      </c>
      <c r="I246">
        <v>1123</v>
      </c>
      <c r="J246">
        <v>1060</v>
      </c>
      <c r="K246">
        <f t="shared" si="6"/>
        <v>63</v>
      </c>
      <c r="L246" t="str">
        <f t="shared" si="7"/>
        <v>NO</v>
      </c>
      <c r="M246" s="7">
        <f>INDEX('NJ State Aid'!C:C, MATCH(F246, 'NJ State Aid'!A:A, 0))</f>
        <v>447363</v>
      </c>
    </row>
    <row r="247" spans="1:13" x14ac:dyDescent="0.2">
      <c r="A247" t="s">
        <v>557</v>
      </c>
      <c r="B247">
        <v>15</v>
      </c>
      <c r="C247">
        <v>2440</v>
      </c>
      <c r="D247">
        <v>50</v>
      </c>
      <c r="E247" t="s">
        <v>165</v>
      </c>
      <c r="F247" t="s">
        <v>173</v>
      </c>
      <c r="G247">
        <v>561</v>
      </c>
      <c r="H247">
        <v>562</v>
      </c>
      <c r="I247">
        <v>1123</v>
      </c>
      <c r="J247">
        <v>1060</v>
      </c>
      <c r="K247">
        <f t="shared" si="6"/>
        <v>63</v>
      </c>
      <c r="L247" t="str">
        <f t="shared" si="7"/>
        <v>YES</v>
      </c>
      <c r="M247" s="7">
        <f>INDEX('NJ State Aid'!C:C, MATCH(F247, 'NJ State Aid'!A:A, 0))</f>
        <v>8866900</v>
      </c>
    </row>
    <row r="248" spans="1:13" x14ac:dyDescent="0.2">
      <c r="A248" t="s">
        <v>566</v>
      </c>
      <c r="B248">
        <v>5</v>
      </c>
      <c r="C248">
        <v>2610</v>
      </c>
      <c r="D248">
        <v>70</v>
      </c>
      <c r="E248" t="s">
        <v>72</v>
      </c>
      <c r="F248" t="s">
        <v>81</v>
      </c>
      <c r="G248">
        <v>554</v>
      </c>
      <c r="H248">
        <v>569</v>
      </c>
      <c r="I248">
        <v>1123</v>
      </c>
      <c r="J248">
        <v>1060</v>
      </c>
      <c r="K248">
        <f t="shared" si="6"/>
        <v>63</v>
      </c>
      <c r="L248" t="str">
        <f t="shared" si="7"/>
        <v>YES</v>
      </c>
      <c r="M248" s="7">
        <f>INDEX('NJ State Aid'!C:C, MATCH(F248, 'NJ State Aid'!A:A, 0))</f>
        <v>28686546</v>
      </c>
    </row>
    <row r="249" spans="1:13" x14ac:dyDescent="0.2">
      <c r="A249" t="s">
        <v>191</v>
      </c>
      <c r="B249">
        <v>17</v>
      </c>
      <c r="C249">
        <v>4730</v>
      </c>
      <c r="D249">
        <v>50</v>
      </c>
      <c r="E249" t="s">
        <v>183</v>
      </c>
      <c r="F249" t="s">
        <v>192</v>
      </c>
      <c r="G249">
        <v>569</v>
      </c>
      <c r="H249">
        <v>555</v>
      </c>
      <c r="I249">
        <v>1124</v>
      </c>
      <c r="J249">
        <v>1060</v>
      </c>
      <c r="K249">
        <f t="shared" si="6"/>
        <v>64</v>
      </c>
      <c r="L249" t="str">
        <f t="shared" si="7"/>
        <v>NO</v>
      </c>
      <c r="M249" s="7">
        <f>INDEX('NJ State Aid'!C:C, MATCH(F249, 'NJ State Aid'!A:A, 0))</f>
        <v>999542</v>
      </c>
    </row>
    <row r="250" spans="1:13" x14ac:dyDescent="0.2">
      <c r="A250" t="s">
        <v>369</v>
      </c>
      <c r="B250">
        <v>37</v>
      </c>
      <c r="C250">
        <v>5435</v>
      </c>
      <c r="D250">
        <v>60</v>
      </c>
      <c r="E250" t="s">
        <v>359</v>
      </c>
      <c r="F250" t="s">
        <v>370</v>
      </c>
      <c r="G250">
        <v>568</v>
      </c>
      <c r="H250">
        <v>556</v>
      </c>
      <c r="I250">
        <v>1124</v>
      </c>
      <c r="J250">
        <v>1060</v>
      </c>
      <c r="K250">
        <f t="shared" si="6"/>
        <v>64</v>
      </c>
      <c r="L250" t="str">
        <f t="shared" si="7"/>
        <v>NO</v>
      </c>
      <c r="M250" s="7">
        <f>INDEX('NJ State Aid'!C:C, MATCH(F250, 'NJ State Aid'!A:A, 0))</f>
        <v>4724644</v>
      </c>
    </row>
    <row r="251" spans="1:13" x14ac:dyDescent="0.2">
      <c r="A251" t="s">
        <v>568</v>
      </c>
      <c r="B251">
        <v>37</v>
      </c>
      <c r="C251">
        <v>2615</v>
      </c>
      <c r="D251">
        <v>50</v>
      </c>
      <c r="E251" t="s">
        <v>359</v>
      </c>
      <c r="F251" t="s">
        <v>363</v>
      </c>
      <c r="G251">
        <v>561</v>
      </c>
      <c r="H251">
        <v>563</v>
      </c>
      <c r="I251">
        <v>1124</v>
      </c>
      <c r="J251">
        <v>1060</v>
      </c>
      <c r="K251">
        <f t="shared" si="6"/>
        <v>64</v>
      </c>
      <c r="L251" t="str">
        <f t="shared" si="7"/>
        <v>YES</v>
      </c>
      <c r="M251" s="7">
        <f>INDEX('NJ State Aid'!C:C, MATCH(F251, 'NJ State Aid'!A:A, 0))</f>
        <v>4761101</v>
      </c>
    </row>
    <row r="252" spans="1:13" x14ac:dyDescent="0.2">
      <c r="A252" t="s">
        <v>719</v>
      </c>
      <c r="B252">
        <v>33</v>
      </c>
      <c r="C252">
        <v>5910</v>
      </c>
      <c r="D252">
        <v>50</v>
      </c>
      <c r="E252" t="s">
        <v>332</v>
      </c>
      <c r="F252" t="s">
        <v>340</v>
      </c>
      <c r="G252">
        <v>558</v>
      </c>
      <c r="H252">
        <v>566</v>
      </c>
      <c r="I252">
        <v>1124</v>
      </c>
      <c r="J252">
        <v>1060</v>
      </c>
      <c r="K252">
        <f t="shared" si="6"/>
        <v>64</v>
      </c>
      <c r="L252" t="str">
        <f t="shared" si="7"/>
        <v>YES</v>
      </c>
      <c r="M252" s="7">
        <f>INDEX('NJ State Aid'!C:C, MATCH(F252, 'NJ State Aid'!A:A, 0))</f>
        <v>7012998</v>
      </c>
    </row>
    <row r="253" spans="1:13" x14ac:dyDescent="0.2">
      <c r="A253" t="s">
        <v>492</v>
      </c>
      <c r="B253">
        <v>39</v>
      </c>
      <c r="C253">
        <v>1320</v>
      </c>
      <c r="D253">
        <v>25</v>
      </c>
      <c r="E253" t="s">
        <v>371</v>
      </c>
      <c r="F253" t="s">
        <v>375</v>
      </c>
      <c r="G253">
        <v>569</v>
      </c>
      <c r="H253">
        <v>556</v>
      </c>
      <c r="I253">
        <v>1125</v>
      </c>
      <c r="J253">
        <v>1060</v>
      </c>
      <c r="K253">
        <f t="shared" si="6"/>
        <v>65</v>
      </c>
      <c r="L253" t="str">
        <f t="shared" si="7"/>
        <v>NO</v>
      </c>
      <c r="M253" s="7">
        <f>INDEX('NJ State Aid'!C:C, MATCH(F253, 'NJ State Aid'!A:A, 0))</f>
        <v>366581177</v>
      </c>
    </row>
    <row r="254" spans="1:13" x14ac:dyDescent="0.2">
      <c r="A254" t="s">
        <v>9</v>
      </c>
      <c r="B254">
        <v>1</v>
      </c>
      <c r="C254">
        <v>2910</v>
      </c>
      <c r="D254">
        <v>50</v>
      </c>
      <c r="E254" t="s">
        <v>0</v>
      </c>
      <c r="F254" t="s">
        <v>10</v>
      </c>
      <c r="G254">
        <v>560</v>
      </c>
      <c r="H254">
        <v>565</v>
      </c>
      <c r="I254">
        <v>1125</v>
      </c>
      <c r="J254">
        <v>1060</v>
      </c>
      <c r="K254">
        <f t="shared" si="6"/>
        <v>65</v>
      </c>
      <c r="L254" t="str">
        <f t="shared" si="7"/>
        <v>YES</v>
      </c>
      <c r="M254" s="7">
        <f>INDEX('NJ State Aid'!C:C, MATCH(F254, 'NJ State Aid'!A:A, 0))</f>
        <v>7696244</v>
      </c>
    </row>
    <row r="255" spans="1:13" x14ac:dyDescent="0.2">
      <c r="A255" t="s">
        <v>561</v>
      </c>
      <c r="B255">
        <v>31</v>
      </c>
      <c r="C255">
        <v>2510</v>
      </c>
      <c r="D255">
        <v>50</v>
      </c>
      <c r="E255" t="s">
        <v>309</v>
      </c>
      <c r="F255" t="s">
        <v>312</v>
      </c>
      <c r="G255">
        <v>559</v>
      </c>
      <c r="H255">
        <v>566</v>
      </c>
      <c r="I255">
        <v>1125</v>
      </c>
      <c r="J255">
        <v>1060</v>
      </c>
      <c r="K255">
        <f t="shared" si="6"/>
        <v>65</v>
      </c>
      <c r="L255" t="str">
        <f t="shared" si="7"/>
        <v>YES</v>
      </c>
      <c r="M255" s="7">
        <f>INDEX('NJ State Aid'!C:C, MATCH(F255, 'NJ State Aid'!A:A, 0))</f>
        <v>4837506</v>
      </c>
    </row>
    <row r="256" spans="1:13" x14ac:dyDescent="0.2">
      <c r="A256" t="s">
        <v>659</v>
      </c>
      <c r="B256">
        <v>5</v>
      </c>
      <c r="C256">
        <v>4320</v>
      </c>
      <c r="D256">
        <v>50</v>
      </c>
      <c r="E256" t="s">
        <v>72</v>
      </c>
      <c r="F256" t="s">
        <v>87</v>
      </c>
      <c r="G256">
        <v>567</v>
      </c>
      <c r="H256">
        <v>560</v>
      </c>
      <c r="I256">
        <v>1127</v>
      </c>
      <c r="J256">
        <v>1060</v>
      </c>
      <c r="K256">
        <f t="shared" si="6"/>
        <v>67</v>
      </c>
      <c r="L256" t="str">
        <f t="shared" si="7"/>
        <v>NO</v>
      </c>
      <c r="M256" s="7">
        <f>INDEX('NJ State Aid'!C:C, MATCH(F256, 'NJ State Aid'!A:A, 0))</f>
        <v>16068551</v>
      </c>
    </row>
    <row r="257" spans="1:13" x14ac:dyDescent="0.2">
      <c r="A257" t="s">
        <v>594</v>
      </c>
      <c r="B257">
        <v>25</v>
      </c>
      <c r="C257">
        <v>3160</v>
      </c>
      <c r="D257">
        <v>50</v>
      </c>
      <c r="E257" t="s">
        <v>242</v>
      </c>
      <c r="F257" t="s">
        <v>252</v>
      </c>
      <c r="G257">
        <v>565</v>
      </c>
      <c r="H257">
        <v>562</v>
      </c>
      <c r="I257">
        <v>1127</v>
      </c>
      <c r="J257">
        <v>1060</v>
      </c>
      <c r="K257">
        <f t="shared" si="6"/>
        <v>67</v>
      </c>
      <c r="L257" t="str">
        <f t="shared" si="7"/>
        <v>NO</v>
      </c>
      <c r="M257" s="7">
        <f>INDEX('NJ State Aid'!C:C, MATCH(F257, 'NJ State Aid'!A:A, 0))</f>
        <v>17838595</v>
      </c>
    </row>
    <row r="258" spans="1:13" x14ac:dyDescent="0.2">
      <c r="A258" t="s">
        <v>514</v>
      </c>
      <c r="B258">
        <v>15</v>
      </c>
      <c r="C258">
        <v>1715</v>
      </c>
      <c r="D258">
        <v>50</v>
      </c>
      <c r="E258" t="s">
        <v>165</v>
      </c>
      <c r="F258" t="s">
        <v>170</v>
      </c>
      <c r="G258">
        <v>566</v>
      </c>
      <c r="H258">
        <v>562</v>
      </c>
      <c r="I258">
        <v>1128</v>
      </c>
      <c r="J258">
        <v>1060</v>
      </c>
      <c r="K258">
        <f t="shared" ref="K258:K321" si="8">I258-J258</f>
        <v>68</v>
      </c>
      <c r="L258" t="str">
        <f t="shared" si="7"/>
        <v>NO</v>
      </c>
      <c r="M258" s="7">
        <f>INDEX('NJ State Aid'!C:C, MATCH(F258, 'NJ State Aid'!A:A, 0))</f>
        <v>7507065</v>
      </c>
    </row>
    <row r="259" spans="1:13" x14ac:dyDescent="0.2">
      <c r="A259" t="s">
        <v>705</v>
      </c>
      <c r="B259">
        <v>3</v>
      </c>
      <c r="C259">
        <v>5410</v>
      </c>
      <c r="D259">
        <v>30</v>
      </c>
      <c r="E259" t="s">
        <v>13</v>
      </c>
      <c r="F259" t="s">
        <v>66</v>
      </c>
      <c r="G259">
        <v>569</v>
      </c>
      <c r="H259">
        <v>561</v>
      </c>
      <c r="I259">
        <v>1130</v>
      </c>
      <c r="J259">
        <v>1060</v>
      </c>
      <c r="K259">
        <f t="shared" si="8"/>
        <v>70</v>
      </c>
      <c r="L259" t="str">
        <f t="shared" ref="L259:L322" si="9">IF(H259&gt;G259, "YES", "NO")</f>
        <v>NO</v>
      </c>
      <c r="M259" s="7">
        <f>INDEX('NJ State Aid'!C:C, MATCH(F259, 'NJ State Aid'!A:A, 0))</f>
        <v>872471</v>
      </c>
    </row>
    <row r="260" spans="1:13" x14ac:dyDescent="0.2">
      <c r="A260" t="s">
        <v>668</v>
      </c>
      <c r="B260">
        <v>3</v>
      </c>
      <c r="C260">
        <v>4600</v>
      </c>
      <c r="D260">
        <v>50</v>
      </c>
      <c r="E260" t="s">
        <v>13</v>
      </c>
      <c r="F260" t="s">
        <v>60</v>
      </c>
      <c r="G260">
        <v>563</v>
      </c>
      <c r="H260">
        <v>567</v>
      </c>
      <c r="I260">
        <v>1130</v>
      </c>
      <c r="J260">
        <v>1060</v>
      </c>
      <c r="K260">
        <f t="shared" si="8"/>
        <v>70</v>
      </c>
      <c r="L260" t="str">
        <f t="shared" si="9"/>
        <v>YES</v>
      </c>
      <c r="M260" s="7">
        <f>INDEX('NJ State Aid'!C:C, MATCH(F260, 'NJ State Aid'!A:A, 0))</f>
        <v>2481246</v>
      </c>
    </row>
    <row r="261" spans="1:13" x14ac:dyDescent="0.2">
      <c r="A261" t="s">
        <v>399</v>
      </c>
      <c r="B261">
        <v>41</v>
      </c>
      <c r="C261">
        <v>4100</v>
      </c>
      <c r="D261">
        <v>50</v>
      </c>
      <c r="E261" t="s">
        <v>395</v>
      </c>
      <c r="F261" t="s">
        <v>400</v>
      </c>
      <c r="G261">
        <v>567</v>
      </c>
      <c r="H261">
        <v>567</v>
      </c>
      <c r="I261">
        <v>1134</v>
      </c>
      <c r="J261">
        <v>1060</v>
      </c>
      <c r="K261">
        <f t="shared" si="8"/>
        <v>74</v>
      </c>
      <c r="L261" t="str">
        <f t="shared" si="9"/>
        <v>NO</v>
      </c>
      <c r="M261" s="7">
        <f>INDEX('NJ State Aid'!C:C, MATCH(F261, 'NJ State Aid'!A:A, 0))</f>
        <v>37483171</v>
      </c>
    </row>
    <row r="262" spans="1:13" x14ac:dyDescent="0.2">
      <c r="A262" t="s">
        <v>608</v>
      </c>
      <c r="B262">
        <v>27</v>
      </c>
      <c r="C262">
        <v>3370</v>
      </c>
      <c r="D262">
        <v>60</v>
      </c>
      <c r="E262" t="s">
        <v>270</v>
      </c>
      <c r="F262" t="s">
        <v>280</v>
      </c>
      <c r="G262">
        <v>564</v>
      </c>
      <c r="H262">
        <v>572</v>
      </c>
      <c r="I262">
        <v>1136</v>
      </c>
      <c r="J262">
        <v>1060</v>
      </c>
      <c r="K262">
        <f t="shared" si="8"/>
        <v>76</v>
      </c>
      <c r="L262" t="str">
        <f t="shared" si="9"/>
        <v>YES</v>
      </c>
      <c r="M262" s="7">
        <f>INDEX('NJ State Aid'!C:C, MATCH(F262, 'NJ State Aid'!A:A, 0))</f>
        <v>7673207</v>
      </c>
    </row>
    <row r="263" spans="1:13" x14ac:dyDescent="0.2">
      <c r="A263" t="s">
        <v>661</v>
      </c>
      <c r="B263">
        <v>3</v>
      </c>
      <c r="C263">
        <v>4370</v>
      </c>
      <c r="D263">
        <v>50</v>
      </c>
      <c r="E263" t="s">
        <v>13</v>
      </c>
      <c r="F263" t="s">
        <v>56</v>
      </c>
      <c r="G263">
        <v>577</v>
      </c>
      <c r="H263">
        <v>560</v>
      </c>
      <c r="I263">
        <v>1137</v>
      </c>
      <c r="J263">
        <v>1060</v>
      </c>
      <c r="K263">
        <f t="shared" si="8"/>
        <v>77</v>
      </c>
      <c r="L263" t="str">
        <f t="shared" si="9"/>
        <v>NO</v>
      </c>
      <c r="M263" s="7">
        <f>INDEX('NJ State Aid'!C:C, MATCH(F263, 'NJ State Aid'!A:A, 0))</f>
        <v>2599573</v>
      </c>
    </row>
    <row r="264" spans="1:13" x14ac:dyDescent="0.2">
      <c r="A264" t="s">
        <v>687</v>
      </c>
      <c r="B264">
        <v>29</v>
      </c>
      <c r="C264">
        <v>5190</v>
      </c>
      <c r="D264">
        <v>40</v>
      </c>
      <c r="E264" t="s">
        <v>293</v>
      </c>
      <c r="F264" t="s">
        <v>308</v>
      </c>
      <c r="G264">
        <v>577</v>
      </c>
      <c r="H264">
        <v>560</v>
      </c>
      <c r="I264">
        <v>1137</v>
      </c>
      <c r="J264">
        <v>1060</v>
      </c>
      <c r="K264">
        <f t="shared" si="8"/>
        <v>77</v>
      </c>
      <c r="L264" t="str">
        <f t="shared" si="9"/>
        <v>NO</v>
      </c>
      <c r="M264" s="7">
        <f>INDEX('NJ State Aid'!C:C, MATCH(F264, 'NJ State Aid'!A:A, 0))</f>
        <v>68342239</v>
      </c>
    </row>
    <row r="265" spans="1:13" x14ac:dyDescent="0.2">
      <c r="A265" t="s">
        <v>470</v>
      </c>
      <c r="B265">
        <v>15</v>
      </c>
      <c r="C265">
        <v>870</v>
      </c>
      <c r="D265">
        <v>20</v>
      </c>
      <c r="E265" t="s">
        <v>165</v>
      </c>
      <c r="F265" t="s">
        <v>167</v>
      </c>
      <c r="G265">
        <v>576</v>
      </c>
      <c r="H265">
        <v>561</v>
      </c>
      <c r="I265">
        <v>1137</v>
      </c>
      <c r="J265">
        <v>1060</v>
      </c>
      <c r="K265">
        <f t="shared" si="8"/>
        <v>77</v>
      </c>
      <c r="L265" t="str">
        <f t="shared" si="9"/>
        <v>NO</v>
      </c>
      <c r="M265" s="7">
        <f>INDEX('NJ State Aid'!C:C, MATCH(F265, 'NJ State Aid'!A:A, 0))</f>
        <v>15000094</v>
      </c>
    </row>
    <row r="266" spans="1:13" x14ac:dyDescent="0.2">
      <c r="A266" t="s">
        <v>497</v>
      </c>
      <c r="B266">
        <v>3</v>
      </c>
      <c r="C266">
        <v>1360</v>
      </c>
      <c r="D266">
        <v>50</v>
      </c>
      <c r="E266" t="s">
        <v>13</v>
      </c>
      <c r="F266" t="s">
        <v>23</v>
      </c>
      <c r="G266">
        <v>563</v>
      </c>
      <c r="H266">
        <v>574</v>
      </c>
      <c r="I266">
        <v>1137</v>
      </c>
      <c r="J266">
        <v>1060</v>
      </c>
      <c r="K266">
        <f t="shared" si="8"/>
        <v>77</v>
      </c>
      <c r="L266" t="str">
        <f t="shared" si="9"/>
        <v>YES</v>
      </c>
      <c r="M266" s="7">
        <f>INDEX('NJ State Aid'!C:C, MATCH(F266, 'NJ State Aid'!A:A, 0))</f>
        <v>507974</v>
      </c>
    </row>
    <row r="267" spans="1:13" x14ac:dyDescent="0.2">
      <c r="A267" t="s">
        <v>587</v>
      </c>
      <c r="B267">
        <v>23</v>
      </c>
      <c r="C267">
        <v>3140</v>
      </c>
      <c r="D267">
        <v>50</v>
      </c>
      <c r="E267" t="s">
        <v>217</v>
      </c>
      <c r="F267" t="s">
        <v>225</v>
      </c>
      <c r="G267">
        <v>579</v>
      </c>
      <c r="H267">
        <v>559</v>
      </c>
      <c r="I267">
        <v>1138</v>
      </c>
      <c r="J267">
        <v>1060</v>
      </c>
      <c r="K267">
        <f t="shared" si="8"/>
        <v>78</v>
      </c>
      <c r="L267" t="str">
        <f t="shared" si="9"/>
        <v>NO</v>
      </c>
      <c r="M267" s="7">
        <f>INDEX('NJ State Aid'!C:C, MATCH(F267, 'NJ State Aid'!A:A, 0))</f>
        <v>8915077</v>
      </c>
    </row>
    <row r="268" spans="1:13" x14ac:dyDescent="0.2">
      <c r="A268" t="s">
        <v>679</v>
      </c>
      <c r="B268">
        <v>29</v>
      </c>
      <c r="C268">
        <v>4950</v>
      </c>
      <c r="D268">
        <v>50</v>
      </c>
      <c r="E268" t="s">
        <v>293</v>
      </c>
      <c r="F268" t="s">
        <v>307</v>
      </c>
      <c r="G268">
        <v>578</v>
      </c>
      <c r="H268">
        <v>560</v>
      </c>
      <c r="I268">
        <v>1138</v>
      </c>
      <c r="J268">
        <v>1060</v>
      </c>
      <c r="K268">
        <f t="shared" si="8"/>
        <v>78</v>
      </c>
      <c r="L268" t="str">
        <f t="shared" si="9"/>
        <v>NO</v>
      </c>
      <c r="M268" s="7">
        <f>INDEX('NJ State Aid'!C:C, MATCH(F268, 'NJ State Aid'!A:A, 0))</f>
        <v>1993262</v>
      </c>
    </row>
    <row r="269" spans="1:13" x14ac:dyDescent="0.2">
      <c r="A269" t="s">
        <v>423</v>
      </c>
      <c r="B269">
        <v>80</v>
      </c>
      <c r="C269">
        <v>7320</v>
      </c>
      <c r="D269">
        <v>960</v>
      </c>
      <c r="E269" t="s">
        <v>119</v>
      </c>
      <c r="F269" t="s">
        <v>423</v>
      </c>
      <c r="G269">
        <v>577</v>
      </c>
      <c r="H269">
        <v>563</v>
      </c>
      <c r="I269">
        <v>1140</v>
      </c>
      <c r="J269">
        <v>1060</v>
      </c>
      <c r="K269">
        <f t="shared" si="8"/>
        <v>80</v>
      </c>
      <c r="L269" t="str">
        <f t="shared" si="9"/>
        <v>NO</v>
      </c>
      <c r="M269" s="7" t="e">
        <f>INDEX('NJ State Aid'!C:C, MATCH(F269, 'NJ State Aid'!A:A, 0))</f>
        <v>#N/A</v>
      </c>
    </row>
    <row r="270" spans="1:13" x14ac:dyDescent="0.2">
      <c r="A270" t="s">
        <v>634</v>
      </c>
      <c r="B270">
        <v>3</v>
      </c>
      <c r="C270">
        <v>3930</v>
      </c>
      <c r="D270">
        <v>50</v>
      </c>
      <c r="E270" t="s">
        <v>13</v>
      </c>
      <c r="F270" t="s">
        <v>46</v>
      </c>
      <c r="G270">
        <v>571</v>
      </c>
      <c r="H270">
        <v>570</v>
      </c>
      <c r="I270">
        <v>1141</v>
      </c>
      <c r="J270">
        <v>1060</v>
      </c>
      <c r="K270">
        <f t="shared" si="8"/>
        <v>81</v>
      </c>
      <c r="L270" t="str">
        <f t="shared" si="9"/>
        <v>NO</v>
      </c>
      <c r="M270" s="7">
        <f>INDEX('NJ State Aid'!C:C, MATCH(F270, 'NJ State Aid'!A:A, 0))</f>
        <v>2048461</v>
      </c>
    </row>
    <row r="271" spans="1:13" x14ac:dyDescent="0.2">
      <c r="A271" t="s">
        <v>700</v>
      </c>
      <c r="B271">
        <v>37</v>
      </c>
      <c r="C271">
        <v>5360</v>
      </c>
      <c r="D271">
        <v>20</v>
      </c>
      <c r="E271" t="s">
        <v>359</v>
      </c>
      <c r="F271" t="s">
        <v>368</v>
      </c>
      <c r="G271">
        <v>575</v>
      </c>
      <c r="H271">
        <v>567</v>
      </c>
      <c r="I271">
        <v>1142</v>
      </c>
      <c r="J271">
        <v>1060</v>
      </c>
      <c r="K271">
        <f t="shared" si="8"/>
        <v>82</v>
      </c>
      <c r="L271" t="str">
        <f t="shared" si="9"/>
        <v>NO</v>
      </c>
      <c r="M271" s="7">
        <f>INDEX('NJ State Aid'!C:C, MATCH(F271, 'NJ State Aid'!A:A, 0))</f>
        <v>25092893</v>
      </c>
    </row>
    <row r="272" spans="1:13" x14ac:dyDescent="0.2">
      <c r="A272" t="s">
        <v>511</v>
      </c>
      <c r="B272">
        <v>25</v>
      </c>
      <c r="C272">
        <v>1650</v>
      </c>
      <c r="D272">
        <v>60</v>
      </c>
      <c r="E272" t="s">
        <v>242</v>
      </c>
      <c r="F272" t="s">
        <v>243</v>
      </c>
      <c r="G272">
        <v>572</v>
      </c>
      <c r="H272">
        <v>570</v>
      </c>
      <c r="I272">
        <v>1142</v>
      </c>
      <c r="J272">
        <v>1060</v>
      </c>
      <c r="K272">
        <f t="shared" si="8"/>
        <v>82</v>
      </c>
      <c r="L272" t="str">
        <f t="shared" si="9"/>
        <v>NO</v>
      </c>
      <c r="M272" s="7">
        <f>INDEX('NJ State Aid'!C:C, MATCH(F272, 'NJ State Aid'!A:A, 0))</f>
        <v>51564083</v>
      </c>
    </row>
    <row r="273" spans="1:13" x14ac:dyDescent="0.2">
      <c r="A273" t="s">
        <v>680</v>
      </c>
      <c r="B273">
        <v>23</v>
      </c>
      <c r="C273">
        <v>4970</v>
      </c>
      <c r="D273">
        <v>40</v>
      </c>
      <c r="E273" t="s">
        <v>217</v>
      </c>
      <c r="F273" t="s">
        <v>237</v>
      </c>
      <c r="G273">
        <v>571</v>
      </c>
      <c r="H273">
        <v>571</v>
      </c>
      <c r="I273">
        <v>1142</v>
      </c>
      <c r="J273">
        <v>1060</v>
      </c>
      <c r="K273">
        <f t="shared" si="8"/>
        <v>82</v>
      </c>
      <c r="L273" t="str">
        <f t="shared" si="9"/>
        <v>NO</v>
      </c>
      <c r="M273" s="7" t="e">
        <f>INDEX('NJ State Aid'!C:C, MATCH(F273, 'NJ State Aid'!A:A, 0))</f>
        <v>#N/A</v>
      </c>
    </row>
    <row r="274" spans="1:13" x14ac:dyDescent="0.2">
      <c r="A274" t="s">
        <v>627</v>
      </c>
      <c r="B274">
        <v>9</v>
      </c>
      <c r="C274">
        <v>3780</v>
      </c>
      <c r="D274">
        <v>50</v>
      </c>
      <c r="E274" t="s">
        <v>112</v>
      </c>
      <c r="F274" t="s">
        <v>116</v>
      </c>
      <c r="G274">
        <v>568</v>
      </c>
      <c r="H274">
        <v>574</v>
      </c>
      <c r="I274">
        <v>1142</v>
      </c>
      <c r="J274">
        <v>1060</v>
      </c>
      <c r="K274">
        <f t="shared" si="8"/>
        <v>82</v>
      </c>
      <c r="L274" t="str">
        <f t="shared" si="9"/>
        <v>YES</v>
      </c>
      <c r="M274" s="7">
        <f>INDEX('NJ State Aid'!C:C, MATCH(F274, 'NJ State Aid'!A:A, 0))</f>
        <v>3787076</v>
      </c>
    </row>
    <row r="275" spans="1:13" x14ac:dyDescent="0.2">
      <c r="A275" t="s">
        <v>544</v>
      </c>
      <c r="B275">
        <v>29</v>
      </c>
      <c r="C275">
        <v>2360</v>
      </c>
      <c r="D275">
        <v>20</v>
      </c>
      <c r="E275" t="s">
        <v>293</v>
      </c>
      <c r="F275" t="s">
        <v>297</v>
      </c>
      <c r="G275">
        <v>577</v>
      </c>
      <c r="H275">
        <v>566</v>
      </c>
      <c r="I275">
        <v>1143</v>
      </c>
      <c r="J275">
        <v>1060</v>
      </c>
      <c r="K275">
        <f t="shared" si="8"/>
        <v>83</v>
      </c>
      <c r="L275" t="str">
        <f t="shared" si="9"/>
        <v>NO</v>
      </c>
      <c r="M275" s="7">
        <f>INDEX('NJ State Aid'!C:C, MATCH(F275, 'NJ State Aid'!A:A, 0))</f>
        <v>49635886</v>
      </c>
    </row>
    <row r="276" spans="1:13" x14ac:dyDescent="0.2">
      <c r="A276" t="s">
        <v>706</v>
      </c>
      <c r="B276">
        <v>25</v>
      </c>
      <c r="C276">
        <v>5420</v>
      </c>
      <c r="D276">
        <v>50</v>
      </c>
      <c r="E276" t="s">
        <v>242</v>
      </c>
      <c r="F276" t="s">
        <v>269</v>
      </c>
      <c r="G276">
        <v>569</v>
      </c>
      <c r="H276">
        <v>574</v>
      </c>
      <c r="I276">
        <v>1143</v>
      </c>
      <c r="J276">
        <v>1060</v>
      </c>
      <c r="K276">
        <f t="shared" si="8"/>
        <v>83</v>
      </c>
      <c r="L276" t="str">
        <f t="shared" si="9"/>
        <v>YES</v>
      </c>
      <c r="M276" s="7">
        <f>INDEX('NJ State Aid'!C:C, MATCH(F276, 'NJ State Aid'!A:A, 0))</f>
        <v>3616513</v>
      </c>
    </row>
    <row r="277" spans="1:13" x14ac:dyDescent="0.2">
      <c r="A277" t="s">
        <v>624</v>
      </c>
      <c r="B277">
        <v>5</v>
      </c>
      <c r="C277">
        <v>3690</v>
      </c>
      <c r="D277">
        <v>50</v>
      </c>
      <c r="E277" t="s">
        <v>72</v>
      </c>
      <c r="F277" t="s">
        <v>84</v>
      </c>
      <c r="G277">
        <v>566</v>
      </c>
      <c r="H277">
        <v>578</v>
      </c>
      <c r="I277">
        <v>1144</v>
      </c>
      <c r="J277">
        <v>1060</v>
      </c>
      <c r="K277">
        <f t="shared" si="8"/>
        <v>84</v>
      </c>
      <c r="L277" t="str">
        <f t="shared" si="9"/>
        <v>YES</v>
      </c>
      <c r="M277" s="7">
        <f>INDEX('NJ State Aid'!C:C, MATCH(F277, 'NJ State Aid'!A:A, 0))</f>
        <v>12420510</v>
      </c>
    </row>
    <row r="278" spans="1:13" x14ac:dyDescent="0.2">
      <c r="A278" t="s">
        <v>69</v>
      </c>
      <c r="B278">
        <v>3</v>
      </c>
      <c r="C278">
        <v>5755</v>
      </c>
      <c r="D278">
        <v>50</v>
      </c>
      <c r="E278" t="s">
        <v>13</v>
      </c>
      <c r="F278" t="s">
        <v>70</v>
      </c>
      <c r="G278">
        <v>575</v>
      </c>
      <c r="H278">
        <v>570</v>
      </c>
      <c r="I278">
        <v>1145</v>
      </c>
      <c r="J278">
        <v>1060</v>
      </c>
      <c r="K278">
        <f t="shared" si="8"/>
        <v>85</v>
      </c>
      <c r="L278" t="str">
        <f t="shared" si="9"/>
        <v>NO</v>
      </c>
      <c r="M278" s="7">
        <f>INDEX('NJ State Aid'!C:C, MATCH(F278, 'NJ State Aid'!A:A, 0))</f>
        <v>1742225</v>
      </c>
    </row>
    <row r="279" spans="1:13" x14ac:dyDescent="0.2">
      <c r="A279" t="s">
        <v>481</v>
      </c>
      <c r="B279">
        <v>3</v>
      </c>
      <c r="C279">
        <v>1130</v>
      </c>
      <c r="D279">
        <v>40</v>
      </c>
      <c r="E279" t="s">
        <v>13</v>
      </c>
      <c r="F279" t="s">
        <v>21</v>
      </c>
      <c r="G279">
        <v>574</v>
      </c>
      <c r="H279">
        <v>572</v>
      </c>
      <c r="I279">
        <v>1146</v>
      </c>
      <c r="J279">
        <v>1060</v>
      </c>
      <c r="K279">
        <f t="shared" si="8"/>
        <v>86</v>
      </c>
      <c r="L279" t="str">
        <f t="shared" si="9"/>
        <v>NO</v>
      </c>
      <c r="M279" s="7">
        <f>INDEX('NJ State Aid'!C:C, MATCH(F279, 'NJ State Aid'!A:A, 0))</f>
        <v>8679571</v>
      </c>
    </row>
    <row r="280" spans="1:13" x14ac:dyDescent="0.2">
      <c r="A280" t="s">
        <v>596</v>
      </c>
      <c r="B280">
        <v>3</v>
      </c>
      <c r="C280">
        <v>3170</v>
      </c>
      <c r="D280">
        <v>50</v>
      </c>
      <c r="E280" t="s">
        <v>13</v>
      </c>
      <c r="F280" t="s">
        <v>38</v>
      </c>
      <c r="G280">
        <v>560</v>
      </c>
      <c r="H280">
        <v>586</v>
      </c>
      <c r="I280">
        <v>1146</v>
      </c>
      <c r="J280">
        <v>1060</v>
      </c>
      <c r="K280">
        <f t="shared" si="8"/>
        <v>86</v>
      </c>
      <c r="L280" t="str">
        <f t="shared" si="9"/>
        <v>YES</v>
      </c>
      <c r="M280" s="7">
        <f>INDEX('NJ State Aid'!C:C, MATCH(F280, 'NJ State Aid'!A:A, 0))</f>
        <v>635510</v>
      </c>
    </row>
    <row r="281" spans="1:13" x14ac:dyDescent="0.2">
      <c r="A281" t="s">
        <v>415</v>
      </c>
      <c r="B281">
        <v>80</v>
      </c>
      <c r="C281">
        <v>6018</v>
      </c>
      <c r="D281">
        <v>900</v>
      </c>
      <c r="E281" t="s">
        <v>119</v>
      </c>
      <c r="F281" t="s">
        <v>415</v>
      </c>
      <c r="G281">
        <v>585</v>
      </c>
      <c r="H281">
        <v>562</v>
      </c>
      <c r="I281">
        <v>1147</v>
      </c>
      <c r="J281">
        <v>1060</v>
      </c>
      <c r="K281">
        <f t="shared" si="8"/>
        <v>87</v>
      </c>
      <c r="L281" t="str">
        <f t="shared" si="9"/>
        <v>NO</v>
      </c>
      <c r="M281" s="7" t="e">
        <f>INDEX('NJ State Aid'!C:C, MATCH(F281, 'NJ State Aid'!A:A, 0))</f>
        <v>#N/A</v>
      </c>
    </row>
    <row r="282" spans="1:13" x14ac:dyDescent="0.2">
      <c r="A282" t="s">
        <v>526</v>
      </c>
      <c r="B282">
        <v>27</v>
      </c>
      <c r="C282">
        <v>1990</v>
      </c>
      <c r="D282">
        <v>50</v>
      </c>
      <c r="E282" t="s">
        <v>270</v>
      </c>
      <c r="F282" t="s">
        <v>274</v>
      </c>
      <c r="G282">
        <v>568</v>
      </c>
      <c r="H282">
        <v>580</v>
      </c>
      <c r="I282">
        <v>1148</v>
      </c>
      <c r="J282">
        <v>1060</v>
      </c>
      <c r="K282">
        <f t="shared" si="8"/>
        <v>88</v>
      </c>
      <c r="L282" t="str">
        <f t="shared" si="9"/>
        <v>YES</v>
      </c>
      <c r="M282" s="7">
        <f>INDEX('NJ State Aid'!C:C, MATCH(F282, 'NJ State Aid'!A:A, 0))</f>
        <v>838828</v>
      </c>
    </row>
    <row r="283" spans="1:13" x14ac:dyDescent="0.2">
      <c r="A283" t="s">
        <v>595</v>
      </c>
      <c r="B283">
        <v>25</v>
      </c>
      <c r="C283">
        <v>3160</v>
      </c>
      <c r="D283">
        <v>53</v>
      </c>
      <c r="E283" t="s">
        <v>242</v>
      </c>
      <c r="F283" t="s">
        <v>252</v>
      </c>
      <c r="G283">
        <v>580</v>
      </c>
      <c r="H283">
        <v>569</v>
      </c>
      <c r="I283">
        <v>1149</v>
      </c>
      <c r="J283">
        <v>1060</v>
      </c>
      <c r="K283">
        <f t="shared" si="8"/>
        <v>89</v>
      </c>
      <c r="L283" t="str">
        <f t="shared" si="9"/>
        <v>NO</v>
      </c>
      <c r="M283" s="7">
        <f>INDEX('NJ State Aid'!C:C, MATCH(F283, 'NJ State Aid'!A:A, 0))</f>
        <v>17838595</v>
      </c>
    </row>
    <row r="284" spans="1:13" x14ac:dyDescent="0.2">
      <c r="A284" t="s">
        <v>636</v>
      </c>
      <c r="B284">
        <v>27</v>
      </c>
      <c r="C284">
        <v>3950</v>
      </c>
      <c r="D284">
        <v>50</v>
      </c>
      <c r="E284" t="s">
        <v>270</v>
      </c>
      <c r="F284" t="s">
        <v>285</v>
      </c>
      <c r="G284">
        <v>576</v>
      </c>
      <c r="H284">
        <v>574</v>
      </c>
      <c r="I284">
        <v>1150</v>
      </c>
      <c r="J284">
        <v>1060</v>
      </c>
      <c r="K284">
        <f t="shared" si="8"/>
        <v>90</v>
      </c>
      <c r="L284" t="str">
        <f t="shared" si="9"/>
        <v>NO</v>
      </c>
      <c r="M284" s="7">
        <f>INDEX('NJ State Aid'!C:C, MATCH(F284, 'NJ State Aid'!A:A, 0))</f>
        <v>4709595</v>
      </c>
    </row>
    <row r="285" spans="1:13" x14ac:dyDescent="0.2">
      <c r="A285" t="s">
        <v>559</v>
      </c>
      <c r="B285">
        <v>37</v>
      </c>
      <c r="C285">
        <v>2465</v>
      </c>
      <c r="D285">
        <v>50</v>
      </c>
      <c r="E285" t="s">
        <v>359</v>
      </c>
      <c r="F285" t="s">
        <v>362</v>
      </c>
      <c r="G285">
        <v>572</v>
      </c>
      <c r="H285">
        <v>579</v>
      </c>
      <c r="I285">
        <v>1151</v>
      </c>
      <c r="J285">
        <v>1060</v>
      </c>
      <c r="K285">
        <f t="shared" si="8"/>
        <v>91</v>
      </c>
      <c r="L285" t="str">
        <f t="shared" si="9"/>
        <v>YES</v>
      </c>
      <c r="M285" s="7">
        <f>INDEX('NJ State Aid'!C:C, MATCH(F285, 'NJ State Aid'!A:A, 0))</f>
        <v>6076172</v>
      </c>
    </row>
    <row r="286" spans="1:13" x14ac:dyDescent="0.2">
      <c r="A286" t="s">
        <v>579</v>
      </c>
      <c r="B286">
        <v>25</v>
      </c>
      <c r="C286">
        <v>2930</v>
      </c>
      <c r="D286">
        <v>50</v>
      </c>
      <c r="E286" t="s">
        <v>242</v>
      </c>
      <c r="F286" t="s">
        <v>250</v>
      </c>
      <c r="G286">
        <v>584</v>
      </c>
      <c r="H286">
        <v>568</v>
      </c>
      <c r="I286">
        <v>1152</v>
      </c>
      <c r="J286">
        <v>1060</v>
      </c>
      <c r="K286">
        <f t="shared" si="8"/>
        <v>92</v>
      </c>
      <c r="L286" t="str">
        <f t="shared" si="9"/>
        <v>NO</v>
      </c>
      <c r="M286" s="7">
        <f>INDEX('NJ State Aid'!C:C, MATCH(F286, 'NJ State Aid'!A:A, 0))</f>
        <v>610874</v>
      </c>
    </row>
    <row r="287" spans="1:13" x14ac:dyDescent="0.2">
      <c r="A287" t="s">
        <v>712</v>
      </c>
      <c r="B287">
        <v>13</v>
      </c>
      <c r="C287">
        <v>5630</v>
      </c>
      <c r="D287">
        <v>50</v>
      </c>
      <c r="E287" t="s">
        <v>129</v>
      </c>
      <c r="F287" t="s">
        <v>162</v>
      </c>
      <c r="G287">
        <v>576</v>
      </c>
      <c r="H287">
        <v>576</v>
      </c>
      <c r="I287">
        <v>1152</v>
      </c>
      <c r="J287">
        <v>1060</v>
      </c>
      <c r="K287">
        <f t="shared" si="8"/>
        <v>92</v>
      </c>
      <c r="L287" t="str">
        <f t="shared" si="9"/>
        <v>NO</v>
      </c>
      <c r="M287" s="7">
        <f>INDEX('NJ State Aid'!C:C, MATCH(F287, 'NJ State Aid'!A:A, 0))</f>
        <v>1051982</v>
      </c>
    </row>
    <row r="288" spans="1:13" x14ac:dyDescent="0.2">
      <c r="A288" t="s">
        <v>563</v>
      </c>
      <c r="B288">
        <v>21</v>
      </c>
      <c r="C288">
        <v>2580</v>
      </c>
      <c r="D288">
        <v>40</v>
      </c>
      <c r="E288" t="s">
        <v>204</v>
      </c>
      <c r="F288" t="s">
        <v>212</v>
      </c>
      <c r="G288">
        <v>575</v>
      </c>
      <c r="H288">
        <v>579</v>
      </c>
      <c r="I288">
        <v>1154</v>
      </c>
      <c r="J288">
        <v>1060</v>
      </c>
      <c r="K288">
        <f t="shared" si="8"/>
        <v>94</v>
      </c>
      <c r="L288" t="str">
        <f t="shared" si="9"/>
        <v>YES</v>
      </c>
      <c r="M288" s="7">
        <f>INDEX('NJ State Aid'!C:C, MATCH(F288, 'NJ State Aid'!A:A, 0))</f>
        <v>6104962</v>
      </c>
    </row>
    <row r="289" spans="1:13" x14ac:dyDescent="0.2">
      <c r="A289" t="s">
        <v>635</v>
      </c>
      <c r="B289">
        <v>3</v>
      </c>
      <c r="C289">
        <v>3940</v>
      </c>
      <c r="D289">
        <v>50</v>
      </c>
      <c r="E289" t="s">
        <v>13</v>
      </c>
      <c r="F289" t="s">
        <v>47</v>
      </c>
      <c r="G289">
        <v>582</v>
      </c>
      <c r="H289">
        <v>573</v>
      </c>
      <c r="I289">
        <v>1155</v>
      </c>
      <c r="J289">
        <v>1060</v>
      </c>
      <c r="K289">
        <f t="shared" si="8"/>
        <v>95</v>
      </c>
      <c r="L289" t="str">
        <f t="shared" si="9"/>
        <v>NO</v>
      </c>
      <c r="M289" s="7">
        <f>INDEX('NJ State Aid'!C:C, MATCH(F289, 'NJ State Aid'!A:A, 0))</f>
        <v>592588</v>
      </c>
    </row>
    <row r="290" spans="1:13" x14ac:dyDescent="0.2">
      <c r="A290" t="s">
        <v>330</v>
      </c>
      <c r="B290">
        <v>31</v>
      </c>
      <c r="C290">
        <v>5570</v>
      </c>
      <c r="D290">
        <v>50</v>
      </c>
      <c r="E290" t="s">
        <v>309</v>
      </c>
      <c r="F290" t="s">
        <v>329</v>
      </c>
      <c r="G290">
        <v>580</v>
      </c>
      <c r="H290">
        <v>576</v>
      </c>
      <c r="I290">
        <v>1156</v>
      </c>
      <c r="J290">
        <v>1060</v>
      </c>
      <c r="K290">
        <f t="shared" si="8"/>
        <v>96</v>
      </c>
      <c r="L290" t="str">
        <f t="shared" si="9"/>
        <v>NO</v>
      </c>
      <c r="M290" s="7">
        <f>INDEX('NJ State Aid'!C:C, MATCH(F290, 'NJ State Aid'!A:A, 0))</f>
        <v>4042746</v>
      </c>
    </row>
    <row r="291" spans="1:13" x14ac:dyDescent="0.2">
      <c r="A291" t="s">
        <v>512</v>
      </c>
      <c r="B291">
        <v>25</v>
      </c>
      <c r="C291">
        <v>1650</v>
      </c>
      <c r="D291">
        <v>70</v>
      </c>
      <c r="E291" t="s">
        <v>242</v>
      </c>
      <c r="F291" t="s">
        <v>243</v>
      </c>
      <c r="G291">
        <v>579</v>
      </c>
      <c r="H291">
        <v>577</v>
      </c>
      <c r="I291">
        <v>1156</v>
      </c>
      <c r="J291">
        <v>1060</v>
      </c>
      <c r="K291">
        <f t="shared" si="8"/>
        <v>96</v>
      </c>
      <c r="L291" t="str">
        <f t="shared" si="9"/>
        <v>NO</v>
      </c>
      <c r="M291" s="7">
        <f>INDEX('NJ State Aid'!C:C, MATCH(F291, 'NJ State Aid'!A:A, 0))</f>
        <v>51564083</v>
      </c>
    </row>
    <row r="292" spans="1:13" x14ac:dyDescent="0.2">
      <c r="A292" t="s">
        <v>281</v>
      </c>
      <c r="B292">
        <v>27</v>
      </c>
      <c r="C292">
        <v>3385</v>
      </c>
      <c r="D292">
        <v>50</v>
      </c>
      <c r="E292" t="s">
        <v>270</v>
      </c>
      <c r="F292" t="s">
        <v>282</v>
      </c>
      <c r="G292">
        <v>573</v>
      </c>
      <c r="H292">
        <v>583</v>
      </c>
      <c r="I292">
        <v>1156</v>
      </c>
      <c r="J292">
        <v>1060</v>
      </c>
      <c r="K292">
        <f t="shared" si="8"/>
        <v>96</v>
      </c>
      <c r="L292" t="str">
        <f t="shared" si="9"/>
        <v>YES</v>
      </c>
      <c r="M292" s="7">
        <f>INDEX('NJ State Aid'!C:C, MATCH(F292, 'NJ State Aid'!A:A, 0))</f>
        <v>6800550</v>
      </c>
    </row>
    <row r="293" spans="1:13" x14ac:dyDescent="0.2">
      <c r="A293" t="s">
        <v>355</v>
      </c>
      <c r="B293">
        <v>35</v>
      </c>
      <c r="C293">
        <v>4820</v>
      </c>
      <c r="D293">
        <v>50</v>
      </c>
      <c r="E293" t="s">
        <v>341</v>
      </c>
      <c r="F293" t="s">
        <v>356</v>
      </c>
      <c r="G293">
        <v>579</v>
      </c>
      <c r="H293">
        <v>578</v>
      </c>
      <c r="I293">
        <v>1157</v>
      </c>
      <c r="J293">
        <v>1060</v>
      </c>
      <c r="K293">
        <f t="shared" si="8"/>
        <v>97</v>
      </c>
      <c r="L293" t="str">
        <f t="shared" si="9"/>
        <v>NO</v>
      </c>
      <c r="M293" s="7">
        <f>INDEX('NJ State Aid'!C:C, MATCH(F293, 'NJ State Aid'!A:A, 0))</f>
        <v>5438486</v>
      </c>
    </row>
    <row r="294" spans="1:13" x14ac:dyDescent="0.2">
      <c r="A294" t="s">
        <v>518</v>
      </c>
      <c r="B294">
        <v>15</v>
      </c>
      <c r="C294">
        <v>1775</v>
      </c>
      <c r="D294">
        <v>10</v>
      </c>
      <c r="E294" t="s">
        <v>165</v>
      </c>
      <c r="F294" t="s">
        <v>172</v>
      </c>
      <c r="G294">
        <v>571</v>
      </c>
      <c r="H294">
        <v>586</v>
      </c>
      <c r="I294">
        <v>1157</v>
      </c>
      <c r="J294">
        <v>1060</v>
      </c>
      <c r="K294">
        <f t="shared" si="8"/>
        <v>97</v>
      </c>
      <c r="L294" t="str">
        <f t="shared" si="9"/>
        <v>YES</v>
      </c>
      <c r="M294" s="7">
        <f>INDEX('NJ State Aid'!C:C, MATCH(F294, 'NJ State Aid'!A:A, 0))</f>
        <v>7732725</v>
      </c>
    </row>
    <row r="295" spans="1:13" x14ac:dyDescent="0.2">
      <c r="A295" t="s">
        <v>564</v>
      </c>
      <c r="B295">
        <v>5</v>
      </c>
      <c r="C295">
        <v>2610</v>
      </c>
      <c r="D295">
        <v>40</v>
      </c>
      <c r="E295" t="s">
        <v>72</v>
      </c>
      <c r="F295" t="s">
        <v>81</v>
      </c>
      <c r="G295">
        <v>585</v>
      </c>
      <c r="H295">
        <v>573</v>
      </c>
      <c r="I295">
        <v>1158</v>
      </c>
      <c r="J295">
        <v>1060</v>
      </c>
      <c r="K295">
        <f t="shared" si="8"/>
        <v>98</v>
      </c>
      <c r="L295" t="str">
        <f t="shared" si="9"/>
        <v>NO</v>
      </c>
      <c r="M295" s="7">
        <f>INDEX('NJ State Aid'!C:C, MATCH(F295, 'NJ State Aid'!A:A, 0))</f>
        <v>28686546</v>
      </c>
    </row>
    <row r="296" spans="1:13" x14ac:dyDescent="0.2">
      <c r="A296" t="s">
        <v>510</v>
      </c>
      <c r="B296">
        <v>25</v>
      </c>
      <c r="C296">
        <v>1650</v>
      </c>
      <c r="D296">
        <v>55</v>
      </c>
      <c r="E296" t="s">
        <v>242</v>
      </c>
      <c r="F296" t="s">
        <v>243</v>
      </c>
      <c r="G296">
        <v>576</v>
      </c>
      <c r="H296">
        <v>582</v>
      </c>
      <c r="I296">
        <v>1158</v>
      </c>
      <c r="J296">
        <v>1060</v>
      </c>
      <c r="K296">
        <f t="shared" si="8"/>
        <v>98</v>
      </c>
      <c r="L296" t="str">
        <f t="shared" si="9"/>
        <v>YES</v>
      </c>
      <c r="M296" s="7">
        <f>INDEX('NJ State Aid'!C:C, MATCH(F296, 'NJ State Aid'!A:A, 0))</f>
        <v>51564083</v>
      </c>
    </row>
    <row r="297" spans="1:13" x14ac:dyDescent="0.2">
      <c r="A297" t="s">
        <v>25</v>
      </c>
      <c r="B297">
        <v>3</v>
      </c>
      <c r="C297">
        <v>1450</v>
      </c>
      <c r="D297">
        <v>50</v>
      </c>
      <c r="E297" t="s">
        <v>13</v>
      </c>
      <c r="F297" t="s">
        <v>26</v>
      </c>
      <c r="G297">
        <v>581</v>
      </c>
      <c r="H297">
        <v>578</v>
      </c>
      <c r="I297">
        <v>1159</v>
      </c>
      <c r="J297">
        <v>1060</v>
      </c>
      <c r="K297">
        <f t="shared" si="8"/>
        <v>99</v>
      </c>
      <c r="L297" t="str">
        <f t="shared" si="9"/>
        <v>NO</v>
      </c>
      <c r="M297" s="7">
        <f>INDEX('NJ State Aid'!C:C, MATCH(F297, 'NJ State Aid'!A:A, 0))</f>
        <v>3423378</v>
      </c>
    </row>
    <row r="298" spans="1:13" x14ac:dyDescent="0.2">
      <c r="A298" t="s">
        <v>672</v>
      </c>
      <c r="B298">
        <v>39</v>
      </c>
      <c r="C298">
        <v>4670</v>
      </c>
      <c r="D298">
        <v>50</v>
      </c>
      <c r="E298" t="s">
        <v>371</v>
      </c>
      <c r="F298" t="s">
        <v>386</v>
      </c>
      <c r="G298">
        <v>581</v>
      </c>
      <c r="H298">
        <v>578</v>
      </c>
      <c r="I298">
        <v>1159</v>
      </c>
      <c r="J298">
        <v>1060</v>
      </c>
      <c r="K298">
        <f t="shared" si="8"/>
        <v>99</v>
      </c>
      <c r="L298" t="str">
        <f t="shared" si="9"/>
        <v>NO</v>
      </c>
      <c r="M298" s="7">
        <f>INDEX('NJ State Aid'!C:C, MATCH(F298, 'NJ State Aid'!A:A, 0))</f>
        <v>3014466</v>
      </c>
    </row>
    <row r="299" spans="1:13" x14ac:dyDescent="0.2">
      <c r="A299" t="s">
        <v>262</v>
      </c>
      <c r="B299">
        <v>25</v>
      </c>
      <c r="C299">
        <v>4365</v>
      </c>
      <c r="D299">
        <v>50</v>
      </c>
      <c r="E299" t="s">
        <v>242</v>
      </c>
      <c r="F299" t="s">
        <v>263</v>
      </c>
      <c r="G299">
        <v>576</v>
      </c>
      <c r="H299">
        <v>583</v>
      </c>
      <c r="I299">
        <v>1159</v>
      </c>
      <c r="J299">
        <v>1060</v>
      </c>
      <c r="K299">
        <f t="shared" si="8"/>
        <v>99</v>
      </c>
      <c r="L299" t="str">
        <f t="shared" si="9"/>
        <v>YES</v>
      </c>
      <c r="M299" s="7">
        <f>INDEX('NJ State Aid'!C:C, MATCH(F299, 'NJ State Aid'!A:A, 0))</f>
        <v>1028707</v>
      </c>
    </row>
    <row r="300" spans="1:13" x14ac:dyDescent="0.2">
      <c r="A300" t="s">
        <v>601</v>
      </c>
      <c r="B300">
        <v>13</v>
      </c>
      <c r="C300">
        <v>3310</v>
      </c>
      <c r="D300">
        <v>50</v>
      </c>
      <c r="E300" t="s">
        <v>129</v>
      </c>
      <c r="F300" t="s">
        <v>146</v>
      </c>
      <c r="G300">
        <v>574</v>
      </c>
      <c r="H300">
        <v>585</v>
      </c>
      <c r="I300">
        <v>1159</v>
      </c>
      <c r="J300">
        <v>1060</v>
      </c>
      <c r="K300">
        <f t="shared" si="8"/>
        <v>99</v>
      </c>
      <c r="L300" t="str">
        <f t="shared" si="9"/>
        <v>YES</v>
      </c>
      <c r="M300" s="7">
        <f>INDEX('NJ State Aid'!C:C, MATCH(F300, 'NJ State Aid'!A:A, 0))</f>
        <v>6863068</v>
      </c>
    </row>
    <row r="301" spans="1:13" x14ac:dyDescent="0.2">
      <c r="A301" t="s">
        <v>365</v>
      </c>
      <c r="B301">
        <v>37</v>
      </c>
      <c r="C301">
        <v>4960</v>
      </c>
      <c r="D301">
        <v>50</v>
      </c>
      <c r="E301" t="s">
        <v>359</v>
      </c>
      <c r="F301" t="s">
        <v>366</v>
      </c>
      <c r="G301">
        <v>576</v>
      </c>
      <c r="H301">
        <v>584</v>
      </c>
      <c r="I301">
        <v>1160</v>
      </c>
      <c r="J301">
        <v>1060</v>
      </c>
      <c r="K301">
        <f t="shared" si="8"/>
        <v>100</v>
      </c>
      <c r="L301" t="str">
        <f t="shared" si="9"/>
        <v>YES</v>
      </c>
      <c r="M301" s="7">
        <f>INDEX('NJ State Aid'!C:C, MATCH(F301, 'NJ State Aid'!A:A, 0))</f>
        <v>5977474</v>
      </c>
    </row>
    <row r="302" spans="1:13" x14ac:dyDescent="0.2">
      <c r="A302" t="s">
        <v>665</v>
      </c>
      <c r="B302">
        <v>21</v>
      </c>
      <c r="C302">
        <v>5510</v>
      </c>
      <c r="D302">
        <v>30</v>
      </c>
      <c r="E302" t="s">
        <v>204</v>
      </c>
      <c r="F302" t="s">
        <v>214</v>
      </c>
      <c r="G302">
        <v>575</v>
      </c>
      <c r="H302">
        <v>585</v>
      </c>
      <c r="I302">
        <v>1160</v>
      </c>
      <c r="J302">
        <v>1060</v>
      </c>
      <c r="K302">
        <f t="shared" si="8"/>
        <v>100</v>
      </c>
      <c r="L302" t="str">
        <f t="shared" si="9"/>
        <v>YES</v>
      </c>
      <c r="M302" s="7">
        <f>INDEX('NJ State Aid'!C:C, MATCH(F302, 'NJ State Aid'!A:A, 0))</f>
        <v>2491756</v>
      </c>
    </row>
    <row r="303" spans="1:13" x14ac:dyDescent="0.2">
      <c r="A303" t="s">
        <v>328</v>
      </c>
      <c r="B303">
        <v>31</v>
      </c>
      <c r="C303">
        <v>5570</v>
      </c>
      <c r="D303">
        <v>55</v>
      </c>
      <c r="E303" t="s">
        <v>309</v>
      </c>
      <c r="F303" t="s">
        <v>329</v>
      </c>
      <c r="G303">
        <v>584</v>
      </c>
      <c r="H303">
        <v>577</v>
      </c>
      <c r="I303">
        <v>1161</v>
      </c>
      <c r="J303">
        <v>1060</v>
      </c>
      <c r="K303">
        <f t="shared" si="8"/>
        <v>101</v>
      </c>
      <c r="L303" t="str">
        <f t="shared" si="9"/>
        <v>NO</v>
      </c>
      <c r="M303" s="7">
        <f>INDEX('NJ State Aid'!C:C, MATCH(F303, 'NJ State Aid'!A:A, 0))</f>
        <v>4042746</v>
      </c>
    </row>
    <row r="304" spans="1:13" x14ac:dyDescent="0.2">
      <c r="A304" t="s">
        <v>509</v>
      </c>
      <c r="B304">
        <v>25</v>
      </c>
      <c r="C304">
        <v>1650</v>
      </c>
      <c r="D304">
        <v>50</v>
      </c>
      <c r="E304" t="s">
        <v>242</v>
      </c>
      <c r="F304" t="s">
        <v>243</v>
      </c>
      <c r="G304">
        <v>582</v>
      </c>
      <c r="H304">
        <v>579</v>
      </c>
      <c r="I304">
        <v>1161</v>
      </c>
      <c r="J304">
        <v>1060</v>
      </c>
      <c r="K304">
        <f t="shared" si="8"/>
        <v>101</v>
      </c>
      <c r="L304" t="str">
        <f t="shared" si="9"/>
        <v>NO</v>
      </c>
      <c r="M304" s="7">
        <f>INDEX('NJ State Aid'!C:C, MATCH(F304, 'NJ State Aid'!A:A, 0))</f>
        <v>51564083</v>
      </c>
    </row>
    <row r="305" spans="1:13" x14ac:dyDescent="0.2">
      <c r="A305" t="s">
        <v>609</v>
      </c>
      <c r="B305">
        <v>27</v>
      </c>
      <c r="C305">
        <v>3450</v>
      </c>
      <c r="D305">
        <v>10</v>
      </c>
      <c r="E305" t="s">
        <v>270</v>
      </c>
      <c r="F305" t="s">
        <v>283</v>
      </c>
      <c r="G305">
        <v>591</v>
      </c>
      <c r="H305">
        <v>571</v>
      </c>
      <c r="I305">
        <v>1162</v>
      </c>
      <c r="J305">
        <v>1060</v>
      </c>
      <c r="K305">
        <f t="shared" si="8"/>
        <v>102</v>
      </c>
      <c r="L305" t="str">
        <f t="shared" si="9"/>
        <v>NO</v>
      </c>
      <c r="M305" s="7">
        <f>INDEX('NJ State Aid'!C:C, MATCH(F305, 'NJ State Aid'!A:A, 0))</f>
        <v>15282286</v>
      </c>
    </row>
    <row r="306" spans="1:13" x14ac:dyDescent="0.2">
      <c r="A306" t="s">
        <v>203</v>
      </c>
      <c r="B306">
        <v>21</v>
      </c>
      <c r="C306">
        <v>1245</v>
      </c>
      <c r="D306">
        <v>50</v>
      </c>
      <c r="E306" t="s">
        <v>204</v>
      </c>
      <c r="F306" t="s">
        <v>205</v>
      </c>
      <c r="G306">
        <v>580</v>
      </c>
      <c r="H306">
        <v>582</v>
      </c>
      <c r="I306">
        <v>1162</v>
      </c>
      <c r="J306">
        <v>1060</v>
      </c>
      <c r="K306">
        <f t="shared" si="8"/>
        <v>102</v>
      </c>
      <c r="L306" t="str">
        <f t="shared" si="9"/>
        <v>YES</v>
      </c>
      <c r="M306" s="7">
        <f>INDEX('NJ State Aid'!C:C, MATCH(F306, 'NJ State Aid'!A:A, 0))</f>
        <v>18681802</v>
      </c>
    </row>
    <row r="307" spans="1:13" x14ac:dyDescent="0.2">
      <c r="A307" t="s">
        <v>699</v>
      </c>
      <c r="B307">
        <v>25</v>
      </c>
      <c r="C307">
        <v>5310</v>
      </c>
      <c r="D307">
        <v>50</v>
      </c>
      <c r="E307" t="s">
        <v>242</v>
      </c>
      <c r="F307" t="s">
        <v>268</v>
      </c>
      <c r="G307">
        <v>585</v>
      </c>
      <c r="H307">
        <v>578</v>
      </c>
      <c r="I307">
        <v>1163</v>
      </c>
      <c r="J307">
        <v>1060</v>
      </c>
      <c r="K307">
        <f t="shared" si="8"/>
        <v>103</v>
      </c>
      <c r="L307" t="str">
        <f t="shared" si="9"/>
        <v>NO</v>
      </c>
      <c r="M307" s="7">
        <f>INDEX('NJ State Aid'!C:C, MATCH(F307, 'NJ State Aid'!A:A, 0))</f>
        <v>5655615</v>
      </c>
    </row>
    <row r="308" spans="1:13" x14ac:dyDescent="0.2">
      <c r="A308" t="s">
        <v>676</v>
      </c>
      <c r="B308">
        <v>13</v>
      </c>
      <c r="C308">
        <v>4900</v>
      </c>
      <c r="D308">
        <v>30</v>
      </c>
      <c r="E308" t="s">
        <v>129</v>
      </c>
      <c r="F308" t="s">
        <v>160</v>
      </c>
      <c r="G308">
        <v>578</v>
      </c>
      <c r="H308">
        <v>586</v>
      </c>
      <c r="I308">
        <v>1164</v>
      </c>
      <c r="J308">
        <v>1060</v>
      </c>
      <c r="K308">
        <f t="shared" si="8"/>
        <v>104</v>
      </c>
      <c r="L308" t="str">
        <f t="shared" si="9"/>
        <v>YES</v>
      </c>
      <c r="M308" s="7">
        <f>INDEX('NJ State Aid'!C:C, MATCH(F308, 'NJ State Aid'!A:A, 0))</f>
        <v>4307567</v>
      </c>
    </row>
    <row r="309" spans="1:13" x14ac:dyDescent="0.2">
      <c r="A309" t="s">
        <v>548</v>
      </c>
      <c r="B309">
        <v>17</v>
      </c>
      <c r="C309">
        <v>2390</v>
      </c>
      <c r="D309">
        <v>2</v>
      </c>
      <c r="E309" t="s">
        <v>183</v>
      </c>
      <c r="F309" t="s">
        <v>188</v>
      </c>
      <c r="G309">
        <v>598</v>
      </c>
      <c r="H309">
        <v>567</v>
      </c>
      <c r="I309">
        <v>1165</v>
      </c>
      <c r="J309">
        <v>1060</v>
      </c>
      <c r="K309">
        <f t="shared" si="8"/>
        <v>105</v>
      </c>
      <c r="L309" t="str">
        <f t="shared" si="9"/>
        <v>NO</v>
      </c>
      <c r="M309" s="7">
        <f>INDEX('NJ State Aid'!C:C, MATCH(F309, 'NJ State Aid'!A:A, 0))</f>
        <v>418779890</v>
      </c>
    </row>
    <row r="310" spans="1:13" x14ac:dyDescent="0.2">
      <c r="A310" t="s">
        <v>655</v>
      </c>
      <c r="B310">
        <v>29</v>
      </c>
      <c r="C310">
        <v>4220</v>
      </c>
      <c r="D310">
        <v>50</v>
      </c>
      <c r="E310" t="s">
        <v>293</v>
      </c>
      <c r="F310" t="s">
        <v>305</v>
      </c>
      <c r="G310">
        <v>580</v>
      </c>
      <c r="H310">
        <v>585</v>
      </c>
      <c r="I310">
        <v>1165</v>
      </c>
      <c r="J310">
        <v>1060</v>
      </c>
      <c r="K310">
        <f t="shared" si="8"/>
        <v>105</v>
      </c>
      <c r="L310" t="str">
        <f t="shared" si="9"/>
        <v>YES</v>
      </c>
      <c r="M310" s="7" t="e">
        <f>INDEX('NJ State Aid'!C:C, MATCH(F310, 'NJ State Aid'!A:A, 0))</f>
        <v>#N/A</v>
      </c>
    </row>
    <row r="311" spans="1:13" x14ac:dyDescent="0.2">
      <c r="A311" t="s">
        <v>565</v>
      </c>
      <c r="B311">
        <v>5</v>
      </c>
      <c r="C311">
        <v>2610</v>
      </c>
      <c r="D311">
        <v>50</v>
      </c>
      <c r="E311" t="s">
        <v>72</v>
      </c>
      <c r="F311" t="s">
        <v>81</v>
      </c>
      <c r="G311">
        <v>590</v>
      </c>
      <c r="H311">
        <v>576</v>
      </c>
      <c r="I311">
        <v>1166</v>
      </c>
      <c r="J311">
        <v>1060</v>
      </c>
      <c r="K311">
        <f t="shared" si="8"/>
        <v>106</v>
      </c>
      <c r="L311" t="str">
        <f t="shared" si="9"/>
        <v>NO</v>
      </c>
      <c r="M311" s="7">
        <f>INDEX('NJ State Aid'!C:C, MATCH(F311, 'NJ State Aid'!A:A, 0))</f>
        <v>28686546</v>
      </c>
    </row>
    <row r="312" spans="1:13" x14ac:dyDescent="0.2">
      <c r="A312" t="s">
        <v>103</v>
      </c>
      <c r="B312">
        <v>7</v>
      </c>
      <c r="C312">
        <v>1890</v>
      </c>
      <c r="D312">
        <v>50</v>
      </c>
      <c r="E312" t="s">
        <v>92</v>
      </c>
      <c r="F312" t="s">
        <v>104</v>
      </c>
      <c r="G312">
        <v>589</v>
      </c>
      <c r="H312">
        <v>578</v>
      </c>
      <c r="I312">
        <v>1167</v>
      </c>
      <c r="J312">
        <v>1060</v>
      </c>
      <c r="K312">
        <f t="shared" si="8"/>
        <v>107</v>
      </c>
      <c r="L312" t="str">
        <f t="shared" si="9"/>
        <v>NO</v>
      </c>
      <c r="M312" s="7">
        <f>INDEX('NJ State Aid'!C:C, MATCH(F312, 'NJ State Aid'!A:A, 0))</f>
        <v>8443633</v>
      </c>
    </row>
    <row r="313" spans="1:13" x14ac:dyDescent="0.2">
      <c r="A313" t="s">
        <v>600</v>
      </c>
      <c r="B313">
        <v>23</v>
      </c>
      <c r="C313">
        <v>3290</v>
      </c>
      <c r="D313">
        <v>5</v>
      </c>
      <c r="E313" t="s">
        <v>217</v>
      </c>
      <c r="F313" t="s">
        <v>175</v>
      </c>
      <c r="G313">
        <v>584</v>
      </c>
      <c r="H313">
        <v>583</v>
      </c>
      <c r="I313">
        <v>1167</v>
      </c>
      <c r="J313">
        <v>1060</v>
      </c>
      <c r="K313">
        <f t="shared" si="8"/>
        <v>107</v>
      </c>
      <c r="L313" t="str">
        <f t="shared" si="9"/>
        <v>NO</v>
      </c>
      <c r="M313" s="7">
        <f>INDEX('NJ State Aid'!C:C, MATCH(F313, 'NJ State Aid'!A:A, 0))</f>
        <v>34838962</v>
      </c>
    </row>
    <row r="314" spans="1:13" x14ac:dyDescent="0.2">
      <c r="A314" t="s">
        <v>133</v>
      </c>
      <c r="B314">
        <v>13</v>
      </c>
      <c r="C314">
        <v>660</v>
      </c>
      <c r="D314">
        <v>50</v>
      </c>
      <c r="E314" t="s">
        <v>129</v>
      </c>
      <c r="F314" t="s">
        <v>134</v>
      </c>
      <c r="G314">
        <v>576</v>
      </c>
      <c r="H314">
        <v>591</v>
      </c>
      <c r="I314">
        <v>1167</v>
      </c>
      <c r="J314">
        <v>1060</v>
      </c>
      <c r="K314">
        <f t="shared" si="8"/>
        <v>107</v>
      </c>
      <c r="L314" t="str">
        <f t="shared" si="9"/>
        <v>YES</v>
      </c>
      <c r="M314" s="7">
        <f>INDEX('NJ State Aid'!C:C, MATCH(F314, 'NJ State Aid'!A:A, 0))</f>
        <v>1044523</v>
      </c>
    </row>
    <row r="315" spans="1:13" x14ac:dyDescent="0.2">
      <c r="A315" t="s">
        <v>649</v>
      </c>
      <c r="B315">
        <v>27</v>
      </c>
      <c r="C315">
        <v>4080</v>
      </c>
      <c r="D315">
        <v>50</v>
      </c>
      <c r="E315" t="s">
        <v>270</v>
      </c>
      <c r="F315" t="s">
        <v>286</v>
      </c>
      <c r="G315">
        <v>582</v>
      </c>
      <c r="H315">
        <v>586</v>
      </c>
      <c r="I315">
        <v>1168</v>
      </c>
      <c r="J315">
        <v>1060</v>
      </c>
      <c r="K315">
        <f t="shared" si="8"/>
        <v>108</v>
      </c>
      <c r="L315" t="str">
        <f t="shared" si="9"/>
        <v>YES</v>
      </c>
      <c r="M315" s="7">
        <f>INDEX('NJ State Aid'!C:C, MATCH(F315, 'NJ State Aid'!A:A, 0))</f>
        <v>2247383</v>
      </c>
    </row>
    <row r="316" spans="1:13" x14ac:dyDescent="0.2">
      <c r="A316" t="s">
        <v>558</v>
      </c>
      <c r="B316">
        <v>27</v>
      </c>
      <c r="C316">
        <v>2460</v>
      </c>
      <c r="D316">
        <v>50</v>
      </c>
      <c r="E316" t="s">
        <v>270</v>
      </c>
      <c r="F316" t="s">
        <v>276</v>
      </c>
      <c r="G316">
        <v>583</v>
      </c>
      <c r="H316">
        <v>586</v>
      </c>
      <c r="I316">
        <v>1169</v>
      </c>
      <c r="J316">
        <v>1060</v>
      </c>
      <c r="K316">
        <f t="shared" si="8"/>
        <v>109</v>
      </c>
      <c r="L316" t="str">
        <f t="shared" si="9"/>
        <v>YES</v>
      </c>
      <c r="M316" s="7">
        <f>INDEX('NJ State Aid'!C:C, MATCH(F316, 'NJ State Aid'!A:A, 0))</f>
        <v>1505820</v>
      </c>
    </row>
    <row r="317" spans="1:13" x14ac:dyDescent="0.2">
      <c r="A317" t="s">
        <v>474</v>
      </c>
      <c r="B317">
        <v>39</v>
      </c>
      <c r="C317">
        <v>980</v>
      </c>
      <c r="D317">
        <v>30</v>
      </c>
      <c r="E317" t="s">
        <v>371</v>
      </c>
      <c r="F317" t="s">
        <v>374</v>
      </c>
      <c r="G317">
        <v>582</v>
      </c>
      <c r="H317">
        <v>587</v>
      </c>
      <c r="I317">
        <v>1169</v>
      </c>
      <c r="J317">
        <v>1060</v>
      </c>
      <c r="K317">
        <f t="shared" si="8"/>
        <v>109</v>
      </c>
      <c r="L317" t="str">
        <f t="shared" si="9"/>
        <v>YES</v>
      </c>
      <c r="M317" s="7">
        <f>INDEX('NJ State Aid'!C:C, MATCH(F317, 'NJ State Aid'!A:A, 0))</f>
        <v>2365757</v>
      </c>
    </row>
    <row r="318" spans="1:13" x14ac:dyDescent="0.2">
      <c r="A318" t="s">
        <v>695</v>
      </c>
      <c r="B318">
        <v>39</v>
      </c>
      <c r="C318">
        <v>5260</v>
      </c>
      <c r="D318">
        <v>35</v>
      </c>
      <c r="E318" t="s">
        <v>371</v>
      </c>
      <c r="F318" t="s">
        <v>389</v>
      </c>
      <c r="G318">
        <v>581</v>
      </c>
      <c r="H318">
        <v>589</v>
      </c>
      <c r="I318">
        <v>1170</v>
      </c>
      <c r="J318">
        <v>1060</v>
      </c>
      <c r="K318">
        <f t="shared" si="8"/>
        <v>110</v>
      </c>
      <c r="L318" t="str">
        <f t="shared" si="9"/>
        <v>YES</v>
      </c>
      <c r="M318" s="7">
        <f>INDEX('NJ State Aid'!C:C, MATCH(F318, 'NJ State Aid'!A:A, 0))</f>
        <v>5725257</v>
      </c>
    </row>
    <row r="319" spans="1:13" x14ac:dyDescent="0.2">
      <c r="A319" t="s">
        <v>567</v>
      </c>
      <c r="B319">
        <v>5</v>
      </c>
      <c r="C319">
        <v>2610</v>
      </c>
      <c r="D319">
        <v>60</v>
      </c>
      <c r="E319" t="s">
        <v>72</v>
      </c>
      <c r="F319" t="s">
        <v>81</v>
      </c>
      <c r="G319">
        <v>583</v>
      </c>
      <c r="H319">
        <v>588</v>
      </c>
      <c r="I319">
        <v>1171</v>
      </c>
      <c r="J319">
        <v>1060</v>
      </c>
      <c r="K319">
        <f t="shared" si="8"/>
        <v>111</v>
      </c>
      <c r="L319" t="str">
        <f t="shared" si="9"/>
        <v>YES</v>
      </c>
      <c r="M319" s="7">
        <f>INDEX('NJ State Aid'!C:C, MATCH(F319, 'NJ State Aid'!A:A, 0))</f>
        <v>28686546</v>
      </c>
    </row>
    <row r="320" spans="1:13" x14ac:dyDescent="0.2">
      <c r="A320" t="s">
        <v>569</v>
      </c>
      <c r="B320">
        <v>3</v>
      </c>
      <c r="C320">
        <v>2620</v>
      </c>
      <c r="D320">
        <v>50</v>
      </c>
      <c r="E320" t="s">
        <v>13</v>
      </c>
      <c r="F320" t="s">
        <v>34</v>
      </c>
      <c r="G320">
        <v>580</v>
      </c>
      <c r="H320">
        <v>595</v>
      </c>
      <c r="I320">
        <v>1175</v>
      </c>
      <c r="J320">
        <v>1060</v>
      </c>
      <c r="K320">
        <f t="shared" si="8"/>
        <v>115</v>
      </c>
      <c r="L320" t="str">
        <f t="shared" si="9"/>
        <v>YES</v>
      </c>
      <c r="M320" s="7">
        <f>INDEX('NJ State Aid'!C:C, MATCH(F320, 'NJ State Aid'!A:A, 0))</f>
        <v>3592204</v>
      </c>
    </row>
    <row r="321" spans="1:13" x14ac:dyDescent="0.2">
      <c r="A321" t="s">
        <v>50</v>
      </c>
      <c r="B321">
        <v>3</v>
      </c>
      <c r="C321">
        <v>3960</v>
      </c>
      <c r="D321">
        <v>50</v>
      </c>
      <c r="E321" t="s">
        <v>13</v>
      </c>
      <c r="F321" t="s">
        <v>49</v>
      </c>
      <c r="G321">
        <v>590</v>
      </c>
      <c r="H321">
        <v>587</v>
      </c>
      <c r="I321">
        <v>1177</v>
      </c>
      <c r="J321">
        <v>1060</v>
      </c>
      <c r="K321">
        <f t="shared" si="8"/>
        <v>117</v>
      </c>
      <c r="L321" t="str">
        <f t="shared" si="9"/>
        <v>NO</v>
      </c>
      <c r="M321" s="7">
        <f>INDEX('NJ State Aid'!C:C, MATCH(F321, 'NJ State Aid'!A:A, 0))</f>
        <v>1136545</v>
      </c>
    </row>
    <row r="322" spans="1:13" x14ac:dyDescent="0.2">
      <c r="A322" t="s">
        <v>505</v>
      </c>
      <c r="B322">
        <v>3</v>
      </c>
      <c r="C322">
        <v>1550</v>
      </c>
      <c r="D322">
        <v>50</v>
      </c>
      <c r="E322" t="s">
        <v>13</v>
      </c>
      <c r="F322" t="s">
        <v>27</v>
      </c>
      <c r="G322">
        <v>588</v>
      </c>
      <c r="H322">
        <v>589</v>
      </c>
      <c r="I322">
        <v>1177</v>
      </c>
      <c r="J322">
        <v>1060</v>
      </c>
      <c r="K322">
        <f t="shared" ref="K322:K385" si="10">I322-J322</f>
        <v>117</v>
      </c>
      <c r="L322" t="str">
        <f t="shared" si="9"/>
        <v>YES</v>
      </c>
      <c r="M322" s="7">
        <f>INDEX('NJ State Aid'!C:C, MATCH(F322, 'NJ State Aid'!A:A, 0))</f>
        <v>2101283</v>
      </c>
    </row>
    <row r="323" spans="1:13" x14ac:dyDescent="0.2">
      <c r="A323" t="s">
        <v>585</v>
      </c>
      <c r="B323">
        <v>23</v>
      </c>
      <c r="C323">
        <v>3120</v>
      </c>
      <c r="D323">
        <v>50</v>
      </c>
      <c r="E323" t="s">
        <v>217</v>
      </c>
      <c r="F323" t="s">
        <v>224</v>
      </c>
      <c r="G323">
        <v>583</v>
      </c>
      <c r="H323">
        <v>594</v>
      </c>
      <c r="I323">
        <v>1177</v>
      </c>
      <c r="J323">
        <v>1060</v>
      </c>
      <c r="K323">
        <f t="shared" si="10"/>
        <v>117</v>
      </c>
      <c r="L323" t="str">
        <f t="shared" ref="L323:L386" si="11">IF(H323&gt;G323, "YES", "NO")</f>
        <v>YES</v>
      </c>
      <c r="M323" s="7">
        <f>INDEX('NJ State Aid'!C:C, MATCH(F323, 'NJ State Aid'!A:A, 0))</f>
        <v>1079208</v>
      </c>
    </row>
    <row r="324" spans="1:13" x14ac:dyDescent="0.2">
      <c r="A324" t="s">
        <v>487</v>
      </c>
      <c r="B324">
        <v>7</v>
      </c>
      <c r="C324">
        <v>1255</v>
      </c>
      <c r="D324">
        <v>50</v>
      </c>
      <c r="E324" t="s">
        <v>92</v>
      </c>
      <c r="F324" t="s">
        <v>99</v>
      </c>
      <c r="G324">
        <v>590</v>
      </c>
      <c r="H324">
        <v>588</v>
      </c>
      <c r="I324">
        <v>1178</v>
      </c>
      <c r="J324">
        <v>1060</v>
      </c>
      <c r="K324">
        <f t="shared" si="10"/>
        <v>118</v>
      </c>
      <c r="L324" t="str">
        <f t="shared" si="11"/>
        <v>NO</v>
      </c>
      <c r="M324" s="7">
        <f>INDEX('NJ State Aid'!C:C, MATCH(F324, 'NJ State Aid'!A:A, 0))</f>
        <v>9292586</v>
      </c>
    </row>
    <row r="325" spans="1:13" x14ac:dyDescent="0.2">
      <c r="A325" t="s">
        <v>196</v>
      </c>
      <c r="B325">
        <v>19</v>
      </c>
      <c r="C325">
        <v>1050</v>
      </c>
      <c r="D325">
        <v>40</v>
      </c>
      <c r="E325" t="s">
        <v>197</v>
      </c>
      <c r="F325" t="s">
        <v>198</v>
      </c>
      <c r="G325">
        <v>583</v>
      </c>
      <c r="H325">
        <v>596</v>
      </c>
      <c r="I325">
        <v>1179</v>
      </c>
      <c r="J325">
        <v>1060</v>
      </c>
      <c r="K325">
        <f t="shared" si="10"/>
        <v>119</v>
      </c>
      <c r="L325" t="str">
        <f t="shared" si="11"/>
        <v>YES</v>
      </c>
      <c r="M325" s="7">
        <f>INDEX('NJ State Aid'!C:C, MATCH(F325, 'NJ State Aid'!A:A, 0))</f>
        <v>4005830</v>
      </c>
    </row>
    <row r="326" spans="1:13" x14ac:dyDescent="0.2">
      <c r="A326" t="s">
        <v>607</v>
      </c>
      <c r="B326">
        <v>27</v>
      </c>
      <c r="C326">
        <v>3370</v>
      </c>
      <c r="D326">
        <v>50</v>
      </c>
      <c r="E326" t="s">
        <v>270</v>
      </c>
      <c r="F326" t="s">
        <v>280</v>
      </c>
      <c r="G326">
        <v>595</v>
      </c>
      <c r="H326">
        <v>586</v>
      </c>
      <c r="I326">
        <v>1181</v>
      </c>
      <c r="J326">
        <v>1060</v>
      </c>
      <c r="K326">
        <f t="shared" si="10"/>
        <v>121</v>
      </c>
      <c r="L326" t="str">
        <f t="shared" si="11"/>
        <v>NO</v>
      </c>
      <c r="M326" s="7">
        <f>INDEX('NJ State Aid'!C:C, MATCH(F326, 'NJ State Aid'!A:A, 0))</f>
        <v>7673207</v>
      </c>
    </row>
    <row r="327" spans="1:13" x14ac:dyDescent="0.2">
      <c r="A327" t="s">
        <v>222</v>
      </c>
      <c r="B327">
        <v>23</v>
      </c>
      <c r="C327">
        <v>2150</v>
      </c>
      <c r="D327">
        <v>50</v>
      </c>
      <c r="E327" t="s">
        <v>217</v>
      </c>
      <c r="F327" t="s">
        <v>223</v>
      </c>
      <c r="G327">
        <v>580</v>
      </c>
      <c r="H327">
        <v>602</v>
      </c>
      <c r="I327">
        <v>1182</v>
      </c>
      <c r="J327">
        <v>1060</v>
      </c>
      <c r="K327">
        <f t="shared" si="10"/>
        <v>122</v>
      </c>
      <c r="L327" t="str">
        <f t="shared" si="11"/>
        <v>YES</v>
      </c>
      <c r="M327" s="7">
        <f>INDEX('NJ State Aid'!C:C, MATCH(F327, 'NJ State Aid'!A:A, 0))</f>
        <v>3676784</v>
      </c>
    </row>
    <row r="328" spans="1:13" x14ac:dyDescent="0.2">
      <c r="A328" t="s">
        <v>155</v>
      </c>
      <c r="B328">
        <v>13</v>
      </c>
      <c r="C328">
        <v>3570</v>
      </c>
      <c r="D328">
        <v>55</v>
      </c>
      <c r="E328" t="s">
        <v>129</v>
      </c>
      <c r="F328" t="s">
        <v>147</v>
      </c>
      <c r="G328">
        <v>600</v>
      </c>
      <c r="H328">
        <v>585</v>
      </c>
      <c r="I328">
        <v>1185</v>
      </c>
      <c r="J328">
        <v>1060</v>
      </c>
      <c r="K328">
        <f t="shared" si="10"/>
        <v>125</v>
      </c>
      <c r="L328" t="str">
        <f t="shared" si="11"/>
        <v>NO</v>
      </c>
      <c r="M328" s="7">
        <f>INDEX('NJ State Aid'!C:C, MATCH(F328, 'NJ State Aid'!A:A, 0))</f>
        <v>742025051</v>
      </c>
    </row>
    <row r="329" spans="1:13" x14ac:dyDescent="0.2">
      <c r="A329" t="s">
        <v>701</v>
      </c>
      <c r="B329">
        <v>13</v>
      </c>
      <c r="C329">
        <v>5370</v>
      </c>
      <c r="D329">
        <v>50</v>
      </c>
      <c r="E329" t="s">
        <v>129</v>
      </c>
      <c r="F329" t="s">
        <v>161</v>
      </c>
      <c r="G329">
        <v>591</v>
      </c>
      <c r="H329">
        <v>594</v>
      </c>
      <c r="I329">
        <v>1185</v>
      </c>
      <c r="J329">
        <v>1060</v>
      </c>
      <c r="K329">
        <f t="shared" si="10"/>
        <v>125</v>
      </c>
      <c r="L329" t="str">
        <f t="shared" si="11"/>
        <v>YES</v>
      </c>
      <c r="M329" s="7">
        <f>INDEX('NJ State Aid'!C:C, MATCH(F329, 'NJ State Aid'!A:A, 0))</f>
        <v>916688</v>
      </c>
    </row>
    <row r="330" spans="1:13" x14ac:dyDescent="0.2">
      <c r="A330" t="s">
        <v>527</v>
      </c>
      <c r="B330">
        <v>27</v>
      </c>
      <c r="C330">
        <v>1990</v>
      </c>
      <c r="D330">
        <v>70</v>
      </c>
      <c r="E330" t="s">
        <v>270</v>
      </c>
      <c r="F330" t="s">
        <v>274</v>
      </c>
      <c r="G330">
        <v>590</v>
      </c>
      <c r="H330">
        <v>596</v>
      </c>
      <c r="I330">
        <v>1186</v>
      </c>
      <c r="J330">
        <v>1060</v>
      </c>
      <c r="K330">
        <f t="shared" si="10"/>
        <v>126</v>
      </c>
      <c r="L330" t="str">
        <f t="shared" si="11"/>
        <v>YES</v>
      </c>
      <c r="M330" s="7">
        <f>INDEX('NJ State Aid'!C:C, MATCH(F330, 'NJ State Aid'!A:A, 0))</f>
        <v>838828</v>
      </c>
    </row>
    <row r="331" spans="1:13" x14ac:dyDescent="0.2">
      <c r="A331" t="s">
        <v>637</v>
      </c>
      <c r="B331">
        <v>27</v>
      </c>
      <c r="C331">
        <v>3950</v>
      </c>
      <c r="D331">
        <v>53</v>
      </c>
      <c r="E331" t="s">
        <v>270</v>
      </c>
      <c r="F331" t="s">
        <v>285</v>
      </c>
      <c r="G331">
        <v>599</v>
      </c>
      <c r="H331">
        <v>593</v>
      </c>
      <c r="I331">
        <v>1192</v>
      </c>
      <c r="J331">
        <v>1060</v>
      </c>
      <c r="K331">
        <f t="shared" si="10"/>
        <v>132</v>
      </c>
      <c r="L331" t="str">
        <f t="shared" si="11"/>
        <v>NO</v>
      </c>
      <c r="M331" s="7">
        <f>INDEX('NJ State Aid'!C:C, MATCH(F331, 'NJ State Aid'!A:A, 0))</f>
        <v>4709595</v>
      </c>
    </row>
    <row r="332" spans="1:13" x14ac:dyDescent="0.2">
      <c r="A332" t="s">
        <v>475</v>
      </c>
      <c r="B332">
        <v>3</v>
      </c>
      <c r="C332">
        <v>990</v>
      </c>
      <c r="D332">
        <v>40</v>
      </c>
      <c r="E332" t="s">
        <v>13</v>
      </c>
      <c r="F332" t="s">
        <v>20</v>
      </c>
      <c r="G332">
        <v>595</v>
      </c>
      <c r="H332">
        <v>597</v>
      </c>
      <c r="I332">
        <v>1192</v>
      </c>
      <c r="J332">
        <v>1060</v>
      </c>
      <c r="K332">
        <f t="shared" si="10"/>
        <v>132</v>
      </c>
      <c r="L332" t="str">
        <f t="shared" si="11"/>
        <v>YES</v>
      </c>
      <c r="M332" s="7">
        <f>INDEX('NJ State Aid'!C:C, MATCH(F332, 'NJ State Aid'!A:A, 0))</f>
        <v>768572</v>
      </c>
    </row>
    <row r="333" spans="1:13" x14ac:dyDescent="0.2">
      <c r="A333" t="s">
        <v>541</v>
      </c>
      <c r="B333">
        <v>17</v>
      </c>
      <c r="C333">
        <v>2295</v>
      </c>
      <c r="D333">
        <v>50</v>
      </c>
      <c r="E333" t="s">
        <v>183</v>
      </c>
      <c r="F333" t="s">
        <v>187</v>
      </c>
      <c r="G333">
        <v>595</v>
      </c>
      <c r="H333">
        <v>597</v>
      </c>
      <c r="I333">
        <v>1192</v>
      </c>
      <c r="J333">
        <v>1060</v>
      </c>
      <c r="K333">
        <f t="shared" si="10"/>
        <v>132</v>
      </c>
      <c r="L333" t="str">
        <f t="shared" si="11"/>
        <v>YES</v>
      </c>
      <c r="M333" s="7">
        <f>INDEX('NJ State Aid'!C:C, MATCH(F333, 'NJ State Aid'!A:A, 0))</f>
        <v>21204179</v>
      </c>
    </row>
    <row r="334" spans="1:13" x14ac:dyDescent="0.2">
      <c r="A334" t="s">
        <v>660</v>
      </c>
      <c r="B334">
        <v>27</v>
      </c>
      <c r="C334">
        <v>4330</v>
      </c>
      <c r="D334">
        <v>50</v>
      </c>
      <c r="E334" t="s">
        <v>270</v>
      </c>
      <c r="F334" t="s">
        <v>287</v>
      </c>
      <c r="G334">
        <v>596</v>
      </c>
      <c r="H334">
        <v>597</v>
      </c>
      <c r="I334">
        <v>1193</v>
      </c>
      <c r="J334">
        <v>1060</v>
      </c>
      <c r="K334">
        <f t="shared" si="10"/>
        <v>133</v>
      </c>
      <c r="L334" t="str">
        <f t="shared" si="11"/>
        <v>YES</v>
      </c>
      <c r="M334" s="7">
        <f>INDEX('NJ State Aid'!C:C, MATCH(F334, 'NJ State Aid'!A:A, 0))</f>
        <v>12819909</v>
      </c>
    </row>
    <row r="335" spans="1:13" x14ac:dyDescent="0.2">
      <c r="A335" t="s">
        <v>51</v>
      </c>
      <c r="B335">
        <v>3</v>
      </c>
      <c r="C335">
        <v>4300</v>
      </c>
      <c r="D335">
        <v>30</v>
      </c>
      <c r="E335" t="s">
        <v>13</v>
      </c>
      <c r="F335" t="s">
        <v>52</v>
      </c>
      <c r="G335">
        <v>587</v>
      </c>
      <c r="H335">
        <v>606</v>
      </c>
      <c r="I335">
        <v>1193</v>
      </c>
      <c r="J335">
        <v>1060</v>
      </c>
      <c r="K335">
        <f t="shared" si="10"/>
        <v>133</v>
      </c>
      <c r="L335" t="str">
        <f t="shared" si="11"/>
        <v>YES</v>
      </c>
      <c r="M335" s="7">
        <f>INDEX('NJ State Aid'!C:C, MATCH(F335, 'NJ State Aid'!A:A, 0))</f>
        <v>1280379</v>
      </c>
    </row>
    <row r="336" spans="1:13" x14ac:dyDescent="0.2">
      <c r="A336" t="s">
        <v>683</v>
      </c>
      <c r="B336">
        <v>39</v>
      </c>
      <c r="C336">
        <v>5090</v>
      </c>
      <c r="D336">
        <v>50</v>
      </c>
      <c r="E336" t="s">
        <v>371</v>
      </c>
      <c r="F336" t="s">
        <v>388</v>
      </c>
      <c r="G336">
        <v>597</v>
      </c>
      <c r="H336">
        <v>597</v>
      </c>
      <c r="I336">
        <v>1194</v>
      </c>
      <c r="J336">
        <v>1060</v>
      </c>
      <c r="K336">
        <f t="shared" si="10"/>
        <v>134</v>
      </c>
      <c r="L336" t="str">
        <f t="shared" si="11"/>
        <v>NO</v>
      </c>
      <c r="M336" s="7">
        <f>INDEX('NJ State Aid'!C:C, MATCH(F336, 'NJ State Aid'!A:A, 0))</f>
        <v>1655470</v>
      </c>
    </row>
    <row r="337" spans="1:13" x14ac:dyDescent="0.2">
      <c r="A337" t="s">
        <v>439</v>
      </c>
      <c r="B337">
        <v>39</v>
      </c>
      <c r="C337">
        <v>310</v>
      </c>
      <c r="D337">
        <v>5</v>
      </c>
      <c r="E337" t="s">
        <v>371</v>
      </c>
      <c r="F337" t="s">
        <v>372</v>
      </c>
      <c r="G337">
        <v>592</v>
      </c>
      <c r="H337">
        <v>606</v>
      </c>
      <c r="I337">
        <v>1198</v>
      </c>
      <c r="J337">
        <v>1060</v>
      </c>
      <c r="K337">
        <f t="shared" si="10"/>
        <v>138</v>
      </c>
      <c r="L337" t="str">
        <f t="shared" si="11"/>
        <v>YES</v>
      </c>
      <c r="M337" s="7">
        <f>INDEX('NJ State Aid'!C:C, MATCH(F337, 'NJ State Aid'!A:A, 0))</f>
        <v>1197251</v>
      </c>
    </row>
    <row r="338" spans="1:13" x14ac:dyDescent="0.2">
      <c r="A338" t="s">
        <v>48</v>
      </c>
      <c r="B338">
        <v>3</v>
      </c>
      <c r="C338">
        <v>3960</v>
      </c>
      <c r="D338">
        <v>40</v>
      </c>
      <c r="E338" t="s">
        <v>13</v>
      </c>
      <c r="F338" t="s">
        <v>49</v>
      </c>
      <c r="G338">
        <v>601</v>
      </c>
      <c r="H338">
        <v>598</v>
      </c>
      <c r="I338">
        <v>1199</v>
      </c>
      <c r="J338">
        <v>1060</v>
      </c>
      <c r="K338">
        <f t="shared" si="10"/>
        <v>139</v>
      </c>
      <c r="L338" t="str">
        <f t="shared" si="11"/>
        <v>NO</v>
      </c>
      <c r="M338" s="7">
        <f>INDEX('NJ State Aid'!C:C, MATCH(F338, 'NJ State Aid'!A:A, 0))</f>
        <v>1136545</v>
      </c>
    </row>
    <row r="339" spans="1:13" x14ac:dyDescent="0.2">
      <c r="A339" t="s">
        <v>612</v>
      </c>
      <c r="B339">
        <v>19</v>
      </c>
      <c r="C339">
        <v>3660</v>
      </c>
      <c r="D339">
        <v>60</v>
      </c>
      <c r="E339" t="s">
        <v>197</v>
      </c>
      <c r="F339" t="s">
        <v>200</v>
      </c>
      <c r="G339">
        <v>599</v>
      </c>
      <c r="H339">
        <v>600</v>
      </c>
      <c r="I339">
        <v>1199</v>
      </c>
      <c r="J339">
        <v>1060</v>
      </c>
      <c r="K339">
        <f t="shared" si="10"/>
        <v>139</v>
      </c>
      <c r="L339" t="str">
        <f t="shared" si="11"/>
        <v>YES</v>
      </c>
      <c r="M339" s="7">
        <f>INDEX('NJ State Aid'!C:C, MATCH(F339, 'NJ State Aid'!A:A, 0))</f>
        <v>5554323</v>
      </c>
    </row>
    <row r="340" spans="1:13" x14ac:dyDescent="0.2">
      <c r="A340" t="s">
        <v>516</v>
      </c>
      <c r="B340">
        <v>13</v>
      </c>
      <c r="C340">
        <v>1750</v>
      </c>
      <c r="D340">
        <v>50</v>
      </c>
      <c r="E340" t="s">
        <v>129</v>
      </c>
      <c r="F340" t="s">
        <v>141</v>
      </c>
      <c r="G340">
        <v>592</v>
      </c>
      <c r="H340">
        <v>607</v>
      </c>
      <c r="I340">
        <v>1199</v>
      </c>
      <c r="J340">
        <v>1060</v>
      </c>
      <c r="K340">
        <f t="shared" si="10"/>
        <v>139</v>
      </c>
      <c r="L340" t="str">
        <f t="shared" si="11"/>
        <v>YES</v>
      </c>
      <c r="M340" s="7">
        <f>INDEX('NJ State Aid'!C:C, MATCH(F340, 'NJ State Aid'!A:A, 0))</f>
        <v>780892</v>
      </c>
    </row>
    <row r="341" spans="1:13" x14ac:dyDescent="0.2">
      <c r="A341" t="s">
        <v>664</v>
      </c>
      <c r="B341">
        <v>3</v>
      </c>
      <c r="C341">
        <v>4405</v>
      </c>
      <c r="D341">
        <v>50</v>
      </c>
      <c r="E341" t="s">
        <v>13</v>
      </c>
      <c r="F341" t="s">
        <v>59</v>
      </c>
      <c r="G341">
        <v>605</v>
      </c>
      <c r="H341">
        <v>596</v>
      </c>
      <c r="I341">
        <v>1201</v>
      </c>
      <c r="J341">
        <v>1060</v>
      </c>
      <c r="K341">
        <f t="shared" si="10"/>
        <v>141</v>
      </c>
      <c r="L341" t="str">
        <f t="shared" si="11"/>
        <v>NO</v>
      </c>
      <c r="M341" s="7">
        <f>INDEX('NJ State Aid'!C:C, MATCH(F341, 'NJ State Aid'!A:A, 0))</f>
        <v>685703</v>
      </c>
    </row>
    <row r="342" spans="1:13" x14ac:dyDescent="0.2">
      <c r="A342" t="s">
        <v>345</v>
      </c>
      <c r="B342">
        <v>35</v>
      </c>
      <c r="C342">
        <v>555</v>
      </c>
      <c r="D342">
        <v>5</v>
      </c>
      <c r="E342" t="s">
        <v>341</v>
      </c>
      <c r="F342" t="s">
        <v>346</v>
      </c>
      <c r="G342">
        <v>607</v>
      </c>
      <c r="H342">
        <v>595</v>
      </c>
      <c r="I342">
        <v>1202</v>
      </c>
      <c r="J342">
        <v>1060</v>
      </c>
      <c r="K342">
        <f t="shared" si="10"/>
        <v>142</v>
      </c>
      <c r="L342" t="str">
        <f t="shared" si="11"/>
        <v>NO</v>
      </c>
      <c r="M342" s="7">
        <f>INDEX('NJ State Aid'!C:C, MATCH(F342, 'NJ State Aid'!A:A, 0))</f>
        <v>9375561</v>
      </c>
    </row>
    <row r="343" spans="1:13" x14ac:dyDescent="0.2">
      <c r="A343" t="s">
        <v>603</v>
      </c>
      <c r="B343">
        <v>27</v>
      </c>
      <c r="C343">
        <v>3340</v>
      </c>
      <c r="D343">
        <v>10</v>
      </c>
      <c r="E343" t="s">
        <v>270</v>
      </c>
      <c r="F343" t="s">
        <v>278</v>
      </c>
      <c r="G343">
        <v>606</v>
      </c>
      <c r="H343">
        <v>596</v>
      </c>
      <c r="I343">
        <v>1202</v>
      </c>
      <c r="J343">
        <v>1060</v>
      </c>
      <c r="K343">
        <f t="shared" si="10"/>
        <v>142</v>
      </c>
      <c r="L343" t="str">
        <f t="shared" si="11"/>
        <v>NO</v>
      </c>
      <c r="M343" s="7">
        <f>INDEX('NJ State Aid'!C:C, MATCH(F343, 'NJ State Aid'!A:A, 0))</f>
        <v>1880323</v>
      </c>
    </row>
    <row r="344" spans="1:13" x14ac:dyDescent="0.2">
      <c r="A344" t="s">
        <v>542</v>
      </c>
      <c r="B344">
        <v>19</v>
      </c>
      <c r="C344">
        <v>2300</v>
      </c>
      <c r="D344">
        <v>50</v>
      </c>
      <c r="E344" t="s">
        <v>197</v>
      </c>
      <c r="F344" t="s">
        <v>199</v>
      </c>
      <c r="G344">
        <v>604</v>
      </c>
      <c r="H344">
        <v>598</v>
      </c>
      <c r="I344">
        <v>1202</v>
      </c>
      <c r="J344">
        <v>1060</v>
      </c>
      <c r="K344">
        <f t="shared" si="10"/>
        <v>142</v>
      </c>
      <c r="L344" t="str">
        <f t="shared" si="11"/>
        <v>NO</v>
      </c>
      <c r="M344" s="7">
        <f>INDEX('NJ State Aid'!C:C, MATCH(F344, 'NJ State Aid'!A:A, 0))</f>
        <v>5705974</v>
      </c>
    </row>
    <row r="345" spans="1:13" x14ac:dyDescent="0.2">
      <c r="A345" t="s">
        <v>604</v>
      </c>
      <c r="B345">
        <v>5</v>
      </c>
      <c r="C345">
        <v>3360</v>
      </c>
      <c r="D345">
        <v>40</v>
      </c>
      <c r="E345" t="s">
        <v>72</v>
      </c>
      <c r="F345" t="s">
        <v>83</v>
      </c>
      <c r="G345">
        <v>601</v>
      </c>
      <c r="H345">
        <v>601</v>
      </c>
      <c r="I345">
        <v>1202</v>
      </c>
      <c r="J345">
        <v>1060</v>
      </c>
      <c r="K345">
        <f t="shared" si="10"/>
        <v>142</v>
      </c>
      <c r="L345" t="str">
        <f t="shared" si="11"/>
        <v>NO</v>
      </c>
      <c r="M345" s="7">
        <f>INDEX('NJ State Aid'!C:C, MATCH(F345, 'NJ State Aid'!A:A, 0))</f>
        <v>3193484</v>
      </c>
    </row>
    <row r="346" spans="1:13" x14ac:dyDescent="0.2">
      <c r="A346" t="s">
        <v>578</v>
      </c>
      <c r="B346">
        <v>3</v>
      </c>
      <c r="C346">
        <v>2900</v>
      </c>
      <c r="D346">
        <v>50</v>
      </c>
      <c r="E346" t="s">
        <v>13</v>
      </c>
      <c r="F346" t="s">
        <v>37</v>
      </c>
      <c r="G346">
        <v>609</v>
      </c>
      <c r="H346">
        <v>594</v>
      </c>
      <c r="I346">
        <v>1203</v>
      </c>
      <c r="J346">
        <v>1060</v>
      </c>
      <c r="K346">
        <f t="shared" si="10"/>
        <v>143</v>
      </c>
      <c r="L346" t="str">
        <f t="shared" si="11"/>
        <v>NO</v>
      </c>
      <c r="M346" s="7">
        <f>INDEX('NJ State Aid'!C:C, MATCH(F346, 'NJ State Aid'!A:A, 0))</f>
        <v>2346236</v>
      </c>
    </row>
    <row r="347" spans="1:13" x14ac:dyDescent="0.2">
      <c r="A347" t="s">
        <v>264</v>
      </c>
      <c r="B347">
        <v>25</v>
      </c>
      <c r="C347">
        <v>4580</v>
      </c>
      <c r="D347">
        <v>50</v>
      </c>
      <c r="E347" t="s">
        <v>242</v>
      </c>
      <c r="F347" t="s">
        <v>265</v>
      </c>
      <c r="G347">
        <v>603</v>
      </c>
      <c r="H347">
        <v>604</v>
      </c>
      <c r="I347">
        <v>1207</v>
      </c>
      <c r="J347">
        <v>1060</v>
      </c>
      <c r="K347">
        <f t="shared" si="10"/>
        <v>147</v>
      </c>
      <c r="L347" t="str">
        <f t="shared" si="11"/>
        <v>YES</v>
      </c>
      <c r="M347" s="7">
        <f>INDEX('NJ State Aid'!C:C, MATCH(F347, 'NJ State Aid'!A:A, 0))</f>
        <v>449963</v>
      </c>
    </row>
    <row r="348" spans="1:13" x14ac:dyDescent="0.2">
      <c r="A348" t="s">
        <v>54</v>
      </c>
      <c r="B348">
        <v>3</v>
      </c>
      <c r="C348">
        <v>4310</v>
      </c>
      <c r="D348">
        <v>50</v>
      </c>
      <c r="E348" t="s">
        <v>13</v>
      </c>
      <c r="F348" t="s">
        <v>55</v>
      </c>
      <c r="G348">
        <v>599</v>
      </c>
      <c r="H348">
        <v>609</v>
      </c>
      <c r="I348">
        <v>1208</v>
      </c>
      <c r="J348">
        <v>1060</v>
      </c>
      <c r="K348">
        <f t="shared" si="10"/>
        <v>148</v>
      </c>
      <c r="L348" t="str">
        <f t="shared" si="11"/>
        <v>YES</v>
      </c>
      <c r="M348" s="7">
        <f>INDEX('NJ State Aid'!C:C, MATCH(F348, 'NJ State Aid'!A:A, 0))</f>
        <v>1325991</v>
      </c>
    </row>
    <row r="349" spans="1:13" x14ac:dyDescent="0.2">
      <c r="A349" t="s">
        <v>508</v>
      </c>
      <c r="B349">
        <v>25</v>
      </c>
      <c r="C349">
        <v>1650</v>
      </c>
      <c r="D349">
        <v>10</v>
      </c>
      <c r="E349" t="s">
        <v>242</v>
      </c>
      <c r="F349" t="s">
        <v>243</v>
      </c>
      <c r="G349">
        <v>601</v>
      </c>
      <c r="H349">
        <v>608</v>
      </c>
      <c r="I349">
        <v>1209</v>
      </c>
      <c r="J349">
        <v>1060</v>
      </c>
      <c r="K349">
        <f t="shared" si="10"/>
        <v>149</v>
      </c>
      <c r="L349" t="str">
        <f t="shared" si="11"/>
        <v>YES</v>
      </c>
      <c r="M349" s="7">
        <f>INDEX('NJ State Aid'!C:C, MATCH(F349, 'NJ State Aid'!A:A, 0))</f>
        <v>51564083</v>
      </c>
    </row>
    <row r="350" spans="1:13" x14ac:dyDescent="0.2">
      <c r="A350" t="s">
        <v>467</v>
      </c>
      <c r="B350">
        <v>7</v>
      </c>
      <c r="C350">
        <v>800</v>
      </c>
      <c r="D350">
        <v>30</v>
      </c>
      <c r="E350" t="s">
        <v>92</v>
      </c>
      <c r="F350" t="s">
        <v>97</v>
      </c>
      <c r="G350">
        <v>610</v>
      </c>
      <c r="H350">
        <v>601</v>
      </c>
      <c r="I350">
        <v>1211</v>
      </c>
      <c r="J350">
        <v>1060</v>
      </c>
      <c r="K350">
        <f t="shared" si="10"/>
        <v>151</v>
      </c>
      <c r="L350" t="str">
        <f t="shared" si="11"/>
        <v>NO</v>
      </c>
      <c r="M350" s="7">
        <f>INDEX('NJ State Aid'!C:C, MATCH(F350, 'NJ State Aid'!A:A, 0))</f>
        <v>13110005</v>
      </c>
    </row>
    <row r="351" spans="1:13" x14ac:dyDescent="0.2">
      <c r="A351" t="s">
        <v>537</v>
      </c>
      <c r="B351">
        <v>25</v>
      </c>
      <c r="C351">
        <v>2230</v>
      </c>
      <c r="D351">
        <v>20</v>
      </c>
      <c r="E351" t="s">
        <v>242</v>
      </c>
      <c r="F351" t="s">
        <v>246</v>
      </c>
      <c r="G351">
        <v>611</v>
      </c>
      <c r="H351">
        <v>601</v>
      </c>
      <c r="I351">
        <v>1212</v>
      </c>
      <c r="J351">
        <v>1060</v>
      </c>
      <c r="K351">
        <f t="shared" si="10"/>
        <v>152</v>
      </c>
      <c r="L351" t="str">
        <f t="shared" si="11"/>
        <v>NO</v>
      </c>
      <c r="M351" s="7">
        <f>INDEX('NJ State Aid'!C:C, MATCH(F351, 'NJ State Aid'!A:A, 0))</f>
        <v>1872729</v>
      </c>
    </row>
    <row r="352" spans="1:13" x14ac:dyDescent="0.2">
      <c r="A352" t="s">
        <v>709</v>
      </c>
      <c r="B352">
        <v>35</v>
      </c>
      <c r="C352">
        <v>5550</v>
      </c>
      <c r="D352">
        <v>50</v>
      </c>
      <c r="E352" t="s">
        <v>341</v>
      </c>
      <c r="F352" t="s">
        <v>357</v>
      </c>
      <c r="G352">
        <v>604</v>
      </c>
      <c r="H352">
        <v>608</v>
      </c>
      <c r="I352">
        <v>1212</v>
      </c>
      <c r="J352">
        <v>1060</v>
      </c>
      <c r="K352">
        <f t="shared" si="10"/>
        <v>152</v>
      </c>
      <c r="L352" t="str">
        <f t="shared" si="11"/>
        <v>YES</v>
      </c>
      <c r="M352" s="7">
        <f>INDEX('NJ State Aid'!C:C, MATCH(F352, 'NJ State Aid'!A:A, 0))</f>
        <v>992398</v>
      </c>
    </row>
    <row r="353" spans="1:13" x14ac:dyDescent="0.2">
      <c r="A353" t="s">
        <v>290</v>
      </c>
      <c r="B353">
        <v>27</v>
      </c>
      <c r="C353">
        <v>5660</v>
      </c>
      <c r="D353">
        <v>30</v>
      </c>
      <c r="E353" t="s">
        <v>270</v>
      </c>
      <c r="F353" t="s">
        <v>291</v>
      </c>
      <c r="G353">
        <v>612</v>
      </c>
      <c r="H353">
        <v>601</v>
      </c>
      <c r="I353">
        <v>1213</v>
      </c>
      <c r="J353">
        <v>1060</v>
      </c>
      <c r="K353">
        <f t="shared" si="10"/>
        <v>153</v>
      </c>
      <c r="L353" t="str">
        <f t="shared" si="11"/>
        <v>NO</v>
      </c>
      <c r="M353" s="7">
        <f>INDEX('NJ State Aid'!C:C, MATCH(F353, 'NJ State Aid'!A:A, 0))</f>
        <v>4461500</v>
      </c>
    </row>
    <row r="354" spans="1:13" x14ac:dyDescent="0.2">
      <c r="A354" t="s">
        <v>675</v>
      </c>
      <c r="B354">
        <v>23</v>
      </c>
      <c r="C354">
        <v>4860</v>
      </c>
      <c r="D354">
        <v>50</v>
      </c>
      <c r="E354" t="s">
        <v>217</v>
      </c>
      <c r="F354" t="s">
        <v>234</v>
      </c>
      <c r="G354">
        <v>611</v>
      </c>
      <c r="H354">
        <v>602</v>
      </c>
      <c r="I354">
        <v>1213</v>
      </c>
      <c r="J354">
        <v>1060</v>
      </c>
      <c r="K354">
        <f t="shared" si="10"/>
        <v>153</v>
      </c>
      <c r="L354" t="str">
        <f t="shared" si="11"/>
        <v>NO</v>
      </c>
      <c r="M354" s="7">
        <f>INDEX('NJ State Aid'!C:C, MATCH(F354, 'NJ State Aid'!A:A, 0))</f>
        <v>23651279</v>
      </c>
    </row>
    <row r="355" spans="1:13" x14ac:dyDescent="0.2">
      <c r="A355" t="s">
        <v>673</v>
      </c>
      <c r="B355">
        <v>35</v>
      </c>
      <c r="C355">
        <v>4815</v>
      </c>
      <c r="D355">
        <v>20</v>
      </c>
      <c r="E355" t="s">
        <v>341</v>
      </c>
      <c r="F355" t="s">
        <v>354</v>
      </c>
      <c r="G355">
        <v>597</v>
      </c>
      <c r="H355">
        <v>616</v>
      </c>
      <c r="I355">
        <v>1213</v>
      </c>
      <c r="J355">
        <v>1060</v>
      </c>
      <c r="K355">
        <f t="shared" si="10"/>
        <v>153</v>
      </c>
      <c r="L355" t="str">
        <f t="shared" si="11"/>
        <v>YES</v>
      </c>
      <c r="M355" s="7">
        <f>INDEX('NJ State Aid'!C:C, MATCH(F355, 'NJ State Aid'!A:A, 0))</f>
        <v>898906</v>
      </c>
    </row>
    <row r="356" spans="1:13" x14ac:dyDescent="0.2">
      <c r="A356" t="s">
        <v>626</v>
      </c>
      <c r="B356">
        <v>3</v>
      </c>
      <c r="C356">
        <v>3710</v>
      </c>
      <c r="D356">
        <v>60</v>
      </c>
      <c r="E356" t="s">
        <v>13</v>
      </c>
      <c r="F356" t="s">
        <v>44</v>
      </c>
      <c r="G356">
        <v>607</v>
      </c>
      <c r="H356">
        <v>607</v>
      </c>
      <c r="I356">
        <v>1214</v>
      </c>
      <c r="J356">
        <v>1060</v>
      </c>
      <c r="K356">
        <f t="shared" si="10"/>
        <v>154</v>
      </c>
      <c r="L356" t="str">
        <f t="shared" si="11"/>
        <v>NO</v>
      </c>
      <c r="M356" s="7">
        <f>INDEX('NJ State Aid'!C:C, MATCH(F356, 'NJ State Aid'!A:A, 0))</f>
        <v>1242082</v>
      </c>
    </row>
    <row r="357" spans="1:13" x14ac:dyDescent="0.2">
      <c r="A357" t="s">
        <v>533</v>
      </c>
      <c r="B357">
        <v>35</v>
      </c>
      <c r="C357">
        <v>2170</v>
      </c>
      <c r="D357">
        <v>30</v>
      </c>
      <c r="E357" t="s">
        <v>341</v>
      </c>
      <c r="F357" t="s">
        <v>348</v>
      </c>
      <c r="G357">
        <v>618</v>
      </c>
      <c r="H357">
        <v>601</v>
      </c>
      <c r="I357">
        <v>1219</v>
      </c>
      <c r="J357">
        <v>1060</v>
      </c>
      <c r="K357">
        <f t="shared" si="10"/>
        <v>159</v>
      </c>
      <c r="L357" t="str">
        <f t="shared" si="11"/>
        <v>NO</v>
      </c>
      <c r="M357" s="7">
        <f>INDEX('NJ State Aid'!C:C, MATCH(F357, 'NJ State Aid'!A:A, 0))</f>
        <v>25185765</v>
      </c>
    </row>
    <row r="358" spans="1:13" x14ac:dyDescent="0.2">
      <c r="A358" t="s">
        <v>605</v>
      </c>
      <c r="B358">
        <v>27</v>
      </c>
      <c r="C358">
        <v>3365</v>
      </c>
      <c r="D358">
        <v>10</v>
      </c>
      <c r="E358" t="s">
        <v>270</v>
      </c>
      <c r="F358" t="s">
        <v>279</v>
      </c>
      <c r="G358">
        <v>587</v>
      </c>
      <c r="H358">
        <v>632</v>
      </c>
      <c r="I358">
        <v>1219</v>
      </c>
      <c r="J358">
        <v>1060</v>
      </c>
      <c r="K358">
        <f t="shared" si="10"/>
        <v>159</v>
      </c>
      <c r="L358" t="str">
        <f t="shared" si="11"/>
        <v>YES</v>
      </c>
      <c r="M358" s="7">
        <f>INDEX('NJ State Aid'!C:C, MATCH(F358, 'NJ State Aid'!A:A, 0))</f>
        <v>1233065</v>
      </c>
    </row>
    <row r="359" spans="1:13" x14ac:dyDescent="0.2">
      <c r="A359" t="s">
        <v>606</v>
      </c>
      <c r="B359">
        <v>27</v>
      </c>
      <c r="C359">
        <v>3365</v>
      </c>
      <c r="D359">
        <v>50</v>
      </c>
      <c r="E359" t="s">
        <v>270</v>
      </c>
      <c r="F359" t="s">
        <v>279</v>
      </c>
      <c r="G359">
        <v>602</v>
      </c>
      <c r="H359">
        <v>619</v>
      </c>
      <c r="I359">
        <v>1221</v>
      </c>
      <c r="J359">
        <v>1060</v>
      </c>
      <c r="K359">
        <f t="shared" si="10"/>
        <v>161</v>
      </c>
      <c r="L359" t="str">
        <f t="shared" si="11"/>
        <v>YES</v>
      </c>
      <c r="M359" s="7">
        <f>INDEX('NJ State Aid'!C:C, MATCH(F359, 'NJ State Aid'!A:A, 0))</f>
        <v>1233065</v>
      </c>
    </row>
    <row r="360" spans="1:13" x14ac:dyDescent="0.2">
      <c r="A360" t="s">
        <v>610</v>
      </c>
      <c r="B360">
        <v>27</v>
      </c>
      <c r="C360">
        <v>3460</v>
      </c>
      <c r="D360">
        <v>50</v>
      </c>
      <c r="E360" t="s">
        <v>270</v>
      </c>
      <c r="F360" t="s">
        <v>284</v>
      </c>
      <c r="G360">
        <v>609</v>
      </c>
      <c r="H360">
        <v>614</v>
      </c>
      <c r="I360">
        <v>1223</v>
      </c>
      <c r="J360">
        <v>1060</v>
      </c>
      <c r="K360">
        <f t="shared" si="10"/>
        <v>163</v>
      </c>
      <c r="L360" t="str">
        <f t="shared" si="11"/>
        <v>YES</v>
      </c>
      <c r="M360" s="7">
        <f>INDEX('NJ State Aid'!C:C, MATCH(F360, 'NJ State Aid'!A:A, 0))</f>
        <v>787376</v>
      </c>
    </row>
    <row r="361" spans="1:13" x14ac:dyDescent="0.2">
      <c r="A361" t="s">
        <v>352</v>
      </c>
      <c r="B361">
        <v>35</v>
      </c>
      <c r="C361">
        <v>4810</v>
      </c>
      <c r="D361">
        <v>70</v>
      </c>
      <c r="E361" t="s">
        <v>341</v>
      </c>
      <c r="F361" t="s">
        <v>353</v>
      </c>
      <c r="G361">
        <v>614</v>
      </c>
      <c r="H361">
        <v>611</v>
      </c>
      <c r="I361">
        <v>1225</v>
      </c>
      <c r="J361">
        <v>1060</v>
      </c>
      <c r="K361">
        <f t="shared" si="10"/>
        <v>165</v>
      </c>
      <c r="L361" t="str">
        <f t="shared" si="11"/>
        <v>NO</v>
      </c>
      <c r="M361" s="7">
        <f>INDEX('NJ State Aid'!C:C, MATCH(F361, 'NJ State Aid'!A:A, 0))</f>
        <v>1428562</v>
      </c>
    </row>
    <row r="362" spans="1:13" x14ac:dyDescent="0.2">
      <c r="A362" t="s">
        <v>30</v>
      </c>
      <c r="B362">
        <v>3</v>
      </c>
      <c r="C362">
        <v>1760</v>
      </c>
      <c r="D362">
        <v>50</v>
      </c>
      <c r="E362" t="s">
        <v>13</v>
      </c>
      <c r="F362" t="s">
        <v>31</v>
      </c>
      <c r="G362">
        <v>619</v>
      </c>
      <c r="H362">
        <v>610</v>
      </c>
      <c r="I362">
        <v>1229</v>
      </c>
      <c r="J362">
        <v>1060</v>
      </c>
      <c r="K362">
        <f t="shared" si="10"/>
        <v>169</v>
      </c>
      <c r="L362" t="str">
        <f t="shared" si="11"/>
        <v>NO</v>
      </c>
      <c r="M362" s="7">
        <f>INDEX('NJ State Aid'!C:C, MATCH(F362, 'NJ State Aid'!A:A, 0))</f>
        <v>1111263</v>
      </c>
    </row>
    <row r="363" spans="1:13" x14ac:dyDescent="0.2">
      <c r="A363" t="s">
        <v>611</v>
      </c>
      <c r="B363">
        <v>19</v>
      </c>
      <c r="C363">
        <v>3660</v>
      </c>
      <c r="D363">
        <v>50</v>
      </c>
      <c r="E363" t="s">
        <v>197</v>
      </c>
      <c r="F363" t="s">
        <v>200</v>
      </c>
      <c r="G363">
        <v>619</v>
      </c>
      <c r="H363">
        <v>613</v>
      </c>
      <c r="I363">
        <v>1232</v>
      </c>
      <c r="J363">
        <v>1060</v>
      </c>
      <c r="K363">
        <f t="shared" si="10"/>
        <v>172</v>
      </c>
      <c r="L363" t="str">
        <f t="shared" si="11"/>
        <v>NO</v>
      </c>
      <c r="M363" s="7">
        <f>INDEX('NJ State Aid'!C:C, MATCH(F363, 'NJ State Aid'!A:A, 0))</f>
        <v>5554323</v>
      </c>
    </row>
    <row r="364" spans="1:13" x14ac:dyDescent="0.2">
      <c r="A364" t="s">
        <v>392</v>
      </c>
      <c r="B364">
        <v>39</v>
      </c>
      <c r="C364">
        <v>5730</v>
      </c>
      <c r="D364">
        <v>50</v>
      </c>
      <c r="E364" t="s">
        <v>371</v>
      </c>
      <c r="F364" t="s">
        <v>393</v>
      </c>
      <c r="G364">
        <v>620</v>
      </c>
      <c r="H364">
        <v>616</v>
      </c>
      <c r="I364">
        <v>1236</v>
      </c>
      <c r="J364">
        <v>1060</v>
      </c>
      <c r="K364">
        <f t="shared" si="10"/>
        <v>176</v>
      </c>
      <c r="L364" t="str">
        <f t="shared" si="11"/>
        <v>NO</v>
      </c>
      <c r="M364" s="7">
        <f>INDEX('NJ State Aid'!C:C, MATCH(F364, 'NJ State Aid'!A:A, 0))</f>
        <v>3032999</v>
      </c>
    </row>
    <row r="365" spans="1:13" x14ac:dyDescent="0.2">
      <c r="A365" t="s">
        <v>513</v>
      </c>
      <c r="B365">
        <v>25</v>
      </c>
      <c r="C365">
        <v>1650</v>
      </c>
      <c r="D365">
        <v>80</v>
      </c>
      <c r="E365" t="s">
        <v>242</v>
      </c>
      <c r="F365" t="s">
        <v>243</v>
      </c>
      <c r="G365">
        <v>619</v>
      </c>
      <c r="H365">
        <v>617</v>
      </c>
      <c r="I365">
        <v>1236</v>
      </c>
      <c r="J365">
        <v>1060</v>
      </c>
      <c r="K365">
        <f t="shared" si="10"/>
        <v>176</v>
      </c>
      <c r="L365" t="str">
        <f t="shared" si="11"/>
        <v>NO</v>
      </c>
      <c r="M365" s="7">
        <f>INDEX('NJ State Aid'!C:C, MATCH(F365, 'NJ State Aid'!A:A, 0))</f>
        <v>51564083</v>
      </c>
    </row>
    <row r="366" spans="1:13" x14ac:dyDescent="0.2">
      <c r="A366" t="s">
        <v>614</v>
      </c>
      <c r="B366">
        <v>39</v>
      </c>
      <c r="C366">
        <v>3560</v>
      </c>
      <c r="D366">
        <v>50</v>
      </c>
      <c r="E366" t="s">
        <v>371</v>
      </c>
      <c r="F366" t="s">
        <v>379</v>
      </c>
      <c r="G366">
        <v>614</v>
      </c>
      <c r="H366">
        <v>622</v>
      </c>
      <c r="I366">
        <v>1236</v>
      </c>
      <c r="J366">
        <v>1060</v>
      </c>
      <c r="K366">
        <f t="shared" si="10"/>
        <v>176</v>
      </c>
      <c r="L366" t="str">
        <f t="shared" si="11"/>
        <v>YES</v>
      </c>
      <c r="M366" s="7">
        <f>INDEX('NJ State Aid'!C:C, MATCH(F366, 'NJ State Aid'!A:A, 0))</f>
        <v>949023</v>
      </c>
    </row>
    <row r="367" spans="1:13" x14ac:dyDescent="0.2">
      <c r="A367" t="s">
        <v>577</v>
      </c>
      <c r="B367">
        <v>27</v>
      </c>
      <c r="C367">
        <v>2870</v>
      </c>
      <c r="D367">
        <v>50</v>
      </c>
      <c r="E367" t="s">
        <v>270</v>
      </c>
      <c r="F367" t="s">
        <v>277</v>
      </c>
      <c r="G367">
        <v>616</v>
      </c>
      <c r="H367">
        <v>621</v>
      </c>
      <c r="I367">
        <v>1237</v>
      </c>
      <c r="J367">
        <v>1060</v>
      </c>
      <c r="K367">
        <f t="shared" si="10"/>
        <v>177</v>
      </c>
      <c r="L367" t="str">
        <f t="shared" si="11"/>
        <v>YES</v>
      </c>
      <c r="M367" s="7">
        <f>INDEX('NJ State Aid'!C:C, MATCH(F367, 'NJ State Aid'!A:A, 0))</f>
        <v>1017107</v>
      </c>
    </row>
    <row r="368" spans="1:13" x14ac:dyDescent="0.2">
      <c r="A368" t="s">
        <v>483</v>
      </c>
      <c r="B368">
        <v>23</v>
      </c>
      <c r="C368">
        <v>1170</v>
      </c>
      <c r="D368">
        <v>50</v>
      </c>
      <c r="E368" t="s">
        <v>217</v>
      </c>
      <c r="F368" t="s">
        <v>220</v>
      </c>
      <c r="G368">
        <v>627</v>
      </c>
      <c r="H368">
        <v>611</v>
      </c>
      <c r="I368">
        <v>1238</v>
      </c>
      <c r="J368">
        <v>1060</v>
      </c>
      <c r="K368">
        <f t="shared" si="10"/>
        <v>178</v>
      </c>
      <c r="L368" t="str">
        <f t="shared" si="11"/>
        <v>NO</v>
      </c>
      <c r="M368" s="7">
        <f>INDEX('NJ State Aid'!C:C, MATCH(F368, 'NJ State Aid'!A:A, 0))</f>
        <v>17995272</v>
      </c>
    </row>
    <row r="369" spans="1:13" x14ac:dyDescent="0.2">
      <c r="A369" t="s">
        <v>671</v>
      </c>
      <c r="B369">
        <v>27</v>
      </c>
      <c r="C369">
        <v>785</v>
      </c>
      <c r="D369">
        <v>10</v>
      </c>
      <c r="E369" t="s">
        <v>270</v>
      </c>
      <c r="F369" t="s">
        <v>289</v>
      </c>
      <c r="G369">
        <v>611</v>
      </c>
      <c r="H369">
        <v>627</v>
      </c>
      <c r="I369">
        <v>1238</v>
      </c>
      <c r="J369">
        <v>1060</v>
      </c>
      <c r="K369">
        <f t="shared" si="10"/>
        <v>178</v>
      </c>
      <c r="L369" t="str">
        <f t="shared" si="11"/>
        <v>YES</v>
      </c>
      <c r="M369" s="7">
        <f>INDEX('NJ State Aid'!C:C, MATCH(F369, 'NJ State Aid'!A:A, 0))</f>
        <v>2003490</v>
      </c>
    </row>
    <row r="370" spans="1:13" x14ac:dyDescent="0.2">
      <c r="A370" t="s">
        <v>53</v>
      </c>
      <c r="B370">
        <v>3</v>
      </c>
      <c r="C370">
        <v>4300</v>
      </c>
      <c r="D370">
        <v>50</v>
      </c>
      <c r="E370" t="s">
        <v>13</v>
      </c>
      <c r="F370" t="s">
        <v>52</v>
      </c>
      <c r="G370">
        <v>623</v>
      </c>
      <c r="H370">
        <v>616</v>
      </c>
      <c r="I370">
        <v>1239</v>
      </c>
      <c r="J370">
        <v>1060</v>
      </c>
      <c r="K370">
        <f t="shared" si="10"/>
        <v>179</v>
      </c>
      <c r="L370" t="str">
        <f t="shared" si="11"/>
        <v>NO</v>
      </c>
      <c r="M370" s="7">
        <f>INDEX('NJ State Aid'!C:C, MATCH(F370, 'NJ State Aid'!A:A, 0))</f>
        <v>1280379</v>
      </c>
    </row>
    <row r="371" spans="1:13" x14ac:dyDescent="0.2">
      <c r="A371" t="s">
        <v>697</v>
      </c>
      <c r="B371">
        <v>39</v>
      </c>
      <c r="C371">
        <v>5260</v>
      </c>
      <c r="D371">
        <v>50</v>
      </c>
      <c r="E371" t="s">
        <v>371</v>
      </c>
      <c r="F371" t="s">
        <v>389</v>
      </c>
      <c r="G371">
        <v>615</v>
      </c>
      <c r="H371">
        <v>624</v>
      </c>
      <c r="I371">
        <v>1239</v>
      </c>
      <c r="J371">
        <v>1060</v>
      </c>
      <c r="K371">
        <f t="shared" si="10"/>
        <v>179</v>
      </c>
      <c r="L371" t="str">
        <f t="shared" si="11"/>
        <v>YES</v>
      </c>
      <c r="M371" s="7">
        <f>INDEX('NJ State Aid'!C:C, MATCH(F371, 'NJ State Aid'!A:A, 0))</f>
        <v>5725257</v>
      </c>
    </row>
    <row r="372" spans="1:13" x14ac:dyDescent="0.2">
      <c r="A372" t="s">
        <v>572</v>
      </c>
      <c r="B372">
        <v>13</v>
      </c>
      <c r="C372">
        <v>2730</v>
      </c>
      <c r="D372">
        <v>50</v>
      </c>
      <c r="E372" t="s">
        <v>129</v>
      </c>
      <c r="F372" t="s">
        <v>144</v>
      </c>
      <c r="G372">
        <v>625</v>
      </c>
      <c r="H372">
        <v>615</v>
      </c>
      <c r="I372">
        <v>1240</v>
      </c>
      <c r="J372">
        <v>1060</v>
      </c>
      <c r="K372">
        <f t="shared" si="10"/>
        <v>180</v>
      </c>
      <c r="L372" t="str">
        <f t="shared" si="11"/>
        <v>NO</v>
      </c>
      <c r="M372" s="7">
        <f>INDEX('NJ State Aid'!C:C, MATCH(F372, 'NJ State Aid'!A:A, 0))</f>
        <v>2609301</v>
      </c>
    </row>
    <row r="373" spans="1:13" x14ac:dyDescent="0.2">
      <c r="A373" t="s">
        <v>625</v>
      </c>
      <c r="B373">
        <v>3</v>
      </c>
      <c r="C373">
        <v>3700</v>
      </c>
      <c r="D373">
        <v>50</v>
      </c>
      <c r="E373" t="s">
        <v>13</v>
      </c>
      <c r="F373" t="s">
        <v>42</v>
      </c>
      <c r="G373">
        <v>624</v>
      </c>
      <c r="H373">
        <v>624</v>
      </c>
      <c r="I373">
        <v>1248</v>
      </c>
      <c r="J373">
        <v>1060</v>
      </c>
      <c r="K373">
        <f t="shared" si="10"/>
        <v>188</v>
      </c>
      <c r="L373" t="str">
        <f t="shared" si="11"/>
        <v>NO</v>
      </c>
      <c r="M373" s="7">
        <f>INDEX('NJ State Aid'!C:C, MATCH(F373, 'NJ State Aid'!A:A, 0))</f>
        <v>596272</v>
      </c>
    </row>
    <row r="374" spans="1:13" x14ac:dyDescent="0.2">
      <c r="A374" t="s">
        <v>292</v>
      </c>
      <c r="B374">
        <v>27</v>
      </c>
      <c r="C374">
        <v>5660</v>
      </c>
      <c r="D374">
        <v>50</v>
      </c>
      <c r="E374" t="s">
        <v>270</v>
      </c>
      <c r="F374" t="s">
        <v>291</v>
      </c>
      <c r="G374">
        <v>623</v>
      </c>
      <c r="H374">
        <v>626</v>
      </c>
      <c r="I374">
        <v>1249</v>
      </c>
      <c r="J374">
        <v>1060</v>
      </c>
      <c r="K374">
        <f t="shared" si="10"/>
        <v>189</v>
      </c>
      <c r="L374" t="str">
        <f t="shared" si="11"/>
        <v>YES</v>
      </c>
      <c r="M374" s="7">
        <f>INDEX('NJ State Aid'!C:C, MATCH(F374, 'NJ State Aid'!A:A, 0))</f>
        <v>4461500</v>
      </c>
    </row>
    <row r="375" spans="1:13" x14ac:dyDescent="0.2">
      <c r="A375" t="s">
        <v>539</v>
      </c>
      <c r="B375">
        <v>21</v>
      </c>
      <c r="C375">
        <v>2280</v>
      </c>
      <c r="D375">
        <v>30</v>
      </c>
      <c r="E375" t="s">
        <v>204</v>
      </c>
      <c r="F375" t="s">
        <v>211</v>
      </c>
      <c r="G375">
        <v>627</v>
      </c>
      <c r="H375">
        <v>631</v>
      </c>
      <c r="I375">
        <v>1258</v>
      </c>
      <c r="J375">
        <v>1060</v>
      </c>
      <c r="K375">
        <f t="shared" si="10"/>
        <v>198</v>
      </c>
      <c r="L375" t="str">
        <f t="shared" si="11"/>
        <v>YES</v>
      </c>
      <c r="M375" s="7">
        <f>INDEX('NJ State Aid'!C:C, MATCH(F375, 'NJ State Aid'!A:A, 0))</f>
        <v>2838448</v>
      </c>
    </row>
    <row r="376" spans="1:13" x14ac:dyDescent="0.2">
      <c r="A376" t="s">
        <v>524</v>
      </c>
      <c r="B376">
        <v>7</v>
      </c>
      <c r="C376">
        <v>1900</v>
      </c>
      <c r="D376">
        <v>50</v>
      </c>
      <c r="E376" t="s">
        <v>92</v>
      </c>
      <c r="F376" t="s">
        <v>105</v>
      </c>
      <c r="G376">
        <v>627</v>
      </c>
      <c r="H376">
        <v>635</v>
      </c>
      <c r="I376">
        <v>1262</v>
      </c>
      <c r="J376">
        <v>1060</v>
      </c>
      <c r="K376">
        <f t="shared" si="10"/>
        <v>202</v>
      </c>
      <c r="L376" t="str">
        <f t="shared" si="11"/>
        <v>YES</v>
      </c>
      <c r="M376" s="7" t="e">
        <f>INDEX('NJ State Aid'!C:C, MATCH(F376, 'NJ State Aid'!A:A, 0))</f>
        <v>#N/A</v>
      </c>
    </row>
    <row r="377" spans="1:13" x14ac:dyDescent="0.2">
      <c r="A377" t="s">
        <v>43</v>
      </c>
      <c r="B377">
        <v>3</v>
      </c>
      <c r="C377">
        <v>3710</v>
      </c>
      <c r="D377">
        <v>50</v>
      </c>
      <c r="E377" t="s">
        <v>13</v>
      </c>
      <c r="F377" t="s">
        <v>44</v>
      </c>
      <c r="G377">
        <v>638</v>
      </c>
      <c r="H377">
        <v>625</v>
      </c>
      <c r="I377">
        <v>1263</v>
      </c>
      <c r="J377">
        <v>1060</v>
      </c>
      <c r="K377">
        <f t="shared" si="10"/>
        <v>203</v>
      </c>
      <c r="L377" t="str">
        <f t="shared" si="11"/>
        <v>NO</v>
      </c>
      <c r="M377" s="7">
        <f>INDEX('NJ State Aid'!C:C, MATCH(F377, 'NJ State Aid'!A:A, 0))</f>
        <v>1242082</v>
      </c>
    </row>
    <row r="378" spans="1:13" x14ac:dyDescent="0.2">
      <c r="A378" t="s">
        <v>663</v>
      </c>
      <c r="B378">
        <v>3</v>
      </c>
      <c r="C378">
        <v>4390</v>
      </c>
      <c r="D378">
        <v>50</v>
      </c>
      <c r="E378" t="s">
        <v>13</v>
      </c>
      <c r="F378" t="s">
        <v>58</v>
      </c>
      <c r="G378">
        <v>641</v>
      </c>
      <c r="H378">
        <v>631</v>
      </c>
      <c r="I378">
        <v>1272</v>
      </c>
      <c r="J378">
        <v>1060</v>
      </c>
      <c r="K378">
        <f t="shared" si="10"/>
        <v>212</v>
      </c>
      <c r="L378" t="str">
        <f t="shared" si="11"/>
        <v>NO</v>
      </c>
      <c r="M378" s="7">
        <f>INDEX('NJ State Aid'!C:C, MATCH(F378, 'NJ State Aid'!A:A, 0))</f>
        <v>2196000</v>
      </c>
    </row>
    <row r="379" spans="1:13" x14ac:dyDescent="0.2">
      <c r="A379" t="s">
        <v>489</v>
      </c>
      <c r="B379">
        <v>23</v>
      </c>
      <c r="C379">
        <v>1290</v>
      </c>
      <c r="D379">
        <v>53</v>
      </c>
      <c r="E379" t="s">
        <v>217</v>
      </c>
      <c r="F379" t="s">
        <v>221</v>
      </c>
      <c r="G379">
        <v>649</v>
      </c>
      <c r="H379">
        <v>626</v>
      </c>
      <c r="I379">
        <v>1275</v>
      </c>
      <c r="J379">
        <v>1060</v>
      </c>
      <c r="K379">
        <f t="shared" si="10"/>
        <v>215</v>
      </c>
      <c r="L379" t="str">
        <f t="shared" si="11"/>
        <v>NO</v>
      </c>
      <c r="M379" s="7">
        <f>INDEX('NJ State Aid'!C:C, MATCH(F379, 'NJ State Aid'!A:A, 0))</f>
        <v>14035490</v>
      </c>
    </row>
    <row r="380" spans="1:13" x14ac:dyDescent="0.2">
      <c r="A380" t="s">
        <v>440</v>
      </c>
      <c r="B380">
        <v>35</v>
      </c>
      <c r="C380">
        <v>350</v>
      </c>
      <c r="D380">
        <v>50</v>
      </c>
      <c r="E380" t="s">
        <v>341</v>
      </c>
      <c r="F380" t="s">
        <v>342</v>
      </c>
      <c r="G380">
        <v>641</v>
      </c>
      <c r="H380">
        <v>637</v>
      </c>
      <c r="I380">
        <v>1278</v>
      </c>
      <c r="J380">
        <v>1060</v>
      </c>
      <c r="K380">
        <f t="shared" si="10"/>
        <v>218</v>
      </c>
      <c r="L380" t="str">
        <f t="shared" si="11"/>
        <v>NO</v>
      </c>
      <c r="M380" s="7">
        <f>INDEX('NJ State Aid'!C:C, MATCH(F380, 'NJ State Aid'!A:A, 0))</f>
        <v>3255276</v>
      </c>
    </row>
    <row r="381" spans="1:13" x14ac:dyDescent="0.2">
      <c r="A381" t="s">
        <v>546</v>
      </c>
      <c r="B381">
        <v>17</v>
      </c>
      <c r="C381">
        <v>2390</v>
      </c>
      <c r="D381">
        <v>75</v>
      </c>
      <c r="E381" t="s">
        <v>183</v>
      </c>
      <c r="F381" t="s">
        <v>188</v>
      </c>
      <c r="G381">
        <v>662</v>
      </c>
      <c r="H381">
        <v>646</v>
      </c>
      <c r="I381">
        <v>1308</v>
      </c>
      <c r="J381">
        <v>1060</v>
      </c>
      <c r="K381">
        <f t="shared" si="10"/>
        <v>248</v>
      </c>
      <c r="L381" t="str">
        <f t="shared" si="11"/>
        <v>NO</v>
      </c>
      <c r="M381" s="7">
        <f>INDEX('NJ State Aid'!C:C, MATCH(F381, 'NJ State Aid'!A:A, 0))</f>
        <v>418779890</v>
      </c>
    </row>
    <row r="382" spans="1:13" x14ac:dyDescent="0.2">
      <c r="A382" t="s">
        <v>704</v>
      </c>
      <c r="B382">
        <v>21</v>
      </c>
      <c r="C382">
        <v>5715</v>
      </c>
      <c r="D382">
        <v>20</v>
      </c>
      <c r="E382" t="s">
        <v>204</v>
      </c>
      <c r="F382" t="s">
        <v>216</v>
      </c>
      <c r="G382">
        <v>661</v>
      </c>
      <c r="H382">
        <v>648</v>
      </c>
      <c r="I382">
        <v>1309</v>
      </c>
      <c r="J382">
        <v>1060</v>
      </c>
      <c r="K382">
        <f t="shared" si="10"/>
        <v>249</v>
      </c>
      <c r="L382" t="str">
        <f t="shared" si="11"/>
        <v>NO</v>
      </c>
      <c r="M382" s="7">
        <f>INDEX('NJ State Aid'!C:C, MATCH(F382, 'NJ State Aid'!A:A, 0))</f>
        <v>7593152</v>
      </c>
    </row>
    <row r="383" spans="1:13" x14ac:dyDescent="0.2">
      <c r="A383" t="s">
        <v>693</v>
      </c>
      <c r="B383">
        <v>39</v>
      </c>
      <c r="C383">
        <v>5260</v>
      </c>
      <c r="D383">
        <v>20</v>
      </c>
      <c r="E383" t="s">
        <v>371</v>
      </c>
      <c r="F383" t="s">
        <v>389</v>
      </c>
      <c r="G383">
        <v>668</v>
      </c>
      <c r="H383">
        <v>654</v>
      </c>
      <c r="I383">
        <v>1322</v>
      </c>
      <c r="J383">
        <v>1060</v>
      </c>
      <c r="K383">
        <f t="shared" si="10"/>
        <v>262</v>
      </c>
      <c r="L383" t="str">
        <f t="shared" si="11"/>
        <v>NO</v>
      </c>
      <c r="M383" s="7">
        <f>INDEX('NJ State Aid'!C:C, MATCH(F383, 'NJ State Aid'!A:A, 0))</f>
        <v>5725257</v>
      </c>
    </row>
    <row r="384" spans="1:13" x14ac:dyDescent="0.2">
      <c r="A384" t="s">
        <v>657</v>
      </c>
      <c r="B384">
        <v>21</v>
      </c>
      <c r="C384">
        <v>4255</v>
      </c>
      <c r="D384">
        <v>50</v>
      </c>
      <c r="E384" t="s">
        <v>204</v>
      </c>
      <c r="F384" t="s">
        <v>213</v>
      </c>
      <c r="G384">
        <v>663</v>
      </c>
      <c r="H384">
        <v>661</v>
      </c>
      <c r="I384">
        <v>1324</v>
      </c>
      <c r="J384">
        <v>1060</v>
      </c>
      <c r="K384">
        <f t="shared" si="10"/>
        <v>264</v>
      </c>
      <c r="L384" t="str">
        <f t="shared" si="11"/>
        <v>NO</v>
      </c>
      <c r="M384" s="7" t="e">
        <f>INDEX('NJ State Aid'!C:C, MATCH(F384, 'NJ State Aid'!A:A, 0))</f>
        <v>#N/A</v>
      </c>
    </row>
    <row r="385" spans="1:13" x14ac:dyDescent="0.2">
      <c r="A385" t="s">
        <v>64</v>
      </c>
      <c r="B385">
        <v>3</v>
      </c>
      <c r="C385">
        <v>5160</v>
      </c>
      <c r="D385">
        <v>50</v>
      </c>
      <c r="E385" t="s">
        <v>13</v>
      </c>
      <c r="F385" t="s">
        <v>65</v>
      </c>
      <c r="G385">
        <v>672</v>
      </c>
      <c r="H385">
        <v>653</v>
      </c>
      <c r="I385">
        <v>1325</v>
      </c>
      <c r="J385">
        <v>1060</v>
      </c>
      <c r="K385">
        <f t="shared" si="10"/>
        <v>265</v>
      </c>
      <c r="L385" t="str">
        <f t="shared" si="11"/>
        <v>NO</v>
      </c>
      <c r="M385" s="7">
        <f>INDEX('NJ State Aid'!C:C, MATCH(F385, 'NJ State Aid'!A:A, 0))</f>
        <v>1443845</v>
      </c>
    </row>
    <row r="386" spans="1:13" x14ac:dyDescent="0.2">
      <c r="A386" t="s">
        <v>597</v>
      </c>
      <c r="B386">
        <v>13</v>
      </c>
      <c r="C386">
        <v>3190</v>
      </c>
      <c r="D386">
        <v>50</v>
      </c>
      <c r="E386" t="s">
        <v>129</v>
      </c>
      <c r="F386" t="s">
        <v>145</v>
      </c>
      <c r="G386">
        <v>666</v>
      </c>
      <c r="H386">
        <v>660</v>
      </c>
      <c r="I386">
        <v>1326</v>
      </c>
      <c r="J386">
        <v>1060</v>
      </c>
      <c r="K386">
        <f t="shared" ref="K386:K449" si="12">I386-J386</f>
        <v>266</v>
      </c>
      <c r="L386" t="str">
        <f t="shared" si="11"/>
        <v>NO</v>
      </c>
      <c r="M386" s="7">
        <f>INDEX('NJ State Aid'!C:C, MATCH(F386, 'NJ State Aid'!A:A, 0))</f>
        <v>2041217</v>
      </c>
    </row>
    <row r="387" spans="1:13" x14ac:dyDescent="0.2">
      <c r="A387" t="s">
        <v>703</v>
      </c>
      <c r="B387">
        <v>21</v>
      </c>
      <c r="C387">
        <v>5715</v>
      </c>
      <c r="D387">
        <v>25</v>
      </c>
      <c r="E387" t="s">
        <v>204</v>
      </c>
      <c r="F387" t="s">
        <v>216</v>
      </c>
      <c r="G387">
        <v>672</v>
      </c>
      <c r="H387">
        <v>655</v>
      </c>
      <c r="I387">
        <v>1327</v>
      </c>
      <c r="J387">
        <v>1060</v>
      </c>
      <c r="K387">
        <f t="shared" si="12"/>
        <v>267</v>
      </c>
      <c r="L387" t="str">
        <f t="shared" ref="L387:L400" si="13">IF(H387&gt;G387, "YES", "NO")</f>
        <v>NO</v>
      </c>
      <c r="M387" s="7">
        <f>INDEX('NJ State Aid'!C:C, MATCH(F387, 'NJ State Aid'!A:A, 0))</f>
        <v>7593152</v>
      </c>
    </row>
    <row r="388" spans="1:13" x14ac:dyDescent="0.2">
      <c r="A388" t="s">
        <v>602</v>
      </c>
      <c r="B388">
        <v>35</v>
      </c>
      <c r="C388">
        <v>3320</v>
      </c>
      <c r="D388">
        <v>30</v>
      </c>
      <c r="E388" t="s">
        <v>341</v>
      </c>
      <c r="F388" t="s">
        <v>350</v>
      </c>
      <c r="G388">
        <v>674</v>
      </c>
      <c r="H388">
        <v>657</v>
      </c>
      <c r="I388">
        <v>1331</v>
      </c>
      <c r="J388">
        <v>1060</v>
      </c>
      <c r="K388">
        <f t="shared" si="12"/>
        <v>271</v>
      </c>
      <c r="L388" t="str">
        <f t="shared" si="13"/>
        <v>NO</v>
      </c>
      <c r="M388" s="7">
        <f>INDEX('NJ State Aid'!C:C, MATCH(F388, 'NJ State Aid'!A:A, 0))</f>
        <v>4085768</v>
      </c>
    </row>
    <row r="389" spans="1:13" x14ac:dyDescent="0.2">
      <c r="A389" t="s">
        <v>437</v>
      </c>
      <c r="B389">
        <v>3</v>
      </c>
      <c r="C389">
        <v>290</v>
      </c>
      <c r="D389">
        <v>70</v>
      </c>
      <c r="E389" t="s">
        <v>13</v>
      </c>
      <c r="F389" t="s">
        <v>14</v>
      </c>
      <c r="G389">
        <v>678</v>
      </c>
      <c r="H389">
        <v>656</v>
      </c>
      <c r="I389">
        <v>1334</v>
      </c>
      <c r="J389">
        <v>1060</v>
      </c>
      <c r="K389">
        <f t="shared" si="12"/>
        <v>274</v>
      </c>
      <c r="L389" t="str">
        <f t="shared" si="13"/>
        <v>NO</v>
      </c>
      <c r="M389" s="7">
        <f>INDEX('NJ State Aid'!C:C, MATCH(F389, 'NJ State Aid'!A:A, 0))</f>
        <v>5695547</v>
      </c>
    </row>
    <row r="390" spans="1:13" x14ac:dyDescent="0.2">
      <c r="A390" t="s">
        <v>694</v>
      </c>
      <c r="B390">
        <v>39</v>
      </c>
      <c r="C390">
        <v>5260</v>
      </c>
      <c r="D390">
        <v>30</v>
      </c>
      <c r="E390" t="s">
        <v>371</v>
      </c>
      <c r="F390" t="s">
        <v>389</v>
      </c>
      <c r="G390">
        <v>678</v>
      </c>
      <c r="H390">
        <v>662</v>
      </c>
      <c r="I390">
        <v>1340</v>
      </c>
      <c r="J390">
        <v>1060</v>
      </c>
      <c r="K390">
        <f t="shared" si="12"/>
        <v>280</v>
      </c>
      <c r="L390" t="str">
        <f t="shared" si="13"/>
        <v>NO</v>
      </c>
      <c r="M390" s="7">
        <f>INDEX('NJ State Aid'!C:C, MATCH(F390, 'NJ State Aid'!A:A, 0))</f>
        <v>5725257</v>
      </c>
    </row>
    <row r="391" spans="1:13" x14ac:dyDescent="0.2">
      <c r="A391" t="s">
        <v>257</v>
      </c>
      <c r="B391">
        <v>25</v>
      </c>
      <c r="C391">
        <v>3260</v>
      </c>
      <c r="D391">
        <v>20</v>
      </c>
      <c r="E391" t="s">
        <v>242</v>
      </c>
      <c r="F391" t="s">
        <v>254</v>
      </c>
      <c r="G391">
        <v>673</v>
      </c>
      <c r="H391">
        <v>673</v>
      </c>
      <c r="I391">
        <v>1346</v>
      </c>
      <c r="J391">
        <v>1060</v>
      </c>
      <c r="K391">
        <f t="shared" si="12"/>
        <v>286</v>
      </c>
      <c r="L391" t="str">
        <f t="shared" si="13"/>
        <v>NO</v>
      </c>
      <c r="M391" s="7">
        <f>INDEX('NJ State Aid'!C:C, MATCH(F391, 'NJ State Aid'!A:A, 0))</f>
        <v>8120555</v>
      </c>
    </row>
    <row r="392" spans="1:13" x14ac:dyDescent="0.2">
      <c r="A392" t="s">
        <v>598</v>
      </c>
      <c r="B392">
        <v>25</v>
      </c>
      <c r="C392">
        <v>3260</v>
      </c>
      <c r="D392">
        <v>4</v>
      </c>
      <c r="E392" t="s">
        <v>242</v>
      </c>
      <c r="F392" t="s">
        <v>254</v>
      </c>
      <c r="G392">
        <v>673</v>
      </c>
      <c r="H392">
        <v>689</v>
      </c>
      <c r="I392">
        <v>1362</v>
      </c>
      <c r="J392">
        <v>1060</v>
      </c>
      <c r="K392">
        <f t="shared" si="12"/>
        <v>302</v>
      </c>
      <c r="L392" t="str">
        <f t="shared" si="13"/>
        <v>YES</v>
      </c>
      <c r="M392" s="7">
        <f>INDEX('NJ State Aid'!C:C, MATCH(F392, 'NJ State Aid'!A:A, 0))</f>
        <v>8120555</v>
      </c>
    </row>
    <row r="393" spans="1:13" x14ac:dyDescent="0.2">
      <c r="A393" t="s">
        <v>253</v>
      </c>
      <c r="B393">
        <v>25</v>
      </c>
      <c r="C393">
        <v>3260</v>
      </c>
      <c r="D393">
        <v>25</v>
      </c>
      <c r="E393" t="s">
        <v>242</v>
      </c>
      <c r="F393" t="s">
        <v>254</v>
      </c>
      <c r="G393">
        <v>698</v>
      </c>
      <c r="H393">
        <v>686</v>
      </c>
      <c r="I393">
        <v>1384</v>
      </c>
      <c r="J393">
        <v>1060</v>
      </c>
      <c r="K393">
        <f t="shared" si="12"/>
        <v>324</v>
      </c>
      <c r="L393" t="str">
        <f t="shared" si="13"/>
        <v>NO</v>
      </c>
      <c r="M393" s="7">
        <f>INDEX('NJ State Aid'!C:C, MATCH(F393, 'NJ State Aid'!A:A, 0))</f>
        <v>8120555</v>
      </c>
    </row>
    <row r="394" spans="1:13" x14ac:dyDescent="0.2">
      <c r="A394" t="s">
        <v>696</v>
      </c>
      <c r="B394">
        <v>39</v>
      </c>
      <c r="C394">
        <v>5260</v>
      </c>
      <c r="D394">
        <v>40</v>
      </c>
      <c r="E394" t="s">
        <v>371</v>
      </c>
      <c r="F394" t="s">
        <v>389</v>
      </c>
      <c r="G394">
        <v>703</v>
      </c>
      <c r="H394">
        <v>682</v>
      </c>
      <c r="I394">
        <v>1385</v>
      </c>
      <c r="J394">
        <v>1060</v>
      </c>
      <c r="K394">
        <f t="shared" si="12"/>
        <v>325</v>
      </c>
      <c r="L394" t="str">
        <f t="shared" si="13"/>
        <v>NO</v>
      </c>
      <c r="M394" s="7">
        <f>INDEX('NJ State Aid'!C:C, MATCH(F394, 'NJ State Aid'!A:A, 0))</f>
        <v>5725257</v>
      </c>
    </row>
    <row r="395" spans="1:13" x14ac:dyDescent="0.2">
      <c r="A395" t="s">
        <v>628</v>
      </c>
      <c r="B395">
        <v>29</v>
      </c>
      <c r="C395">
        <v>3790</v>
      </c>
      <c r="D395">
        <v>45</v>
      </c>
      <c r="E395" t="s">
        <v>293</v>
      </c>
      <c r="F395" t="s">
        <v>301</v>
      </c>
      <c r="G395">
        <v>730</v>
      </c>
      <c r="H395">
        <v>693</v>
      </c>
      <c r="I395">
        <v>1423</v>
      </c>
      <c r="J395">
        <v>1060</v>
      </c>
      <c r="K395">
        <f t="shared" si="12"/>
        <v>363</v>
      </c>
      <c r="L395" t="str">
        <f t="shared" si="13"/>
        <v>NO</v>
      </c>
      <c r="M395" s="7">
        <f>INDEX('NJ State Aid'!C:C, MATCH(F395, 'NJ State Aid'!A:A, 0))</f>
        <v>5585095</v>
      </c>
    </row>
    <row r="396" spans="1:13" x14ac:dyDescent="0.2">
      <c r="A396" t="s">
        <v>589</v>
      </c>
      <c r="B396">
        <v>23</v>
      </c>
      <c r="C396">
        <v>3150</v>
      </c>
      <c r="D396">
        <v>70</v>
      </c>
      <c r="E396" t="s">
        <v>217</v>
      </c>
      <c r="F396" t="s">
        <v>226</v>
      </c>
      <c r="G396">
        <v>715</v>
      </c>
      <c r="H396">
        <v>708</v>
      </c>
      <c r="I396">
        <v>1423</v>
      </c>
      <c r="J396">
        <v>1060</v>
      </c>
      <c r="K396">
        <f t="shared" si="12"/>
        <v>363</v>
      </c>
      <c r="L396" t="str">
        <f t="shared" si="13"/>
        <v>NO</v>
      </c>
      <c r="M396" s="7">
        <f>INDEX('NJ State Aid'!C:C, MATCH(F396, 'NJ State Aid'!A:A, 0))</f>
        <v>13302416</v>
      </c>
    </row>
    <row r="397" spans="1:13" x14ac:dyDescent="0.2">
      <c r="A397" t="s">
        <v>435</v>
      </c>
      <c r="B397">
        <v>3</v>
      </c>
      <c r="C397">
        <v>290</v>
      </c>
      <c r="D397">
        <v>20</v>
      </c>
      <c r="E397" t="s">
        <v>13</v>
      </c>
      <c r="F397" t="s">
        <v>14</v>
      </c>
      <c r="G397">
        <v>748</v>
      </c>
      <c r="H397">
        <v>722</v>
      </c>
      <c r="I397">
        <v>1470</v>
      </c>
      <c r="J397">
        <v>1060</v>
      </c>
      <c r="K397">
        <f t="shared" si="12"/>
        <v>410</v>
      </c>
      <c r="L397" t="str">
        <f t="shared" si="13"/>
        <v>NO</v>
      </c>
      <c r="M397" s="7">
        <f>INDEX('NJ State Aid'!C:C, MATCH(F397, 'NJ State Aid'!A:A, 0))</f>
        <v>5695547</v>
      </c>
    </row>
    <row r="398" spans="1:13" x14ac:dyDescent="0.2">
      <c r="A398" t="s">
        <v>255</v>
      </c>
      <c r="B398">
        <v>25</v>
      </c>
      <c r="C398">
        <v>3260</v>
      </c>
      <c r="D398">
        <v>28</v>
      </c>
      <c r="E398" t="s">
        <v>242</v>
      </c>
      <c r="F398" t="s">
        <v>254</v>
      </c>
      <c r="G398">
        <v>746</v>
      </c>
      <c r="H398">
        <v>731</v>
      </c>
      <c r="I398">
        <v>1477</v>
      </c>
      <c r="J398">
        <v>1060</v>
      </c>
      <c r="K398">
        <f t="shared" si="12"/>
        <v>417</v>
      </c>
      <c r="L398" t="str">
        <f t="shared" si="13"/>
        <v>NO</v>
      </c>
      <c r="M398" s="7">
        <f>INDEX('NJ State Aid'!C:C, MATCH(F398, 'NJ State Aid'!A:A, 0))</f>
        <v>8120555</v>
      </c>
    </row>
    <row r="399" spans="1:13" x14ac:dyDescent="0.2">
      <c r="A399" t="s">
        <v>256</v>
      </c>
      <c r="B399">
        <v>25</v>
      </c>
      <c r="C399">
        <v>3260</v>
      </c>
      <c r="D399">
        <v>10</v>
      </c>
      <c r="E399" t="s">
        <v>242</v>
      </c>
      <c r="F399" t="s">
        <v>254</v>
      </c>
      <c r="G399">
        <v>761</v>
      </c>
      <c r="H399">
        <v>739</v>
      </c>
      <c r="I399">
        <v>1500</v>
      </c>
      <c r="J399">
        <v>1060</v>
      </c>
      <c r="K399">
        <f t="shared" si="12"/>
        <v>440</v>
      </c>
      <c r="L399" t="str">
        <f t="shared" si="13"/>
        <v>NO</v>
      </c>
      <c r="M399" s="7">
        <f>INDEX('NJ State Aid'!C:C, MATCH(F399, 'NJ State Aid'!A:A, 0))</f>
        <v>8120555</v>
      </c>
    </row>
    <row r="400" spans="1:13" x14ac:dyDescent="0.2">
      <c r="A400" t="s">
        <v>590</v>
      </c>
      <c r="B400">
        <v>23</v>
      </c>
      <c r="C400">
        <v>3150</v>
      </c>
      <c r="D400">
        <v>10</v>
      </c>
      <c r="E400" t="s">
        <v>217</v>
      </c>
      <c r="F400" t="s">
        <v>226</v>
      </c>
      <c r="G400">
        <v>760</v>
      </c>
      <c r="H400">
        <v>742</v>
      </c>
      <c r="I400">
        <v>1502</v>
      </c>
      <c r="J400">
        <v>1060</v>
      </c>
      <c r="K400">
        <f t="shared" si="12"/>
        <v>442</v>
      </c>
      <c r="L400" t="str">
        <f t="shared" si="13"/>
        <v>NO</v>
      </c>
      <c r="M400" s="7">
        <f>INDEX('NJ State Aid'!C:C, MATCH(F400, 'NJ State Aid'!A:A, 0))</f>
        <v>13302416</v>
      </c>
    </row>
  </sheetData>
  <autoFilter ref="A1:M1" xr:uid="{D7AAFE75-7AF9-3248-AB13-A3DB24AD1007}"/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9D86-9CD6-A345-B1E4-93BF668585FF}">
  <dimension ref="A1:I579"/>
  <sheetViews>
    <sheetView zoomScale="114" zoomScaleNormal="114" workbookViewId="0">
      <selection activeCell="G9" sqref="G9"/>
    </sheetView>
  </sheetViews>
  <sheetFormatPr baseColWidth="10" defaultRowHeight="16" x14ac:dyDescent="0.2"/>
  <cols>
    <col min="1" max="1" width="29.83203125" bestFit="1" customWidth="1"/>
    <col min="2" max="2" width="12.6640625" bestFit="1" customWidth="1"/>
    <col min="3" max="3" width="27.1640625" bestFit="1" customWidth="1"/>
    <col min="4" max="4" width="20.33203125" style="9" bestFit="1" customWidth="1"/>
    <col min="8" max="8" width="30.6640625" customWidth="1"/>
    <col min="9" max="9" width="17.6640625" bestFit="1" customWidth="1"/>
  </cols>
  <sheetData>
    <row r="1" spans="1:9" x14ac:dyDescent="0.2">
      <c r="A1" s="1" t="s">
        <v>408</v>
      </c>
      <c r="B1" s="1" t="s">
        <v>728</v>
      </c>
      <c r="C1" s="1" t="s">
        <v>1015</v>
      </c>
      <c r="D1" s="8" t="s">
        <v>1017</v>
      </c>
    </row>
    <row r="2" spans="1:9" x14ac:dyDescent="0.2">
      <c r="A2" s="3" t="s">
        <v>147</v>
      </c>
      <c r="B2" s="3">
        <v>3570</v>
      </c>
      <c r="C2" s="4">
        <v>742025051</v>
      </c>
      <c r="D2" s="9">
        <f>C2/$I$2</f>
        <v>9.2391219561740803E-2</v>
      </c>
      <c r="H2" s="1" t="s">
        <v>1016</v>
      </c>
      <c r="I2" s="7">
        <f>SUM(C:C)</f>
        <v>8031337334</v>
      </c>
    </row>
    <row r="3" spans="1:9" x14ac:dyDescent="0.2">
      <c r="A3" s="3" t="s">
        <v>188</v>
      </c>
      <c r="B3" s="3">
        <v>2390</v>
      </c>
      <c r="C3" s="4">
        <v>418779890</v>
      </c>
      <c r="D3" s="9">
        <f>C3/$I$2</f>
        <v>5.2143232513361143E-2</v>
      </c>
    </row>
    <row r="4" spans="1:9" x14ac:dyDescent="0.2">
      <c r="A4" s="3" t="s">
        <v>317</v>
      </c>
      <c r="B4" s="3">
        <v>4010</v>
      </c>
      <c r="C4" s="4">
        <v>401435340</v>
      </c>
      <c r="D4" s="9">
        <f>C4/$I$2</f>
        <v>4.9983623312714907E-2</v>
      </c>
    </row>
    <row r="5" spans="1:9" x14ac:dyDescent="0.2">
      <c r="A5" s="3" t="s">
        <v>375</v>
      </c>
      <c r="B5" s="3">
        <v>1320</v>
      </c>
      <c r="C5" s="4">
        <v>366581177</v>
      </c>
      <c r="D5" s="9">
        <f>C5/$I$2</f>
        <v>4.5643852543474799E-2</v>
      </c>
    </row>
    <row r="6" spans="1:9" x14ac:dyDescent="0.2">
      <c r="A6" s="3" t="s">
        <v>95</v>
      </c>
      <c r="B6" s="3">
        <v>680</v>
      </c>
      <c r="C6" s="4">
        <v>280072565</v>
      </c>
      <c r="D6" s="9">
        <f>C6/$I$2</f>
        <v>3.4872469347581259E-2</v>
      </c>
    </row>
    <row r="7" spans="1:9" x14ac:dyDescent="0.2">
      <c r="A7" s="3" t="s">
        <v>313</v>
      </c>
      <c r="B7" s="3">
        <v>3970</v>
      </c>
      <c r="C7" s="4">
        <v>229227941</v>
      </c>
      <c r="D7" s="9">
        <f>C7/$I$2</f>
        <v>2.8541690065685889E-2</v>
      </c>
    </row>
    <row r="8" spans="1:9" x14ac:dyDescent="0.2">
      <c r="A8" s="3" t="s">
        <v>885</v>
      </c>
      <c r="B8" s="3">
        <v>5210</v>
      </c>
      <c r="C8" s="4">
        <v>228933774</v>
      </c>
      <c r="D8" s="9">
        <f>C8/$I$2</f>
        <v>2.8505062666316836E-2</v>
      </c>
    </row>
    <row r="9" spans="1:9" x14ac:dyDescent="0.2">
      <c r="A9" s="3" t="s">
        <v>193</v>
      </c>
      <c r="B9" s="3">
        <v>5240</v>
      </c>
      <c r="C9" s="4">
        <v>179005701</v>
      </c>
      <c r="D9" s="9">
        <f>C9/$I$2</f>
        <v>2.2288405225141548E-2</v>
      </c>
    </row>
    <row r="10" spans="1:9" x14ac:dyDescent="0.2">
      <c r="A10" s="3" t="s">
        <v>139</v>
      </c>
      <c r="B10" s="3">
        <v>1210</v>
      </c>
      <c r="C10" s="4">
        <v>178297649</v>
      </c>
      <c r="D10" s="9">
        <f>C10/$I$2</f>
        <v>2.2200244067098477E-2</v>
      </c>
    </row>
    <row r="11" spans="1:9" x14ac:dyDescent="0.2">
      <c r="A11" s="3" t="s">
        <v>230</v>
      </c>
      <c r="B11" s="3">
        <v>4090</v>
      </c>
      <c r="C11" s="4">
        <v>160402588</v>
      </c>
      <c r="D11" s="9">
        <f>C11/$I$2</f>
        <v>1.9972089495101764E-2</v>
      </c>
    </row>
    <row r="12" spans="1:9" x14ac:dyDescent="0.2">
      <c r="A12" s="3" t="s">
        <v>128</v>
      </c>
      <c r="B12" s="3">
        <v>5390</v>
      </c>
      <c r="C12" s="4">
        <v>136799340</v>
      </c>
      <c r="D12" s="9">
        <f>C12/$I$2</f>
        <v>1.7033195632422431E-2</v>
      </c>
    </row>
    <row r="13" spans="1:9" x14ac:dyDescent="0.2">
      <c r="A13" s="3" t="s">
        <v>381</v>
      </c>
      <c r="B13" s="3">
        <v>4160</v>
      </c>
      <c r="C13" s="4">
        <v>124006649</v>
      </c>
      <c r="D13" s="9">
        <f>C13/$I$2</f>
        <v>1.5440348704446537E-2</v>
      </c>
    </row>
    <row r="14" spans="1:9" x14ac:dyDescent="0.2">
      <c r="A14" s="3" t="s">
        <v>227</v>
      </c>
      <c r="B14" s="3">
        <v>3530</v>
      </c>
      <c r="C14" s="4">
        <v>123906734</v>
      </c>
      <c r="D14" s="9">
        <f>C14/$I$2</f>
        <v>1.542790806151936E-2</v>
      </c>
    </row>
    <row r="15" spans="1:9" x14ac:dyDescent="0.2">
      <c r="A15" s="3" t="s">
        <v>143</v>
      </c>
      <c r="B15" s="3">
        <v>2330</v>
      </c>
      <c r="C15" s="4">
        <v>113296380</v>
      </c>
      <c r="D15" s="9">
        <f>C15/$I$2</f>
        <v>1.4106788855745005E-2</v>
      </c>
    </row>
    <row r="16" spans="1:9" x14ac:dyDescent="0.2">
      <c r="A16" s="3" t="s">
        <v>195</v>
      </c>
      <c r="B16" s="3">
        <v>5670</v>
      </c>
      <c r="C16" s="4">
        <v>94065988</v>
      </c>
      <c r="D16" s="9">
        <f>C16/$I$2</f>
        <v>1.1712369196818498E-2</v>
      </c>
    </row>
    <row r="17" spans="1:4" x14ac:dyDescent="0.2">
      <c r="A17" s="3" t="s">
        <v>86</v>
      </c>
      <c r="B17" s="3">
        <v>4050</v>
      </c>
      <c r="C17" s="4">
        <v>83609595</v>
      </c>
      <c r="D17" s="9">
        <f>C17/$I$2</f>
        <v>1.0410420023829123E-2</v>
      </c>
    </row>
    <row r="18" spans="1:4" x14ac:dyDescent="0.2">
      <c r="A18" s="3" t="s">
        <v>124</v>
      </c>
      <c r="B18" s="3">
        <v>540</v>
      </c>
      <c r="C18" s="4">
        <v>80607366</v>
      </c>
      <c r="D18" s="9">
        <f>C18/$I$2</f>
        <v>1.0036605691900825E-2</v>
      </c>
    </row>
    <row r="19" spans="1:4" x14ac:dyDescent="0.2">
      <c r="A19" s="3" t="s">
        <v>138</v>
      </c>
      <c r="B19" s="3">
        <v>3880</v>
      </c>
      <c r="C19" s="4">
        <v>74020695</v>
      </c>
      <c r="D19" s="9">
        <f>C19/$I$2</f>
        <v>9.2164843688783346E-3</v>
      </c>
    </row>
    <row r="20" spans="1:4" x14ac:dyDescent="0.2">
      <c r="A20" s="3" t="s">
        <v>208</v>
      </c>
      <c r="B20" s="3">
        <v>1950</v>
      </c>
      <c r="C20" s="4">
        <v>73888102</v>
      </c>
      <c r="D20" s="9">
        <f>C20/$I$2</f>
        <v>9.1999749141653975E-3</v>
      </c>
    </row>
    <row r="21" spans="1:4" x14ac:dyDescent="0.2">
      <c r="A21" s="3" t="s">
        <v>308</v>
      </c>
      <c r="B21" s="3">
        <v>5190</v>
      </c>
      <c r="C21" s="4">
        <v>68342239</v>
      </c>
      <c r="D21" s="9">
        <f>C21/$I$2</f>
        <v>8.5094469523374159E-3</v>
      </c>
    </row>
    <row r="22" spans="1:4" x14ac:dyDescent="0.2">
      <c r="A22" s="3" t="s">
        <v>127</v>
      </c>
      <c r="B22" s="3">
        <v>3230</v>
      </c>
      <c r="C22" s="4">
        <v>68009023</v>
      </c>
      <c r="D22" s="9">
        <f>C22/$I$2</f>
        <v>8.4679574735442194E-3</v>
      </c>
    </row>
    <row r="23" spans="1:4" x14ac:dyDescent="0.2">
      <c r="A23" s="3" t="s">
        <v>12</v>
      </c>
      <c r="B23" s="3">
        <v>4180</v>
      </c>
      <c r="C23" s="4">
        <v>64881006</v>
      </c>
      <c r="D23" s="9">
        <f>C23/$I$2</f>
        <v>8.0784809928642447E-3</v>
      </c>
    </row>
    <row r="24" spans="1:4" x14ac:dyDescent="0.2">
      <c r="A24" s="3" t="s">
        <v>190</v>
      </c>
      <c r="B24" s="3">
        <v>3610</v>
      </c>
      <c r="C24" s="4">
        <v>57095133</v>
      </c>
      <c r="D24" s="9">
        <f>C24/$I$2</f>
        <v>7.1090443129928679E-3</v>
      </c>
    </row>
    <row r="25" spans="1:4" x14ac:dyDescent="0.2">
      <c r="A25" s="3" t="s">
        <v>29</v>
      </c>
      <c r="B25" s="3">
        <v>1700</v>
      </c>
      <c r="C25" s="4">
        <v>56248834</v>
      </c>
      <c r="D25" s="9">
        <f>C25/$I$2</f>
        <v>7.0036697078922619E-3</v>
      </c>
    </row>
    <row r="26" spans="1:4" x14ac:dyDescent="0.2">
      <c r="A26" s="3" t="s">
        <v>891</v>
      </c>
      <c r="B26" s="3">
        <v>100</v>
      </c>
      <c r="C26" s="4">
        <v>55429860</v>
      </c>
      <c r="D26" s="9">
        <f>C26/$I$2</f>
        <v>6.9016974004244957E-3</v>
      </c>
    </row>
    <row r="27" spans="1:4" x14ac:dyDescent="0.2">
      <c r="A27" s="3" t="s">
        <v>184</v>
      </c>
      <c r="B27" s="3">
        <v>220</v>
      </c>
      <c r="C27" s="4">
        <v>54016434</v>
      </c>
      <c r="D27" s="9">
        <f>C27/$I$2</f>
        <v>6.7257085281832094E-3</v>
      </c>
    </row>
    <row r="28" spans="1:4" x14ac:dyDescent="0.2">
      <c r="A28" s="3" t="s">
        <v>243</v>
      </c>
      <c r="B28" s="3">
        <v>1650</v>
      </c>
      <c r="C28" s="4">
        <v>51564083</v>
      </c>
      <c r="D28" s="9">
        <f>C28/$I$2</f>
        <v>6.4203607513418385E-3</v>
      </c>
    </row>
    <row r="29" spans="1:4" x14ac:dyDescent="0.2">
      <c r="A29" s="3" t="s">
        <v>807</v>
      </c>
      <c r="B29" s="3">
        <v>1780</v>
      </c>
      <c r="C29" s="4">
        <v>50911529</v>
      </c>
      <c r="D29" s="9">
        <f>C29/$I$2</f>
        <v>6.3391097749649072E-3</v>
      </c>
    </row>
    <row r="30" spans="1:4" x14ac:dyDescent="0.2">
      <c r="A30" s="3" t="s">
        <v>180</v>
      </c>
      <c r="B30" s="3">
        <v>5500</v>
      </c>
      <c r="C30" s="4">
        <v>50115305</v>
      </c>
      <c r="D30" s="9">
        <f>C30/$I$2</f>
        <v>6.239970121518992E-3</v>
      </c>
    </row>
    <row r="31" spans="1:4" x14ac:dyDescent="0.2">
      <c r="A31" s="3" t="s">
        <v>297</v>
      </c>
      <c r="B31" s="3">
        <v>2360</v>
      </c>
      <c r="C31" s="4">
        <v>49635886</v>
      </c>
      <c r="D31" s="9">
        <f>C31/$I$2</f>
        <v>6.1802765760903353E-3</v>
      </c>
    </row>
    <row r="32" spans="1:4" x14ac:dyDescent="0.2">
      <c r="A32" s="3" t="s">
        <v>108</v>
      </c>
      <c r="B32" s="3">
        <v>4060</v>
      </c>
      <c r="C32" s="4">
        <v>48526369</v>
      </c>
      <c r="D32" s="9">
        <f>C32/$I$2</f>
        <v>6.042128101700777E-3</v>
      </c>
    </row>
    <row r="33" spans="1:4" x14ac:dyDescent="0.2">
      <c r="A33" s="3" t="s">
        <v>229</v>
      </c>
      <c r="B33" s="3">
        <v>3845</v>
      </c>
      <c r="C33" s="4">
        <v>44779742</v>
      </c>
      <c r="D33" s="9">
        <f>C33/$I$2</f>
        <v>5.5756270889567392E-3</v>
      </c>
    </row>
    <row r="34" spans="1:4" x14ac:dyDescent="0.2">
      <c r="A34" s="3" t="s">
        <v>111</v>
      </c>
      <c r="B34" s="3">
        <v>5820</v>
      </c>
      <c r="C34" s="4">
        <v>44171666</v>
      </c>
      <c r="D34" s="9">
        <f>C34/$I$2</f>
        <v>5.4999141690889909E-3</v>
      </c>
    </row>
    <row r="35" spans="1:4" x14ac:dyDescent="0.2">
      <c r="A35" s="3" t="s">
        <v>249</v>
      </c>
      <c r="B35" s="3">
        <v>2770</v>
      </c>
      <c r="C35" s="4">
        <v>42540363</v>
      </c>
      <c r="D35" s="9">
        <f>C35/$I$2</f>
        <v>5.2967969381523677E-3</v>
      </c>
    </row>
    <row r="36" spans="1:4" x14ac:dyDescent="0.2">
      <c r="A36" s="3" t="s">
        <v>6</v>
      </c>
      <c r="B36" s="3">
        <v>1310</v>
      </c>
      <c r="C36" s="4">
        <v>40384851</v>
      </c>
      <c r="D36" s="9">
        <f>C36/$I$2</f>
        <v>5.0284092574513191E-3</v>
      </c>
    </row>
    <row r="37" spans="1:4" x14ac:dyDescent="0.2">
      <c r="A37" s="3" t="s">
        <v>91</v>
      </c>
      <c r="B37" s="3">
        <v>5805</v>
      </c>
      <c r="C37" s="4">
        <v>38450560</v>
      </c>
      <c r="D37" s="9">
        <f>C37/$I$2</f>
        <v>4.7875663044587534E-3</v>
      </c>
    </row>
    <row r="38" spans="1:4" x14ac:dyDescent="0.2">
      <c r="A38" s="3" t="s">
        <v>400</v>
      </c>
      <c r="B38" s="3">
        <v>4100</v>
      </c>
      <c r="C38" s="4">
        <v>37483171</v>
      </c>
      <c r="D38" s="9">
        <f>C38/$I$2</f>
        <v>4.6671145092260172E-3</v>
      </c>
    </row>
    <row r="39" spans="1:4" x14ac:dyDescent="0.2">
      <c r="A39" s="3" t="s">
        <v>295</v>
      </c>
      <c r="B39" s="3">
        <v>530</v>
      </c>
      <c r="C39" s="4">
        <v>36025328</v>
      </c>
      <c r="D39" s="9">
        <f>C39/$I$2</f>
        <v>4.4855951757236945E-3</v>
      </c>
    </row>
    <row r="40" spans="1:4" x14ac:dyDescent="0.2">
      <c r="A40" s="3" t="s">
        <v>175</v>
      </c>
      <c r="B40" s="3">
        <v>3280</v>
      </c>
      <c r="C40" s="4">
        <v>34838962</v>
      </c>
      <c r="D40" s="9">
        <f>C40/$I$2</f>
        <v>4.3378780583044549E-3</v>
      </c>
    </row>
    <row r="41" spans="1:4" x14ac:dyDescent="0.2">
      <c r="A41" s="3" t="s">
        <v>94</v>
      </c>
      <c r="B41" s="3">
        <v>390</v>
      </c>
      <c r="C41" s="4">
        <v>33536468</v>
      </c>
      <c r="D41" s="9">
        <f>C41/$I$2</f>
        <v>4.1757015806105097E-3</v>
      </c>
    </row>
    <row r="42" spans="1:4" x14ac:dyDescent="0.2">
      <c r="A42" s="3" t="s">
        <v>905</v>
      </c>
      <c r="B42" s="3">
        <v>2290</v>
      </c>
      <c r="C42" s="4">
        <v>33158120</v>
      </c>
      <c r="D42" s="9">
        <f>C42/$I$2</f>
        <v>4.1285926142870192E-3</v>
      </c>
    </row>
    <row r="43" spans="1:4" x14ac:dyDescent="0.2">
      <c r="A43" s="3" t="s">
        <v>260</v>
      </c>
      <c r="B43" s="3">
        <v>3510</v>
      </c>
      <c r="C43" s="4">
        <v>32746719</v>
      </c>
      <c r="D43" s="9">
        <f>C43/$I$2</f>
        <v>4.0773681440785066E-3</v>
      </c>
    </row>
    <row r="44" spans="1:4" x14ac:dyDescent="0.2">
      <c r="A44" s="3" t="s">
        <v>7</v>
      </c>
      <c r="B44" s="3">
        <v>1790</v>
      </c>
      <c r="C44" s="4">
        <v>31349652</v>
      </c>
      <c r="D44" s="9">
        <f>C44/$I$2</f>
        <v>3.9034161679753943E-3</v>
      </c>
    </row>
    <row r="45" spans="1:4" x14ac:dyDescent="0.2">
      <c r="A45" s="3" t="s">
        <v>391</v>
      </c>
      <c r="B45" s="3">
        <v>5290</v>
      </c>
      <c r="C45" s="4">
        <v>31072907</v>
      </c>
      <c r="D45" s="9">
        <f>C45/$I$2</f>
        <v>3.8689580212818886E-3</v>
      </c>
    </row>
    <row r="46" spans="1:4" x14ac:dyDescent="0.2">
      <c r="A46" s="3" t="s">
        <v>189</v>
      </c>
      <c r="B46" s="3">
        <v>2410</v>
      </c>
      <c r="C46" s="4">
        <v>30928987</v>
      </c>
      <c r="D46" s="9">
        <f>C46/$I$2</f>
        <v>3.8510382161467309E-3</v>
      </c>
    </row>
    <row r="47" spans="1:4" x14ac:dyDescent="0.2">
      <c r="A47" s="3" t="s">
        <v>100</v>
      </c>
      <c r="B47" s="3">
        <v>1770</v>
      </c>
      <c r="C47" s="4">
        <v>30108192</v>
      </c>
      <c r="D47" s="9">
        <f>C47/$I$2</f>
        <v>3.7488391718449514E-3</v>
      </c>
    </row>
    <row r="48" spans="1:4" x14ac:dyDescent="0.2">
      <c r="A48" s="3" t="s">
        <v>81</v>
      </c>
      <c r="B48" s="3">
        <v>2610</v>
      </c>
      <c r="C48" s="4">
        <v>28686546</v>
      </c>
      <c r="D48" s="9">
        <f>C48/$I$2</f>
        <v>3.5718268087878576E-3</v>
      </c>
    </row>
    <row r="49" spans="1:4" x14ac:dyDescent="0.2">
      <c r="A49" s="3" t="s">
        <v>247</v>
      </c>
      <c r="B49" s="3">
        <v>2400</v>
      </c>
      <c r="C49" s="4">
        <v>27347969</v>
      </c>
      <c r="D49" s="9">
        <f>C49/$I$2</f>
        <v>3.405157555046859E-3</v>
      </c>
    </row>
    <row r="50" spans="1:4" x14ac:dyDescent="0.2">
      <c r="A50" s="3" t="s">
        <v>218</v>
      </c>
      <c r="B50" s="3">
        <v>750</v>
      </c>
      <c r="C50" s="4">
        <v>27088743</v>
      </c>
      <c r="D50" s="9">
        <f>C50/$I$2</f>
        <v>3.3728807387185763E-3</v>
      </c>
    </row>
    <row r="51" spans="1:4" x14ac:dyDescent="0.2">
      <c r="A51" s="3" t="s">
        <v>310</v>
      </c>
      <c r="B51" s="3">
        <v>900</v>
      </c>
      <c r="C51" s="4">
        <v>26578363</v>
      </c>
      <c r="D51" s="9">
        <f>C51/$I$2</f>
        <v>3.3093321690626423E-3</v>
      </c>
    </row>
    <row r="52" spans="1:4" x14ac:dyDescent="0.2">
      <c r="A52" s="3" t="s">
        <v>130</v>
      </c>
      <c r="B52" s="3">
        <v>250</v>
      </c>
      <c r="C52" s="4">
        <v>25971780</v>
      </c>
      <c r="D52" s="9">
        <f>C52/$I$2</f>
        <v>3.2338051460060859E-3</v>
      </c>
    </row>
    <row r="53" spans="1:4" x14ac:dyDescent="0.2">
      <c r="A53" s="3" t="s">
        <v>185</v>
      </c>
      <c r="B53" s="3">
        <v>2060</v>
      </c>
      <c r="C53" s="4">
        <v>25418188</v>
      </c>
      <c r="D53" s="9">
        <f>C53/$I$2</f>
        <v>3.1648761523680757E-3</v>
      </c>
    </row>
    <row r="54" spans="1:4" x14ac:dyDescent="0.2">
      <c r="A54" s="3" t="s">
        <v>348</v>
      </c>
      <c r="B54" s="3">
        <v>2170</v>
      </c>
      <c r="C54" s="4">
        <v>25185765</v>
      </c>
      <c r="D54" s="9">
        <f>C54/$I$2</f>
        <v>3.1359366382704601E-3</v>
      </c>
    </row>
    <row r="55" spans="1:4" x14ac:dyDescent="0.2">
      <c r="A55" s="3" t="s">
        <v>368</v>
      </c>
      <c r="B55" s="3">
        <v>5360</v>
      </c>
      <c r="C55" s="4">
        <v>25092893</v>
      </c>
      <c r="D55" s="9">
        <f>C55/$I$2</f>
        <v>3.1243729352235425E-3</v>
      </c>
    </row>
    <row r="56" spans="1:4" x14ac:dyDescent="0.2">
      <c r="A56" s="3" t="s">
        <v>351</v>
      </c>
      <c r="B56" s="3">
        <v>3670</v>
      </c>
      <c r="C56" s="4">
        <v>24863280</v>
      </c>
      <c r="D56" s="9">
        <f>C56/$I$2</f>
        <v>3.0957833005897245E-3</v>
      </c>
    </row>
    <row r="57" spans="1:4" x14ac:dyDescent="0.2">
      <c r="A57" s="3" t="s">
        <v>106</v>
      </c>
      <c r="B57" s="3">
        <v>2670</v>
      </c>
      <c r="C57" s="4">
        <v>24764150</v>
      </c>
      <c r="D57" s="9">
        <f>C57/$I$2</f>
        <v>3.0834403997903347E-3</v>
      </c>
    </row>
    <row r="58" spans="1:4" x14ac:dyDescent="0.2">
      <c r="A58" s="3" t="s">
        <v>273</v>
      </c>
      <c r="B58" s="3">
        <v>1110</v>
      </c>
      <c r="C58" s="4">
        <v>24712336</v>
      </c>
      <c r="D58" s="9">
        <f>C58/$I$2</f>
        <v>3.0769889213073365E-3</v>
      </c>
    </row>
    <row r="59" spans="1:4" x14ac:dyDescent="0.2">
      <c r="A59" s="3" t="s">
        <v>299</v>
      </c>
      <c r="B59" s="3">
        <v>2520</v>
      </c>
      <c r="C59" s="4">
        <v>24690607</v>
      </c>
      <c r="D59" s="9">
        <f>C59/$I$2</f>
        <v>3.0742833943077407E-3</v>
      </c>
    </row>
    <row r="60" spans="1:4" x14ac:dyDescent="0.2">
      <c r="A60" s="3" t="s">
        <v>239</v>
      </c>
      <c r="B60" s="3">
        <v>5850</v>
      </c>
      <c r="C60" s="4">
        <v>23934460</v>
      </c>
      <c r="D60" s="9">
        <f>C60/$I$2</f>
        <v>2.9801338188940778E-3</v>
      </c>
    </row>
    <row r="61" spans="1:4" x14ac:dyDescent="0.2">
      <c r="A61" s="3" t="s">
        <v>384</v>
      </c>
      <c r="B61" s="3">
        <v>4540</v>
      </c>
      <c r="C61" s="4">
        <v>23810181</v>
      </c>
      <c r="D61" s="9">
        <f>C61/$I$2</f>
        <v>2.9646595591498286E-3</v>
      </c>
    </row>
    <row r="62" spans="1:4" x14ac:dyDescent="0.2">
      <c r="A62" s="3" t="s">
        <v>735</v>
      </c>
      <c r="B62" s="3">
        <v>1690</v>
      </c>
      <c r="C62" s="4">
        <v>23756598</v>
      </c>
      <c r="D62" s="9">
        <f>C62/$I$2</f>
        <v>2.9579878184705821E-3</v>
      </c>
    </row>
    <row r="63" spans="1:4" x14ac:dyDescent="0.2">
      <c r="A63" s="3" t="s">
        <v>169</v>
      </c>
      <c r="B63" s="3">
        <v>1100</v>
      </c>
      <c r="C63" s="4">
        <v>23651378</v>
      </c>
      <c r="D63" s="9">
        <f>C63/$I$2</f>
        <v>2.9448866379791884E-3</v>
      </c>
    </row>
    <row r="64" spans="1:4" x14ac:dyDescent="0.2">
      <c r="A64" s="3" t="s">
        <v>234</v>
      </c>
      <c r="B64" s="3">
        <v>4860</v>
      </c>
      <c r="C64" s="4">
        <v>23651279</v>
      </c>
      <c r="D64" s="9">
        <f>C64/$I$2</f>
        <v>2.9448743112649835E-3</v>
      </c>
    </row>
    <row r="65" spans="1:4" x14ac:dyDescent="0.2">
      <c r="A65" s="3" t="s">
        <v>208</v>
      </c>
      <c r="B65" s="3">
        <v>1940</v>
      </c>
      <c r="C65" s="4">
        <v>22948512</v>
      </c>
      <c r="D65" s="9">
        <f>C65/$I$2</f>
        <v>2.857371200540834E-3</v>
      </c>
    </row>
    <row r="66" spans="1:4" x14ac:dyDescent="0.2">
      <c r="A66" s="3" t="s">
        <v>96</v>
      </c>
      <c r="B66" s="3">
        <v>700</v>
      </c>
      <c r="C66" s="4">
        <v>22501202</v>
      </c>
      <c r="D66" s="9">
        <f>C66/$I$2</f>
        <v>2.8016756194193249E-3</v>
      </c>
    </row>
    <row r="67" spans="1:4" x14ac:dyDescent="0.2">
      <c r="A67" s="3" t="s">
        <v>333</v>
      </c>
      <c r="B67" s="3">
        <v>4070</v>
      </c>
      <c r="C67" s="4">
        <v>21499856</v>
      </c>
      <c r="D67" s="9">
        <f>C67/$I$2</f>
        <v>2.6769957612142806E-3</v>
      </c>
    </row>
    <row r="68" spans="1:4" x14ac:dyDescent="0.2">
      <c r="A68" s="3" t="s">
        <v>376</v>
      </c>
      <c r="B68" s="3">
        <v>2190</v>
      </c>
      <c r="C68" s="4">
        <v>21360653</v>
      </c>
      <c r="D68" s="9">
        <f>C68/$I$2</f>
        <v>2.659663280431697E-3</v>
      </c>
    </row>
    <row r="69" spans="1:4" x14ac:dyDescent="0.2">
      <c r="A69" s="3" t="s">
        <v>378</v>
      </c>
      <c r="B69" s="3">
        <v>2660</v>
      </c>
      <c r="C69" s="4">
        <v>21342950</v>
      </c>
      <c r="D69" s="9">
        <f>C69/$I$2</f>
        <v>2.6574590398097701E-3</v>
      </c>
    </row>
    <row r="70" spans="1:4" x14ac:dyDescent="0.2">
      <c r="A70" s="3" t="s">
        <v>232</v>
      </c>
      <c r="B70" s="3">
        <v>4660</v>
      </c>
      <c r="C70" s="4">
        <v>21330942</v>
      </c>
      <c r="D70" s="9">
        <f>C70/$I$2</f>
        <v>2.6559638965352917E-3</v>
      </c>
    </row>
    <row r="71" spans="1:4" x14ac:dyDescent="0.2">
      <c r="A71" s="3" t="s">
        <v>298</v>
      </c>
      <c r="B71" s="3">
        <v>2480</v>
      </c>
      <c r="C71" s="4">
        <v>21276520</v>
      </c>
      <c r="D71" s="9">
        <f>C71/$I$2</f>
        <v>2.6491876900659643E-3</v>
      </c>
    </row>
    <row r="72" spans="1:4" x14ac:dyDescent="0.2">
      <c r="A72" s="3" t="s">
        <v>187</v>
      </c>
      <c r="B72" s="3">
        <v>2295</v>
      </c>
      <c r="C72" s="4">
        <v>21204179</v>
      </c>
      <c r="D72" s="9">
        <f>C72/$I$2</f>
        <v>2.6401803483255357E-3</v>
      </c>
    </row>
    <row r="73" spans="1:4" x14ac:dyDescent="0.2">
      <c r="A73" s="3" t="s">
        <v>132</v>
      </c>
      <c r="B73" s="3">
        <v>410</v>
      </c>
      <c r="C73" s="4">
        <v>21057962</v>
      </c>
      <c r="D73" s="9">
        <f>C73/$I$2</f>
        <v>2.6219745385183692E-3</v>
      </c>
    </row>
    <row r="74" spans="1:4" x14ac:dyDescent="0.2">
      <c r="A74" s="3" t="s">
        <v>140</v>
      </c>
      <c r="B74" s="3">
        <v>1390</v>
      </c>
      <c r="C74" s="4">
        <v>20799941</v>
      </c>
      <c r="D74" s="9">
        <f>C74/$I$2</f>
        <v>2.589847759469046E-3</v>
      </c>
    </row>
    <row r="75" spans="1:4" x14ac:dyDescent="0.2">
      <c r="A75" s="3" t="s">
        <v>382</v>
      </c>
      <c r="B75" s="3">
        <v>4290</v>
      </c>
      <c r="C75" s="4">
        <v>20707800</v>
      </c>
      <c r="D75" s="9">
        <f>C75/$I$2</f>
        <v>2.5783750748876216E-3</v>
      </c>
    </row>
    <row r="76" spans="1:4" x14ac:dyDescent="0.2">
      <c r="A76" s="3" t="s">
        <v>294</v>
      </c>
      <c r="B76" s="3">
        <v>185</v>
      </c>
      <c r="C76" s="4">
        <v>20152545</v>
      </c>
      <c r="D76" s="9">
        <f>C76/$I$2</f>
        <v>2.5092390173534207E-3</v>
      </c>
    </row>
    <row r="77" spans="1:4" x14ac:dyDescent="0.2">
      <c r="A77" s="3" t="s">
        <v>315</v>
      </c>
      <c r="B77" s="3">
        <v>3995</v>
      </c>
      <c r="C77" s="4">
        <v>20019632</v>
      </c>
      <c r="D77" s="9">
        <f>C77/$I$2</f>
        <v>2.4926897187157798E-3</v>
      </c>
    </row>
    <row r="78" spans="1:4" x14ac:dyDescent="0.2">
      <c r="A78" s="3" t="s">
        <v>908</v>
      </c>
      <c r="B78" s="3">
        <v>2920</v>
      </c>
      <c r="C78" s="4">
        <v>19837100</v>
      </c>
      <c r="D78" s="9">
        <f>C78/$I$2</f>
        <v>2.4699622460161502E-3</v>
      </c>
    </row>
    <row r="79" spans="1:4" x14ac:dyDescent="0.2">
      <c r="A79" s="3" t="s">
        <v>4</v>
      </c>
      <c r="B79" s="3">
        <v>590</v>
      </c>
      <c r="C79" s="4">
        <v>19421492</v>
      </c>
      <c r="D79" s="9">
        <f>C79/$I$2</f>
        <v>2.4182139527100582E-3</v>
      </c>
    </row>
    <row r="80" spans="1:4" x14ac:dyDescent="0.2">
      <c r="A80" s="3" t="s">
        <v>1</v>
      </c>
      <c r="B80" s="3">
        <v>110</v>
      </c>
      <c r="C80" s="4">
        <v>18859785</v>
      </c>
      <c r="D80" s="9">
        <f>C80/$I$2</f>
        <v>2.3482745420440338E-3</v>
      </c>
    </row>
    <row r="81" spans="1:4" x14ac:dyDescent="0.2">
      <c r="A81" s="3" t="s">
        <v>205</v>
      </c>
      <c r="B81" s="3">
        <v>1245</v>
      </c>
      <c r="C81" s="4">
        <v>18681802</v>
      </c>
      <c r="D81" s="9">
        <f>C81/$I$2</f>
        <v>2.3261134756365097E-3</v>
      </c>
    </row>
    <row r="82" spans="1:4" x14ac:dyDescent="0.2">
      <c r="A82" s="3" t="s">
        <v>76</v>
      </c>
      <c r="B82" s="3">
        <v>620</v>
      </c>
      <c r="C82" s="4">
        <v>18672983</v>
      </c>
      <c r="D82" s="9">
        <f>C82/$I$2</f>
        <v>2.325015401974149E-3</v>
      </c>
    </row>
    <row r="83" spans="1:4" x14ac:dyDescent="0.2">
      <c r="A83" s="3" t="s">
        <v>220</v>
      </c>
      <c r="B83" s="3">
        <v>1170</v>
      </c>
      <c r="C83" s="4">
        <v>17995272</v>
      </c>
      <c r="D83" s="9">
        <f>C83/$I$2</f>
        <v>2.2406320705542415E-3</v>
      </c>
    </row>
    <row r="84" spans="1:4" x14ac:dyDescent="0.2">
      <c r="A84" s="3" t="s">
        <v>252</v>
      </c>
      <c r="B84" s="3">
        <v>3160</v>
      </c>
      <c r="C84" s="4">
        <v>17838595</v>
      </c>
      <c r="D84" s="9">
        <f>C84/$I$2</f>
        <v>2.2211238624583467E-3</v>
      </c>
    </row>
    <row r="85" spans="1:4" x14ac:dyDescent="0.2">
      <c r="A85" s="3" t="s">
        <v>74</v>
      </c>
      <c r="B85" s="3">
        <v>600</v>
      </c>
      <c r="C85" s="4">
        <v>16811067</v>
      </c>
      <c r="D85" s="9">
        <f>C85/$I$2</f>
        <v>2.0931840241390116E-3</v>
      </c>
    </row>
    <row r="86" spans="1:4" x14ac:dyDescent="0.2">
      <c r="A86" s="3" t="s">
        <v>171</v>
      </c>
      <c r="B86" s="3">
        <v>1730</v>
      </c>
      <c r="C86" s="4">
        <v>16554309</v>
      </c>
      <c r="D86" s="9">
        <f>C86/$I$2</f>
        <v>2.06121450408E-3</v>
      </c>
    </row>
    <row r="87" spans="1:4" x14ac:dyDescent="0.2">
      <c r="A87" s="3" t="s">
        <v>109</v>
      </c>
      <c r="B87" s="3">
        <v>4110</v>
      </c>
      <c r="C87" s="4">
        <v>16452958</v>
      </c>
      <c r="D87" s="9">
        <f>C87/$I$2</f>
        <v>2.0485950615407185E-3</v>
      </c>
    </row>
    <row r="88" spans="1:4" x14ac:dyDescent="0.2">
      <c r="A88" s="3" t="s">
        <v>338</v>
      </c>
      <c r="B88" s="3">
        <v>4630</v>
      </c>
      <c r="C88" s="4">
        <v>16402608</v>
      </c>
      <c r="D88" s="9">
        <f>C88/$I$2</f>
        <v>2.0423258690132366E-3</v>
      </c>
    </row>
    <row r="89" spans="1:4" x14ac:dyDescent="0.2">
      <c r="A89" s="3" t="s">
        <v>87</v>
      </c>
      <c r="B89" s="3">
        <v>4320</v>
      </c>
      <c r="C89" s="4">
        <v>16068551</v>
      </c>
      <c r="D89" s="9">
        <f>C89/$I$2</f>
        <v>2.0007316754054299E-3</v>
      </c>
    </row>
    <row r="90" spans="1:4" x14ac:dyDescent="0.2">
      <c r="A90" s="3" t="s">
        <v>231</v>
      </c>
      <c r="B90" s="3">
        <v>4130</v>
      </c>
      <c r="C90" s="4">
        <v>15911190</v>
      </c>
      <c r="D90" s="9">
        <f>C90/$I$2</f>
        <v>1.9811383009204829E-3</v>
      </c>
    </row>
    <row r="91" spans="1:4" x14ac:dyDescent="0.2">
      <c r="A91" s="3" t="s">
        <v>275</v>
      </c>
      <c r="B91" s="3">
        <v>2380</v>
      </c>
      <c r="C91" s="4">
        <v>15852125</v>
      </c>
      <c r="D91" s="9">
        <f>C91/$I$2</f>
        <v>1.9737839840061684E-3</v>
      </c>
    </row>
    <row r="92" spans="1:4" x14ac:dyDescent="0.2">
      <c r="A92" s="3" t="s">
        <v>8</v>
      </c>
      <c r="B92" s="3">
        <v>1960</v>
      </c>
      <c r="C92" s="4">
        <v>15483174</v>
      </c>
      <c r="D92" s="9">
        <f>C92/$I$2</f>
        <v>1.9278450594340333E-3</v>
      </c>
    </row>
    <row r="93" spans="1:4" x14ac:dyDescent="0.2">
      <c r="A93" s="3" t="s">
        <v>283</v>
      </c>
      <c r="B93" s="3">
        <v>3450</v>
      </c>
      <c r="C93" s="4">
        <v>15282286</v>
      </c>
      <c r="D93" s="9">
        <f>C93/$I$2</f>
        <v>1.90283203960363E-3</v>
      </c>
    </row>
    <row r="94" spans="1:4" x14ac:dyDescent="0.2">
      <c r="A94" s="3" t="s">
        <v>167</v>
      </c>
      <c r="B94" s="3">
        <v>870</v>
      </c>
      <c r="C94" s="4">
        <v>15000094</v>
      </c>
      <c r="D94" s="9">
        <f>C94/$I$2</f>
        <v>1.8676956746043211E-3</v>
      </c>
    </row>
    <row r="95" spans="1:4" x14ac:dyDescent="0.2">
      <c r="A95" s="3" t="s">
        <v>331</v>
      </c>
      <c r="B95" s="3">
        <v>5650</v>
      </c>
      <c r="C95" s="4">
        <v>14631509</v>
      </c>
      <c r="D95" s="9">
        <f>C95/$I$2</f>
        <v>1.821802321521065E-3</v>
      </c>
    </row>
    <row r="96" spans="1:4" x14ac:dyDescent="0.2">
      <c r="A96" s="3" t="s">
        <v>75</v>
      </c>
      <c r="B96" s="3">
        <v>610</v>
      </c>
      <c r="C96" s="4">
        <v>14598661</v>
      </c>
      <c r="D96" s="9">
        <f>C96/$I$2</f>
        <v>1.8177123426503057E-3</v>
      </c>
    </row>
    <row r="97" spans="1:4" x14ac:dyDescent="0.2">
      <c r="A97" s="3" t="s">
        <v>35</v>
      </c>
      <c r="B97" s="3">
        <v>2740</v>
      </c>
      <c r="C97" s="4">
        <v>14508710</v>
      </c>
      <c r="D97" s="9">
        <f>C97/$I$2</f>
        <v>1.8065123399285672E-3</v>
      </c>
    </row>
    <row r="98" spans="1:4" x14ac:dyDescent="0.2">
      <c r="A98" s="3" t="s">
        <v>221</v>
      </c>
      <c r="B98" s="3">
        <v>1290</v>
      </c>
      <c r="C98" s="4">
        <v>14035490</v>
      </c>
      <c r="D98" s="9">
        <f>C98/$I$2</f>
        <v>1.747590646028765E-3</v>
      </c>
    </row>
    <row r="99" spans="1:4" x14ac:dyDescent="0.2">
      <c r="A99" s="3" t="s">
        <v>168</v>
      </c>
      <c r="B99" s="3">
        <v>4940</v>
      </c>
      <c r="C99" s="4">
        <v>14007064</v>
      </c>
      <c r="D99" s="9">
        <f>C99/$I$2</f>
        <v>1.7440512603924948E-3</v>
      </c>
    </row>
    <row r="100" spans="1:4" x14ac:dyDescent="0.2">
      <c r="A100" s="3" t="s">
        <v>288</v>
      </c>
      <c r="B100" s="3">
        <v>4560</v>
      </c>
      <c r="C100" s="4">
        <v>13851560</v>
      </c>
      <c r="D100" s="9">
        <f>C100/$I$2</f>
        <v>1.7246891051830896E-3</v>
      </c>
    </row>
    <row r="101" spans="1:4" x14ac:dyDescent="0.2">
      <c r="A101" s="3" t="s">
        <v>115</v>
      </c>
      <c r="B101" s="3">
        <v>3130</v>
      </c>
      <c r="C101" s="4">
        <v>13590070</v>
      </c>
      <c r="D101" s="9">
        <f>C101/$I$2</f>
        <v>1.692130393087533E-3</v>
      </c>
    </row>
    <row r="102" spans="1:4" x14ac:dyDescent="0.2">
      <c r="A102" s="3" t="s">
        <v>336</v>
      </c>
      <c r="B102" s="3">
        <v>4150</v>
      </c>
      <c r="C102" s="4">
        <v>13548727</v>
      </c>
      <c r="D102" s="9">
        <f>C102/$I$2</f>
        <v>1.6869826825281749E-3</v>
      </c>
    </row>
    <row r="103" spans="1:4" x14ac:dyDescent="0.2">
      <c r="A103" s="3" t="s">
        <v>783</v>
      </c>
      <c r="B103" s="3">
        <v>1420</v>
      </c>
      <c r="C103" s="4">
        <v>13519426</v>
      </c>
      <c r="D103" s="9">
        <f>C103/$I$2</f>
        <v>1.683334348660295E-3</v>
      </c>
    </row>
    <row r="104" spans="1:4" x14ac:dyDescent="0.2">
      <c r="A104" s="3" t="s">
        <v>226</v>
      </c>
      <c r="B104" s="3">
        <v>3150</v>
      </c>
      <c r="C104" s="4">
        <v>13302416</v>
      </c>
      <c r="D104" s="9">
        <f>C104/$I$2</f>
        <v>1.6563139420984504E-3</v>
      </c>
    </row>
    <row r="105" spans="1:4" x14ac:dyDescent="0.2">
      <c r="A105" s="3" t="s">
        <v>347</v>
      </c>
      <c r="B105" s="3">
        <v>1610</v>
      </c>
      <c r="C105" s="4">
        <v>13283157</v>
      </c>
      <c r="D105" s="9">
        <f>C105/$I$2</f>
        <v>1.6539159603926555E-3</v>
      </c>
    </row>
    <row r="106" spans="1:4" x14ac:dyDescent="0.2">
      <c r="A106" s="3" t="s">
        <v>97</v>
      </c>
      <c r="B106" s="3">
        <v>800</v>
      </c>
      <c r="C106" s="4">
        <v>13110005</v>
      </c>
      <c r="D106" s="9">
        <f>C106/$I$2</f>
        <v>1.6323564127358817E-3</v>
      </c>
    </row>
    <row r="107" spans="1:4" x14ac:dyDescent="0.2">
      <c r="A107" s="3" t="s">
        <v>236</v>
      </c>
      <c r="B107" s="3">
        <v>4920</v>
      </c>
      <c r="C107" s="4">
        <v>13036888</v>
      </c>
      <c r="D107" s="9">
        <f>C107/$I$2</f>
        <v>1.6232524494780485E-3</v>
      </c>
    </row>
    <row r="108" spans="1:4" x14ac:dyDescent="0.2">
      <c r="A108" s="3" t="s">
        <v>32</v>
      </c>
      <c r="B108" s="3">
        <v>1860</v>
      </c>
      <c r="C108" s="4">
        <v>12963674</v>
      </c>
      <c r="D108" s="9">
        <f>C108/$I$2</f>
        <v>1.6141364085305396E-3</v>
      </c>
    </row>
    <row r="109" spans="1:4" x14ac:dyDescent="0.2">
      <c r="A109" s="3" t="s">
        <v>287</v>
      </c>
      <c r="B109" s="3">
        <v>4330</v>
      </c>
      <c r="C109" s="4">
        <v>12819909</v>
      </c>
      <c r="D109" s="9">
        <f>C109/$I$2</f>
        <v>1.5962359027964098E-3</v>
      </c>
    </row>
    <row r="110" spans="1:4" x14ac:dyDescent="0.2">
      <c r="A110" s="3" t="s">
        <v>244</v>
      </c>
      <c r="B110" s="3">
        <v>2105</v>
      </c>
      <c r="C110" s="4">
        <v>12727947</v>
      </c>
      <c r="D110" s="9">
        <f>C110/$I$2</f>
        <v>1.5847855059103659E-3</v>
      </c>
    </row>
    <row r="111" spans="1:4" x14ac:dyDescent="0.2">
      <c r="A111" s="3" t="s">
        <v>820</v>
      </c>
      <c r="B111" s="3">
        <v>5560</v>
      </c>
      <c r="C111" s="4">
        <v>12634862</v>
      </c>
      <c r="D111" s="9">
        <f>C111/$I$2</f>
        <v>1.5731952817510679E-3</v>
      </c>
    </row>
    <row r="112" spans="1:4" x14ac:dyDescent="0.2">
      <c r="A112" s="3" t="s">
        <v>84</v>
      </c>
      <c r="B112" s="3">
        <v>3690</v>
      </c>
      <c r="C112" s="4">
        <v>12420510</v>
      </c>
      <c r="D112" s="9">
        <f>C112/$I$2</f>
        <v>1.5465058287887873E-3</v>
      </c>
    </row>
    <row r="113" spans="1:4" x14ac:dyDescent="0.2">
      <c r="A113" s="3" t="s">
        <v>251</v>
      </c>
      <c r="B113" s="3">
        <v>3040</v>
      </c>
      <c r="C113" s="4">
        <v>12272450</v>
      </c>
      <c r="D113" s="9">
        <f>C113/$I$2</f>
        <v>1.5280705428777847E-3</v>
      </c>
    </row>
    <row r="114" spans="1:4" x14ac:dyDescent="0.2">
      <c r="A114" s="3" t="s">
        <v>125</v>
      </c>
      <c r="B114" s="3">
        <v>997</v>
      </c>
      <c r="C114" s="4">
        <v>12244449</v>
      </c>
      <c r="D114" s="9">
        <f>C114/$I$2</f>
        <v>1.5245840749540107E-3</v>
      </c>
    </row>
    <row r="115" spans="1:4" x14ac:dyDescent="0.2">
      <c r="A115" s="3" t="s">
        <v>176</v>
      </c>
      <c r="B115" s="3">
        <v>4020</v>
      </c>
      <c r="C115" s="4">
        <v>12240579</v>
      </c>
      <c r="D115" s="9">
        <f>C115/$I$2</f>
        <v>1.5241022124896342E-3</v>
      </c>
    </row>
    <row r="116" spans="1:4" x14ac:dyDescent="0.2">
      <c r="A116" s="3" t="s">
        <v>181</v>
      </c>
      <c r="B116" s="3">
        <v>5620</v>
      </c>
      <c r="C116" s="4">
        <v>12146669</v>
      </c>
      <c r="D116" s="9">
        <f>C116/$I$2</f>
        <v>1.5124092657119613E-3</v>
      </c>
    </row>
    <row r="117" spans="1:4" x14ac:dyDescent="0.2">
      <c r="A117" s="3" t="s">
        <v>182</v>
      </c>
      <c r="B117" s="3">
        <v>5860</v>
      </c>
      <c r="C117" s="4">
        <v>12103526</v>
      </c>
      <c r="D117" s="9">
        <f>C117/$I$2</f>
        <v>1.5070374330761489E-3</v>
      </c>
    </row>
    <row r="118" spans="1:4" x14ac:dyDescent="0.2">
      <c r="A118" s="3" t="s">
        <v>228</v>
      </c>
      <c r="B118" s="3">
        <v>3620</v>
      </c>
      <c r="C118" s="4">
        <v>11862491</v>
      </c>
      <c r="D118" s="9">
        <f>C118/$I$2</f>
        <v>1.4770256193549645E-3</v>
      </c>
    </row>
    <row r="119" spans="1:4" x14ac:dyDescent="0.2">
      <c r="A119" s="3" t="s">
        <v>909</v>
      </c>
      <c r="B119" s="3">
        <v>3030</v>
      </c>
      <c r="C119" s="4">
        <v>11651542</v>
      </c>
      <c r="D119" s="9">
        <f>C119/$I$2</f>
        <v>1.4507598816294472E-3</v>
      </c>
    </row>
    <row r="120" spans="1:4" x14ac:dyDescent="0.2">
      <c r="A120" s="3" t="s">
        <v>79</v>
      </c>
      <c r="B120" s="3">
        <v>1060</v>
      </c>
      <c r="C120" s="4">
        <v>11649439</v>
      </c>
      <c r="D120" s="9">
        <f>C120/$I$2</f>
        <v>1.4504980323367899E-3</v>
      </c>
    </row>
    <row r="121" spans="1:4" x14ac:dyDescent="0.2">
      <c r="A121" s="3" t="s">
        <v>304</v>
      </c>
      <c r="B121" s="3">
        <v>4190</v>
      </c>
      <c r="C121" s="4">
        <v>11558618</v>
      </c>
      <c r="D121" s="9">
        <f>C121/$I$2</f>
        <v>1.4391897039447651E-3</v>
      </c>
    </row>
    <row r="122" spans="1:4" x14ac:dyDescent="0.2">
      <c r="A122" s="3" t="s">
        <v>792</v>
      </c>
      <c r="B122" s="3">
        <v>3650</v>
      </c>
      <c r="C122" s="4">
        <v>11531559</v>
      </c>
      <c r="D122" s="9">
        <f>C122/$I$2</f>
        <v>1.4358205265743355E-3</v>
      </c>
    </row>
    <row r="123" spans="1:4" x14ac:dyDescent="0.2">
      <c r="A123" s="3" t="s">
        <v>361</v>
      </c>
      <c r="B123" s="3">
        <v>2240</v>
      </c>
      <c r="C123" s="4">
        <v>11398915</v>
      </c>
      <c r="D123" s="9">
        <f>C123/$I$2</f>
        <v>1.4193047217358982E-3</v>
      </c>
    </row>
    <row r="124" spans="1:4" x14ac:dyDescent="0.2">
      <c r="A124" s="3" t="s">
        <v>303</v>
      </c>
      <c r="B124" s="3">
        <v>4105</v>
      </c>
      <c r="C124" s="4">
        <v>11383265</v>
      </c>
      <c r="D124" s="9">
        <f>C124/$I$2</f>
        <v>1.4173561047933938E-3</v>
      </c>
    </row>
    <row r="125" spans="1:4" x14ac:dyDescent="0.2">
      <c r="A125" s="3" t="s">
        <v>89</v>
      </c>
      <c r="B125" s="3">
        <v>4450</v>
      </c>
      <c r="C125" s="4">
        <v>10939934</v>
      </c>
      <c r="D125" s="9">
        <f>C125/$I$2</f>
        <v>1.3621559579731133E-3</v>
      </c>
    </row>
    <row r="126" spans="1:4" x14ac:dyDescent="0.2">
      <c r="A126" s="3" t="s">
        <v>15</v>
      </c>
      <c r="B126" s="3">
        <v>300</v>
      </c>
      <c r="C126" s="4">
        <v>10896337</v>
      </c>
      <c r="D126" s="9">
        <f>C126/$I$2</f>
        <v>1.3567275967691285E-3</v>
      </c>
    </row>
    <row r="127" spans="1:4" x14ac:dyDescent="0.2">
      <c r="A127" s="3" t="s">
        <v>186</v>
      </c>
      <c r="B127" s="3">
        <v>2210</v>
      </c>
      <c r="C127" s="4">
        <v>10682520</v>
      </c>
      <c r="D127" s="9">
        <f>C127/$I$2</f>
        <v>1.3301047578684608E-3</v>
      </c>
    </row>
    <row r="128" spans="1:4" x14ac:dyDescent="0.2">
      <c r="A128" s="3" t="s">
        <v>402</v>
      </c>
      <c r="B128" s="3">
        <v>5465</v>
      </c>
      <c r="C128" s="4">
        <v>10590833</v>
      </c>
      <c r="D128" s="9">
        <f>C128/$I$2</f>
        <v>1.3186886018552088E-3</v>
      </c>
    </row>
    <row r="129" spans="1:4" x14ac:dyDescent="0.2">
      <c r="A129" s="3" t="s">
        <v>385</v>
      </c>
      <c r="B129" s="3">
        <v>4550</v>
      </c>
      <c r="C129" s="4">
        <v>10554830</v>
      </c>
      <c r="D129" s="9">
        <f>C129/$I$2</f>
        <v>1.3142057867893313E-3</v>
      </c>
    </row>
    <row r="130" spans="1:4" x14ac:dyDescent="0.2">
      <c r="A130" s="3" t="s">
        <v>98</v>
      </c>
      <c r="B130" s="3">
        <v>940</v>
      </c>
      <c r="C130" s="4">
        <v>10470822</v>
      </c>
      <c r="D130" s="9">
        <f>C130/$I$2</f>
        <v>1.3037457604566855E-3</v>
      </c>
    </row>
    <row r="131" spans="1:4" x14ac:dyDescent="0.2">
      <c r="A131" s="3" t="s">
        <v>835</v>
      </c>
      <c r="B131" s="3">
        <v>950</v>
      </c>
      <c r="C131" s="4">
        <v>10262823</v>
      </c>
      <c r="D131" s="9">
        <f>C131/$I$2</f>
        <v>1.2778473339120236E-3</v>
      </c>
    </row>
    <row r="132" spans="1:4" x14ac:dyDescent="0.2">
      <c r="A132" s="3" t="s">
        <v>830</v>
      </c>
      <c r="B132" s="3">
        <v>5340</v>
      </c>
      <c r="C132" s="4">
        <v>10189044</v>
      </c>
      <c r="D132" s="9">
        <f>C132/$I$2</f>
        <v>1.2686609435349613E-3</v>
      </c>
    </row>
    <row r="133" spans="1:4" x14ac:dyDescent="0.2">
      <c r="A133" s="3" t="s">
        <v>826</v>
      </c>
      <c r="B133" s="3">
        <v>2840</v>
      </c>
      <c r="C133" s="4">
        <v>10177147</v>
      </c>
      <c r="D133" s="9">
        <f>C133/$I$2</f>
        <v>1.2671796211218638E-3</v>
      </c>
    </row>
    <row r="134" spans="1:4" x14ac:dyDescent="0.2">
      <c r="A134" s="3" t="s">
        <v>789</v>
      </c>
      <c r="B134" s="3">
        <v>3430</v>
      </c>
      <c r="C134" s="4">
        <v>10031294</v>
      </c>
      <c r="D134" s="9">
        <f>C134/$I$2</f>
        <v>1.249019133779047E-3</v>
      </c>
    </row>
    <row r="135" spans="1:4" x14ac:dyDescent="0.2">
      <c r="A135" s="3" t="s">
        <v>114</v>
      </c>
      <c r="B135" s="3">
        <v>2820</v>
      </c>
      <c r="C135" s="4">
        <v>9982676</v>
      </c>
      <c r="D135" s="9">
        <f>C135/$I$2</f>
        <v>1.2429655964940197E-3</v>
      </c>
    </row>
    <row r="136" spans="1:4" x14ac:dyDescent="0.2">
      <c r="A136" s="3" t="s">
        <v>166</v>
      </c>
      <c r="B136" s="3">
        <v>860</v>
      </c>
      <c r="C136" s="4">
        <v>9975618</v>
      </c>
      <c r="D136" s="9">
        <f>C136/$I$2</f>
        <v>1.2420867889297899E-3</v>
      </c>
    </row>
    <row r="137" spans="1:4" x14ac:dyDescent="0.2">
      <c r="A137" s="3" t="s">
        <v>178</v>
      </c>
      <c r="B137" s="3">
        <v>4140</v>
      </c>
      <c r="C137" s="4">
        <v>9850252</v>
      </c>
      <c r="D137" s="9">
        <f>C137/$I$2</f>
        <v>1.2264771843538155E-3</v>
      </c>
    </row>
    <row r="138" spans="1:4" x14ac:dyDescent="0.2">
      <c r="A138" s="3" t="s">
        <v>902</v>
      </c>
      <c r="B138" s="3">
        <v>1640</v>
      </c>
      <c r="C138" s="4">
        <v>9744020</v>
      </c>
      <c r="D138" s="9">
        <f>C138/$I$2</f>
        <v>1.213249997450549E-3</v>
      </c>
    </row>
    <row r="139" spans="1:4" x14ac:dyDescent="0.2">
      <c r="A139" s="3" t="s">
        <v>951</v>
      </c>
      <c r="B139" s="3">
        <v>2690</v>
      </c>
      <c r="C139" s="4">
        <v>9690347</v>
      </c>
      <c r="D139" s="9">
        <f>C139/$I$2</f>
        <v>1.2065670506674797E-3</v>
      </c>
    </row>
    <row r="140" spans="1:4" x14ac:dyDescent="0.2">
      <c r="A140" s="3" t="s">
        <v>206</v>
      </c>
      <c r="B140" s="3">
        <v>1430</v>
      </c>
      <c r="C140" s="4">
        <v>9668087</v>
      </c>
      <c r="D140" s="9">
        <f>C140/$I$2</f>
        <v>1.2037954076553298E-3</v>
      </c>
    </row>
    <row r="141" spans="1:4" x14ac:dyDescent="0.2">
      <c r="A141" s="3" t="s">
        <v>80</v>
      </c>
      <c r="B141" s="3">
        <v>1520</v>
      </c>
      <c r="C141" s="4">
        <v>9663635</v>
      </c>
      <c r="D141" s="9">
        <f>C141/$I$2</f>
        <v>1.2032410790528999E-3</v>
      </c>
    </row>
    <row r="142" spans="1:4" x14ac:dyDescent="0.2">
      <c r="A142" s="3" t="s">
        <v>24</v>
      </c>
      <c r="B142" s="3">
        <v>1370</v>
      </c>
      <c r="C142" s="4">
        <v>9649835</v>
      </c>
      <c r="D142" s="9">
        <f>C142/$I$2</f>
        <v>1.2015228098000846E-3</v>
      </c>
    </row>
    <row r="143" spans="1:4" x14ac:dyDescent="0.2">
      <c r="A143" s="3" t="s">
        <v>957</v>
      </c>
      <c r="B143" s="3">
        <v>5020</v>
      </c>
      <c r="C143" s="4">
        <v>9463450</v>
      </c>
      <c r="D143" s="9">
        <f>C143/$I$2</f>
        <v>1.1783155913445784E-3</v>
      </c>
    </row>
    <row r="144" spans="1:4" x14ac:dyDescent="0.2">
      <c r="A144" s="3" t="s">
        <v>346</v>
      </c>
      <c r="B144" s="3">
        <v>555</v>
      </c>
      <c r="C144" s="4">
        <v>9375561</v>
      </c>
      <c r="D144" s="9">
        <f>C144/$I$2</f>
        <v>1.1673723329126446E-3</v>
      </c>
    </row>
    <row r="145" spans="1:4" x14ac:dyDescent="0.2">
      <c r="A145" s="3" t="s">
        <v>99</v>
      </c>
      <c r="B145" s="3">
        <v>1255</v>
      </c>
      <c r="C145" s="4">
        <v>9292586</v>
      </c>
      <c r="D145" s="9">
        <f>C145/$I$2</f>
        <v>1.1570409277494307E-3</v>
      </c>
    </row>
    <row r="146" spans="1:4" x14ac:dyDescent="0.2">
      <c r="A146" s="3" t="s">
        <v>235</v>
      </c>
      <c r="B146" s="3">
        <v>4910</v>
      </c>
      <c r="C146" s="4">
        <v>9200178</v>
      </c>
      <c r="D146" s="9">
        <f>C146/$I$2</f>
        <v>1.1455349983933323E-3</v>
      </c>
    </row>
    <row r="147" spans="1:4" x14ac:dyDescent="0.2">
      <c r="A147" s="3" t="s">
        <v>78</v>
      </c>
      <c r="B147" s="3">
        <v>840</v>
      </c>
      <c r="C147" s="4">
        <v>9052948</v>
      </c>
      <c r="D147" s="9">
        <f>C147/$I$2</f>
        <v>1.1272030576620279E-3</v>
      </c>
    </row>
    <row r="148" spans="1:4" x14ac:dyDescent="0.2">
      <c r="A148" s="3" t="s">
        <v>334</v>
      </c>
      <c r="B148" s="3">
        <v>4075</v>
      </c>
      <c r="C148" s="4">
        <v>8946371</v>
      </c>
      <c r="D148" s="9">
        <f>C148/$I$2</f>
        <v>1.1139329140274412E-3</v>
      </c>
    </row>
    <row r="149" spans="1:4" x14ac:dyDescent="0.2">
      <c r="A149" s="3" t="s">
        <v>225</v>
      </c>
      <c r="B149" s="3">
        <v>3140</v>
      </c>
      <c r="C149" s="4">
        <v>8915077</v>
      </c>
      <c r="D149" s="9">
        <f>C149/$I$2</f>
        <v>1.1100364272160206E-3</v>
      </c>
    </row>
    <row r="150" spans="1:4" x14ac:dyDescent="0.2">
      <c r="A150" s="3" t="s">
        <v>173</v>
      </c>
      <c r="B150" s="3">
        <v>2440</v>
      </c>
      <c r="C150" s="4">
        <v>8866900</v>
      </c>
      <c r="D150" s="9">
        <f>C150/$I$2</f>
        <v>1.1040377998397246E-3</v>
      </c>
    </row>
    <row r="151" spans="1:4" x14ac:dyDescent="0.2">
      <c r="A151" s="3" t="s">
        <v>347</v>
      </c>
      <c r="B151" s="3">
        <v>1590</v>
      </c>
      <c r="C151" s="4">
        <v>8803530</v>
      </c>
      <c r="D151" s="9">
        <f>C151/$I$2</f>
        <v>1.0961474576258907E-3</v>
      </c>
    </row>
    <row r="152" spans="1:4" x14ac:dyDescent="0.2">
      <c r="A152" s="3" t="s">
        <v>21</v>
      </c>
      <c r="B152" s="3">
        <v>1130</v>
      </c>
      <c r="C152" s="4">
        <v>8679571</v>
      </c>
      <c r="D152" s="9">
        <f>C152/$I$2</f>
        <v>1.0807130418063449E-3</v>
      </c>
    </row>
    <row r="153" spans="1:4" x14ac:dyDescent="0.2">
      <c r="A153" s="3" t="s">
        <v>82</v>
      </c>
      <c r="B153" s="3">
        <v>3010</v>
      </c>
      <c r="C153" s="4">
        <v>8650279</v>
      </c>
      <c r="D153" s="9">
        <f>C153/$I$2</f>
        <v>1.0770658285488473E-3</v>
      </c>
    </row>
    <row r="154" spans="1:4" x14ac:dyDescent="0.2">
      <c r="A154" s="3" t="s">
        <v>104</v>
      </c>
      <c r="B154" s="3">
        <v>1890</v>
      </c>
      <c r="C154" s="4">
        <v>8443633</v>
      </c>
      <c r="D154" s="9">
        <f>C154/$I$2</f>
        <v>1.05133586709832E-3</v>
      </c>
    </row>
    <row r="155" spans="1:4" x14ac:dyDescent="0.2">
      <c r="A155" s="3" t="s">
        <v>923</v>
      </c>
      <c r="B155" s="3">
        <v>5230</v>
      </c>
      <c r="C155" s="4">
        <v>8356840</v>
      </c>
      <c r="D155" s="9">
        <f>C155/$I$2</f>
        <v>1.040529074108494E-3</v>
      </c>
    </row>
    <row r="156" spans="1:4" x14ac:dyDescent="0.2">
      <c r="A156" s="3" t="s">
        <v>93</v>
      </c>
      <c r="B156" s="3">
        <v>150</v>
      </c>
      <c r="C156" s="4">
        <v>8303642</v>
      </c>
      <c r="D156" s="9">
        <f>C156/$I$2</f>
        <v>1.0339052706511555E-3</v>
      </c>
    </row>
    <row r="157" spans="1:4" x14ac:dyDescent="0.2">
      <c r="A157" s="3" t="s">
        <v>785</v>
      </c>
      <c r="B157" s="3">
        <v>2850</v>
      </c>
      <c r="C157" s="4">
        <v>8208497</v>
      </c>
      <c r="D157" s="9">
        <f>C157/$I$2</f>
        <v>1.0220585512265821E-3</v>
      </c>
    </row>
    <row r="158" spans="1:4" x14ac:dyDescent="0.2">
      <c r="A158" s="3" t="s">
        <v>344</v>
      </c>
      <c r="B158" s="3">
        <v>490</v>
      </c>
      <c r="C158" s="4">
        <v>8202558</v>
      </c>
      <c r="D158" s="9">
        <f>C158/$I$2</f>
        <v>1.0213190728865481E-3</v>
      </c>
    </row>
    <row r="159" spans="1:4" x14ac:dyDescent="0.2">
      <c r="A159" s="3" t="s">
        <v>254</v>
      </c>
      <c r="B159" s="3">
        <v>3260</v>
      </c>
      <c r="C159" s="4">
        <v>8120555</v>
      </c>
      <c r="D159" s="9">
        <f>C159/$I$2</f>
        <v>1.0111086936446193E-3</v>
      </c>
    </row>
    <row r="160" spans="1:4" x14ac:dyDescent="0.2">
      <c r="A160" s="3" t="s">
        <v>180</v>
      </c>
      <c r="B160" s="3">
        <v>5520</v>
      </c>
      <c r="C160" s="4">
        <v>8064202</v>
      </c>
      <c r="D160" s="9">
        <f>C160/$I$2</f>
        <v>1.0040920539921628E-3</v>
      </c>
    </row>
    <row r="161" spans="1:4" x14ac:dyDescent="0.2">
      <c r="A161" s="3" t="s">
        <v>73</v>
      </c>
      <c r="B161" s="3">
        <v>475</v>
      </c>
      <c r="C161" s="4">
        <v>8028133</v>
      </c>
      <c r="D161" s="9">
        <f>C161/$I$2</f>
        <v>9.9960102111681525E-4</v>
      </c>
    </row>
    <row r="162" spans="1:4" x14ac:dyDescent="0.2">
      <c r="A162" s="3" t="s">
        <v>963</v>
      </c>
      <c r="B162" s="3">
        <v>4270</v>
      </c>
      <c r="C162" s="4">
        <v>7960774</v>
      </c>
      <c r="D162" s="9">
        <f>C162/$I$2</f>
        <v>9.9121399947910594E-4</v>
      </c>
    </row>
    <row r="163" spans="1:4" x14ac:dyDescent="0.2">
      <c r="A163" s="3" t="s">
        <v>997</v>
      </c>
      <c r="B163" s="3">
        <v>5100</v>
      </c>
      <c r="C163" s="4">
        <v>7828404</v>
      </c>
      <c r="D163" s="9">
        <f>C163/$I$2</f>
        <v>9.7473231100119546E-4</v>
      </c>
    </row>
    <row r="164" spans="1:4" x14ac:dyDescent="0.2">
      <c r="A164" s="3" t="s">
        <v>261</v>
      </c>
      <c r="B164" s="3">
        <v>3810</v>
      </c>
      <c r="C164" s="4">
        <v>7770200</v>
      </c>
      <c r="D164" s="9">
        <f>C164/$I$2</f>
        <v>9.6748519914678513E-4</v>
      </c>
    </row>
    <row r="165" spans="1:4" x14ac:dyDescent="0.2">
      <c r="A165" s="3" t="s">
        <v>172</v>
      </c>
      <c r="B165" s="3">
        <v>1775</v>
      </c>
      <c r="C165" s="4">
        <v>7732725</v>
      </c>
      <c r="D165" s="9">
        <f>C165/$I$2</f>
        <v>9.6281910202727396E-4</v>
      </c>
    </row>
    <row r="166" spans="1:4" x14ac:dyDescent="0.2">
      <c r="A166" s="3" t="s">
        <v>10</v>
      </c>
      <c r="B166" s="3">
        <v>2910</v>
      </c>
      <c r="C166" s="4">
        <v>7696244</v>
      </c>
      <c r="D166" s="9">
        <f>C166/$I$2</f>
        <v>9.5827677009887127E-4</v>
      </c>
    </row>
    <row r="167" spans="1:4" x14ac:dyDescent="0.2">
      <c r="A167" s="3" t="s">
        <v>280</v>
      </c>
      <c r="B167" s="3">
        <v>3370</v>
      </c>
      <c r="C167" s="4">
        <v>7673207</v>
      </c>
      <c r="D167" s="9">
        <f>C167/$I$2</f>
        <v>9.5540838105705194E-4</v>
      </c>
    </row>
    <row r="168" spans="1:4" x14ac:dyDescent="0.2">
      <c r="A168" s="3" t="s">
        <v>216</v>
      </c>
      <c r="B168" s="3">
        <v>5715</v>
      </c>
      <c r="C168" s="4">
        <v>7593152</v>
      </c>
      <c r="D168" s="9">
        <f>C168/$I$2</f>
        <v>9.4544055170675263E-4</v>
      </c>
    </row>
    <row r="169" spans="1:4" x14ac:dyDescent="0.2">
      <c r="A169" s="3" t="s">
        <v>170</v>
      </c>
      <c r="B169" s="3">
        <v>1715</v>
      </c>
      <c r="C169" s="4">
        <v>7507065</v>
      </c>
      <c r="D169" s="9">
        <f>C169/$I$2</f>
        <v>9.3472166437580243E-4</v>
      </c>
    </row>
    <row r="170" spans="1:4" x14ac:dyDescent="0.2">
      <c r="A170" s="3" t="s">
        <v>753</v>
      </c>
      <c r="B170" s="3">
        <v>1470</v>
      </c>
      <c r="C170" s="4">
        <v>7478669</v>
      </c>
      <c r="D170" s="9">
        <f>C170/$I$2</f>
        <v>9.3118601410747319E-4</v>
      </c>
    </row>
    <row r="171" spans="1:4" x14ac:dyDescent="0.2">
      <c r="A171" s="3" t="s">
        <v>159</v>
      </c>
      <c r="B171" s="3">
        <v>3750</v>
      </c>
      <c r="C171" s="4">
        <v>7095097</v>
      </c>
      <c r="D171" s="9">
        <f>C171/$I$2</f>
        <v>8.834265957132065E-4</v>
      </c>
    </row>
    <row r="172" spans="1:4" x14ac:dyDescent="0.2">
      <c r="A172" s="3" t="s">
        <v>163</v>
      </c>
      <c r="B172" s="3">
        <v>5680</v>
      </c>
      <c r="C172" s="4">
        <v>7047683</v>
      </c>
      <c r="D172" s="9">
        <f>C172/$I$2</f>
        <v>8.7752297119487424E-4</v>
      </c>
    </row>
    <row r="173" spans="1:4" x14ac:dyDescent="0.2">
      <c r="A173" s="3" t="s">
        <v>340</v>
      </c>
      <c r="B173" s="3">
        <v>5910</v>
      </c>
      <c r="C173" s="4">
        <v>7012998</v>
      </c>
      <c r="D173" s="9">
        <f>C173/$I$2</f>
        <v>8.73204263293867E-4</v>
      </c>
    </row>
    <row r="174" spans="1:4" x14ac:dyDescent="0.2">
      <c r="A174" s="3" t="s">
        <v>821</v>
      </c>
      <c r="B174" s="3">
        <v>5900</v>
      </c>
      <c r="C174" s="4">
        <v>6995917</v>
      </c>
      <c r="D174" s="9">
        <f>C174/$I$2</f>
        <v>8.7107746930058163E-4</v>
      </c>
    </row>
    <row r="175" spans="1:4" x14ac:dyDescent="0.2">
      <c r="A175" s="3" t="s">
        <v>856</v>
      </c>
      <c r="B175" s="3">
        <v>5120</v>
      </c>
      <c r="C175" s="4">
        <v>6987560</v>
      </c>
      <c r="D175" s="9">
        <f>C175/$I$2</f>
        <v>8.700369203045108E-4</v>
      </c>
    </row>
    <row r="176" spans="1:4" x14ac:dyDescent="0.2">
      <c r="A176" s="3" t="s">
        <v>261</v>
      </c>
      <c r="B176" s="3">
        <v>3820</v>
      </c>
      <c r="C176" s="4">
        <v>6955381</v>
      </c>
      <c r="D176" s="9">
        <f>C176/$I$2</f>
        <v>8.6603024013883368E-4</v>
      </c>
    </row>
    <row r="177" spans="1:4" x14ac:dyDescent="0.2">
      <c r="A177" s="3" t="s">
        <v>110</v>
      </c>
      <c r="B177" s="3">
        <v>5035</v>
      </c>
      <c r="C177" s="4">
        <v>6889435</v>
      </c>
      <c r="D177" s="9">
        <f>C177/$I$2</f>
        <v>8.5781915433114097E-4</v>
      </c>
    </row>
    <row r="178" spans="1:4" x14ac:dyDescent="0.2">
      <c r="A178" s="3" t="s">
        <v>960</v>
      </c>
      <c r="B178" s="3">
        <v>1920</v>
      </c>
      <c r="C178" s="4">
        <v>6869486</v>
      </c>
      <c r="D178" s="9">
        <f>C178/$I$2</f>
        <v>8.5533525916270522E-4</v>
      </c>
    </row>
    <row r="179" spans="1:4" x14ac:dyDescent="0.2">
      <c r="A179" s="3" t="s">
        <v>146</v>
      </c>
      <c r="B179" s="3">
        <v>3310</v>
      </c>
      <c r="C179" s="4">
        <v>6863068</v>
      </c>
      <c r="D179" s="9">
        <f>C179/$I$2</f>
        <v>8.5453613944788144E-4</v>
      </c>
    </row>
    <row r="180" spans="1:4" x14ac:dyDescent="0.2">
      <c r="A180" s="3" t="s">
        <v>282</v>
      </c>
      <c r="B180" s="3">
        <v>3385</v>
      </c>
      <c r="C180" s="4">
        <v>6800550</v>
      </c>
      <c r="D180" s="9">
        <f>C180/$I$2</f>
        <v>8.4675188168356922E-4</v>
      </c>
    </row>
    <row r="181" spans="1:4" x14ac:dyDescent="0.2">
      <c r="A181" s="3" t="s">
        <v>782</v>
      </c>
      <c r="B181" s="3">
        <v>1280</v>
      </c>
      <c r="C181" s="4">
        <v>6676517</v>
      </c>
      <c r="D181" s="9">
        <f>C181/$I$2</f>
        <v>8.3130825195643564E-4</v>
      </c>
    </row>
    <row r="182" spans="1:4" x14ac:dyDescent="0.2">
      <c r="A182" s="3" t="s">
        <v>233</v>
      </c>
      <c r="B182" s="3">
        <v>4830</v>
      </c>
      <c r="C182" s="4">
        <v>6627860</v>
      </c>
      <c r="D182" s="9">
        <f>C182/$I$2</f>
        <v>8.2524985869308529E-4</v>
      </c>
    </row>
    <row r="183" spans="1:4" x14ac:dyDescent="0.2">
      <c r="A183" s="3" t="s">
        <v>314</v>
      </c>
      <c r="B183" s="3">
        <v>3980</v>
      </c>
      <c r="C183" s="4">
        <v>6588302</v>
      </c>
      <c r="D183" s="9">
        <f>C183/$I$2</f>
        <v>8.203244025262107E-4</v>
      </c>
    </row>
    <row r="184" spans="1:4" x14ac:dyDescent="0.2">
      <c r="A184" s="3" t="s">
        <v>360</v>
      </c>
      <c r="B184" s="3">
        <v>2165</v>
      </c>
      <c r="C184" s="4">
        <v>6409644</v>
      </c>
      <c r="D184" s="9">
        <f>C184/$I$2</f>
        <v>7.980792903400165E-4</v>
      </c>
    </row>
    <row r="185" spans="1:4" x14ac:dyDescent="0.2">
      <c r="A185" s="3" t="s">
        <v>805</v>
      </c>
      <c r="B185" s="3">
        <v>880</v>
      </c>
      <c r="C185" s="4">
        <v>6367633</v>
      </c>
      <c r="D185" s="9">
        <f>C185/$I$2</f>
        <v>7.9284840558784084E-4</v>
      </c>
    </row>
    <row r="186" spans="1:4" x14ac:dyDescent="0.2">
      <c r="A186" s="3" t="s">
        <v>844</v>
      </c>
      <c r="B186" s="3">
        <v>5300</v>
      </c>
      <c r="C186" s="4">
        <v>6335736</v>
      </c>
      <c r="D186" s="9">
        <f>C186/$I$2</f>
        <v>7.8887683788080813E-4</v>
      </c>
    </row>
    <row r="187" spans="1:4" x14ac:dyDescent="0.2">
      <c r="A187" s="3" t="s">
        <v>852</v>
      </c>
      <c r="B187" s="3">
        <v>2990</v>
      </c>
      <c r="C187" s="4">
        <v>6171701</v>
      </c>
      <c r="D187" s="9">
        <f>C187/$I$2</f>
        <v>7.6845246854127466E-4</v>
      </c>
    </row>
    <row r="188" spans="1:4" x14ac:dyDescent="0.2">
      <c r="A188" s="3" t="s">
        <v>850</v>
      </c>
      <c r="B188" s="3">
        <v>2070</v>
      </c>
      <c r="C188" s="4">
        <v>6171027</v>
      </c>
      <c r="D188" s="9">
        <f>C188/$I$2</f>
        <v>7.6836854727486904E-4</v>
      </c>
    </row>
    <row r="189" spans="1:4" x14ac:dyDescent="0.2">
      <c r="A189" s="3" t="s">
        <v>825</v>
      </c>
      <c r="B189" s="3">
        <v>1080</v>
      </c>
      <c r="C189" s="4">
        <v>6167055</v>
      </c>
      <c r="D189" s="9">
        <f>C189/$I$2</f>
        <v>7.6787398455949358E-4</v>
      </c>
    </row>
    <row r="190" spans="1:4" x14ac:dyDescent="0.2">
      <c r="A190" s="3" t="s">
        <v>871</v>
      </c>
      <c r="B190" s="3">
        <v>1510</v>
      </c>
      <c r="C190" s="4">
        <v>6159367</v>
      </c>
      <c r="D190" s="9">
        <f>C190/$I$2</f>
        <v>7.669167342685048E-4</v>
      </c>
    </row>
    <row r="191" spans="1:4" x14ac:dyDescent="0.2">
      <c r="A191" s="3" t="s">
        <v>889</v>
      </c>
      <c r="B191" s="3">
        <v>4970</v>
      </c>
      <c r="C191" s="4">
        <v>6130274</v>
      </c>
      <c r="D191" s="9">
        <f>C191/$I$2</f>
        <v>7.6329429895168196E-4</v>
      </c>
    </row>
    <row r="192" spans="1:4" x14ac:dyDescent="0.2">
      <c r="A192" s="3" t="s">
        <v>212</v>
      </c>
      <c r="B192" s="3">
        <v>2570</v>
      </c>
      <c r="C192" s="4">
        <v>6104962</v>
      </c>
      <c r="D192" s="9">
        <f>C192/$I$2</f>
        <v>7.6014264450767748E-4</v>
      </c>
    </row>
    <row r="193" spans="1:4" x14ac:dyDescent="0.2">
      <c r="A193" s="3" t="s">
        <v>362</v>
      </c>
      <c r="B193" s="3">
        <v>2465</v>
      </c>
      <c r="C193" s="4">
        <v>6076172</v>
      </c>
      <c r="D193" s="9">
        <f>C193/$I$2</f>
        <v>7.5655793640705762E-4</v>
      </c>
    </row>
    <row r="194" spans="1:4" x14ac:dyDescent="0.2">
      <c r="A194" s="3" t="s">
        <v>306</v>
      </c>
      <c r="B194" s="3">
        <v>4210</v>
      </c>
      <c r="C194" s="4">
        <v>6066113</v>
      </c>
      <c r="D194" s="9">
        <f>C194/$I$2</f>
        <v>7.5530546753647292E-4</v>
      </c>
    </row>
    <row r="195" spans="1:4" x14ac:dyDescent="0.2">
      <c r="A195" s="3" t="s">
        <v>839</v>
      </c>
      <c r="B195" s="3">
        <v>1460</v>
      </c>
      <c r="C195" s="4">
        <v>6060073</v>
      </c>
      <c r="D195" s="9">
        <f>C195/$I$2</f>
        <v>7.5455341345770453E-4</v>
      </c>
    </row>
    <row r="196" spans="1:4" x14ac:dyDescent="0.2">
      <c r="A196" s="3" t="s">
        <v>949</v>
      </c>
      <c r="B196" s="3">
        <v>2500</v>
      </c>
      <c r="C196" s="4">
        <v>6050768</v>
      </c>
      <c r="D196" s="9">
        <f>C196/$I$2</f>
        <v>7.5339482683470108E-4</v>
      </c>
    </row>
    <row r="197" spans="1:4" x14ac:dyDescent="0.2">
      <c r="A197" s="3" t="s">
        <v>840</v>
      </c>
      <c r="B197" s="3">
        <v>1840</v>
      </c>
      <c r="C197" s="4">
        <v>6020883</v>
      </c>
      <c r="D197" s="9">
        <f>C197/$I$2</f>
        <v>7.496737778042383E-4</v>
      </c>
    </row>
    <row r="198" spans="1:4" x14ac:dyDescent="0.2">
      <c r="A198" s="3" t="s">
        <v>366</v>
      </c>
      <c r="B198" s="3">
        <v>4960</v>
      </c>
      <c r="C198" s="4">
        <v>5977474</v>
      </c>
      <c r="D198" s="9">
        <f>C198/$I$2</f>
        <v>7.4426882490601662E-4</v>
      </c>
    </row>
    <row r="199" spans="1:4" x14ac:dyDescent="0.2">
      <c r="A199" s="3" t="s">
        <v>364</v>
      </c>
      <c r="B199" s="3">
        <v>3590</v>
      </c>
      <c r="C199" s="4">
        <v>5934041</v>
      </c>
      <c r="D199" s="9">
        <f>C199/$I$2</f>
        <v>7.3886088371344209E-4</v>
      </c>
    </row>
    <row r="200" spans="1:4" x14ac:dyDescent="0.2">
      <c r="A200" s="3" t="s">
        <v>1005</v>
      </c>
      <c r="B200" s="3">
        <v>1785</v>
      </c>
      <c r="C200" s="4">
        <v>5918074</v>
      </c>
      <c r="D200" s="9">
        <f>C200/$I$2</f>
        <v>7.3687279638302893E-4</v>
      </c>
    </row>
    <row r="201" spans="1:4" x14ac:dyDescent="0.2">
      <c r="A201" s="3" t="s">
        <v>389</v>
      </c>
      <c r="B201" s="3">
        <v>5260</v>
      </c>
      <c r="C201" s="4">
        <v>5725257</v>
      </c>
      <c r="D201" s="9">
        <f>C201/$I$2</f>
        <v>7.1286471504099322E-4</v>
      </c>
    </row>
    <row r="202" spans="1:4" x14ac:dyDescent="0.2">
      <c r="A202" s="3" t="s">
        <v>199</v>
      </c>
      <c r="B202" s="3">
        <v>2300</v>
      </c>
      <c r="C202" s="4">
        <v>5705974</v>
      </c>
      <c r="D202" s="9">
        <f>C202/$I$2</f>
        <v>7.1046374504084547E-4</v>
      </c>
    </row>
    <row r="203" spans="1:4" x14ac:dyDescent="0.2">
      <c r="A203" s="3" t="s">
        <v>14</v>
      </c>
      <c r="B203" s="3">
        <v>290</v>
      </c>
      <c r="C203" s="4">
        <v>5695547</v>
      </c>
      <c r="D203" s="9">
        <f>C203/$I$2</f>
        <v>7.0916545565685241E-4</v>
      </c>
    </row>
    <row r="204" spans="1:4" x14ac:dyDescent="0.2">
      <c r="A204" s="3" t="s">
        <v>742</v>
      </c>
      <c r="B204" s="3">
        <v>4800</v>
      </c>
      <c r="C204" s="4">
        <v>5680239</v>
      </c>
      <c r="D204" s="9">
        <f>C204/$I$2</f>
        <v>7.0725942190887439E-4</v>
      </c>
    </row>
    <row r="205" spans="1:4" x14ac:dyDescent="0.2">
      <c r="A205" s="3" t="s">
        <v>16</v>
      </c>
      <c r="B205" s="3">
        <v>440</v>
      </c>
      <c r="C205" s="4">
        <v>5662189</v>
      </c>
      <c r="D205" s="9">
        <f>C205/$I$2</f>
        <v>7.0501197553109781E-4</v>
      </c>
    </row>
    <row r="206" spans="1:4" x14ac:dyDescent="0.2">
      <c r="A206" s="3" t="s">
        <v>802</v>
      </c>
      <c r="B206" s="3">
        <v>340</v>
      </c>
      <c r="C206" s="4">
        <v>5658612</v>
      </c>
      <c r="D206" s="9">
        <f>C206/$I$2</f>
        <v>7.045665951602774E-4</v>
      </c>
    </row>
    <row r="207" spans="1:4" x14ac:dyDescent="0.2">
      <c r="A207" s="3" t="s">
        <v>268</v>
      </c>
      <c r="B207" s="3">
        <v>5310</v>
      </c>
      <c r="C207" s="4">
        <v>5655615</v>
      </c>
      <c r="D207" s="9">
        <f>C207/$I$2</f>
        <v>7.0419343190298125E-4</v>
      </c>
    </row>
    <row r="208" spans="1:4" x14ac:dyDescent="0.2">
      <c r="A208" s="3" t="s">
        <v>734</v>
      </c>
      <c r="B208" s="3">
        <v>1540</v>
      </c>
      <c r="C208" s="4">
        <v>5638614</v>
      </c>
      <c r="D208" s="9">
        <f>C208/$I$2</f>
        <v>7.0207659889087162E-4</v>
      </c>
    </row>
    <row r="209" spans="1:4" x14ac:dyDescent="0.2">
      <c r="A209" s="3" t="s">
        <v>301</v>
      </c>
      <c r="B209" s="3">
        <v>3790</v>
      </c>
      <c r="C209" s="4">
        <v>5585095</v>
      </c>
      <c r="D209" s="9">
        <f>C209/$I$2</f>
        <v>6.9541282699656559E-4</v>
      </c>
    </row>
    <row r="210" spans="1:4" x14ac:dyDescent="0.2">
      <c r="A210" s="3" t="s">
        <v>819</v>
      </c>
      <c r="B210" s="3">
        <v>5400</v>
      </c>
      <c r="C210" s="4">
        <v>5562934</v>
      </c>
      <c r="D210" s="9">
        <f>C210/$I$2</f>
        <v>6.9265351069862054E-4</v>
      </c>
    </row>
    <row r="211" spans="1:4" x14ac:dyDescent="0.2">
      <c r="A211" s="3" t="s">
        <v>300</v>
      </c>
      <c r="B211" s="3">
        <v>2940</v>
      </c>
      <c r="C211" s="4">
        <v>5561621</v>
      </c>
      <c r="D211" s="9">
        <f>C211/$I$2</f>
        <v>6.9249002609507373E-4</v>
      </c>
    </row>
    <row r="212" spans="1:4" x14ac:dyDescent="0.2">
      <c r="A212" s="3" t="s">
        <v>200</v>
      </c>
      <c r="B212" s="3">
        <v>3660</v>
      </c>
      <c r="C212" s="4">
        <v>5554323</v>
      </c>
      <c r="D212" s="9">
        <f>C212/$I$2</f>
        <v>6.9158133558731676E-4</v>
      </c>
    </row>
    <row r="213" spans="1:4" x14ac:dyDescent="0.2">
      <c r="A213" s="3" t="s">
        <v>219</v>
      </c>
      <c r="B213" s="3">
        <v>1140</v>
      </c>
      <c r="C213" s="4">
        <v>5494391</v>
      </c>
      <c r="D213" s="9">
        <f>C213/$I$2</f>
        <v>6.8411906653951041E-4</v>
      </c>
    </row>
    <row r="214" spans="1:4" x14ac:dyDescent="0.2">
      <c r="A214" s="3" t="s">
        <v>248</v>
      </c>
      <c r="B214" s="3">
        <v>2430</v>
      </c>
      <c r="C214" s="4">
        <v>5493230</v>
      </c>
      <c r="D214" s="9">
        <f>C214/$I$2</f>
        <v>6.8397450780019746E-4</v>
      </c>
    </row>
    <row r="215" spans="1:4" x14ac:dyDescent="0.2">
      <c r="A215" s="3" t="s">
        <v>796</v>
      </c>
      <c r="B215" s="3">
        <v>5130</v>
      </c>
      <c r="C215" s="4">
        <v>5473344</v>
      </c>
      <c r="D215" s="9">
        <f>C215/$I$2</f>
        <v>6.8149845690443768E-4</v>
      </c>
    </row>
    <row r="216" spans="1:4" x14ac:dyDescent="0.2">
      <c r="A216" s="3" t="s">
        <v>356</v>
      </c>
      <c r="B216" s="3">
        <v>4820</v>
      </c>
      <c r="C216" s="4">
        <v>5438486</v>
      </c>
      <c r="D216" s="9">
        <f>C216/$I$2</f>
        <v>6.7715820838163787E-4</v>
      </c>
    </row>
    <row r="217" spans="1:4" x14ac:dyDescent="0.2">
      <c r="A217" s="3" t="s">
        <v>739</v>
      </c>
      <c r="B217" s="3">
        <v>3480</v>
      </c>
      <c r="C217" s="4">
        <v>5407924</v>
      </c>
      <c r="D217" s="9">
        <f>C217/$I$2</f>
        <v>6.7335286454797542E-4</v>
      </c>
    </row>
    <row r="218" spans="1:4" x14ac:dyDescent="0.2">
      <c r="A218" s="3" t="s">
        <v>851</v>
      </c>
      <c r="B218" s="3">
        <v>2750</v>
      </c>
      <c r="C218" s="4">
        <v>5405785</v>
      </c>
      <c r="D218" s="9">
        <f>C218/$I$2</f>
        <v>6.7308653281378901E-4</v>
      </c>
    </row>
    <row r="219" spans="1:4" x14ac:dyDescent="0.2">
      <c r="A219" s="3" t="s">
        <v>63</v>
      </c>
      <c r="B219" s="3">
        <v>5150</v>
      </c>
      <c r="C219" s="4">
        <v>5356047</v>
      </c>
      <c r="D219" s="9">
        <f>C219/$I$2</f>
        <v>6.6689354179230145E-4</v>
      </c>
    </row>
    <row r="220" spans="1:4" x14ac:dyDescent="0.2">
      <c r="A220" s="3" t="s">
        <v>349</v>
      </c>
      <c r="B220" s="3">
        <v>3000</v>
      </c>
      <c r="C220" s="4">
        <v>5312769</v>
      </c>
      <c r="D220" s="9">
        <f>C220/$I$2</f>
        <v>6.6150490000075495E-4</v>
      </c>
    </row>
    <row r="221" spans="1:4" x14ac:dyDescent="0.2">
      <c r="A221" s="3" t="s">
        <v>732</v>
      </c>
      <c r="B221" s="3">
        <v>1300</v>
      </c>
      <c r="C221" s="4">
        <v>5242675</v>
      </c>
      <c r="D221" s="9">
        <f>C221/$I$2</f>
        <v>6.5277733731910006E-4</v>
      </c>
    </row>
    <row r="222" spans="1:4" x14ac:dyDescent="0.2">
      <c r="A222" s="3" t="s">
        <v>118</v>
      </c>
      <c r="B222" s="3">
        <v>5790</v>
      </c>
      <c r="C222" s="4">
        <v>5211073</v>
      </c>
      <c r="D222" s="9">
        <f>C222/$I$2</f>
        <v>6.4884250073015304E-4</v>
      </c>
    </row>
    <row r="223" spans="1:4" x14ac:dyDescent="0.2">
      <c r="A223" s="3" t="s">
        <v>800</v>
      </c>
      <c r="B223" s="3">
        <v>260</v>
      </c>
      <c r="C223" s="4">
        <v>5180807</v>
      </c>
      <c r="D223" s="9">
        <f>C223/$I$2</f>
        <v>6.4507401252684082E-4</v>
      </c>
    </row>
    <row r="224" spans="1:4" x14ac:dyDescent="0.2">
      <c r="A224" s="3" t="s">
        <v>397</v>
      </c>
      <c r="B224" s="3">
        <v>1870</v>
      </c>
      <c r="C224" s="4">
        <v>5152332</v>
      </c>
      <c r="D224" s="9">
        <f>C224/$I$2</f>
        <v>6.4152852578960049E-4</v>
      </c>
    </row>
    <row r="225" spans="1:4" x14ac:dyDescent="0.2">
      <c r="A225" s="3" t="s">
        <v>861</v>
      </c>
      <c r="B225" s="3">
        <v>1850</v>
      </c>
      <c r="C225" s="4">
        <v>5096583</v>
      </c>
      <c r="D225" s="9">
        <f>C225/$I$2</f>
        <v>6.3458709154502063E-4</v>
      </c>
    </row>
    <row r="226" spans="1:4" x14ac:dyDescent="0.2">
      <c r="A226" s="3" t="s">
        <v>887</v>
      </c>
      <c r="B226" s="3">
        <v>2370</v>
      </c>
      <c r="C226" s="4">
        <v>5078778</v>
      </c>
      <c r="D226" s="9">
        <f>C226/$I$2</f>
        <v>6.3237015067209475E-4</v>
      </c>
    </row>
    <row r="227" spans="1:4" x14ac:dyDescent="0.2">
      <c r="A227" s="3" t="s">
        <v>398</v>
      </c>
      <c r="B227" s="3">
        <v>3675</v>
      </c>
      <c r="C227" s="4">
        <v>5014341</v>
      </c>
      <c r="D227" s="9">
        <f>C227/$I$2</f>
        <v>6.2434695387182952E-4</v>
      </c>
    </row>
    <row r="228" spans="1:4" x14ac:dyDescent="0.2">
      <c r="A228" s="3" t="s">
        <v>57</v>
      </c>
      <c r="B228" s="3">
        <v>4380</v>
      </c>
      <c r="C228" s="4">
        <v>4962421</v>
      </c>
      <c r="D228" s="9">
        <f>C228/$I$2</f>
        <v>6.1788227708877352E-4</v>
      </c>
    </row>
    <row r="229" spans="1:4" x14ac:dyDescent="0.2">
      <c r="A229" s="3" t="s">
        <v>816</v>
      </c>
      <c r="B229" s="3">
        <v>4590</v>
      </c>
      <c r="C229" s="4">
        <v>4876849</v>
      </c>
      <c r="D229" s="9">
        <f>C229/$I$2</f>
        <v>6.072275135741422E-4</v>
      </c>
    </row>
    <row r="230" spans="1:4" x14ac:dyDescent="0.2">
      <c r="A230" s="3" t="s">
        <v>312</v>
      </c>
      <c r="B230" s="3">
        <v>2510</v>
      </c>
      <c r="C230" s="4">
        <v>4837506</v>
      </c>
      <c r="D230" s="9">
        <f>C230/$I$2</f>
        <v>6.0232882754417745E-4</v>
      </c>
    </row>
    <row r="231" spans="1:4" x14ac:dyDescent="0.2">
      <c r="A231" s="3" t="s">
        <v>910</v>
      </c>
      <c r="B231" s="3">
        <v>3200</v>
      </c>
      <c r="C231" s="4">
        <v>4799939</v>
      </c>
      <c r="D231" s="9">
        <f>C231/$I$2</f>
        <v>5.9765127529631422E-4</v>
      </c>
    </row>
    <row r="232" spans="1:4" x14ac:dyDescent="0.2">
      <c r="A232" s="3" t="s">
        <v>788</v>
      </c>
      <c r="B232" s="3">
        <v>3080</v>
      </c>
      <c r="C232" s="4">
        <v>4769108</v>
      </c>
      <c r="D232" s="9">
        <f>C232/$I$2</f>
        <v>5.9381243766344833E-4</v>
      </c>
    </row>
    <row r="233" spans="1:4" x14ac:dyDescent="0.2">
      <c r="A233" s="3" t="s">
        <v>363</v>
      </c>
      <c r="B233" s="3">
        <v>2615</v>
      </c>
      <c r="C233" s="4">
        <v>4761101</v>
      </c>
      <c r="D233" s="9">
        <f>C233/$I$2</f>
        <v>5.9281546796002133E-4</v>
      </c>
    </row>
    <row r="234" spans="1:4" x14ac:dyDescent="0.2">
      <c r="A234" s="3" t="s">
        <v>85</v>
      </c>
      <c r="B234" s="3">
        <v>3920</v>
      </c>
      <c r="C234" s="4">
        <v>4755011</v>
      </c>
      <c r="D234" s="9">
        <f>C234/$I$2</f>
        <v>5.9205718826801804E-4</v>
      </c>
    </row>
    <row r="235" spans="1:4" x14ac:dyDescent="0.2">
      <c r="A235" s="3" t="s">
        <v>842</v>
      </c>
      <c r="B235" s="3">
        <v>3050</v>
      </c>
      <c r="C235" s="4">
        <v>4749732</v>
      </c>
      <c r="D235" s="9">
        <f>C235/$I$2</f>
        <v>5.9139988802268386E-4</v>
      </c>
    </row>
    <row r="236" spans="1:4" x14ac:dyDescent="0.2">
      <c r="A236" s="3" t="s">
        <v>370</v>
      </c>
      <c r="B236" s="3">
        <v>5435</v>
      </c>
      <c r="C236" s="4">
        <v>4724644</v>
      </c>
      <c r="D236" s="9">
        <f>C236/$I$2</f>
        <v>5.8827612432597149E-4</v>
      </c>
    </row>
    <row r="237" spans="1:4" x14ac:dyDescent="0.2">
      <c r="A237" s="3" t="s">
        <v>285</v>
      </c>
      <c r="B237" s="3">
        <v>3950</v>
      </c>
      <c r="C237" s="4">
        <v>4709595</v>
      </c>
      <c r="D237" s="9">
        <f>C237/$I$2</f>
        <v>5.8640233925454988E-4</v>
      </c>
    </row>
    <row r="238" spans="1:4" x14ac:dyDescent="0.2">
      <c r="A238" s="3" t="s">
        <v>339</v>
      </c>
      <c r="B238" s="3">
        <v>4640</v>
      </c>
      <c r="C238" s="4">
        <v>4650594</v>
      </c>
      <c r="D238" s="9">
        <f>C238/$I$2</f>
        <v>5.7905599112517616E-4</v>
      </c>
    </row>
    <row r="239" spans="1:4" x14ac:dyDescent="0.2">
      <c r="A239" s="3" t="s">
        <v>781</v>
      </c>
      <c r="B239" s="3">
        <v>1250</v>
      </c>
      <c r="C239" s="4">
        <v>4647677</v>
      </c>
      <c r="D239" s="9">
        <f>C239/$I$2</f>
        <v>5.7869278884905575E-4</v>
      </c>
    </row>
    <row r="240" spans="1:4" x14ac:dyDescent="0.2">
      <c r="A240" s="3" t="s">
        <v>803</v>
      </c>
      <c r="B240" s="3">
        <v>580</v>
      </c>
      <c r="C240" s="4">
        <v>4482694</v>
      </c>
      <c r="D240" s="9">
        <f>C240/$I$2</f>
        <v>5.5815038188258967E-4</v>
      </c>
    </row>
    <row r="241" spans="1:4" x14ac:dyDescent="0.2">
      <c r="A241" s="3" t="s">
        <v>291</v>
      </c>
      <c r="B241" s="3">
        <v>5660</v>
      </c>
      <c r="C241" s="4">
        <v>4461500</v>
      </c>
      <c r="D241" s="9">
        <f>C241/$I$2</f>
        <v>5.5551146894460652E-4</v>
      </c>
    </row>
    <row r="242" spans="1:4" x14ac:dyDescent="0.2">
      <c r="A242" s="3" t="s">
        <v>818</v>
      </c>
      <c r="B242" s="3">
        <v>5080</v>
      </c>
      <c r="C242" s="4">
        <v>4458367</v>
      </c>
      <c r="D242" s="9">
        <f>C242/$I$2</f>
        <v>5.5512137201931162E-4</v>
      </c>
    </row>
    <row r="243" spans="1:4" x14ac:dyDescent="0.2">
      <c r="A243" s="3" t="s">
        <v>790</v>
      </c>
      <c r="B243" s="3">
        <v>3440</v>
      </c>
      <c r="C243" s="4">
        <v>4433463</v>
      </c>
      <c r="D243" s="9">
        <f>C243/$I$2</f>
        <v>5.5202051857930338E-4</v>
      </c>
    </row>
    <row r="244" spans="1:4" x14ac:dyDescent="0.2">
      <c r="A244" s="3" t="s">
        <v>377</v>
      </c>
      <c r="B244" s="3">
        <v>2420</v>
      </c>
      <c r="C244" s="4">
        <v>4388736</v>
      </c>
      <c r="D244" s="9">
        <f>C244/$I$2</f>
        <v>5.4645145851621132E-4</v>
      </c>
    </row>
    <row r="245" spans="1:4" x14ac:dyDescent="0.2">
      <c r="A245" s="3" t="s">
        <v>160</v>
      </c>
      <c r="B245" s="3">
        <v>4900</v>
      </c>
      <c r="C245" s="4">
        <v>4307567</v>
      </c>
      <c r="D245" s="9">
        <f>C245/$I$2</f>
        <v>5.3634492250303979E-4</v>
      </c>
    </row>
    <row r="246" spans="1:4" x14ac:dyDescent="0.2">
      <c r="A246" s="3" t="s">
        <v>903</v>
      </c>
      <c r="B246" s="3">
        <v>1660</v>
      </c>
      <c r="C246" s="4">
        <v>4258004</v>
      </c>
      <c r="D246" s="9">
        <f>C246/$I$2</f>
        <v>5.301737211278741E-4</v>
      </c>
    </row>
    <row r="247" spans="1:4" x14ac:dyDescent="0.2">
      <c r="A247" s="3" t="s">
        <v>794</v>
      </c>
      <c r="B247" s="3">
        <v>4740</v>
      </c>
      <c r="C247" s="4">
        <v>4251771</v>
      </c>
      <c r="D247" s="9">
        <f>C247/$I$2</f>
        <v>5.293976361820192E-4</v>
      </c>
    </row>
    <row r="248" spans="1:4" x14ac:dyDescent="0.2">
      <c r="A248" s="3" t="s">
        <v>367</v>
      </c>
      <c r="B248" s="3">
        <v>5110</v>
      </c>
      <c r="C248" s="4">
        <v>4197167</v>
      </c>
      <c r="D248" s="9">
        <f>C248/$I$2</f>
        <v>5.2259876848051716E-4</v>
      </c>
    </row>
    <row r="249" spans="1:4" x14ac:dyDescent="0.2">
      <c r="A249" s="3" t="s">
        <v>943</v>
      </c>
      <c r="B249" s="3">
        <v>5770</v>
      </c>
      <c r="C249" s="4">
        <v>4095834</v>
      </c>
      <c r="D249" s="9">
        <f>C249/$I$2</f>
        <v>5.0998156716200015E-4</v>
      </c>
    </row>
    <row r="250" spans="1:4" x14ac:dyDescent="0.2">
      <c r="A250" s="3" t="s">
        <v>350</v>
      </c>
      <c r="B250" s="3">
        <v>3320</v>
      </c>
      <c r="C250" s="4">
        <v>4085768</v>
      </c>
      <c r="D250" s="9">
        <f>C250/$I$2</f>
        <v>5.0872822670556248E-4</v>
      </c>
    </row>
    <row r="251" spans="1:4" x14ac:dyDescent="0.2">
      <c r="A251" s="3" t="s">
        <v>296</v>
      </c>
      <c r="B251" s="3">
        <v>770</v>
      </c>
      <c r="C251" s="4">
        <v>4057141</v>
      </c>
      <c r="D251" s="9">
        <f>C251/$I$2</f>
        <v>5.0516381410408828E-4</v>
      </c>
    </row>
    <row r="252" spans="1:4" x14ac:dyDescent="0.2">
      <c r="A252" s="3" t="s">
        <v>329</v>
      </c>
      <c r="B252" s="3">
        <v>5570</v>
      </c>
      <c r="C252" s="4">
        <v>4042746</v>
      </c>
      <c r="D252" s="9">
        <f>C252/$I$2</f>
        <v>5.0337146005377835E-4</v>
      </c>
    </row>
    <row r="253" spans="1:4" x14ac:dyDescent="0.2">
      <c r="A253" s="3" t="s">
        <v>198</v>
      </c>
      <c r="B253" s="3">
        <v>1050</v>
      </c>
      <c r="C253" s="4">
        <v>4005830</v>
      </c>
      <c r="D253" s="9">
        <f>C253/$I$2</f>
        <v>4.9877496529023273E-4</v>
      </c>
    </row>
    <row r="254" spans="1:4" x14ac:dyDescent="0.2">
      <c r="A254" s="3" t="s">
        <v>814</v>
      </c>
      <c r="B254" s="3">
        <v>3420</v>
      </c>
      <c r="C254" s="4">
        <v>3949876</v>
      </c>
      <c r="D254" s="9">
        <f>C254/$I$2</f>
        <v>4.9180800603139006E-4</v>
      </c>
    </row>
    <row r="255" spans="1:4" x14ac:dyDescent="0.2">
      <c r="A255" s="3" t="s">
        <v>836</v>
      </c>
      <c r="B255" s="3">
        <v>995</v>
      </c>
      <c r="C255" s="4">
        <v>3928676</v>
      </c>
      <c r="D255" s="9">
        <f>C255/$I$2</f>
        <v>4.891683460198187E-4</v>
      </c>
    </row>
    <row r="256" spans="1:4" x14ac:dyDescent="0.2">
      <c r="A256" s="3" t="s">
        <v>327</v>
      </c>
      <c r="B256" s="3">
        <v>4230</v>
      </c>
      <c r="C256" s="4">
        <v>3922465</v>
      </c>
      <c r="D256" s="9">
        <f>C256/$I$2</f>
        <v>4.8839500034378704E-4</v>
      </c>
    </row>
    <row r="257" spans="1:4" x14ac:dyDescent="0.2">
      <c r="A257" s="3" t="s">
        <v>740</v>
      </c>
      <c r="B257" s="3">
        <v>3720</v>
      </c>
      <c r="C257" s="4">
        <v>3908678</v>
      </c>
      <c r="D257" s="9">
        <f>C257/$I$2</f>
        <v>4.8667834975041281E-4</v>
      </c>
    </row>
    <row r="258" spans="1:4" x14ac:dyDescent="0.2">
      <c r="A258" s="3" t="s">
        <v>899</v>
      </c>
      <c r="B258" s="3">
        <v>1260</v>
      </c>
      <c r="C258" s="4">
        <v>3851572</v>
      </c>
      <c r="D258" s="9">
        <f>C258/$I$2</f>
        <v>4.7956795236263946E-4</v>
      </c>
    </row>
    <row r="259" spans="1:4" x14ac:dyDescent="0.2">
      <c r="A259" s="3" t="s">
        <v>983</v>
      </c>
      <c r="B259" s="3">
        <v>640</v>
      </c>
      <c r="C259" s="4">
        <v>3802724</v>
      </c>
      <c r="D259" s="9">
        <f>C259/$I$2</f>
        <v>4.7348577725673201E-4</v>
      </c>
    </row>
    <row r="260" spans="1:4" x14ac:dyDescent="0.2">
      <c r="A260" s="3" t="s">
        <v>116</v>
      </c>
      <c r="B260" s="3">
        <v>3780</v>
      </c>
      <c r="C260" s="4">
        <v>3787076</v>
      </c>
      <c r="D260" s="9">
        <f>C260/$I$2</f>
        <v>4.7153740933875707E-4</v>
      </c>
    </row>
    <row r="261" spans="1:4" x14ac:dyDescent="0.2">
      <c r="A261" s="3" t="s">
        <v>811</v>
      </c>
      <c r="B261" s="3">
        <v>2560</v>
      </c>
      <c r="C261" s="4">
        <v>3752484</v>
      </c>
      <c r="D261" s="9">
        <f>C261/$I$2</f>
        <v>4.6723028107836665E-4</v>
      </c>
    </row>
    <row r="262" spans="1:4" x14ac:dyDescent="0.2">
      <c r="A262" s="3" t="s">
        <v>797</v>
      </c>
      <c r="B262" s="3">
        <v>5720</v>
      </c>
      <c r="C262" s="4">
        <v>3736794</v>
      </c>
      <c r="D262" s="9">
        <f>C262/$I$2</f>
        <v>4.6527668364527449E-4</v>
      </c>
    </row>
    <row r="263" spans="1:4" x14ac:dyDescent="0.2">
      <c r="A263" s="3" t="s">
        <v>968</v>
      </c>
      <c r="B263" s="3">
        <v>60</v>
      </c>
      <c r="C263" s="4">
        <v>3724521</v>
      </c>
      <c r="D263" s="9">
        <f>C263/$I$2</f>
        <v>4.6374854462065109E-4</v>
      </c>
    </row>
    <row r="264" spans="1:4" x14ac:dyDescent="0.2">
      <c r="A264" s="3" t="s">
        <v>778</v>
      </c>
      <c r="B264" s="3">
        <v>380</v>
      </c>
      <c r="C264" s="4">
        <v>3722302</v>
      </c>
      <c r="D264" s="9">
        <f>C264/$I$2</f>
        <v>4.6347225190528898E-4</v>
      </c>
    </row>
    <row r="265" spans="1:4" x14ac:dyDescent="0.2">
      <c r="A265" s="3" t="s">
        <v>801</v>
      </c>
      <c r="B265" s="3">
        <v>330</v>
      </c>
      <c r="C265" s="4">
        <v>3701976</v>
      </c>
      <c r="D265" s="9">
        <f>C265/$I$2</f>
        <v>4.6094141561306261E-4</v>
      </c>
    </row>
    <row r="266" spans="1:4" x14ac:dyDescent="0.2">
      <c r="A266" s="3" t="s">
        <v>2</v>
      </c>
      <c r="B266" s="3">
        <v>120</v>
      </c>
      <c r="C266" s="4">
        <v>3700925</v>
      </c>
      <c r="D266" s="9">
        <f>C266/$I$2</f>
        <v>4.6081055322286631E-4</v>
      </c>
    </row>
    <row r="267" spans="1:4" x14ac:dyDescent="0.2">
      <c r="A267" s="3" t="s">
        <v>223</v>
      </c>
      <c r="B267" s="3">
        <v>2150</v>
      </c>
      <c r="C267" s="4">
        <v>3676784</v>
      </c>
      <c r="D267" s="9">
        <f>C267/$I$2</f>
        <v>4.5780470264082174E-4</v>
      </c>
    </row>
    <row r="268" spans="1:4" x14ac:dyDescent="0.2">
      <c r="A268" s="3" t="s">
        <v>19</v>
      </c>
      <c r="B268" s="3">
        <v>890</v>
      </c>
      <c r="C268" s="4">
        <v>3665603</v>
      </c>
      <c r="D268" s="9">
        <f>C268/$I$2</f>
        <v>4.5641253100924721E-4</v>
      </c>
    </row>
    <row r="269" spans="1:4" x14ac:dyDescent="0.2">
      <c r="A269" s="3" t="s">
        <v>269</v>
      </c>
      <c r="B269" s="3">
        <v>5420</v>
      </c>
      <c r="C269" s="4">
        <v>3616513</v>
      </c>
      <c r="D269" s="9">
        <f>C269/$I$2</f>
        <v>4.5030022393528318E-4</v>
      </c>
    </row>
    <row r="270" spans="1:4" x14ac:dyDescent="0.2">
      <c r="A270" s="3" t="s">
        <v>786</v>
      </c>
      <c r="B270" s="3">
        <v>2970</v>
      </c>
      <c r="C270" s="4">
        <v>3597848</v>
      </c>
      <c r="D270" s="9">
        <f>C270/$I$2</f>
        <v>4.479762025147181E-4</v>
      </c>
    </row>
    <row r="271" spans="1:4" x14ac:dyDescent="0.2">
      <c r="A271" s="3" t="s">
        <v>34</v>
      </c>
      <c r="B271" s="3">
        <v>2620</v>
      </c>
      <c r="C271" s="4">
        <v>3592204</v>
      </c>
      <c r="D271" s="9">
        <f>C271/$I$2</f>
        <v>4.4727345529276956E-4</v>
      </c>
    </row>
    <row r="272" spans="1:4" x14ac:dyDescent="0.2">
      <c r="A272" s="3" t="s">
        <v>922</v>
      </c>
      <c r="B272" s="3">
        <v>5185</v>
      </c>
      <c r="C272" s="4">
        <v>3591053</v>
      </c>
      <c r="D272" s="9">
        <f>C272/$I$2</f>
        <v>4.4713014167610358E-4</v>
      </c>
    </row>
    <row r="273" spans="1:4" x14ac:dyDescent="0.2">
      <c r="A273" s="3" t="s">
        <v>1009</v>
      </c>
      <c r="B273" s="3">
        <v>2790</v>
      </c>
      <c r="C273" s="4">
        <v>3552251</v>
      </c>
      <c r="D273" s="9">
        <f>C273/$I$2</f>
        <v>4.4229881678133981E-4</v>
      </c>
    </row>
    <row r="274" spans="1:4" x14ac:dyDescent="0.2">
      <c r="A274" s="3" t="s">
        <v>212</v>
      </c>
      <c r="B274" s="3">
        <v>2580</v>
      </c>
      <c r="C274" s="4">
        <v>3518358</v>
      </c>
      <c r="D274" s="9">
        <f>C274/$I$2</f>
        <v>4.380787225939724E-4</v>
      </c>
    </row>
    <row r="275" spans="1:4" x14ac:dyDescent="0.2">
      <c r="A275" s="3" t="s">
        <v>975</v>
      </c>
      <c r="B275" s="3">
        <v>5320</v>
      </c>
      <c r="C275" s="4">
        <v>3506443</v>
      </c>
      <c r="D275" s="9">
        <f>C275/$I$2</f>
        <v>4.365951589601105E-4</v>
      </c>
    </row>
    <row r="276" spans="1:4" x14ac:dyDescent="0.2">
      <c r="A276" s="3" t="s">
        <v>884</v>
      </c>
      <c r="B276" s="3">
        <v>4255</v>
      </c>
      <c r="C276" s="4">
        <v>3498845</v>
      </c>
      <c r="D276" s="9">
        <f>C276/$I$2</f>
        <v>4.3564911477294449E-4</v>
      </c>
    </row>
    <row r="277" spans="1:4" x14ac:dyDescent="0.2">
      <c r="A277" s="3" t="s">
        <v>848</v>
      </c>
      <c r="B277" s="3">
        <v>1180</v>
      </c>
      <c r="C277" s="4">
        <v>3475969</v>
      </c>
      <c r="D277" s="9">
        <f>C277/$I$2</f>
        <v>4.3280077220574136E-4</v>
      </c>
    </row>
    <row r="278" spans="1:4" x14ac:dyDescent="0.2">
      <c r="A278" s="3" t="s">
        <v>974</v>
      </c>
      <c r="B278" s="3">
        <v>4280</v>
      </c>
      <c r="C278" s="4">
        <v>3462092</v>
      </c>
      <c r="D278" s="9">
        <f>C278/$I$2</f>
        <v>4.3107291550854436E-4</v>
      </c>
    </row>
    <row r="279" spans="1:4" x14ac:dyDescent="0.2">
      <c r="A279" s="3" t="s">
        <v>841</v>
      </c>
      <c r="B279" s="3">
        <v>2270</v>
      </c>
      <c r="C279" s="4">
        <v>3429475</v>
      </c>
      <c r="D279" s="9">
        <f>C279/$I$2</f>
        <v>4.2701169897093005E-4</v>
      </c>
    </row>
    <row r="280" spans="1:4" x14ac:dyDescent="0.2">
      <c r="A280" s="3" t="s">
        <v>860</v>
      </c>
      <c r="B280" s="3">
        <v>1200</v>
      </c>
      <c r="C280" s="4">
        <v>3426439</v>
      </c>
      <c r="D280" s="9">
        <f>C280/$I$2</f>
        <v>4.2663367973531067E-4</v>
      </c>
    </row>
    <row r="281" spans="1:4" x14ac:dyDescent="0.2">
      <c r="A281" s="3" t="s">
        <v>26</v>
      </c>
      <c r="B281" s="3">
        <v>1450</v>
      </c>
      <c r="C281" s="4">
        <v>3423378</v>
      </c>
      <c r="D281" s="9">
        <f>C281/$I$2</f>
        <v>4.262525476930739E-4</v>
      </c>
    </row>
    <row r="282" spans="1:4" x14ac:dyDescent="0.2">
      <c r="A282" s="3" t="s">
        <v>979</v>
      </c>
      <c r="B282" s="3">
        <v>4850</v>
      </c>
      <c r="C282" s="4">
        <v>3369797</v>
      </c>
      <c r="D282" s="9">
        <f>C282/$I$2</f>
        <v>4.1958105603835666E-4</v>
      </c>
    </row>
    <row r="283" spans="1:4" x14ac:dyDescent="0.2">
      <c r="A283" s="3" t="s">
        <v>258</v>
      </c>
      <c r="B283" s="3">
        <v>3270</v>
      </c>
      <c r="C283" s="4">
        <v>3366316</v>
      </c>
      <c r="D283" s="9">
        <f>C283/$I$2</f>
        <v>4.1914762884494723E-4</v>
      </c>
    </row>
    <row r="284" spans="1:4" x14ac:dyDescent="0.2">
      <c r="A284" s="3" t="s">
        <v>985</v>
      </c>
      <c r="B284" s="3">
        <v>1570</v>
      </c>
      <c r="C284" s="4">
        <v>3278306</v>
      </c>
      <c r="D284" s="9">
        <f>C284/$I$2</f>
        <v>4.0818930442898516E-4</v>
      </c>
    </row>
    <row r="285" spans="1:4" x14ac:dyDescent="0.2">
      <c r="A285" s="3" t="s">
        <v>799</v>
      </c>
      <c r="B285" s="3">
        <v>190</v>
      </c>
      <c r="C285" s="4">
        <v>3274345</v>
      </c>
      <c r="D285" s="9">
        <f>C285/$I$2</f>
        <v>4.0769611134852126E-4</v>
      </c>
    </row>
    <row r="286" spans="1:4" x14ac:dyDescent="0.2">
      <c r="A286" s="3" t="s">
        <v>342</v>
      </c>
      <c r="B286" s="3">
        <v>350</v>
      </c>
      <c r="C286" s="4">
        <v>3255276</v>
      </c>
      <c r="D286" s="9">
        <f>C286/$I$2</f>
        <v>4.053217869730187E-4</v>
      </c>
    </row>
    <row r="287" spans="1:4" x14ac:dyDescent="0.2">
      <c r="A287" s="3" t="s">
        <v>83</v>
      </c>
      <c r="B287" s="3">
        <v>3360</v>
      </c>
      <c r="C287" s="4">
        <v>3193484</v>
      </c>
      <c r="D287" s="9">
        <f>C287/$I$2</f>
        <v>3.9762792511287634E-4</v>
      </c>
    </row>
    <row r="288" spans="1:4" x14ac:dyDescent="0.2">
      <c r="A288" s="3" t="s">
        <v>401</v>
      </c>
      <c r="B288" s="3">
        <v>5460</v>
      </c>
      <c r="C288" s="4">
        <v>3149187</v>
      </c>
      <c r="D288" s="9">
        <f>C288/$I$2</f>
        <v>3.9211240532360385E-4</v>
      </c>
    </row>
    <row r="289" spans="1:4" x14ac:dyDescent="0.2">
      <c r="A289" s="3" t="s">
        <v>22</v>
      </c>
      <c r="B289" s="3">
        <v>1345</v>
      </c>
      <c r="C289" s="4">
        <v>3127693</v>
      </c>
      <c r="D289" s="9">
        <f>C289/$I$2</f>
        <v>3.8943613870621161E-4</v>
      </c>
    </row>
    <row r="290" spans="1:4" x14ac:dyDescent="0.2">
      <c r="A290" s="3" t="s">
        <v>68</v>
      </c>
      <c r="B290" s="3">
        <v>5430</v>
      </c>
      <c r="C290" s="4">
        <v>3108299</v>
      </c>
      <c r="D290" s="9">
        <f>C290/$I$2</f>
        <v>3.8702134784468262E-4</v>
      </c>
    </row>
    <row r="291" spans="1:4" x14ac:dyDescent="0.2">
      <c r="A291" s="3" t="s">
        <v>817</v>
      </c>
      <c r="B291" s="3">
        <v>4790</v>
      </c>
      <c r="C291" s="4">
        <v>3094057</v>
      </c>
      <c r="D291" s="9">
        <f>C291/$I$2</f>
        <v>3.8524804417087131E-4</v>
      </c>
    </row>
    <row r="292" spans="1:4" x14ac:dyDescent="0.2">
      <c r="A292" s="3" t="s">
        <v>812</v>
      </c>
      <c r="B292" s="3">
        <v>2890</v>
      </c>
      <c r="C292" s="4">
        <v>3073391</v>
      </c>
      <c r="D292" s="9">
        <f>C292/$I$2</f>
        <v>3.8267487370864802E-4</v>
      </c>
    </row>
    <row r="293" spans="1:4" x14ac:dyDescent="0.2">
      <c r="A293" s="3" t="s">
        <v>914</v>
      </c>
      <c r="B293" s="3">
        <v>4360</v>
      </c>
      <c r="C293" s="4">
        <v>3057374</v>
      </c>
      <c r="D293" s="9">
        <f>C293/$I$2</f>
        <v>3.8068056076499997E-4</v>
      </c>
    </row>
    <row r="294" spans="1:4" x14ac:dyDescent="0.2">
      <c r="A294" s="3" t="s">
        <v>393</v>
      </c>
      <c r="B294" s="3">
        <v>5730</v>
      </c>
      <c r="C294" s="4">
        <v>3032999</v>
      </c>
      <c r="D294" s="9">
        <f>C294/$I$2</f>
        <v>3.7764557431301638E-4</v>
      </c>
    </row>
    <row r="295" spans="1:4" x14ac:dyDescent="0.2">
      <c r="A295" s="3" t="s">
        <v>386</v>
      </c>
      <c r="B295" s="3">
        <v>4670</v>
      </c>
      <c r="C295" s="4">
        <v>3014466</v>
      </c>
      <c r="D295" s="9">
        <f>C295/$I$2</f>
        <v>3.7533798851139129E-4</v>
      </c>
    </row>
    <row r="296" spans="1:4" x14ac:dyDescent="0.2">
      <c r="A296" s="3" t="s">
        <v>834</v>
      </c>
      <c r="B296" s="3">
        <v>5840</v>
      </c>
      <c r="C296" s="4">
        <v>2972035</v>
      </c>
      <c r="D296" s="9">
        <f>C296/$I$2</f>
        <v>3.7005480860804297E-4</v>
      </c>
    </row>
    <row r="297" spans="1:4" x14ac:dyDescent="0.2">
      <c r="A297" s="3" t="s">
        <v>964</v>
      </c>
      <c r="B297" s="3">
        <v>4400</v>
      </c>
      <c r="C297" s="4">
        <v>2919667</v>
      </c>
      <c r="D297" s="9">
        <f>C297/$I$2</f>
        <v>3.6353435033040292E-4</v>
      </c>
    </row>
    <row r="298" spans="1:4" x14ac:dyDescent="0.2">
      <c r="A298" s="3" t="s">
        <v>211</v>
      </c>
      <c r="B298" s="3">
        <v>2280</v>
      </c>
      <c r="C298" s="4">
        <v>2838448</v>
      </c>
      <c r="D298" s="9">
        <f>C298/$I$2</f>
        <v>3.5342158870399655E-4</v>
      </c>
    </row>
    <row r="299" spans="1:4" x14ac:dyDescent="0.2">
      <c r="A299" s="3" t="s">
        <v>396</v>
      </c>
      <c r="B299" s="3">
        <v>280</v>
      </c>
      <c r="C299" s="4">
        <v>2838387</v>
      </c>
      <c r="D299" s="9">
        <f>C299/$I$2</f>
        <v>3.5341399345585004E-4</v>
      </c>
    </row>
    <row r="300" spans="1:4" x14ac:dyDescent="0.2">
      <c r="A300" s="3" t="s">
        <v>175</v>
      </c>
      <c r="B300" s="3">
        <v>3290</v>
      </c>
      <c r="C300" s="4">
        <v>2832178</v>
      </c>
      <c r="D300" s="9">
        <f>C300/$I$2</f>
        <v>3.5264089680434784E-4</v>
      </c>
    </row>
    <row r="301" spans="1:4" x14ac:dyDescent="0.2">
      <c r="A301" s="3" t="s">
        <v>935</v>
      </c>
      <c r="B301" s="3">
        <v>3240</v>
      </c>
      <c r="C301" s="4">
        <v>2831918</v>
      </c>
      <c r="D301" s="9">
        <f>C301/$I$2</f>
        <v>3.5260852361552667E-4</v>
      </c>
    </row>
    <row r="302" spans="1:4" x14ac:dyDescent="0.2">
      <c r="A302" s="3" t="s">
        <v>1012</v>
      </c>
      <c r="B302" s="3">
        <v>5480</v>
      </c>
      <c r="C302" s="4">
        <v>2785753</v>
      </c>
      <c r="D302" s="9">
        <f>C302/$I$2</f>
        <v>3.4686041491580061E-4</v>
      </c>
    </row>
    <row r="303" spans="1:4" x14ac:dyDescent="0.2">
      <c r="A303" s="3" t="s">
        <v>942</v>
      </c>
      <c r="B303" s="3">
        <v>4490</v>
      </c>
      <c r="C303" s="4">
        <v>2757360</v>
      </c>
      <c r="D303" s="9">
        <f>C303/$I$2</f>
        <v>3.4332513818426542E-4</v>
      </c>
    </row>
    <row r="304" spans="1:4" x14ac:dyDescent="0.2">
      <c r="A304" s="3" t="s">
        <v>194</v>
      </c>
      <c r="B304" s="3">
        <v>5580</v>
      </c>
      <c r="C304" s="4">
        <v>2722708</v>
      </c>
      <c r="D304" s="9">
        <f>C304/$I$2</f>
        <v>3.3901053918799324E-4</v>
      </c>
    </row>
    <row r="305" spans="1:4" x14ac:dyDescent="0.2">
      <c r="A305" s="3" t="s">
        <v>992</v>
      </c>
      <c r="B305" s="3">
        <v>3300</v>
      </c>
      <c r="C305" s="4">
        <v>2702576</v>
      </c>
      <c r="D305" s="9">
        <f>C305/$I$2</f>
        <v>3.3650385827511801E-4</v>
      </c>
    </row>
    <row r="306" spans="1:4" x14ac:dyDescent="0.2">
      <c r="A306" s="3" t="s">
        <v>180</v>
      </c>
      <c r="B306" s="3">
        <v>5530</v>
      </c>
      <c r="C306" s="4">
        <v>2638245</v>
      </c>
      <c r="D306" s="9">
        <f>C306/$I$2</f>
        <v>3.2849385977491057E-4</v>
      </c>
    </row>
    <row r="307" spans="1:4" x14ac:dyDescent="0.2">
      <c r="A307" s="3" t="s">
        <v>815</v>
      </c>
      <c r="B307" s="3">
        <v>3770</v>
      </c>
      <c r="C307" s="4">
        <v>2627039</v>
      </c>
      <c r="D307" s="9">
        <f>C307/$I$2</f>
        <v>3.2709857533671865E-4</v>
      </c>
    </row>
    <row r="308" spans="1:4" x14ac:dyDescent="0.2">
      <c r="A308" s="3" t="s">
        <v>144</v>
      </c>
      <c r="B308" s="3">
        <v>2730</v>
      </c>
      <c r="C308" s="4">
        <v>2609301</v>
      </c>
      <c r="D308" s="9">
        <f>C308/$I$2</f>
        <v>3.2488997678552743E-4</v>
      </c>
    </row>
    <row r="309" spans="1:4" x14ac:dyDescent="0.2">
      <c r="A309" s="3" t="s">
        <v>1010</v>
      </c>
      <c r="B309" s="3">
        <v>3890</v>
      </c>
      <c r="C309" s="4">
        <v>2608777</v>
      </c>
      <c r="D309" s="9">
        <f>C309/$I$2</f>
        <v>3.2482473235882634E-4</v>
      </c>
    </row>
    <row r="310" spans="1:4" x14ac:dyDescent="0.2">
      <c r="A310" s="3" t="s">
        <v>56</v>
      </c>
      <c r="B310" s="3">
        <v>4370</v>
      </c>
      <c r="C310" s="4">
        <v>2599573</v>
      </c>
      <c r="D310" s="9">
        <f>C310/$I$2</f>
        <v>3.2367872147455733E-4</v>
      </c>
    </row>
    <row r="311" spans="1:4" x14ac:dyDescent="0.2">
      <c r="A311" s="3" t="s">
        <v>849</v>
      </c>
      <c r="B311" s="3">
        <v>1330</v>
      </c>
      <c r="C311" s="4">
        <v>2572361</v>
      </c>
      <c r="D311" s="9">
        <f>C311/$I$2</f>
        <v>3.2029049372762902E-4</v>
      </c>
    </row>
    <row r="312" spans="1:4" x14ac:dyDescent="0.2">
      <c r="A312" s="3" t="s">
        <v>837</v>
      </c>
      <c r="B312" s="3">
        <v>1020</v>
      </c>
      <c r="C312" s="4">
        <v>2504460</v>
      </c>
      <c r="D312" s="9">
        <f>C312/$I$2</f>
        <v>3.1183598644245419E-4</v>
      </c>
    </row>
    <row r="313" spans="1:4" x14ac:dyDescent="0.2">
      <c r="A313" s="3" t="s">
        <v>987</v>
      </c>
      <c r="B313" s="3">
        <v>1800</v>
      </c>
      <c r="C313" s="4">
        <v>2503177</v>
      </c>
      <c r="D313" s="9">
        <f>C313/$I$2</f>
        <v>3.1167623720684823E-4</v>
      </c>
    </row>
    <row r="314" spans="1:4" x14ac:dyDescent="0.2">
      <c r="A314" s="3" t="s">
        <v>804</v>
      </c>
      <c r="B314" s="3">
        <v>810</v>
      </c>
      <c r="C314" s="4">
        <v>2498030</v>
      </c>
      <c r="D314" s="9">
        <f>C314/$I$2</f>
        <v>3.1103537258045399E-4</v>
      </c>
    </row>
    <row r="315" spans="1:4" x14ac:dyDescent="0.2">
      <c r="A315" s="3" t="s">
        <v>858</v>
      </c>
      <c r="B315" s="3">
        <v>5740</v>
      </c>
      <c r="C315" s="4">
        <v>2492911</v>
      </c>
      <c r="D315" s="9">
        <f>C315/$I$2</f>
        <v>3.1039799429747125E-4</v>
      </c>
    </row>
    <row r="316" spans="1:4" x14ac:dyDescent="0.2">
      <c r="A316" s="3" t="s">
        <v>780</v>
      </c>
      <c r="B316" s="3">
        <v>1030</v>
      </c>
      <c r="C316" s="4">
        <v>2492244</v>
      </c>
      <c r="D316" s="9">
        <f>C316/$I$2</f>
        <v>3.103149446169185E-4</v>
      </c>
    </row>
    <row r="317" spans="1:4" x14ac:dyDescent="0.2">
      <c r="A317" s="3" t="s">
        <v>214</v>
      </c>
      <c r="B317" s="3">
        <v>5510</v>
      </c>
      <c r="C317" s="4">
        <v>2491756</v>
      </c>
      <c r="D317" s="9">
        <f>C317/$I$2</f>
        <v>3.1025418263174652E-4</v>
      </c>
    </row>
    <row r="318" spans="1:4" x14ac:dyDescent="0.2">
      <c r="A318" s="3" t="s">
        <v>966</v>
      </c>
      <c r="B318" s="3">
        <v>5440</v>
      </c>
      <c r="C318" s="4">
        <v>2491734</v>
      </c>
      <c r="D318" s="9">
        <f>C318/$I$2</f>
        <v>3.1025144336192318E-4</v>
      </c>
    </row>
    <row r="319" spans="1:4" x14ac:dyDescent="0.2">
      <c r="A319" s="3" t="s">
        <v>60</v>
      </c>
      <c r="B319" s="3">
        <v>4600</v>
      </c>
      <c r="C319" s="4">
        <v>2481246</v>
      </c>
      <c r="D319" s="9">
        <f>C319/$I$2</f>
        <v>3.089455587297835E-4</v>
      </c>
    </row>
    <row r="320" spans="1:4" x14ac:dyDescent="0.2">
      <c r="A320" s="3" t="s">
        <v>883</v>
      </c>
      <c r="B320" s="3">
        <v>3105</v>
      </c>
      <c r="C320" s="4">
        <v>2432638</v>
      </c>
      <c r="D320" s="9">
        <f>C320/$I$2</f>
        <v>3.0289326656740328E-4</v>
      </c>
    </row>
    <row r="321" spans="1:4" x14ac:dyDescent="0.2">
      <c r="A321" s="3" t="s">
        <v>791</v>
      </c>
      <c r="B321" s="3">
        <v>3540</v>
      </c>
      <c r="C321" s="4">
        <v>2410204</v>
      </c>
      <c r="D321" s="9">
        <f>C321/$I$2</f>
        <v>3.000999584211961E-4</v>
      </c>
    </row>
    <row r="322" spans="1:4" x14ac:dyDescent="0.2">
      <c r="A322" s="3" t="s">
        <v>946</v>
      </c>
      <c r="B322" s="3">
        <v>320</v>
      </c>
      <c r="C322" s="4">
        <v>2374556</v>
      </c>
      <c r="D322" s="9">
        <f>C322/$I$2</f>
        <v>2.9566134520928592E-4</v>
      </c>
    </row>
    <row r="323" spans="1:4" x14ac:dyDescent="0.2">
      <c r="A323" s="3" t="s">
        <v>744</v>
      </c>
      <c r="B323" s="3">
        <v>5760</v>
      </c>
      <c r="C323" s="4">
        <v>2373620</v>
      </c>
      <c r="D323" s="9">
        <f>C323/$I$2</f>
        <v>2.9554480172952973E-4</v>
      </c>
    </row>
    <row r="324" spans="1:4" x14ac:dyDescent="0.2">
      <c r="A324" s="3" t="s">
        <v>374</v>
      </c>
      <c r="B324" s="3">
        <v>980</v>
      </c>
      <c r="C324" s="4">
        <v>2365757</v>
      </c>
      <c r="D324" s="9">
        <f>C324/$I$2</f>
        <v>2.9456576179221909E-4</v>
      </c>
    </row>
    <row r="325" spans="1:4" x14ac:dyDescent="0.2">
      <c r="A325" s="3" t="s">
        <v>982</v>
      </c>
      <c r="B325" s="3">
        <v>90</v>
      </c>
      <c r="C325" s="4">
        <v>2359735</v>
      </c>
      <c r="D325" s="9">
        <f>C325/$I$2</f>
        <v>2.9381594893421517E-4</v>
      </c>
    </row>
    <row r="326" spans="1:4" x14ac:dyDescent="0.2">
      <c r="A326" s="3" t="s">
        <v>879</v>
      </c>
      <c r="B326" s="3">
        <v>2600</v>
      </c>
      <c r="C326" s="4">
        <v>2356764</v>
      </c>
      <c r="D326" s="9">
        <f>C326/$I$2</f>
        <v>2.9344602299580111E-4</v>
      </c>
    </row>
    <row r="327" spans="1:4" x14ac:dyDescent="0.2">
      <c r="A327" s="3" t="s">
        <v>37</v>
      </c>
      <c r="B327" s="3">
        <v>2900</v>
      </c>
      <c r="C327" s="4">
        <v>2346236</v>
      </c>
      <c r="D327" s="9">
        <f>C327/$I$2</f>
        <v>2.9213515787307362E-4</v>
      </c>
    </row>
    <row r="328" spans="1:4" x14ac:dyDescent="0.2">
      <c r="A328" s="3" t="s">
        <v>813</v>
      </c>
      <c r="B328" s="3">
        <v>3110</v>
      </c>
      <c r="C328" s="4">
        <v>2342831</v>
      </c>
      <c r="D328" s="9">
        <f>C328/$I$2</f>
        <v>2.9171119361178112E-4</v>
      </c>
    </row>
    <row r="329" spans="1:4" x14ac:dyDescent="0.2">
      <c r="A329" s="3" t="s">
        <v>867</v>
      </c>
      <c r="B329" s="3">
        <v>920</v>
      </c>
      <c r="C329" s="4">
        <v>2322415</v>
      </c>
      <c r="D329" s="9">
        <f>C329/$I$2</f>
        <v>2.8916915121573203E-4</v>
      </c>
    </row>
    <row r="330" spans="1:4" x14ac:dyDescent="0.2">
      <c r="A330" s="3" t="s">
        <v>993</v>
      </c>
      <c r="B330" s="3">
        <v>3840</v>
      </c>
      <c r="C330" s="4">
        <v>2305716</v>
      </c>
      <c r="D330" s="9">
        <f>C330/$I$2</f>
        <v>2.870899209075608E-4</v>
      </c>
    </row>
    <row r="331" spans="1:4" x14ac:dyDescent="0.2">
      <c r="A331" s="3" t="s">
        <v>730</v>
      </c>
      <c r="B331" s="3">
        <v>570</v>
      </c>
      <c r="C331" s="4">
        <v>2301796</v>
      </c>
      <c r="D331" s="9">
        <f>C331/$I$2</f>
        <v>2.8660183282994947E-4</v>
      </c>
    </row>
    <row r="332" spans="1:4" x14ac:dyDescent="0.2">
      <c r="A332" s="3" t="s">
        <v>958</v>
      </c>
      <c r="B332" s="3">
        <v>5220</v>
      </c>
      <c r="C332" s="4">
        <v>2278716</v>
      </c>
      <c r="D332" s="9">
        <f>C332/$I$2</f>
        <v>2.8372808976074817E-4</v>
      </c>
    </row>
    <row r="333" spans="1:4" x14ac:dyDescent="0.2">
      <c r="A333" s="3" t="s">
        <v>286</v>
      </c>
      <c r="B333" s="3">
        <v>4080</v>
      </c>
      <c r="C333" s="4">
        <v>2247383</v>
      </c>
      <c r="D333" s="9">
        <f>C333/$I$2</f>
        <v>2.7982674697100453E-4</v>
      </c>
    </row>
    <row r="334" spans="1:4" x14ac:dyDescent="0.2">
      <c r="A334" s="3" t="s">
        <v>990</v>
      </c>
      <c r="B334" s="3">
        <v>2030</v>
      </c>
      <c r="C334" s="4">
        <v>2197214</v>
      </c>
      <c r="D334" s="9">
        <f>C334/$I$2</f>
        <v>2.7358009116343264E-4</v>
      </c>
    </row>
    <row r="335" spans="1:4" x14ac:dyDescent="0.2">
      <c r="A335" s="3" t="s">
        <v>870</v>
      </c>
      <c r="B335" s="3">
        <v>1376</v>
      </c>
      <c r="C335" s="4">
        <v>2196968</v>
      </c>
      <c r="D335" s="9">
        <f>C335/$I$2</f>
        <v>2.7354946114631725E-4</v>
      </c>
    </row>
    <row r="336" spans="1:4" x14ac:dyDescent="0.2">
      <c r="A336" s="3" t="s">
        <v>58</v>
      </c>
      <c r="B336" s="3">
        <v>4390</v>
      </c>
      <c r="C336" s="4">
        <v>2196000</v>
      </c>
      <c r="D336" s="9">
        <f>C336/$I$2</f>
        <v>2.7342893327409075E-4</v>
      </c>
    </row>
    <row r="337" spans="1:4" x14ac:dyDescent="0.2">
      <c r="A337" s="3" t="s">
        <v>733</v>
      </c>
      <c r="B337" s="3">
        <v>1410</v>
      </c>
      <c r="C337" s="4">
        <v>2135970</v>
      </c>
      <c r="D337" s="9">
        <f>C337/$I$2</f>
        <v>2.6595446202434413E-4</v>
      </c>
    </row>
    <row r="338" spans="1:4" x14ac:dyDescent="0.2">
      <c r="A338" s="3" t="s">
        <v>795</v>
      </c>
      <c r="B338" s="3">
        <v>4930</v>
      </c>
      <c r="C338" s="4">
        <v>2135196</v>
      </c>
      <c r="D338" s="9">
        <f>C338/$I$2</f>
        <v>2.6585808953146883E-4</v>
      </c>
    </row>
    <row r="339" spans="1:4" x14ac:dyDescent="0.2">
      <c r="A339" s="3" t="s">
        <v>743</v>
      </c>
      <c r="B339" s="3">
        <v>5350</v>
      </c>
      <c r="C339" s="4">
        <v>2104029</v>
      </c>
      <c r="D339" s="9">
        <f>C339/$I$2</f>
        <v>2.6197741577766478E-4</v>
      </c>
    </row>
    <row r="340" spans="1:4" x14ac:dyDescent="0.2">
      <c r="A340" s="3" t="s">
        <v>898</v>
      </c>
      <c r="B340" s="3">
        <v>1000</v>
      </c>
      <c r="C340" s="4">
        <v>2102539</v>
      </c>
      <c r="D340" s="9">
        <f>C340/$I$2</f>
        <v>2.6179189250326665E-4</v>
      </c>
    </row>
    <row r="341" spans="1:4" x14ac:dyDescent="0.2">
      <c r="A341" s="3" t="s">
        <v>27</v>
      </c>
      <c r="B341" s="3">
        <v>1550</v>
      </c>
      <c r="C341" s="4">
        <v>2101283</v>
      </c>
      <c r="D341" s="9">
        <f>C341/$I$2</f>
        <v>2.6163550509880748E-4</v>
      </c>
    </row>
    <row r="342" spans="1:4" x14ac:dyDescent="0.2">
      <c r="A342" s="3" t="s">
        <v>853</v>
      </c>
      <c r="B342" s="3">
        <v>3490</v>
      </c>
      <c r="C342" s="4">
        <v>2087717</v>
      </c>
      <c r="D342" s="9">
        <f>C342/$I$2</f>
        <v>2.599463717159312E-4</v>
      </c>
    </row>
    <row r="343" spans="1:4" x14ac:dyDescent="0.2">
      <c r="A343" s="3" t="s">
        <v>311</v>
      </c>
      <c r="B343" s="3">
        <v>2100</v>
      </c>
      <c r="C343" s="4">
        <v>2077172</v>
      </c>
      <c r="D343" s="9">
        <f>C343/$I$2</f>
        <v>2.5863338988470387E-4</v>
      </c>
    </row>
    <row r="344" spans="1:4" x14ac:dyDescent="0.2">
      <c r="A344" s="3" t="s">
        <v>912</v>
      </c>
      <c r="B344" s="3">
        <v>3500</v>
      </c>
      <c r="C344" s="4">
        <v>2061529</v>
      </c>
      <c r="D344" s="9">
        <f>C344/$I$2</f>
        <v>2.5668564452805239E-4</v>
      </c>
    </row>
    <row r="345" spans="1:4" x14ac:dyDescent="0.2">
      <c r="A345" s="3" t="s">
        <v>36</v>
      </c>
      <c r="B345" s="3">
        <v>2860</v>
      </c>
      <c r="C345" s="4">
        <v>2053597</v>
      </c>
      <c r="D345" s="9">
        <f>C345/$I$2</f>
        <v>2.5569801324447768E-4</v>
      </c>
    </row>
    <row r="346" spans="1:4" x14ac:dyDescent="0.2">
      <c r="A346" s="3" t="s">
        <v>46</v>
      </c>
      <c r="B346" s="3">
        <v>3930</v>
      </c>
      <c r="C346" s="4">
        <v>2048461</v>
      </c>
      <c r="D346" s="9">
        <f>C346/$I$2</f>
        <v>2.5505851825299511E-4</v>
      </c>
    </row>
    <row r="347" spans="1:4" x14ac:dyDescent="0.2">
      <c r="A347" s="3" t="s">
        <v>973</v>
      </c>
      <c r="B347" s="3">
        <v>3860</v>
      </c>
      <c r="C347" s="4">
        <v>2045939</v>
      </c>
      <c r="D347" s="9">
        <f>C347/$I$2</f>
        <v>2.5474449832142986E-4</v>
      </c>
    </row>
    <row r="348" spans="1:4" x14ac:dyDescent="0.2">
      <c r="A348" s="3" t="s">
        <v>145</v>
      </c>
      <c r="B348" s="3">
        <v>3190</v>
      </c>
      <c r="C348" s="4">
        <v>2041217</v>
      </c>
      <c r="D348" s="9">
        <f>C348/$I$2</f>
        <v>2.5415655140753173E-4</v>
      </c>
    </row>
    <row r="349" spans="1:4" x14ac:dyDescent="0.2">
      <c r="A349" s="3" t="s">
        <v>289</v>
      </c>
      <c r="B349" s="3">
        <v>785</v>
      </c>
      <c r="C349" s="4">
        <v>2003490</v>
      </c>
      <c r="D349" s="9">
        <f>C349/$I$2</f>
        <v>2.49459077197317E-4</v>
      </c>
    </row>
    <row r="350" spans="1:4" x14ac:dyDescent="0.2">
      <c r="A350" s="3" t="s">
        <v>272</v>
      </c>
      <c r="B350" s="3">
        <v>630</v>
      </c>
      <c r="C350" s="4">
        <v>1998142</v>
      </c>
      <c r="D350" s="9">
        <f>C350/$I$2</f>
        <v>2.487931856057187E-4</v>
      </c>
    </row>
    <row r="351" spans="1:4" x14ac:dyDescent="0.2">
      <c r="A351" s="3" t="s">
        <v>307</v>
      </c>
      <c r="B351" s="3">
        <v>4950</v>
      </c>
      <c r="C351" s="4">
        <v>1993262</v>
      </c>
      <c r="D351" s="9">
        <f>C351/$I$2</f>
        <v>2.481855657539985E-4</v>
      </c>
    </row>
    <row r="352" spans="1:4" x14ac:dyDescent="0.2">
      <c r="A352" s="3" t="s">
        <v>977</v>
      </c>
      <c r="B352" s="3">
        <v>510</v>
      </c>
      <c r="C352" s="4">
        <v>1989839</v>
      </c>
      <c r="D352" s="9">
        <f>C352/$I$2</f>
        <v>2.4775936027194147E-4</v>
      </c>
    </row>
    <row r="353" spans="1:4" x14ac:dyDescent="0.2">
      <c r="A353" s="3" t="s">
        <v>959</v>
      </c>
      <c r="B353" s="3">
        <v>420</v>
      </c>
      <c r="C353" s="4">
        <v>1983460</v>
      </c>
      <c r="D353" s="9">
        <f>C353/$I$2</f>
        <v>2.4696509653544081E-4</v>
      </c>
    </row>
    <row r="354" spans="1:4" x14ac:dyDescent="0.2">
      <c r="A354" s="3" t="s">
        <v>1003</v>
      </c>
      <c r="B354" s="3">
        <v>400</v>
      </c>
      <c r="C354" s="4">
        <v>1978747</v>
      </c>
      <c r="D354" s="9">
        <f>C354/$I$2</f>
        <v>2.46378270231925E-4</v>
      </c>
    </row>
    <row r="355" spans="1:4" x14ac:dyDescent="0.2">
      <c r="A355" s="3" t="s">
        <v>984</v>
      </c>
      <c r="B355" s="3">
        <v>1560</v>
      </c>
      <c r="C355" s="4">
        <v>1967316</v>
      </c>
      <c r="D355" s="9">
        <f>C355/$I$2</f>
        <v>2.4495497053417627E-4</v>
      </c>
    </row>
    <row r="356" spans="1:4" x14ac:dyDescent="0.2">
      <c r="A356" s="3" t="s">
        <v>45</v>
      </c>
      <c r="B356" s="3">
        <v>3910</v>
      </c>
      <c r="C356" s="4">
        <v>1935770</v>
      </c>
      <c r="D356" s="9">
        <f>C356/$I$2</f>
        <v>2.4102710663205222E-4</v>
      </c>
    </row>
    <row r="357" spans="1:4" x14ac:dyDescent="0.2">
      <c r="A357" s="3" t="s">
        <v>810</v>
      </c>
      <c r="B357" s="3">
        <v>2540</v>
      </c>
      <c r="C357" s="4">
        <v>1916973</v>
      </c>
      <c r="D357" s="9">
        <f>C357/$I$2</f>
        <v>2.3868664959254718E-4</v>
      </c>
    </row>
    <row r="358" spans="1:4" x14ac:dyDescent="0.2">
      <c r="A358" s="3" t="s">
        <v>1002</v>
      </c>
      <c r="B358" s="3">
        <v>70</v>
      </c>
      <c r="C358" s="4">
        <v>1911978</v>
      </c>
      <c r="D358" s="9">
        <f>C358/$I$2</f>
        <v>2.3806471083038684E-4</v>
      </c>
    </row>
    <row r="359" spans="1:4" x14ac:dyDescent="0.2">
      <c r="A359" s="3" t="s">
        <v>969</v>
      </c>
      <c r="B359" s="3">
        <v>1340</v>
      </c>
      <c r="C359" s="4">
        <v>1887259</v>
      </c>
      <c r="D359" s="9">
        <f>C359/$I$2</f>
        <v>2.3498689215934758E-4</v>
      </c>
    </row>
    <row r="360" spans="1:4" x14ac:dyDescent="0.2">
      <c r="A360" s="3" t="s">
        <v>278</v>
      </c>
      <c r="B360" s="3">
        <v>3340</v>
      </c>
      <c r="C360" s="4">
        <v>1880323</v>
      </c>
      <c r="D360" s="9">
        <f>C360/$I$2</f>
        <v>2.3412327509141081E-4</v>
      </c>
    </row>
    <row r="361" spans="1:4" x14ac:dyDescent="0.2">
      <c r="A361" s="3" t="s">
        <v>246</v>
      </c>
      <c r="B361" s="3">
        <v>2230</v>
      </c>
      <c r="C361" s="4">
        <v>1872729</v>
      </c>
      <c r="D361" s="9">
        <f>C361/$I$2</f>
        <v>2.3317772895330361E-4</v>
      </c>
    </row>
    <row r="362" spans="1:4" x14ac:dyDescent="0.2">
      <c r="A362" s="3" t="s">
        <v>838</v>
      </c>
      <c r="B362" s="3">
        <v>1120</v>
      </c>
      <c r="C362" s="4">
        <v>1857766</v>
      </c>
      <c r="D362" s="9">
        <f>C362/$I$2</f>
        <v>2.3131465193664596E-4</v>
      </c>
    </row>
    <row r="363" spans="1:4" x14ac:dyDescent="0.2">
      <c r="A363" s="3" t="s">
        <v>41</v>
      </c>
      <c r="B363" s="3">
        <v>3600</v>
      </c>
      <c r="C363" s="4">
        <v>1814432</v>
      </c>
      <c r="D363" s="9">
        <f>C363/$I$2</f>
        <v>2.2591903745827643E-4</v>
      </c>
    </row>
    <row r="364" spans="1:4" x14ac:dyDescent="0.2">
      <c r="A364" s="3" t="s">
        <v>996</v>
      </c>
      <c r="B364" s="3">
        <v>5040</v>
      </c>
      <c r="C364" s="4">
        <v>1807267</v>
      </c>
      <c r="D364" s="9">
        <f>C364/$I$2</f>
        <v>2.2502690708172413E-4</v>
      </c>
    </row>
    <row r="365" spans="1:4" x14ac:dyDescent="0.2">
      <c r="A365" s="3" t="s">
        <v>875</v>
      </c>
      <c r="B365" s="3">
        <v>2220</v>
      </c>
      <c r="C365" s="4">
        <v>1798214</v>
      </c>
      <c r="D365" s="9">
        <f>C365/$I$2</f>
        <v>2.2389969754942434E-4</v>
      </c>
    </row>
    <row r="366" spans="1:4" x14ac:dyDescent="0.2">
      <c r="A366" s="3" t="s">
        <v>40</v>
      </c>
      <c r="B366" s="3">
        <v>3550</v>
      </c>
      <c r="C366" s="4">
        <v>1796368</v>
      </c>
      <c r="D366" s="9">
        <f>C366/$I$2</f>
        <v>2.2366984790879411E-4</v>
      </c>
    </row>
    <row r="367" spans="1:4" x14ac:dyDescent="0.2">
      <c r="A367" s="3" t="s">
        <v>1011</v>
      </c>
      <c r="B367" s="3">
        <v>4200</v>
      </c>
      <c r="C367" s="4">
        <v>1784292</v>
      </c>
      <c r="D367" s="9">
        <f>C367/$I$2</f>
        <v>2.2216623780031602E-4</v>
      </c>
    </row>
    <row r="368" spans="1:4" x14ac:dyDescent="0.2">
      <c r="A368" s="3" t="s">
        <v>1013</v>
      </c>
      <c r="B368" s="3">
        <v>5780</v>
      </c>
      <c r="C368" s="4">
        <v>1748109</v>
      </c>
      <c r="D368" s="9">
        <f>C368/$I$2</f>
        <v>2.1766101052679305E-4</v>
      </c>
    </row>
    <row r="369" spans="1:4" x14ac:dyDescent="0.2">
      <c r="A369" s="3" t="s">
        <v>70</v>
      </c>
      <c r="B369" s="3">
        <v>5755</v>
      </c>
      <c r="C369" s="4">
        <v>1742225</v>
      </c>
      <c r="D369" s="9">
        <f>C369/$I$2</f>
        <v>2.1692838036131731E-4</v>
      </c>
    </row>
    <row r="370" spans="1:4" x14ac:dyDescent="0.2">
      <c r="A370" s="3" t="s">
        <v>102</v>
      </c>
      <c r="B370" s="3">
        <v>1880</v>
      </c>
      <c r="C370" s="4">
        <v>1714858</v>
      </c>
      <c r="D370" s="9">
        <f>C370/$I$2</f>
        <v>2.1352085321336099E-4</v>
      </c>
    </row>
    <row r="371" spans="1:4" x14ac:dyDescent="0.2">
      <c r="A371" s="3" t="s">
        <v>1000</v>
      </c>
      <c r="B371" s="3">
        <v>5810</v>
      </c>
      <c r="C371" s="4">
        <v>1672892</v>
      </c>
      <c r="D371" s="9">
        <f>C371/$I$2</f>
        <v>2.0829557151309664E-4</v>
      </c>
    </row>
    <row r="372" spans="1:4" x14ac:dyDescent="0.2">
      <c r="A372" s="3" t="s">
        <v>862</v>
      </c>
      <c r="B372" s="3">
        <v>20</v>
      </c>
      <c r="C372" s="4">
        <v>1663317</v>
      </c>
      <c r="D372" s="9">
        <f>C372/$I$2</f>
        <v>2.0710336657862516E-4</v>
      </c>
    </row>
    <row r="373" spans="1:4" x14ac:dyDescent="0.2">
      <c r="A373" s="3" t="s">
        <v>388</v>
      </c>
      <c r="B373" s="3">
        <v>5090</v>
      </c>
      <c r="C373" s="4">
        <v>1655470</v>
      </c>
      <c r="D373" s="9">
        <f>C373/$I$2</f>
        <v>2.0612631883754965E-4</v>
      </c>
    </row>
    <row r="374" spans="1:4" x14ac:dyDescent="0.2">
      <c r="A374" s="3" t="s">
        <v>855</v>
      </c>
      <c r="B374" s="3">
        <v>4880</v>
      </c>
      <c r="C374" s="4">
        <v>1634459</v>
      </c>
      <c r="D374" s="9">
        <f>C374/$I$2</f>
        <v>2.0351019164400598E-4</v>
      </c>
    </row>
    <row r="375" spans="1:4" x14ac:dyDescent="0.2">
      <c r="A375" s="3" t="s">
        <v>988</v>
      </c>
      <c r="B375" s="3">
        <v>1930</v>
      </c>
      <c r="C375" s="4">
        <v>1629377</v>
      </c>
      <c r="D375" s="9">
        <f>C375/$I$2</f>
        <v>2.0287742031481701E-4</v>
      </c>
    </row>
    <row r="376" spans="1:4" x14ac:dyDescent="0.2">
      <c r="A376" s="3" t="s">
        <v>932</v>
      </c>
      <c r="B376" s="3">
        <v>2650</v>
      </c>
      <c r="C376" s="4">
        <v>1629057</v>
      </c>
      <c r="D376" s="9">
        <f>C376/$I$2</f>
        <v>2.0283757639011406E-4</v>
      </c>
    </row>
    <row r="377" spans="1:4" x14ac:dyDescent="0.2">
      <c r="A377" s="3" t="s">
        <v>736</v>
      </c>
      <c r="B377" s="3">
        <v>2680</v>
      </c>
      <c r="C377" s="4">
        <v>1579695</v>
      </c>
      <c r="D377" s="9">
        <f>C377/$I$2</f>
        <v>1.9669140198015246E-4</v>
      </c>
    </row>
    <row r="378" spans="1:4" x14ac:dyDescent="0.2">
      <c r="A378" s="3" t="s">
        <v>863</v>
      </c>
      <c r="B378" s="3">
        <v>370</v>
      </c>
      <c r="C378" s="4">
        <v>1545815</v>
      </c>
      <c r="D378" s="9">
        <f>C378/$I$2</f>
        <v>1.9247292645222614E-4</v>
      </c>
    </row>
    <row r="379" spans="1:4" x14ac:dyDescent="0.2">
      <c r="A379" s="3" t="s">
        <v>729</v>
      </c>
      <c r="B379" s="3">
        <v>10</v>
      </c>
      <c r="C379" s="4">
        <v>1541266</v>
      </c>
      <c r="D379" s="9">
        <f>C379/$I$2</f>
        <v>1.9190652016012056E-4</v>
      </c>
    </row>
    <row r="380" spans="1:4" x14ac:dyDescent="0.2">
      <c r="A380" s="3" t="s">
        <v>995</v>
      </c>
      <c r="B380" s="3">
        <v>5030</v>
      </c>
      <c r="C380" s="4">
        <v>1516200</v>
      </c>
      <c r="D380" s="9">
        <f>C380/$I$2</f>
        <v>1.8878549573323153E-4</v>
      </c>
    </row>
    <row r="381" spans="1:4" x14ac:dyDescent="0.2">
      <c r="A381" s="3" t="s">
        <v>276</v>
      </c>
      <c r="B381" s="3">
        <v>2460</v>
      </c>
      <c r="C381" s="4">
        <v>1505820</v>
      </c>
      <c r="D381" s="9">
        <f>C381/$I$2</f>
        <v>1.8749305842567912E-4</v>
      </c>
    </row>
    <row r="382" spans="1:4" x14ac:dyDescent="0.2">
      <c r="A382" s="3" t="s">
        <v>759</v>
      </c>
      <c r="B382" s="3">
        <v>2710</v>
      </c>
      <c r="C382" s="4">
        <v>1490787</v>
      </c>
      <c r="D382" s="9">
        <f>C382/$I$2</f>
        <v>1.8562126555049269E-4</v>
      </c>
    </row>
    <row r="383" spans="1:4" x14ac:dyDescent="0.2">
      <c r="A383" s="3" t="s">
        <v>874</v>
      </c>
      <c r="B383" s="3">
        <v>2140</v>
      </c>
      <c r="C383" s="4">
        <v>1485424</v>
      </c>
      <c r="D383" s="9">
        <f>C383/$I$2</f>
        <v>1.8495350627492396E-4</v>
      </c>
    </row>
    <row r="384" spans="1:4" x14ac:dyDescent="0.2">
      <c r="A384" s="3" t="s">
        <v>65</v>
      </c>
      <c r="B384" s="3">
        <v>5160</v>
      </c>
      <c r="C384" s="4">
        <v>1443845</v>
      </c>
      <c r="D384" s="9">
        <f>C384/$I$2</f>
        <v>1.7977641082109726E-4</v>
      </c>
    </row>
    <row r="385" spans="1:4" x14ac:dyDescent="0.2">
      <c r="A385" s="3" t="s">
        <v>854</v>
      </c>
      <c r="B385" s="3">
        <v>3580</v>
      </c>
      <c r="C385" s="4">
        <v>1437594</v>
      </c>
      <c r="D385" s="9">
        <f>C385/$I$2</f>
        <v>1.789980846544778E-4</v>
      </c>
    </row>
    <row r="386" spans="1:4" x14ac:dyDescent="0.2">
      <c r="A386" s="3" t="s">
        <v>353</v>
      </c>
      <c r="B386" s="3">
        <v>4810</v>
      </c>
      <c r="C386" s="4">
        <v>1428562</v>
      </c>
      <c r="D386" s="9">
        <f>C386/$I$2</f>
        <v>1.7787348987973663E-4</v>
      </c>
    </row>
    <row r="387" spans="1:4" x14ac:dyDescent="0.2">
      <c r="A387" s="3" t="s">
        <v>881</v>
      </c>
      <c r="B387" s="3">
        <v>4350</v>
      </c>
      <c r="C387" s="4">
        <v>1424790</v>
      </c>
      <c r="D387" s="9">
        <f>C387/$I$2</f>
        <v>1.7740382961730044E-4</v>
      </c>
    </row>
    <row r="388" spans="1:4" x14ac:dyDescent="0.2">
      <c r="A388" s="3" t="s">
        <v>806</v>
      </c>
      <c r="B388" s="3">
        <v>1720</v>
      </c>
      <c r="C388" s="4">
        <v>1415946</v>
      </c>
      <c r="D388" s="9">
        <f>C388/$I$2</f>
        <v>1.7630264314832229E-4</v>
      </c>
    </row>
    <row r="389" spans="1:4" x14ac:dyDescent="0.2">
      <c r="A389" s="3" t="s">
        <v>784</v>
      </c>
      <c r="B389" s="3">
        <v>1910</v>
      </c>
      <c r="C389" s="4">
        <v>1397036</v>
      </c>
      <c r="D389" s="9">
        <f>C389/$I$2</f>
        <v>1.7394811622290648E-4</v>
      </c>
    </row>
    <row r="390" spans="1:4" x14ac:dyDescent="0.2">
      <c r="A390" s="3" t="s">
        <v>113</v>
      </c>
      <c r="B390" s="3">
        <v>720</v>
      </c>
      <c r="C390" s="4">
        <v>1396049</v>
      </c>
      <c r="D390" s="9">
        <f>C390/$I$2</f>
        <v>1.7382522261765078E-4</v>
      </c>
    </row>
    <row r="391" spans="1:4" x14ac:dyDescent="0.2">
      <c r="A391" s="3" t="s">
        <v>1008</v>
      </c>
      <c r="B391" s="3">
        <v>2470</v>
      </c>
      <c r="C391" s="4">
        <v>1386821</v>
      </c>
      <c r="D391" s="9">
        <f>C391/$I$2</f>
        <v>1.7267622343902908E-4</v>
      </c>
    </row>
    <row r="392" spans="1:4" x14ac:dyDescent="0.2">
      <c r="A392" s="3" t="s">
        <v>387</v>
      </c>
      <c r="B392" s="3">
        <v>5000</v>
      </c>
      <c r="C392" s="4">
        <v>1355801</v>
      </c>
      <c r="D392" s="9">
        <f>C392/$I$2</f>
        <v>1.688138529881355E-4</v>
      </c>
    </row>
    <row r="393" spans="1:4" x14ac:dyDescent="0.2">
      <c r="A393" s="3" t="s">
        <v>864</v>
      </c>
      <c r="B393" s="3">
        <v>430</v>
      </c>
      <c r="C393" s="4">
        <v>1348857</v>
      </c>
      <c r="D393" s="9">
        <f>C393/$I$2</f>
        <v>1.6794923982208117E-4</v>
      </c>
    </row>
    <row r="394" spans="1:4" x14ac:dyDescent="0.2">
      <c r="A394" s="3" t="s">
        <v>55</v>
      </c>
      <c r="B394" s="3">
        <v>4310</v>
      </c>
      <c r="C394" s="4">
        <v>1325991</v>
      </c>
      <c r="D394" s="9">
        <f>C394/$I$2</f>
        <v>1.65102142377525E-4</v>
      </c>
    </row>
    <row r="395" spans="1:4" x14ac:dyDescent="0.2">
      <c r="A395" s="3" t="s">
        <v>877</v>
      </c>
      <c r="B395" s="3">
        <v>2450</v>
      </c>
      <c r="C395" s="4">
        <v>1308517</v>
      </c>
      <c r="D395" s="9">
        <f>C395/$I$2</f>
        <v>1.6292641506421377E-4</v>
      </c>
    </row>
    <row r="396" spans="1:4" x14ac:dyDescent="0.2">
      <c r="A396" s="3" t="s">
        <v>52</v>
      </c>
      <c r="B396" s="3">
        <v>4300</v>
      </c>
      <c r="C396" s="4">
        <v>1280379</v>
      </c>
      <c r="D396" s="9">
        <f>C396/$I$2</f>
        <v>1.5942288896017624E-4</v>
      </c>
    </row>
    <row r="397" spans="1:4" x14ac:dyDescent="0.2">
      <c r="A397" s="3" t="s">
        <v>989</v>
      </c>
      <c r="B397" s="3">
        <v>1980</v>
      </c>
      <c r="C397" s="4">
        <v>1278980</v>
      </c>
      <c r="D397" s="9">
        <f>C397/$I$2</f>
        <v>1.5924869630186549E-4</v>
      </c>
    </row>
    <row r="398" spans="1:4" x14ac:dyDescent="0.2">
      <c r="A398" s="3" t="s">
        <v>980</v>
      </c>
      <c r="B398" s="3">
        <v>5470</v>
      </c>
      <c r="C398" s="4">
        <v>1247692</v>
      </c>
      <c r="D398" s="9">
        <f>C398/$I$2</f>
        <v>1.5535295656403318E-4</v>
      </c>
    </row>
    <row r="399" spans="1:4" x14ac:dyDescent="0.2">
      <c r="A399" s="3" t="s">
        <v>866</v>
      </c>
      <c r="B399" s="3">
        <v>910</v>
      </c>
      <c r="C399" s="4">
        <v>1242707</v>
      </c>
      <c r="D399" s="9">
        <f>C399/$I$2</f>
        <v>1.5473226292451981E-4</v>
      </c>
    </row>
    <row r="400" spans="1:4" x14ac:dyDescent="0.2">
      <c r="A400" s="3" t="s">
        <v>44</v>
      </c>
      <c r="B400" s="3">
        <v>3710</v>
      </c>
      <c r="C400" s="4">
        <v>1242082</v>
      </c>
      <c r="D400" s="9">
        <f>C400/$I$2</f>
        <v>1.5465444275908433E-4</v>
      </c>
    </row>
    <row r="401" spans="1:4" x14ac:dyDescent="0.2">
      <c r="A401" s="3" t="s">
        <v>279</v>
      </c>
      <c r="B401" s="3">
        <v>3365</v>
      </c>
      <c r="C401" s="4">
        <v>1233065</v>
      </c>
      <c r="D401" s="9">
        <f>C401/$I$2</f>
        <v>1.5353171566831364E-4</v>
      </c>
    </row>
    <row r="402" spans="1:4" x14ac:dyDescent="0.2">
      <c r="A402" s="3" t="s">
        <v>927</v>
      </c>
      <c r="B402" s="3">
        <v>1090</v>
      </c>
      <c r="C402" s="4">
        <v>1216212</v>
      </c>
      <c r="D402" s="9">
        <f>C402/$I$2</f>
        <v>1.514333104713791E-4</v>
      </c>
    </row>
    <row r="403" spans="1:4" x14ac:dyDescent="0.2">
      <c r="A403" s="3" t="s">
        <v>387</v>
      </c>
      <c r="B403" s="3">
        <v>5010</v>
      </c>
      <c r="C403" s="4">
        <v>1215549</v>
      </c>
      <c r="D403" s="9">
        <f>C403/$I$2</f>
        <v>1.5135075883988513E-4</v>
      </c>
    </row>
    <row r="404" spans="1:4" x14ac:dyDescent="0.2">
      <c r="A404" s="3" t="s">
        <v>938</v>
      </c>
      <c r="B404" s="3">
        <v>3520</v>
      </c>
      <c r="C404" s="4">
        <v>1206644</v>
      </c>
      <c r="D404" s="9">
        <f>C404/$I$2</f>
        <v>1.5024197712276046E-4</v>
      </c>
    </row>
    <row r="405" spans="1:4" x14ac:dyDescent="0.2">
      <c r="A405" s="3" t="s">
        <v>372</v>
      </c>
      <c r="B405" s="3">
        <v>310</v>
      </c>
      <c r="C405" s="4">
        <v>1197251</v>
      </c>
      <c r="D405" s="9">
        <f>C405/$I$2</f>
        <v>1.4907243342046378E-4</v>
      </c>
    </row>
    <row r="406" spans="1:4" x14ac:dyDescent="0.2">
      <c r="A406" s="3" t="s">
        <v>271</v>
      </c>
      <c r="B406" s="3">
        <v>450</v>
      </c>
      <c r="C406" s="4">
        <v>1190814</v>
      </c>
      <c r="D406" s="9">
        <f>C406/$I$2</f>
        <v>1.4827094797261072E-4</v>
      </c>
    </row>
    <row r="407" spans="1:4" x14ac:dyDescent="0.2">
      <c r="A407" s="3" t="s">
        <v>760</v>
      </c>
      <c r="B407" s="3">
        <v>3060</v>
      </c>
      <c r="C407" s="4">
        <v>1190660</v>
      </c>
      <c r="D407" s="9">
        <f>C407/$I$2</f>
        <v>1.4825177308384741E-4</v>
      </c>
    </row>
    <row r="408" spans="1:4" x14ac:dyDescent="0.2">
      <c r="A408" s="3" t="s">
        <v>868</v>
      </c>
      <c r="B408" s="3">
        <v>1040</v>
      </c>
      <c r="C408" s="4">
        <v>1174046</v>
      </c>
      <c r="D408" s="9">
        <f>C408/$I$2</f>
        <v>1.4618312631817538E-4</v>
      </c>
    </row>
    <row r="409" spans="1:4" x14ac:dyDescent="0.2">
      <c r="A409" s="3" t="s">
        <v>33</v>
      </c>
      <c r="B409" s="3">
        <v>2080</v>
      </c>
      <c r="C409" s="4">
        <v>1172404</v>
      </c>
      <c r="D409" s="9">
        <f>C409/$I$2</f>
        <v>1.4597867717954332E-4</v>
      </c>
    </row>
    <row r="410" spans="1:4" x14ac:dyDescent="0.2">
      <c r="A410" s="3" t="s">
        <v>888</v>
      </c>
      <c r="B410" s="3">
        <v>3220</v>
      </c>
      <c r="C410" s="4">
        <v>1145246</v>
      </c>
      <c r="D410" s="9">
        <f>C410/$I$2</f>
        <v>1.4259717309490864E-4</v>
      </c>
    </row>
    <row r="411" spans="1:4" x14ac:dyDescent="0.2">
      <c r="A411" s="3" t="s">
        <v>787</v>
      </c>
      <c r="B411" s="3">
        <v>3070</v>
      </c>
      <c r="C411" s="4">
        <v>1144817</v>
      </c>
      <c r="D411" s="9">
        <f>C411/$I$2</f>
        <v>1.4254375733335371E-4</v>
      </c>
    </row>
    <row r="412" spans="1:4" x14ac:dyDescent="0.2">
      <c r="A412" s="3" t="s">
        <v>49</v>
      </c>
      <c r="B412" s="3">
        <v>3960</v>
      </c>
      <c r="C412" s="4">
        <v>1136545</v>
      </c>
      <c r="D412" s="9">
        <f>C412/$I$2</f>
        <v>1.4151379187978211E-4</v>
      </c>
    </row>
    <row r="413" spans="1:4" x14ac:dyDescent="0.2">
      <c r="A413" s="3" t="s">
        <v>840</v>
      </c>
      <c r="B413" s="3">
        <v>1830</v>
      </c>
      <c r="C413" s="4">
        <v>1132945</v>
      </c>
      <c r="D413" s="9">
        <f>C413/$I$2</f>
        <v>1.4106554772687376E-4</v>
      </c>
    </row>
    <row r="414" spans="1:4" x14ac:dyDescent="0.2">
      <c r="A414" s="3" t="s">
        <v>62</v>
      </c>
      <c r="B414" s="3">
        <v>4610</v>
      </c>
      <c r="C414" s="4">
        <v>1132133</v>
      </c>
      <c r="D414" s="9">
        <f>C414/$I$2</f>
        <v>1.4096444376793997E-4</v>
      </c>
    </row>
    <row r="415" spans="1:4" x14ac:dyDescent="0.2">
      <c r="A415" s="3" t="s">
        <v>31</v>
      </c>
      <c r="B415" s="3">
        <v>1760</v>
      </c>
      <c r="C415" s="4">
        <v>1111263</v>
      </c>
      <c r="D415" s="9">
        <f>C415/$I$2</f>
        <v>1.3836587280371853E-4</v>
      </c>
    </row>
    <row r="416" spans="1:4" x14ac:dyDescent="0.2">
      <c r="A416" s="3" t="s">
        <v>373</v>
      </c>
      <c r="B416" s="3">
        <v>850</v>
      </c>
      <c r="C416" s="4">
        <v>1080129</v>
      </c>
      <c r="D416" s="9">
        <f>C416/$I$2</f>
        <v>1.3448930795464953E-4</v>
      </c>
    </row>
    <row r="417" spans="1:4" x14ac:dyDescent="0.2">
      <c r="A417" s="3" t="s">
        <v>224</v>
      </c>
      <c r="B417" s="3">
        <v>3120</v>
      </c>
      <c r="C417" s="4">
        <v>1079208</v>
      </c>
      <c r="D417" s="9">
        <f>C417/$I$2</f>
        <v>1.3437463215886381E-4</v>
      </c>
    </row>
    <row r="418" spans="1:4" x14ac:dyDescent="0.2">
      <c r="A418" s="3" t="s">
        <v>895</v>
      </c>
      <c r="B418" s="3">
        <v>500</v>
      </c>
      <c r="C418" s="4">
        <v>1071447</v>
      </c>
      <c r="D418" s="9">
        <f>C418/$I$2</f>
        <v>1.3340829247255223E-4</v>
      </c>
    </row>
    <row r="419" spans="1:4" x14ac:dyDescent="0.2">
      <c r="A419" s="3" t="s">
        <v>741</v>
      </c>
      <c r="B419" s="3">
        <v>4240</v>
      </c>
      <c r="C419" s="4">
        <v>1068889</v>
      </c>
      <c r="D419" s="9">
        <f>C419/$I$2</f>
        <v>1.3308979009945792E-4</v>
      </c>
    </row>
    <row r="420" spans="1:4" x14ac:dyDescent="0.2">
      <c r="A420" s="3" t="s">
        <v>926</v>
      </c>
      <c r="B420" s="3">
        <v>820</v>
      </c>
      <c r="C420" s="4">
        <v>1055902</v>
      </c>
      <c r="D420" s="9">
        <f>C420/$I$2</f>
        <v>1.3147274931784106E-4</v>
      </c>
    </row>
    <row r="421" spans="1:4" x14ac:dyDescent="0.2">
      <c r="A421" s="3" t="s">
        <v>162</v>
      </c>
      <c r="B421" s="3">
        <v>5630</v>
      </c>
      <c r="C421" s="4">
        <v>1051982</v>
      </c>
      <c r="D421" s="9">
        <f>C421/$I$2</f>
        <v>1.3098466124022976E-4</v>
      </c>
    </row>
    <row r="422" spans="1:4" x14ac:dyDescent="0.2">
      <c r="A422" s="3" t="s">
        <v>134</v>
      </c>
      <c r="B422" s="3">
        <v>660</v>
      </c>
      <c r="C422" s="4">
        <v>1044523</v>
      </c>
      <c r="D422" s="9">
        <f>C422/$I$2</f>
        <v>1.300559242578566E-4</v>
      </c>
    </row>
    <row r="423" spans="1:4" x14ac:dyDescent="0.2">
      <c r="A423" s="3" t="s">
        <v>955</v>
      </c>
      <c r="B423" s="3">
        <v>4710</v>
      </c>
      <c r="C423" s="4">
        <v>1029090</v>
      </c>
      <c r="D423" s="9">
        <f>C423/$I$2</f>
        <v>1.2813432647679147E-4</v>
      </c>
    </row>
    <row r="424" spans="1:4" x14ac:dyDescent="0.2">
      <c r="A424" s="3" t="s">
        <v>263</v>
      </c>
      <c r="B424" s="3">
        <v>4365</v>
      </c>
      <c r="C424" s="4">
        <v>1028707</v>
      </c>
      <c r="D424" s="9">
        <f>C424/$I$2</f>
        <v>1.2808663827941261E-4</v>
      </c>
    </row>
    <row r="425" spans="1:4" x14ac:dyDescent="0.2">
      <c r="A425" s="3" t="s">
        <v>970</v>
      </c>
      <c r="B425" s="3">
        <v>1350</v>
      </c>
      <c r="C425" s="4">
        <v>1021424</v>
      </c>
      <c r="D425" s="9">
        <f>C425/$I$2</f>
        <v>1.2717981545562609E-4</v>
      </c>
    </row>
    <row r="426" spans="1:4" x14ac:dyDescent="0.2">
      <c r="A426" s="3" t="s">
        <v>277</v>
      </c>
      <c r="B426" s="3">
        <v>2870</v>
      </c>
      <c r="C426" s="4">
        <v>1017107</v>
      </c>
      <c r="D426" s="9">
        <f>C426/$I$2</f>
        <v>1.2664229600893015E-4</v>
      </c>
    </row>
    <row r="427" spans="1:4" x14ac:dyDescent="0.2">
      <c r="A427" s="3" t="s">
        <v>316</v>
      </c>
      <c r="B427" s="3">
        <v>3990</v>
      </c>
      <c r="C427" s="4">
        <v>1013467</v>
      </c>
      <c r="D427" s="9">
        <f>C427/$I$2</f>
        <v>1.2618907136543396E-4</v>
      </c>
    </row>
    <row r="428" spans="1:4" x14ac:dyDescent="0.2">
      <c r="A428" s="3" t="s">
        <v>897</v>
      </c>
      <c r="B428" s="3">
        <v>945</v>
      </c>
      <c r="C428" s="4">
        <v>1010861</v>
      </c>
      <c r="D428" s="9">
        <f>C428/$I$2</f>
        <v>1.2586459240363418E-4</v>
      </c>
    </row>
    <row r="429" spans="1:4" x14ac:dyDescent="0.2">
      <c r="A429" s="3" t="s">
        <v>859</v>
      </c>
      <c r="B429" s="3">
        <v>5870</v>
      </c>
      <c r="C429" s="4">
        <v>1002506</v>
      </c>
      <c r="D429" s="9">
        <f>C429/$I$2</f>
        <v>1.2482429243209272E-4</v>
      </c>
    </row>
    <row r="430" spans="1:4" x14ac:dyDescent="0.2">
      <c r="A430" s="3" t="s">
        <v>192</v>
      </c>
      <c r="B430" s="3">
        <v>4730</v>
      </c>
      <c r="C430" s="4">
        <v>999542</v>
      </c>
      <c r="D430" s="9">
        <f>C430/$I$2</f>
        <v>1.2445523807953153E-4</v>
      </c>
    </row>
    <row r="431" spans="1:4" x14ac:dyDescent="0.2">
      <c r="A431" s="3" t="s">
        <v>894</v>
      </c>
      <c r="B431" s="3">
        <v>270</v>
      </c>
      <c r="C431" s="4">
        <v>995504</v>
      </c>
      <c r="D431" s="9">
        <f>C431/$I$2</f>
        <v>1.2395245755468599E-4</v>
      </c>
    </row>
    <row r="432" spans="1:4" x14ac:dyDescent="0.2">
      <c r="A432" s="3" t="s">
        <v>357</v>
      </c>
      <c r="B432" s="3">
        <v>5550</v>
      </c>
      <c r="C432" s="4">
        <v>992398</v>
      </c>
      <c r="D432" s="9">
        <f>C432/$I$2</f>
        <v>1.2356572246053786E-4</v>
      </c>
    </row>
    <row r="433" spans="1:4" x14ac:dyDescent="0.2">
      <c r="A433" s="3" t="s">
        <v>915</v>
      </c>
      <c r="B433" s="3">
        <v>4520</v>
      </c>
      <c r="C433" s="4">
        <v>991413</v>
      </c>
      <c r="D433" s="9">
        <f>C433/$I$2</f>
        <v>1.2344307787981153E-4</v>
      </c>
    </row>
    <row r="434" spans="1:4" x14ac:dyDescent="0.2">
      <c r="A434" s="3" t="s">
        <v>751</v>
      </c>
      <c r="B434" s="3">
        <v>1270</v>
      </c>
      <c r="C434" s="4">
        <v>975360</v>
      </c>
      <c r="D434" s="9">
        <f>C434/$I$2</f>
        <v>1.2144428249463441E-4</v>
      </c>
    </row>
    <row r="435" spans="1:4" x14ac:dyDescent="0.2">
      <c r="A435" s="3" t="s">
        <v>1007</v>
      </c>
      <c r="B435" s="3">
        <v>2250</v>
      </c>
      <c r="C435" s="4">
        <v>972061</v>
      </c>
      <c r="D435" s="9">
        <f>C435/$I$2</f>
        <v>1.210335165333998E-4</v>
      </c>
    </row>
    <row r="436" spans="1:4" x14ac:dyDescent="0.2">
      <c r="A436" s="3" t="s">
        <v>808</v>
      </c>
      <c r="B436" s="3">
        <v>1900</v>
      </c>
      <c r="C436" s="4">
        <v>961986</v>
      </c>
      <c r="D436" s="9">
        <f>C436/$I$2</f>
        <v>1.197790554665799E-4</v>
      </c>
    </row>
    <row r="437" spans="1:4" x14ac:dyDescent="0.2">
      <c r="A437" s="3" t="s">
        <v>978</v>
      </c>
      <c r="B437" s="3">
        <v>1810</v>
      </c>
      <c r="C437" s="4">
        <v>955660</v>
      </c>
      <c r="D437" s="9">
        <f>C437/$I$2</f>
        <v>1.1899139088010819E-4</v>
      </c>
    </row>
    <row r="438" spans="1:4" x14ac:dyDescent="0.2">
      <c r="A438" s="3" t="s">
        <v>379</v>
      </c>
      <c r="B438" s="3">
        <v>3560</v>
      </c>
      <c r="C438" s="4">
        <v>949023</v>
      </c>
      <c r="D438" s="9">
        <f>C438/$I$2</f>
        <v>1.1816500297931577E-4</v>
      </c>
    </row>
    <row r="439" spans="1:4" x14ac:dyDescent="0.2">
      <c r="A439" s="3" t="s">
        <v>873</v>
      </c>
      <c r="B439" s="3">
        <v>1970</v>
      </c>
      <c r="C439" s="4">
        <v>945149</v>
      </c>
      <c r="D439" s="9">
        <f>C439/$I$2</f>
        <v>1.1768264246588052E-4</v>
      </c>
    </row>
    <row r="440" spans="1:4" x14ac:dyDescent="0.2">
      <c r="A440" s="3" t="s">
        <v>876</v>
      </c>
      <c r="B440" s="3">
        <v>2308</v>
      </c>
      <c r="C440" s="4">
        <v>933283</v>
      </c>
      <c r="D440" s="9">
        <f>C440/$I$2</f>
        <v>1.1620517993298873E-4</v>
      </c>
    </row>
    <row r="441" spans="1:4" x14ac:dyDescent="0.2">
      <c r="A441" s="3" t="s">
        <v>953</v>
      </c>
      <c r="B441" s="3">
        <v>3800</v>
      </c>
      <c r="C441" s="4">
        <v>930446</v>
      </c>
      <c r="D441" s="9">
        <f>C441/$I$2</f>
        <v>1.1585193863804401E-4</v>
      </c>
    </row>
    <row r="442" spans="1:4" x14ac:dyDescent="0.2">
      <c r="A442" s="3" t="s">
        <v>161</v>
      </c>
      <c r="B442" s="3">
        <v>5370</v>
      </c>
      <c r="C442" s="4">
        <v>916688</v>
      </c>
      <c r="D442" s="9">
        <f>C442/$I$2</f>
        <v>1.1413889890034595E-4</v>
      </c>
    </row>
    <row r="443" spans="1:4" x14ac:dyDescent="0.2">
      <c r="A443" s="3" t="s">
        <v>798</v>
      </c>
      <c r="B443" s="3">
        <v>5890</v>
      </c>
      <c r="C443" s="4">
        <v>911938</v>
      </c>
      <c r="D443" s="9">
        <f>C443/$I$2</f>
        <v>1.1354746564303633E-4</v>
      </c>
    </row>
    <row r="444" spans="1:4" x14ac:dyDescent="0.2">
      <c r="A444" s="3" t="s">
        <v>776</v>
      </c>
      <c r="B444" s="3">
        <v>5920</v>
      </c>
      <c r="C444" s="4">
        <v>905141</v>
      </c>
      <c r="D444" s="9">
        <f>C444/$I$2</f>
        <v>1.1270115577989243E-4</v>
      </c>
    </row>
    <row r="445" spans="1:4" x14ac:dyDescent="0.2">
      <c r="A445" s="3" t="s">
        <v>354</v>
      </c>
      <c r="B445" s="3">
        <v>4815</v>
      </c>
      <c r="C445" s="4">
        <v>898906</v>
      </c>
      <c r="D445" s="9">
        <f>C445/$I$2</f>
        <v>1.1192482180950812E-4</v>
      </c>
    </row>
    <row r="446" spans="1:4" x14ac:dyDescent="0.2">
      <c r="A446" s="3" t="s">
        <v>971</v>
      </c>
      <c r="B446" s="3">
        <v>2800</v>
      </c>
      <c r="C446" s="4">
        <v>888093</v>
      </c>
      <c r="D446" s="9">
        <f>C446/$I$2</f>
        <v>1.1057847069134202E-4</v>
      </c>
    </row>
    <row r="447" spans="1:4" x14ac:dyDescent="0.2">
      <c r="A447" s="3" t="s">
        <v>777</v>
      </c>
      <c r="B447" s="3">
        <v>200</v>
      </c>
      <c r="C447" s="4">
        <v>886699</v>
      </c>
      <c r="D447" s="9">
        <f>C447/$I$2</f>
        <v>1.1040490059435474E-4</v>
      </c>
    </row>
    <row r="448" spans="1:4" x14ac:dyDescent="0.2">
      <c r="A448" s="3" t="s">
        <v>930</v>
      </c>
      <c r="B448" s="3">
        <v>2000</v>
      </c>
      <c r="C448" s="4">
        <v>883123</v>
      </c>
      <c r="D448" s="9">
        <f>C448/$I$2</f>
        <v>1.0995964473579911E-4</v>
      </c>
    </row>
    <row r="449" spans="1:4" x14ac:dyDescent="0.2">
      <c r="A449" s="3" t="s">
        <v>869</v>
      </c>
      <c r="B449" s="3">
        <v>1160</v>
      </c>
      <c r="C449" s="4">
        <v>876206</v>
      </c>
      <c r="D449" s="9">
        <f>C449/$I$2</f>
        <v>1.0909839340089161E-4</v>
      </c>
    </row>
    <row r="450" spans="1:4" x14ac:dyDescent="0.2">
      <c r="A450" s="3" t="s">
        <v>66</v>
      </c>
      <c r="B450" s="3">
        <v>5410</v>
      </c>
      <c r="C450" s="4">
        <v>872471</v>
      </c>
      <c r="D450" s="9">
        <f>C450/$I$2</f>
        <v>1.086333400922492E-4</v>
      </c>
    </row>
    <row r="451" spans="1:4" x14ac:dyDescent="0.2">
      <c r="A451" s="3" t="s">
        <v>809</v>
      </c>
      <c r="B451" s="3">
        <v>2130</v>
      </c>
      <c r="C451" s="4">
        <v>866421</v>
      </c>
      <c r="D451" s="9">
        <f>C451/$I$2</f>
        <v>1.0788004089083379E-4</v>
      </c>
    </row>
    <row r="452" spans="1:4" x14ac:dyDescent="0.2">
      <c r="A452" s="3" t="s">
        <v>882</v>
      </c>
      <c r="B452" s="3">
        <v>5180</v>
      </c>
      <c r="C452" s="4">
        <v>857885</v>
      </c>
      <c r="D452" s="9">
        <f>C452/$I$2</f>
        <v>1.0681720419938222E-4</v>
      </c>
    </row>
    <row r="453" spans="1:4" x14ac:dyDescent="0.2">
      <c r="A453" s="3" t="s">
        <v>967</v>
      </c>
      <c r="B453" s="3">
        <v>5690</v>
      </c>
      <c r="C453" s="4">
        <v>854297</v>
      </c>
      <c r="D453" s="9">
        <f>C453/$I$2</f>
        <v>1.0637045419365023E-4</v>
      </c>
    </row>
    <row r="454" spans="1:4" x14ac:dyDescent="0.2">
      <c r="A454" s="3" t="s">
        <v>991</v>
      </c>
      <c r="B454" s="3">
        <v>2490</v>
      </c>
      <c r="C454" s="4">
        <v>846815</v>
      </c>
      <c r="D454" s="9">
        <f>C454/$I$2</f>
        <v>1.0543885342918906E-4</v>
      </c>
    </row>
    <row r="455" spans="1:4" x14ac:dyDescent="0.2">
      <c r="A455" s="3" t="s">
        <v>757</v>
      </c>
      <c r="B455" s="3">
        <v>2180</v>
      </c>
      <c r="C455" s="4">
        <v>844297</v>
      </c>
      <c r="D455" s="9">
        <f>C455/$I$2</f>
        <v>1.0512533154668261E-4</v>
      </c>
    </row>
    <row r="456" spans="1:4" x14ac:dyDescent="0.2">
      <c r="A456" s="3" t="s">
        <v>274</v>
      </c>
      <c r="B456" s="3">
        <v>1990</v>
      </c>
      <c r="C456" s="4">
        <v>838828</v>
      </c>
      <c r="D456" s="9">
        <f>C456/$I$2</f>
        <v>1.0444437397105602E-4</v>
      </c>
    </row>
    <row r="457" spans="1:4" x14ac:dyDescent="0.2">
      <c r="A457" s="3" t="s">
        <v>843</v>
      </c>
      <c r="B457" s="3">
        <v>5070</v>
      </c>
      <c r="C457" s="4">
        <v>834923</v>
      </c>
      <c r="D457" s="9">
        <f>C457/$I$2</f>
        <v>1.0395815357741516E-4</v>
      </c>
    </row>
    <row r="458" spans="1:4" x14ac:dyDescent="0.2">
      <c r="A458" s="3" t="s">
        <v>245</v>
      </c>
      <c r="B458" s="3">
        <v>2120</v>
      </c>
      <c r="C458" s="4">
        <v>800630</v>
      </c>
      <c r="D458" s="9">
        <f>C458/$I$2</f>
        <v>9.9688254484169074E-5</v>
      </c>
    </row>
    <row r="459" spans="1:4" x14ac:dyDescent="0.2">
      <c r="A459" s="3" t="s">
        <v>71</v>
      </c>
      <c r="B459" s="3">
        <v>5830</v>
      </c>
      <c r="C459" s="4">
        <v>795314</v>
      </c>
      <c r="D459" s="9">
        <f>C459/$I$2</f>
        <v>9.9026347285041081E-5</v>
      </c>
    </row>
    <row r="460" spans="1:4" x14ac:dyDescent="0.2">
      <c r="A460" s="3" t="s">
        <v>936</v>
      </c>
      <c r="B460" s="3">
        <v>3380</v>
      </c>
      <c r="C460" s="4">
        <v>793621</v>
      </c>
      <c r="D460" s="9">
        <f>C460/$I$2</f>
        <v>9.8815548020909463E-5</v>
      </c>
    </row>
    <row r="461" spans="1:4" x14ac:dyDescent="0.2">
      <c r="A461" s="3" t="s">
        <v>284</v>
      </c>
      <c r="B461" s="3">
        <v>3460</v>
      </c>
      <c r="C461" s="4">
        <v>787376</v>
      </c>
      <c r="D461" s="9">
        <f>C461/$I$2</f>
        <v>9.8037968927878181E-5</v>
      </c>
    </row>
    <row r="462" spans="1:4" x14ac:dyDescent="0.2">
      <c r="A462" s="3" t="s">
        <v>901</v>
      </c>
      <c r="B462" s="3">
        <v>1490</v>
      </c>
      <c r="C462" s="4">
        <v>784929</v>
      </c>
      <c r="D462" s="9">
        <f>C462/$I$2</f>
        <v>9.7733287416165203E-5</v>
      </c>
    </row>
    <row r="463" spans="1:4" x14ac:dyDescent="0.2">
      <c r="A463" s="3" t="s">
        <v>141</v>
      </c>
      <c r="B463" s="3">
        <v>1750</v>
      </c>
      <c r="C463" s="4">
        <v>780892</v>
      </c>
      <c r="D463" s="9">
        <f>C463/$I$2</f>
        <v>9.7230631403584367E-5</v>
      </c>
    </row>
    <row r="464" spans="1:4" x14ac:dyDescent="0.2">
      <c r="A464" s="3" t="s">
        <v>136</v>
      </c>
      <c r="B464" s="3">
        <v>760</v>
      </c>
      <c r="C464" s="4">
        <v>777638</v>
      </c>
      <c r="D464" s="9">
        <f>C464/$I$2</f>
        <v>9.6825468494261108E-5</v>
      </c>
    </row>
    <row r="465" spans="1:4" x14ac:dyDescent="0.2">
      <c r="A465" s="3" t="s">
        <v>20</v>
      </c>
      <c r="B465" s="3">
        <v>990</v>
      </c>
      <c r="C465" s="4">
        <v>768572</v>
      </c>
      <c r="D465" s="9">
        <f>C465/$I$2</f>
        <v>9.5696640302520261E-5</v>
      </c>
    </row>
    <row r="466" spans="1:4" x14ac:dyDescent="0.2">
      <c r="A466" s="3" t="s">
        <v>754</v>
      </c>
      <c r="B466" s="3">
        <v>1580</v>
      </c>
      <c r="C466" s="4">
        <v>767264</v>
      </c>
      <c r="D466" s="9">
        <f>C466/$I$2</f>
        <v>9.5533778260296887E-5</v>
      </c>
    </row>
    <row r="467" spans="1:4" x14ac:dyDescent="0.2">
      <c r="A467" s="3" t="s">
        <v>347</v>
      </c>
      <c r="B467" s="3">
        <v>1620</v>
      </c>
      <c r="C467" s="4">
        <v>750331</v>
      </c>
      <c r="D467" s="9">
        <f>C467/$I$2</f>
        <v>9.3425412082186605E-5</v>
      </c>
    </row>
    <row r="468" spans="1:4" x14ac:dyDescent="0.2">
      <c r="A468" s="3" t="s">
        <v>872</v>
      </c>
      <c r="B468" s="3">
        <v>1680</v>
      </c>
      <c r="C468" s="4">
        <v>746265</v>
      </c>
      <c r="D468" s="9">
        <f>C468/$I$2</f>
        <v>9.2919145213929568E-5</v>
      </c>
    </row>
    <row r="469" spans="1:4" x14ac:dyDescent="0.2">
      <c r="A469" s="3" t="s">
        <v>952</v>
      </c>
      <c r="B469" s="3">
        <v>2760</v>
      </c>
      <c r="C469" s="4">
        <v>726191</v>
      </c>
      <c r="D469" s="9">
        <f>C469/$I$2</f>
        <v>9.0419686012406755E-5</v>
      </c>
    </row>
    <row r="470" spans="1:4" x14ac:dyDescent="0.2">
      <c r="A470" s="3" t="s">
        <v>833</v>
      </c>
      <c r="B470" s="3">
        <v>5800</v>
      </c>
      <c r="C470" s="4">
        <v>701649</v>
      </c>
      <c r="D470" s="9">
        <f>C470/$I$2</f>
        <v>8.7363906012218818E-5</v>
      </c>
    </row>
    <row r="471" spans="1:4" x14ac:dyDescent="0.2">
      <c r="A471" s="3" t="s">
        <v>731</v>
      </c>
      <c r="B471" s="3">
        <v>960</v>
      </c>
      <c r="C471" s="4">
        <v>700930</v>
      </c>
      <c r="D471" s="9">
        <f>C471/$I$2</f>
        <v>8.7274381693901846E-5</v>
      </c>
    </row>
    <row r="472" spans="1:4" x14ac:dyDescent="0.2">
      <c r="A472" s="3" t="s">
        <v>59</v>
      </c>
      <c r="B472" s="3">
        <v>4405</v>
      </c>
      <c r="C472" s="4">
        <v>685703</v>
      </c>
      <c r="D472" s="9">
        <f>C472/$I$2</f>
        <v>8.5378433439364229E-5</v>
      </c>
    </row>
    <row r="473" spans="1:4" x14ac:dyDescent="0.2">
      <c r="A473" s="3" t="s">
        <v>765</v>
      </c>
      <c r="B473" s="3">
        <v>3760</v>
      </c>
      <c r="C473" s="4">
        <v>684249</v>
      </c>
      <c r="D473" s="9">
        <f>C473/$I$2</f>
        <v>8.5197392606495143E-5</v>
      </c>
    </row>
    <row r="474" spans="1:4" x14ac:dyDescent="0.2">
      <c r="A474" s="3" t="s">
        <v>928</v>
      </c>
      <c r="B474" s="3">
        <v>1190</v>
      </c>
      <c r="C474" s="4">
        <v>678324</v>
      </c>
      <c r="D474" s="9">
        <f>C474/$I$2</f>
        <v>8.4459657438166826E-5</v>
      </c>
    </row>
    <row r="475" spans="1:4" x14ac:dyDescent="0.2">
      <c r="A475" s="3" t="s">
        <v>976</v>
      </c>
      <c r="B475" s="3">
        <v>240</v>
      </c>
      <c r="C475" s="4">
        <v>678160</v>
      </c>
      <c r="D475" s="9">
        <f>C475/$I$2</f>
        <v>8.4439237426756555E-5</v>
      </c>
    </row>
    <row r="476" spans="1:4" x14ac:dyDescent="0.2">
      <c r="A476" s="3" t="s">
        <v>180</v>
      </c>
      <c r="B476" s="3">
        <v>5490</v>
      </c>
      <c r="C476" s="4">
        <v>673798</v>
      </c>
      <c r="D476" s="9">
        <f>C476/$I$2</f>
        <v>8.389611492814927E-5</v>
      </c>
    </row>
    <row r="477" spans="1:4" x14ac:dyDescent="0.2">
      <c r="A477" s="3" t="s">
        <v>827</v>
      </c>
      <c r="B477" s="3">
        <v>3680</v>
      </c>
      <c r="C477" s="4">
        <v>672524</v>
      </c>
      <c r="D477" s="9">
        <f>C477/$I$2</f>
        <v>8.3737486302925597E-5</v>
      </c>
    </row>
    <row r="478" spans="1:4" x14ac:dyDescent="0.2">
      <c r="A478" s="3" t="s">
        <v>947</v>
      </c>
      <c r="B478" s="3">
        <v>1150</v>
      </c>
      <c r="C478" s="4">
        <v>665512</v>
      </c>
      <c r="D478" s="9">
        <f>C478/$I$2</f>
        <v>8.2864406302871906E-5</v>
      </c>
    </row>
    <row r="479" spans="1:4" x14ac:dyDescent="0.2">
      <c r="A479" s="3" t="s">
        <v>939</v>
      </c>
      <c r="B479" s="3">
        <v>4000</v>
      </c>
      <c r="C479" s="4">
        <v>652798</v>
      </c>
      <c r="D479" s="9">
        <f>C479/$I$2</f>
        <v>8.1281357369517262E-5</v>
      </c>
    </row>
    <row r="480" spans="1:4" x14ac:dyDescent="0.2">
      <c r="A480" s="3" t="s">
        <v>904</v>
      </c>
      <c r="B480" s="3">
        <v>2160</v>
      </c>
      <c r="C480" s="4">
        <v>642233</v>
      </c>
      <c r="D480" s="9">
        <f>C480/$I$2</f>
        <v>7.9965885292995959E-5</v>
      </c>
    </row>
    <row r="481" spans="1:4" x14ac:dyDescent="0.2">
      <c r="A481" s="3" t="s">
        <v>38</v>
      </c>
      <c r="B481" s="3">
        <v>3170</v>
      </c>
      <c r="C481" s="4">
        <v>635510</v>
      </c>
      <c r="D481" s="9">
        <f>C481/$I$2</f>
        <v>7.9128789337439627E-5</v>
      </c>
    </row>
    <row r="482" spans="1:4" x14ac:dyDescent="0.2">
      <c r="A482" s="3" t="s">
        <v>831</v>
      </c>
      <c r="B482" s="3">
        <v>5610</v>
      </c>
      <c r="C482" s="4">
        <v>630246</v>
      </c>
      <c r="D482" s="9">
        <f>C482/$I$2</f>
        <v>7.8473356776075865E-5</v>
      </c>
    </row>
    <row r="483" spans="1:4" x14ac:dyDescent="0.2">
      <c r="A483" s="3" t="s">
        <v>1004</v>
      </c>
      <c r="B483" s="3">
        <v>1670</v>
      </c>
      <c r="C483" s="4">
        <v>618360</v>
      </c>
      <c r="D483" s="9">
        <f>C483/$I$2</f>
        <v>7.6993403997890154E-5</v>
      </c>
    </row>
    <row r="484" spans="1:4" x14ac:dyDescent="0.2">
      <c r="A484" s="3" t="s">
        <v>786</v>
      </c>
      <c r="B484" s="3">
        <v>2960</v>
      </c>
      <c r="C484" s="4">
        <v>615471</v>
      </c>
      <c r="D484" s="9">
        <f>C484/$I$2</f>
        <v>7.6633688065181203E-5</v>
      </c>
    </row>
    <row r="485" spans="1:4" x14ac:dyDescent="0.2">
      <c r="A485" s="3" t="s">
        <v>750</v>
      </c>
      <c r="B485" s="3">
        <v>1230</v>
      </c>
      <c r="C485" s="4">
        <v>611198</v>
      </c>
      <c r="D485" s="9">
        <f>C485/$I$2</f>
        <v>7.6101647158131929E-5</v>
      </c>
    </row>
    <row r="486" spans="1:4" x14ac:dyDescent="0.2">
      <c r="A486" s="3" t="s">
        <v>250</v>
      </c>
      <c r="B486" s="3">
        <v>2930</v>
      </c>
      <c r="C486" s="4">
        <v>610874</v>
      </c>
      <c r="D486" s="9">
        <f>C486/$I$2</f>
        <v>7.6061305184370182E-5</v>
      </c>
    </row>
    <row r="487" spans="1:4" x14ac:dyDescent="0.2">
      <c r="A487" s="3" t="s">
        <v>42</v>
      </c>
      <c r="B487" s="3">
        <v>3700</v>
      </c>
      <c r="C487" s="4">
        <v>596272</v>
      </c>
      <c r="D487" s="9">
        <f>C487/$I$2</f>
        <v>7.4243177095268057E-5</v>
      </c>
    </row>
    <row r="488" spans="1:4" x14ac:dyDescent="0.2">
      <c r="A488" s="3" t="s">
        <v>47</v>
      </c>
      <c r="B488" s="3">
        <v>3940</v>
      </c>
      <c r="C488" s="4">
        <v>592588</v>
      </c>
      <c r="D488" s="9">
        <f>C488/$I$2</f>
        <v>7.3784473912125184E-5</v>
      </c>
    </row>
    <row r="489" spans="1:4" x14ac:dyDescent="0.2">
      <c r="A489" s="3" t="s">
        <v>919</v>
      </c>
      <c r="B489" s="3">
        <v>4840</v>
      </c>
      <c r="C489" s="4">
        <v>591456</v>
      </c>
      <c r="D489" s="9">
        <f>C489/$I$2</f>
        <v>7.364352602848844E-5</v>
      </c>
    </row>
    <row r="490" spans="1:4" x14ac:dyDescent="0.2">
      <c r="A490" s="3" t="s">
        <v>391</v>
      </c>
      <c r="B490" s="3">
        <v>5270</v>
      </c>
      <c r="C490" s="4">
        <v>576554</v>
      </c>
      <c r="D490" s="9">
        <f>C490/$I$2</f>
        <v>7.1788044259977286E-5</v>
      </c>
    </row>
    <row r="491" spans="1:4" x14ac:dyDescent="0.2">
      <c r="A491" s="3" t="s">
        <v>994</v>
      </c>
      <c r="B491" s="3">
        <v>4650</v>
      </c>
      <c r="C491" s="4">
        <v>573099</v>
      </c>
      <c r="D491" s="9">
        <f>C491/$I$2</f>
        <v>7.1357854385449977E-5</v>
      </c>
    </row>
    <row r="492" spans="1:4" x14ac:dyDescent="0.2">
      <c r="A492" s="3" t="s">
        <v>1001</v>
      </c>
      <c r="B492" s="3">
        <v>30</v>
      </c>
      <c r="C492" s="4">
        <v>568557</v>
      </c>
      <c r="D492" s="9">
        <f>C492/$I$2</f>
        <v>7.079231967919728E-5</v>
      </c>
    </row>
    <row r="493" spans="1:4" x14ac:dyDescent="0.2">
      <c r="A493" s="3" t="s">
        <v>972</v>
      </c>
      <c r="B493" s="3">
        <v>2950</v>
      </c>
      <c r="C493" s="4">
        <v>561159</v>
      </c>
      <c r="D493" s="9">
        <f>C493/$I$2</f>
        <v>6.987117794497063E-5</v>
      </c>
    </row>
    <row r="494" spans="1:4" x14ac:dyDescent="0.2">
      <c r="A494" s="3" t="s">
        <v>823</v>
      </c>
      <c r="B494" s="3">
        <v>710</v>
      </c>
      <c r="C494" s="4">
        <v>555373</v>
      </c>
      <c r="D494" s="9">
        <f>C494/$I$2</f>
        <v>6.9150749981435164E-5</v>
      </c>
    </row>
    <row r="495" spans="1:4" x14ac:dyDescent="0.2">
      <c r="A495" s="3" t="s">
        <v>738</v>
      </c>
      <c r="B495" s="3">
        <v>3020</v>
      </c>
      <c r="C495" s="4">
        <v>552570</v>
      </c>
      <c r="D495" s="9">
        <f>C495/$I$2</f>
        <v>6.880174210349013E-5</v>
      </c>
    </row>
    <row r="496" spans="1:4" x14ac:dyDescent="0.2">
      <c r="A496" s="3" t="s">
        <v>793</v>
      </c>
      <c r="B496" s="3">
        <v>4460</v>
      </c>
      <c r="C496" s="4">
        <v>547970</v>
      </c>
      <c r="D496" s="9">
        <f>C496/$I$2</f>
        <v>6.822898568588503E-5</v>
      </c>
    </row>
    <row r="497" spans="1:4" x14ac:dyDescent="0.2">
      <c r="A497" s="3" t="s">
        <v>774</v>
      </c>
      <c r="B497" s="3">
        <v>5330</v>
      </c>
      <c r="C497" s="4">
        <v>546679</v>
      </c>
      <c r="D497" s="9">
        <f>C497/$I$2</f>
        <v>6.8068240352161499E-5</v>
      </c>
    </row>
    <row r="498" spans="1:4" x14ac:dyDescent="0.2">
      <c r="A498" s="3" t="s">
        <v>937</v>
      </c>
      <c r="B498" s="3">
        <v>3410</v>
      </c>
      <c r="C498" s="4">
        <v>546482</v>
      </c>
      <c r="D498" s="9">
        <f>C498/$I$2</f>
        <v>6.8043711436016244E-5</v>
      </c>
    </row>
    <row r="499" spans="1:4" x14ac:dyDescent="0.2">
      <c r="A499" s="3" t="s">
        <v>961</v>
      </c>
      <c r="B499" s="3">
        <v>2700</v>
      </c>
      <c r="C499" s="4">
        <v>540494</v>
      </c>
      <c r="D499" s="9">
        <f>C499/$I$2</f>
        <v>6.7298131995012026E-5</v>
      </c>
    </row>
    <row r="500" spans="1:4" x14ac:dyDescent="0.2">
      <c r="A500" s="3" t="s">
        <v>986</v>
      </c>
      <c r="B500" s="3">
        <v>1630</v>
      </c>
      <c r="C500" s="4">
        <v>534307</v>
      </c>
      <c r="D500" s="9">
        <f>C500/$I$2</f>
        <v>6.6527774613333161E-5</v>
      </c>
    </row>
    <row r="501" spans="1:4" x14ac:dyDescent="0.2">
      <c r="A501" s="3" t="s">
        <v>941</v>
      </c>
      <c r="B501" s="3">
        <v>4480</v>
      </c>
      <c r="C501" s="4">
        <v>518295</v>
      </c>
      <c r="D501" s="9">
        <f>C501/$I$2</f>
        <v>6.4534084231008591E-5</v>
      </c>
    </row>
    <row r="502" spans="1:4" x14ac:dyDescent="0.2">
      <c r="A502" s="3" t="s">
        <v>761</v>
      </c>
      <c r="B502" s="3">
        <v>3330</v>
      </c>
      <c r="C502" s="4">
        <v>513778</v>
      </c>
      <c r="D502" s="9">
        <f>C502/$I$2</f>
        <v>6.3971662331373315E-5</v>
      </c>
    </row>
    <row r="503" spans="1:4" x14ac:dyDescent="0.2">
      <c r="A503" s="3" t="s">
        <v>23</v>
      </c>
      <c r="B503" s="3">
        <v>1360</v>
      </c>
      <c r="C503" s="4">
        <v>507974</v>
      </c>
      <c r="D503" s="9">
        <f>C503/$I$2</f>
        <v>6.3248993147073303E-5</v>
      </c>
    </row>
    <row r="504" spans="1:4" x14ac:dyDescent="0.2">
      <c r="A504" s="3" t="s">
        <v>999</v>
      </c>
      <c r="B504" s="3">
        <v>3470</v>
      </c>
      <c r="C504" s="4">
        <v>505408</v>
      </c>
      <c r="D504" s="9">
        <f>C504/$I$2</f>
        <v>6.292949467586141E-5</v>
      </c>
    </row>
    <row r="505" spans="1:4" x14ac:dyDescent="0.2">
      <c r="A505" s="3" t="s">
        <v>857</v>
      </c>
      <c r="B505" s="3">
        <v>5590</v>
      </c>
      <c r="C505" s="4">
        <v>500494</v>
      </c>
      <c r="D505" s="9">
        <f>C505/$I$2</f>
        <v>6.2317641407141517E-5</v>
      </c>
    </row>
    <row r="506" spans="1:4" x14ac:dyDescent="0.2">
      <c r="A506" s="3" t="s">
        <v>929</v>
      </c>
      <c r="B506" s="3">
        <v>1530</v>
      </c>
      <c r="C506" s="4">
        <v>497767</v>
      </c>
      <c r="D506" s="9">
        <f>C506/$I$2</f>
        <v>6.1978096461313446E-5</v>
      </c>
    </row>
    <row r="507" spans="1:4" x14ac:dyDescent="0.2">
      <c r="A507" s="3" t="s">
        <v>954</v>
      </c>
      <c r="B507" s="3">
        <v>4220</v>
      </c>
      <c r="C507" s="4">
        <v>496399</v>
      </c>
      <c r="D507" s="9">
        <f>C507/$I$2</f>
        <v>6.1807763683208278E-5</v>
      </c>
    </row>
    <row r="508" spans="1:4" x14ac:dyDescent="0.2">
      <c r="A508" s="3" t="s">
        <v>768</v>
      </c>
      <c r="B508" s="3">
        <v>4410</v>
      </c>
      <c r="C508" s="4">
        <v>486938</v>
      </c>
      <c r="D508" s="9">
        <f>C508/$I$2</f>
        <v>6.0629753146912205E-5</v>
      </c>
    </row>
    <row r="509" spans="1:4" x14ac:dyDescent="0.2">
      <c r="A509" s="3" t="s">
        <v>769</v>
      </c>
      <c r="B509" s="3">
        <v>4430</v>
      </c>
      <c r="C509" s="4">
        <v>479330</v>
      </c>
      <c r="D509" s="9">
        <f>C509/$I$2</f>
        <v>5.9682463837099238E-5</v>
      </c>
    </row>
    <row r="510" spans="1:4" x14ac:dyDescent="0.2">
      <c r="A510" s="3" t="s">
        <v>758</v>
      </c>
      <c r="B510" s="3">
        <v>2200</v>
      </c>
      <c r="C510" s="4">
        <v>477287</v>
      </c>
      <c r="D510" s="9">
        <f>C510/$I$2</f>
        <v>5.9428085280323751E-5</v>
      </c>
    </row>
    <row r="511" spans="1:4" x14ac:dyDescent="0.2">
      <c r="A511" s="3" t="s">
        <v>886</v>
      </c>
      <c r="B511" s="3">
        <v>970</v>
      </c>
      <c r="C511" s="4">
        <v>476041</v>
      </c>
      <c r="D511" s="9">
        <f>C511/$I$2</f>
        <v>5.9272942998511584E-5</v>
      </c>
    </row>
    <row r="512" spans="1:4" x14ac:dyDescent="0.2">
      <c r="A512" s="3" t="s">
        <v>925</v>
      </c>
      <c r="B512" s="3">
        <v>460</v>
      </c>
      <c r="C512" s="4">
        <v>474134</v>
      </c>
      <c r="D512" s="9">
        <f>C512/$I$2</f>
        <v>5.9035498109734862E-5</v>
      </c>
    </row>
    <row r="513" spans="1:4" x14ac:dyDescent="0.2">
      <c r="A513" s="3" t="s">
        <v>965</v>
      </c>
      <c r="B513" s="3">
        <v>5200</v>
      </c>
      <c r="C513" s="4">
        <v>463900</v>
      </c>
      <c r="D513" s="9">
        <f>C513/$I$2</f>
        <v>5.7761239592828187E-5</v>
      </c>
    </row>
    <row r="514" spans="1:4" x14ac:dyDescent="0.2">
      <c r="A514" s="3" t="s">
        <v>770</v>
      </c>
      <c r="B514" s="3">
        <v>4470</v>
      </c>
      <c r="C514" s="4">
        <v>462515</v>
      </c>
      <c r="D514" s="9">
        <f>C514/$I$2</f>
        <v>5.7588790106223176E-5</v>
      </c>
    </row>
    <row r="515" spans="1:4" x14ac:dyDescent="0.2">
      <c r="A515" s="3" t="s">
        <v>998</v>
      </c>
      <c r="B515" s="3">
        <v>1710</v>
      </c>
      <c r="C515" s="4">
        <v>455236</v>
      </c>
      <c r="D515" s="9">
        <f>C515/$I$2</f>
        <v>5.668246533149544E-5</v>
      </c>
    </row>
    <row r="516" spans="1:4" x14ac:dyDescent="0.2">
      <c r="A516" s="3" t="s">
        <v>265</v>
      </c>
      <c r="B516" s="3">
        <v>4580</v>
      </c>
      <c r="C516" s="4">
        <v>449963</v>
      </c>
      <c r="D516" s="9">
        <f>C516/$I$2</f>
        <v>5.6025912159749412E-5</v>
      </c>
    </row>
    <row r="517" spans="1:4" x14ac:dyDescent="0.2">
      <c r="A517" s="3" t="s">
        <v>748</v>
      </c>
      <c r="B517" s="3">
        <v>930</v>
      </c>
      <c r="C517" s="4">
        <v>447865</v>
      </c>
      <c r="D517" s="9">
        <f>C517/$I$2</f>
        <v>5.5764685428415601E-5</v>
      </c>
    </row>
    <row r="518" spans="1:4" x14ac:dyDescent="0.2">
      <c r="A518" s="3" t="s">
        <v>267</v>
      </c>
      <c r="B518" s="3">
        <v>4760</v>
      </c>
      <c r="C518" s="4">
        <v>447363</v>
      </c>
      <c r="D518" s="9">
        <f>C518/$I$2</f>
        <v>5.5702180271537826E-5</v>
      </c>
    </row>
    <row r="519" spans="1:4" x14ac:dyDescent="0.2">
      <c r="A519" s="3" t="s">
        <v>913</v>
      </c>
      <c r="B519" s="3">
        <v>3830</v>
      </c>
      <c r="C519" s="4">
        <v>446744</v>
      </c>
      <c r="D519" s="9">
        <f>C519/$I$2</f>
        <v>5.5625107179690528E-5</v>
      </c>
    </row>
    <row r="520" spans="1:4" x14ac:dyDescent="0.2">
      <c r="A520" s="3" t="s">
        <v>896</v>
      </c>
      <c r="B520" s="3">
        <v>560</v>
      </c>
      <c r="C520" s="4">
        <v>440399</v>
      </c>
      <c r="D520" s="9">
        <f>C520/$I$2</f>
        <v>5.4835076860189572E-5</v>
      </c>
    </row>
    <row r="521" spans="1:4" x14ac:dyDescent="0.2">
      <c r="A521" s="3" t="s">
        <v>934</v>
      </c>
      <c r="B521" s="3">
        <v>3100</v>
      </c>
      <c r="C521" s="4">
        <v>438495</v>
      </c>
      <c r="D521" s="9">
        <f>C521/$I$2</f>
        <v>5.4598005508206936E-5</v>
      </c>
    </row>
    <row r="522" spans="1:4" x14ac:dyDescent="0.2">
      <c r="A522" s="3" t="s">
        <v>900</v>
      </c>
      <c r="B522" s="3">
        <v>1440</v>
      </c>
      <c r="C522" s="4">
        <v>435156</v>
      </c>
      <c r="D522" s="9">
        <f>C522/$I$2</f>
        <v>5.4182259056384441E-5</v>
      </c>
    </row>
    <row r="523" spans="1:4" x14ac:dyDescent="0.2">
      <c r="A523" s="3" t="s">
        <v>981</v>
      </c>
      <c r="B523" s="3">
        <v>5540</v>
      </c>
      <c r="C523" s="4">
        <v>433186</v>
      </c>
      <c r="D523" s="9">
        <f>C523/$I$2</f>
        <v>5.3936969894931824E-5</v>
      </c>
    </row>
    <row r="524" spans="1:4" x14ac:dyDescent="0.2">
      <c r="A524" s="3" t="s">
        <v>840</v>
      </c>
      <c r="B524" s="3">
        <v>1820</v>
      </c>
      <c r="C524" s="4">
        <v>428908</v>
      </c>
      <c r="D524" s="9">
        <f>C524/$I$2</f>
        <v>5.3404306426559073E-5</v>
      </c>
    </row>
    <row r="525" spans="1:4" x14ac:dyDescent="0.2">
      <c r="A525" s="3" t="s">
        <v>779</v>
      </c>
      <c r="B525" s="3">
        <v>830</v>
      </c>
      <c r="C525" s="4">
        <v>419983</v>
      </c>
      <c r="D525" s="9">
        <f>C525/$I$2</f>
        <v>5.2293034464140467E-5</v>
      </c>
    </row>
    <row r="526" spans="1:4" x14ac:dyDescent="0.2">
      <c r="A526" s="3" t="s">
        <v>962</v>
      </c>
      <c r="B526" s="3">
        <v>3640</v>
      </c>
      <c r="C526" s="4">
        <v>416389</v>
      </c>
      <c r="D526" s="9">
        <f>C526/$I$2</f>
        <v>5.18455373848203E-5</v>
      </c>
    </row>
    <row r="527" spans="1:4" x14ac:dyDescent="0.2">
      <c r="A527" s="3" t="s">
        <v>764</v>
      </c>
      <c r="B527" s="3">
        <v>3740</v>
      </c>
      <c r="C527" s="4">
        <v>408214</v>
      </c>
      <c r="D527" s="9">
        <f>C527/$I$2</f>
        <v>5.0827649620924266E-5</v>
      </c>
    </row>
    <row r="528" spans="1:4" x14ac:dyDescent="0.2">
      <c r="A528" s="3" t="s">
        <v>762</v>
      </c>
      <c r="B528" s="3">
        <v>3350</v>
      </c>
      <c r="C528" s="4">
        <v>404659</v>
      </c>
      <c r="D528" s="9">
        <f>C528/$I$2</f>
        <v>5.0385008519927276E-5</v>
      </c>
    </row>
    <row r="529" spans="1:4" x14ac:dyDescent="0.2">
      <c r="A529" s="3" t="s">
        <v>916</v>
      </c>
      <c r="B529" s="3">
        <v>4570</v>
      </c>
      <c r="C529" s="4">
        <v>392112</v>
      </c>
      <c r="D529" s="9">
        <f>C529/$I$2</f>
        <v>4.882275313477699E-5</v>
      </c>
    </row>
    <row r="530" spans="1:4" x14ac:dyDescent="0.2">
      <c r="A530" s="3" t="s">
        <v>766</v>
      </c>
      <c r="B530" s="3">
        <v>3850</v>
      </c>
      <c r="C530" s="4">
        <v>380101</v>
      </c>
      <c r="D530" s="9">
        <f>C530/$I$2</f>
        <v>4.7327236323504178E-5</v>
      </c>
    </row>
    <row r="531" spans="1:4" x14ac:dyDescent="0.2">
      <c r="A531" s="3" t="s">
        <v>18</v>
      </c>
      <c r="B531" s="3">
        <v>745</v>
      </c>
      <c r="C531" s="4">
        <v>367314</v>
      </c>
      <c r="D531" s="9">
        <f>C531/$I$2</f>
        <v>4.5735097994826672E-5</v>
      </c>
    </row>
    <row r="532" spans="1:4" x14ac:dyDescent="0.2">
      <c r="A532" s="3" t="s">
        <v>1006</v>
      </c>
      <c r="B532" s="3">
        <v>2040</v>
      </c>
      <c r="C532" s="4">
        <v>366285</v>
      </c>
      <c r="D532" s="9">
        <f>C532/$I$2</f>
        <v>4.5606974874453702E-5</v>
      </c>
    </row>
    <row r="533" spans="1:4" x14ac:dyDescent="0.2">
      <c r="A533" s="3" t="s">
        <v>775</v>
      </c>
      <c r="B533" s="3">
        <v>5880</v>
      </c>
      <c r="C533" s="4">
        <v>365484</v>
      </c>
      <c r="D533" s="9">
        <f>C533/$I$2</f>
        <v>4.5507240550431601E-5</v>
      </c>
    </row>
    <row r="534" spans="1:4" x14ac:dyDescent="0.2">
      <c r="A534" s="3" t="s">
        <v>767</v>
      </c>
      <c r="B534" s="3">
        <v>3870</v>
      </c>
      <c r="C534" s="4">
        <v>353732</v>
      </c>
      <c r="D534" s="9">
        <f>C534/$I$2</f>
        <v>4.4043972415715243E-5</v>
      </c>
    </row>
    <row r="535" spans="1:4" x14ac:dyDescent="0.2">
      <c r="A535" s="3" t="s">
        <v>745</v>
      </c>
      <c r="B535" s="3">
        <v>40</v>
      </c>
      <c r="C535" s="4">
        <v>346196</v>
      </c>
      <c r="D535" s="9">
        <f>C535/$I$2</f>
        <v>4.3105647988960437E-5</v>
      </c>
    </row>
    <row r="536" spans="1:4" x14ac:dyDescent="0.2">
      <c r="A536" s="3" t="s">
        <v>880</v>
      </c>
      <c r="B536" s="3">
        <v>3180</v>
      </c>
      <c r="C536" s="4">
        <v>334550</v>
      </c>
      <c r="D536" s="9">
        <f>C536/$I$2</f>
        <v>4.165557815430194E-5</v>
      </c>
    </row>
    <row r="537" spans="1:4" x14ac:dyDescent="0.2">
      <c r="A537" s="3" t="s">
        <v>347</v>
      </c>
      <c r="B537" s="3">
        <v>1600</v>
      </c>
      <c r="C537" s="4">
        <v>333405</v>
      </c>
      <c r="D537" s="9">
        <f>C537/$I$2</f>
        <v>4.1513011611224149E-5</v>
      </c>
    </row>
    <row r="538" spans="1:4" x14ac:dyDescent="0.2">
      <c r="A538" s="3" t="s">
        <v>749</v>
      </c>
      <c r="B538" s="3">
        <v>1070</v>
      </c>
      <c r="C538" s="4">
        <v>332477</v>
      </c>
      <c r="D538" s="9">
        <f>C538/$I$2</f>
        <v>4.1397464229585556E-5</v>
      </c>
    </row>
    <row r="539" spans="1:4" x14ac:dyDescent="0.2">
      <c r="A539" s="3" t="s">
        <v>921</v>
      </c>
      <c r="B539" s="3">
        <v>4990</v>
      </c>
      <c r="C539" s="4">
        <v>327549</v>
      </c>
      <c r="D539" s="9">
        <f>C539/$I$2</f>
        <v>4.0783867789159906E-5</v>
      </c>
    </row>
    <row r="540" spans="1:4" x14ac:dyDescent="0.2">
      <c r="A540" s="3" t="s">
        <v>907</v>
      </c>
      <c r="B540" s="3">
        <v>2720</v>
      </c>
      <c r="C540" s="4">
        <v>321655</v>
      </c>
      <c r="D540" s="9">
        <f>C540/$I$2</f>
        <v>4.0049992501037189E-5</v>
      </c>
    </row>
    <row r="541" spans="1:4" x14ac:dyDescent="0.2">
      <c r="A541" s="3" t="s">
        <v>865</v>
      </c>
      <c r="B541" s="3">
        <v>670</v>
      </c>
      <c r="C541" s="4">
        <v>320754</v>
      </c>
      <c r="D541" s="9">
        <f>C541/$I$2</f>
        <v>3.9937806950545407E-5</v>
      </c>
    </row>
    <row r="542" spans="1:4" x14ac:dyDescent="0.2">
      <c r="A542" s="3" t="s">
        <v>839</v>
      </c>
      <c r="B542" s="3">
        <v>1465</v>
      </c>
      <c r="C542" s="4">
        <v>316882</v>
      </c>
      <c r="D542" s="9">
        <f>C542/$I$2</f>
        <v>3.9455695461639538E-5</v>
      </c>
    </row>
    <row r="543" spans="1:4" x14ac:dyDescent="0.2">
      <c r="A543" s="3" t="s">
        <v>752</v>
      </c>
      <c r="B543" s="3">
        <v>1380</v>
      </c>
      <c r="C543" s="4">
        <v>301245</v>
      </c>
      <c r="D543" s="9">
        <f>C543/$I$2</f>
        <v>3.7508697178576264E-5</v>
      </c>
    </row>
    <row r="544" spans="1:4" x14ac:dyDescent="0.2">
      <c r="A544" s="3" t="s">
        <v>948</v>
      </c>
      <c r="B544" s="3">
        <v>2350</v>
      </c>
      <c r="C544" s="4">
        <v>299583</v>
      </c>
      <c r="D544" s="9">
        <f>C544/$I$2</f>
        <v>3.7301757794650246E-5</v>
      </c>
    </row>
    <row r="545" spans="1:4" x14ac:dyDescent="0.2">
      <c r="A545" s="3" t="s">
        <v>755</v>
      </c>
      <c r="B545" s="3">
        <v>2050</v>
      </c>
      <c r="C545" s="4">
        <v>296531</v>
      </c>
      <c r="D545" s="9">
        <f>C545/$I$2</f>
        <v>3.6921746362795726E-5</v>
      </c>
    </row>
    <row r="546" spans="1:4" x14ac:dyDescent="0.2">
      <c r="A546" s="3" t="s">
        <v>924</v>
      </c>
      <c r="B546" s="3">
        <v>5640</v>
      </c>
      <c r="C546" s="4">
        <v>283442</v>
      </c>
      <c r="D546" s="9">
        <f>C546/$I$2</f>
        <v>3.52920053301798E-5</v>
      </c>
    </row>
    <row r="547" spans="1:4" x14ac:dyDescent="0.2">
      <c r="A547" s="3" t="s">
        <v>847</v>
      </c>
      <c r="B547" s="3">
        <v>4530</v>
      </c>
      <c r="C547" s="4">
        <v>282034</v>
      </c>
      <c r="D547" s="9">
        <f>C547/$I$2</f>
        <v>3.5116692061486752E-5</v>
      </c>
    </row>
    <row r="548" spans="1:4" x14ac:dyDescent="0.2">
      <c r="A548" s="3" t="s">
        <v>747</v>
      </c>
      <c r="B548" s="3">
        <v>740</v>
      </c>
      <c r="C548" s="4">
        <v>258676</v>
      </c>
      <c r="D548" s="9">
        <f>C548/$I$2</f>
        <v>3.2208334582699776E-5</v>
      </c>
    </row>
    <row r="549" spans="1:4" x14ac:dyDescent="0.2">
      <c r="A549" s="3" t="s">
        <v>933</v>
      </c>
      <c r="B549" s="3">
        <v>3090</v>
      </c>
      <c r="C549" s="4">
        <v>256377</v>
      </c>
      <c r="D549" s="9">
        <f>C549/$I$2</f>
        <v>3.1922080886161915E-5</v>
      </c>
    </row>
    <row r="550" spans="1:4" x14ac:dyDescent="0.2">
      <c r="A550" s="3" t="s">
        <v>828</v>
      </c>
      <c r="B550" s="3">
        <v>4700</v>
      </c>
      <c r="C550" s="4">
        <v>255774</v>
      </c>
      <c r="D550" s="9">
        <f>C550/$I$2</f>
        <v>3.184699999054977E-5</v>
      </c>
    </row>
    <row r="551" spans="1:4" x14ac:dyDescent="0.2">
      <c r="A551" s="3" t="s">
        <v>940</v>
      </c>
      <c r="B551" s="3">
        <v>4440</v>
      </c>
      <c r="C551" s="4">
        <v>254323</v>
      </c>
      <c r="D551" s="9">
        <f>C551/$I$2</f>
        <v>3.1666332694474764E-5</v>
      </c>
    </row>
    <row r="552" spans="1:4" x14ac:dyDescent="0.2">
      <c r="A552" s="3" t="s">
        <v>773</v>
      </c>
      <c r="B552" s="3">
        <v>4870</v>
      </c>
      <c r="C552" s="4">
        <v>248082</v>
      </c>
      <c r="D552" s="9">
        <f>C552/$I$2</f>
        <v>3.0889251650502271E-5</v>
      </c>
    </row>
    <row r="553" spans="1:4" x14ac:dyDescent="0.2">
      <c r="A553" s="3" t="s">
        <v>918</v>
      </c>
      <c r="B553" s="3">
        <v>4770</v>
      </c>
      <c r="C553" s="4">
        <v>241643</v>
      </c>
      <c r="D553" s="9">
        <f>C553/$I$2</f>
        <v>3.0087517178119817E-5</v>
      </c>
    </row>
    <row r="554" spans="1:4" x14ac:dyDescent="0.2">
      <c r="A554" s="3" t="s">
        <v>846</v>
      </c>
      <c r="B554" s="3">
        <v>3630</v>
      </c>
      <c r="C554" s="4">
        <v>241172</v>
      </c>
      <c r="D554" s="9">
        <f>C554/$I$2</f>
        <v>3.0028871901447638E-5</v>
      </c>
    </row>
    <row r="555" spans="1:4" x14ac:dyDescent="0.2">
      <c r="A555" s="3" t="s">
        <v>931</v>
      </c>
      <c r="B555" s="3">
        <v>2010</v>
      </c>
      <c r="C555" s="4">
        <v>238834</v>
      </c>
      <c r="D555" s="9">
        <f>C555/$I$2</f>
        <v>2.973776222658661E-5</v>
      </c>
    </row>
    <row r="556" spans="1:4" x14ac:dyDescent="0.2">
      <c r="A556" s="3" t="s">
        <v>763</v>
      </c>
      <c r="B556" s="3">
        <v>3730</v>
      </c>
      <c r="C556" s="4">
        <v>233870</v>
      </c>
      <c r="D556" s="9">
        <f>C556/$I$2</f>
        <v>2.911968334463188E-5</v>
      </c>
    </row>
    <row r="557" spans="1:4" x14ac:dyDescent="0.2">
      <c r="A557" s="3" t="s">
        <v>756</v>
      </c>
      <c r="B557" s="3">
        <v>2090</v>
      </c>
      <c r="C557" s="4">
        <v>215435</v>
      </c>
      <c r="D557" s="9">
        <f>C557/$I$2</f>
        <v>2.682429974494706E-5</v>
      </c>
    </row>
    <row r="558" spans="1:4" x14ac:dyDescent="0.2">
      <c r="A558" s="3" t="s">
        <v>772</v>
      </c>
      <c r="B558" s="3">
        <v>4620</v>
      </c>
      <c r="C558" s="4">
        <v>214881</v>
      </c>
      <c r="D558" s="9">
        <f>C558/$I$2</f>
        <v>2.6755319950305054E-5</v>
      </c>
    </row>
    <row r="559" spans="1:4" x14ac:dyDescent="0.2">
      <c r="A559" s="3" t="s">
        <v>945</v>
      </c>
      <c r="B559" s="3">
        <v>230</v>
      </c>
      <c r="C559" s="4">
        <v>201361</v>
      </c>
      <c r="D559" s="9">
        <f>C559/$I$2</f>
        <v>2.5071914131604821E-5</v>
      </c>
    </row>
    <row r="560" spans="1:4" x14ac:dyDescent="0.2">
      <c r="A560" s="3" t="s">
        <v>920</v>
      </c>
      <c r="B560" s="3">
        <v>4980</v>
      </c>
      <c r="C560" s="4">
        <v>197310</v>
      </c>
      <c r="D560" s="9">
        <f>C560/$I$2</f>
        <v>2.4567514947318236E-5</v>
      </c>
    </row>
    <row r="561" spans="1:4" x14ac:dyDescent="0.2">
      <c r="A561" s="3" t="s">
        <v>878</v>
      </c>
      <c r="B561" s="3">
        <v>2590</v>
      </c>
      <c r="C561" s="4">
        <v>191092</v>
      </c>
      <c r="D561" s="9">
        <f>C561/$I$2</f>
        <v>2.3793297685433765E-5</v>
      </c>
    </row>
    <row r="562" spans="1:4" x14ac:dyDescent="0.2">
      <c r="A562" s="3" t="s">
        <v>893</v>
      </c>
      <c r="B562" s="3">
        <v>180</v>
      </c>
      <c r="C562" s="4">
        <v>179323</v>
      </c>
      <c r="D562" s="9">
        <f>C562/$I$2</f>
        <v>2.2327912842217568E-5</v>
      </c>
    </row>
    <row r="563" spans="1:4" x14ac:dyDescent="0.2">
      <c r="A563" s="3" t="s">
        <v>950</v>
      </c>
      <c r="B563" s="3">
        <v>2550</v>
      </c>
      <c r="C563" s="4">
        <v>176054</v>
      </c>
      <c r="D563" s="9">
        <f>C563/$I$2</f>
        <v>2.192088224892385E-5</v>
      </c>
    </row>
    <row r="564" spans="1:4" x14ac:dyDescent="0.2">
      <c r="A564" s="3" t="s">
        <v>892</v>
      </c>
      <c r="B564" s="3">
        <v>130</v>
      </c>
      <c r="C564" s="4">
        <v>158039</v>
      </c>
      <c r="D564" s="9">
        <f>C564/$I$2</f>
        <v>1.9677793800411672E-5</v>
      </c>
    </row>
    <row r="565" spans="1:4" x14ac:dyDescent="0.2">
      <c r="A565" s="3" t="s">
        <v>956</v>
      </c>
      <c r="B565" s="3">
        <v>4720</v>
      </c>
      <c r="C565" s="4">
        <v>157219</v>
      </c>
      <c r="D565" s="9">
        <f>C565/$I$2</f>
        <v>1.9575693743360326E-5</v>
      </c>
    </row>
    <row r="566" spans="1:4" x14ac:dyDescent="0.2">
      <c r="A566" s="3" t="s">
        <v>911</v>
      </c>
      <c r="B566" s="3">
        <v>3250</v>
      </c>
      <c r="C566" s="4">
        <v>156083</v>
      </c>
      <c r="D566" s="9">
        <f>C566/$I$2</f>
        <v>1.9434247810664805E-5</v>
      </c>
    </row>
    <row r="567" spans="1:4" x14ac:dyDescent="0.2">
      <c r="A567" s="3" t="s">
        <v>746</v>
      </c>
      <c r="B567" s="3">
        <v>80</v>
      </c>
      <c r="C567" s="4">
        <v>146821</v>
      </c>
      <c r="D567" s="9">
        <f>C567/$I$2</f>
        <v>1.8281015215043387E-5</v>
      </c>
    </row>
    <row r="568" spans="1:4" x14ac:dyDescent="0.2">
      <c r="A568" s="3" t="s">
        <v>917</v>
      </c>
      <c r="B568" s="3">
        <v>4690</v>
      </c>
      <c r="C568" s="4">
        <v>109475</v>
      </c>
      <c r="D568" s="9">
        <f>C568/$I$2</f>
        <v>1.3630980177678091E-5</v>
      </c>
    </row>
    <row r="569" spans="1:4" x14ac:dyDescent="0.2">
      <c r="A569" s="3" t="s">
        <v>845</v>
      </c>
      <c r="B569" s="3">
        <v>1400</v>
      </c>
      <c r="C569" s="4">
        <v>100590</v>
      </c>
      <c r="D569" s="9">
        <f>C569/$I$2</f>
        <v>1.2524688705847354E-5</v>
      </c>
    </row>
    <row r="570" spans="1:4" x14ac:dyDescent="0.2">
      <c r="A570" s="3" t="s">
        <v>737</v>
      </c>
      <c r="B570" s="3">
        <v>2780</v>
      </c>
      <c r="C570" s="4">
        <v>92674</v>
      </c>
      <c r="D570" s="9">
        <f>C570/$I$2</f>
        <v>1.1539049618507781E-5</v>
      </c>
    </row>
    <row r="571" spans="1:4" x14ac:dyDescent="0.2">
      <c r="A571" s="3" t="s">
        <v>822</v>
      </c>
      <c r="B571" s="3">
        <v>170</v>
      </c>
      <c r="C571" s="4">
        <v>73609</v>
      </c>
      <c r="D571" s="9">
        <f>C571/$I$2</f>
        <v>9.165223292064002E-6</v>
      </c>
    </row>
    <row r="572" spans="1:4" x14ac:dyDescent="0.2">
      <c r="A572" s="3" t="s">
        <v>944</v>
      </c>
      <c r="B572" s="3">
        <v>210</v>
      </c>
      <c r="C572" s="4">
        <v>68567</v>
      </c>
      <c r="D572" s="9">
        <f>C572/$I$2</f>
        <v>8.5374324534629235E-6</v>
      </c>
    </row>
    <row r="573" spans="1:4" x14ac:dyDescent="0.2">
      <c r="A573" s="3" t="s">
        <v>906</v>
      </c>
      <c r="B573" s="3">
        <v>2320</v>
      </c>
      <c r="C573" s="4">
        <v>62459</v>
      </c>
      <c r="D573" s="9">
        <f>C573/$I$2</f>
        <v>7.7769115406950981E-6</v>
      </c>
    </row>
    <row r="574" spans="1:4" x14ac:dyDescent="0.2">
      <c r="A574" s="3" t="s">
        <v>829</v>
      </c>
      <c r="B574" s="3">
        <v>5060</v>
      </c>
      <c r="C574" s="4">
        <v>53971</v>
      </c>
      <c r="D574" s="9">
        <f>C574/$I$2</f>
        <v>6.7200514379489769E-6</v>
      </c>
    </row>
    <row r="575" spans="1:4" x14ac:dyDescent="0.2">
      <c r="A575" s="3" t="s">
        <v>890</v>
      </c>
      <c r="B575" s="3">
        <v>50</v>
      </c>
      <c r="C575" s="4">
        <v>47922</v>
      </c>
      <c r="D575" s="9">
        <f>C575/$I$2</f>
        <v>5.9668767487982594E-6</v>
      </c>
    </row>
    <row r="576" spans="1:4" x14ac:dyDescent="0.2">
      <c r="A576" s="3" t="s">
        <v>832</v>
      </c>
      <c r="B576" s="3">
        <v>5700</v>
      </c>
      <c r="C576" s="4">
        <v>40334</v>
      </c>
      <c r="D576" s="9">
        <f>C576/$I$2</f>
        <v>5.0220776842792241E-6</v>
      </c>
    </row>
    <row r="577" spans="1:4" x14ac:dyDescent="0.2">
      <c r="A577" s="3" t="s">
        <v>824</v>
      </c>
      <c r="B577" s="3">
        <v>730</v>
      </c>
      <c r="C577" s="4">
        <v>27009</v>
      </c>
      <c r="D577" s="9">
        <f>C577/$I$2</f>
        <v>3.3629517571948621E-6</v>
      </c>
    </row>
    <row r="578" spans="1:4" ht="17" thickBot="1" x14ac:dyDescent="0.25">
      <c r="A578" s="3" t="s">
        <v>771</v>
      </c>
      <c r="B578" s="3">
        <v>4500</v>
      </c>
      <c r="C578" s="5">
        <v>15439</v>
      </c>
      <c r="D578" s="9">
        <f>C578/$I$2</f>
        <v>1.9223448546533183E-6</v>
      </c>
    </row>
    <row r="579" spans="1:4" ht="17" thickTop="1" x14ac:dyDescent="0.2"/>
  </sheetData>
  <autoFilter ref="A1:D1" xr:uid="{9FD752F1-7A6C-4C45-8B38-0D757FAC2873}">
    <sortState ref="A2:D578">
      <sortCondition descending="1" ref="D1:D57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 Score Data</vt:lpstr>
      <vt:lpstr>NJ State 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Thompson</dc:creator>
  <cp:lastModifiedBy>Jeff Thompson</cp:lastModifiedBy>
  <dcterms:created xsi:type="dcterms:W3CDTF">2019-09-29T15:17:34Z</dcterms:created>
  <dcterms:modified xsi:type="dcterms:W3CDTF">2019-09-29T16:27:14Z</dcterms:modified>
</cp:coreProperties>
</file>