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7"/>
  </bookViews>
  <sheets>
    <sheet name="Maintan" sheetId="5" r:id="rId1"/>
    <sheet name="FLOW" sheetId="13" r:id="rId2"/>
    <sheet name="Managar-Sheet" sheetId="7" r:id="rId3"/>
    <sheet name="Godaun SHEET_ADMIN" sheetId="3" r:id="rId4"/>
    <sheet name="GODOWN SHEET_GODOWN USER" sheetId="15" r:id="rId5"/>
    <sheet name="Load-Man SHEET_ADMIN" sheetId="1" r:id="rId6"/>
    <sheet name="LOADMAN SHEET_LOADMAN USER" sheetId="12" r:id="rId7"/>
    <sheet name="IOCL CHALLAN" sheetId="8" r:id="rId8"/>
    <sheet name="CHALLAN_LOADMAN TO HAWKER" sheetId="10" r:id="rId9"/>
    <sheet name="Andar ki sheet" sheetId="4" r:id="rId10"/>
    <sheet name="Print PDC SQC Stock" sheetId="6" r:id="rId11"/>
    <sheet name="Sheet1" sheetId="16" r:id="rId12"/>
  </sheets>
  <calcPr calcId="124519"/>
  <fileRecoveryPr autoRecover="0"/>
</workbook>
</file>

<file path=xl/calcChain.xml><?xml version="1.0" encoding="utf-8"?>
<calcChain xmlns="http://schemas.openxmlformats.org/spreadsheetml/2006/main">
  <c r="D30" i="1"/>
  <c r="D28"/>
  <c r="D29"/>
  <c r="D26"/>
  <c r="H116" i="15"/>
  <c r="F87"/>
  <c r="E87"/>
  <c r="F86"/>
  <c r="E86"/>
  <c r="F85"/>
  <c r="E85"/>
  <c r="F84"/>
  <c r="E84"/>
  <c r="F83"/>
  <c r="E83"/>
  <c r="F82"/>
  <c r="E82"/>
  <c r="F81"/>
  <c r="E81"/>
  <c r="F80"/>
  <c r="E80"/>
  <c r="F79"/>
  <c r="E79"/>
  <c r="E49"/>
  <c r="F49" s="1"/>
  <c r="F48"/>
  <c r="E48"/>
  <c r="F47"/>
  <c r="E47"/>
  <c r="F46"/>
  <c r="E46"/>
  <c r="E45"/>
  <c r="F45" s="1"/>
  <c r="E44"/>
  <c r="F44" s="1"/>
  <c r="E43"/>
  <c r="F43" s="1"/>
  <c r="E42"/>
  <c r="F42" s="1"/>
  <c r="E41"/>
  <c r="F41" s="1"/>
  <c r="B35"/>
  <c r="H34"/>
  <c r="D27" i="1"/>
  <c r="M52"/>
  <c r="F52"/>
  <c r="E52"/>
  <c r="D52"/>
  <c r="C52"/>
  <c r="O50"/>
  <c r="L50"/>
  <c r="O49"/>
  <c r="O52" s="1"/>
  <c r="N49"/>
  <c r="N52" s="1"/>
  <c r="L49"/>
  <c r="K49"/>
  <c r="K52" s="1"/>
  <c r="O43"/>
  <c r="N43"/>
  <c r="M43"/>
  <c r="L43"/>
  <c r="K43"/>
  <c r="F43"/>
  <c r="E43"/>
  <c r="D43"/>
  <c r="C43"/>
  <c r="E32"/>
  <c r="B4"/>
  <c r="H34" i="12"/>
  <c r="G55" i="3"/>
  <c r="H92" i="12"/>
  <c r="B35"/>
  <c r="O51" i="3"/>
  <c r="O50"/>
  <c r="N50"/>
  <c r="L51"/>
  <c r="L50"/>
  <c r="K50"/>
  <c r="O53"/>
  <c r="N53"/>
  <c r="M53"/>
  <c r="L53"/>
  <c r="K53"/>
  <c r="O44"/>
  <c r="N44"/>
  <c r="M44"/>
  <c r="L44"/>
  <c r="K44"/>
  <c r="F53"/>
  <c r="E53"/>
  <c r="D53"/>
  <c r="C53"/>
  <c r="F44"/>
  <c r="E44"/>
  <c r="D44"/>
  <c r="C44"/>
  <c r="C32"/>
  <c r="D30"/>
  <c r="D31"/>
  <c r="D29"/>
  <c r="D36" i="6"/>
  <c r="C36"/>
  <c r="D35"/>
  <c r="C35"/>
  <c r="F8" i="7"/>
  <c r="F5"/>
  <c r="F6"/>
  <c r="F7"/>
  <c r="F4"/>
  <c r="B14" i="4"/>
  <c r="B27" i="6"/>
  <c r="B22"/>
  <c r="C8" i="7"/>
  <c r="D8"/>
  <c r="E8"/>
  <c r="C4" i="3"/>
  <c r="B28" i="5" s="1"/>
  <c r="B29"/>
  <c r="L52" i="1" l="1"/>
  <c r="C32"/>
  <c r="O55" i="3"/>
  <c r="D32"/>
  <c r="E5"/>
  <c r="E36" i="6"/>
  <c r="E35"/>
  <c r="G6" i="3"/>
  <c r="B32" i="1"/>
  <c r="G5" i="3"/>
  <c r="F32" i="1" l="1"/>
  <c r="B20" i="4"/>
  <c r="B7"/>
  <c r="D32" i="1" l="1"/>
  <c r="E4" i="3" l="1"/>
</calcChain>
</file>

<file path=xl/sharedStrings.xml><?xml version="1.0" encoding="utf-8"?>
<sst xmlns="http://schemas.openxmlformats.org/spreadsheetml/2006/main" count="973" uniqueCount="304">
  <si>
    <t>TOTAL</t>
  </si>
  <si>
    <t>RS</t>
  </si>
  <si>
    <t>REC</t>
  </si>
  <si>
    <t>Arun Kumar</t>
  </si>
  <si>
    <t xml:space="preserve">Rakesh kumar    </t>
  </si>
  <si>
    <t xml:space="preserve">Ram Singh    </t>
  </si>
  <si>
    <t>CASH CERRY</t>
  </si>
  <si>
    <t>NEW CON</t>
  </si>
  <si>
    <t>BALANC</t>
  </si>
  <si>
    <t>14.200Kg</t>
  </si>
  <si>
    <t>19.000Kg</t>
  </si>
  <si>
    <t>Fild Silendar -Isue</t>
  </si>
  <si>
    <t>Mpt Silndar - Rec</t>
  </si>
  <si>
    <t>Dij Sing / Vochar No</t>
  </si>
  <si>
    <t>Rs Rec.</t>
  </si>
  <si>
    <t>Total</t>
  </si>
  <si>
    <t>Rec IOCL</t>
  </si>
  <si>
    <t>GODAUN</t>
  </si>
  <si>
    <t>LOAD -1</t>
  </si>
  <si>
    <t>LOAD-2</t>
  </si>
  <si>
    <t>LOAD-3</t>
  </si>
  <si>
    <t>LOAD-1 (  UP-32-Dy-8925 )</t>
  </si>
  <si>
    <t>LOAD-2 (  UP-32-Dy-8925 )</t>
  </si>
  <si>
    <t>LOAD-3 (  UP-32-Dy-8925 )</t>
  </si>
  <si>
    <t>LOAD-4 (  UP-32-Dy-8925 )</t>
  </si>
  <si>
    <t>LOAD-DILEVARI</t>
  </si>
  <si>
    <t>SHEET</t>
  </si>
  <si>
    <t>DILEVARI</t>
  </si>
  <si>
    <t>Maintan</t>
  </si>
  <si>
    <t>Goudaun</t>
  </si>
  <si>
    <t>Managar</t>
  </si>
  <si>
    <t>Load</t>
  </si>
  <si>
    <t xml:space="preserve"> HAWKER</t>
  </si>
  <si>
    <t>Item</t>
  </si>
  <si>
    <t>REPORT MI UPAR TO IS TRH DIKHAI DE -  OR INTAR KARNE PAR ANDAR SABKI SHEET  ORIJNAL (GODAUN -SHEET) DIKHAI DE</t>
  </si>
  <si>
    <t>KYC-Print</t>
  </si>
  <si>
    <t xml:space="preserve"> UP-32-Dy-8925 Load Man Ki Sheet mi apne aap pahuch jaye or load man sig hone par uski sheet mi dikahi de</t>
  </si>
  <si>
    <t>Sare watan intar ho jaye jis watan par intar kare usmi fiding ho jaye alag alag dikhai de andar ki sheet jese 50+50+50+20+etc</t>
  </si>
  <si>
    <r>
      <t xml:space="preserve">intar karne par </t>
    </r>
    <r>
      <rPr>
        <b/>
        <sz val="14"/>
        <color rgb="FFFF0000"/>
        <rFont val="Arial"/>
        <family val="2"/>
      </rPr>
      <t xml:space="preserve">SQC Print &amp; Load Man Ko Dene Par PDC </t>
    </r>
    <r>
      <rPr>
        <sz val="14"/>
        <color theme="1"/>
        <rFont val="Arial"/>
        <family val="2"/>
      </rPr>
      <t>report print alag alag Andar ki sheet se print ho jaye</t>
    </r>
  </si>
  <si>
    <t>Ese hi load man ke khali silandar isu kare godaun par load man par to dikhai de par godau ki sheet par andar dikhai de ki ye rast mi h or upar  godaun incharg ki sing hone par aye &amp; sheet par dikhe de</t>
  </si>
  <si>
    <t>Booking</t>
  </si>
  <si>
    <t>Vochar No</t>
  </si>
  <si>
    <t>Sig Sheet 1 Pe</t>
  </si>
  <si>
    <t>BY-HAWKAR-DILEVARI</t>
  </si>
  <si>
    <t>Add -,Modify- delete</t>
  </si>
  <si>
    <t>Name ,S/oAdders , Bank Name , A/c No ETC</t>
  </si>
  <si>
    <t>PARTICULAR DATE KA DATA DEARCH HO JAAAYE</t>
  </si>
  <si>
    <t>IN AND OUT OPTION FOR USERS</t>
  </si>
  <si>
    <t>FINSINSH BUTTON</t>
  </si>
  <si>
    <t>BALANCE SHOWS BUTTON</t>
  </si>
  <si>
    <t>EMPTY FULL RECEIVE NA HONE PAR DAY CLOSE NA HO</t>
  </si>
  <si>
    <t>PRV</t>
  </si>
  <si>
    <t>NEXT</t>
  </si>
  <si>
    <t>DAY CLOSE</t>
  </si>
  <si>
    <t>05.000Kg</t>
  </si>
  <si>
    <t>Hawker charges</t>
  </si>
  <si>
    <t>Hawker Charges</t>
  </si>
  <si>
    <t>Fild Cylinder 14.200Kg</t>
  </si>
  <si>
    <t>Item Name</t>
  </si>
  <si>
    <t>Challan No</t>
  </si>
  <si>
    <t>Mpt Cylinder 14.200Kg</t>
  </si>
  <si>
    <t>Fild Cylinder 19.000Kg</t>
  </si>
  <si>
    <t>No Traction</t>
  </si>
  <si>
    <t>har isue rec. par challan print or Godaun par challan ke sang  PDC &amp; SQC Report</t>
  </si>
  <si>
    <t>Godaun -Sheet</t>
  </si>
  <si>
    <t>Date</t>
  </si>
  <si>
    <t>01.04.2020</t>
  </si>
  <si>
    <t>PDC REPORT</t>
  </si>
  <si>
    <t>S.No</t>
  </si>
  <si>
    <t>Cylinder No</t>
  </si>
  <si>
    <t>Gross              ( Actual) Wt.</t>
  </si>
  <si>
    <t>Tare Wt.</t>
  </si>
  <si>
    <t xml:space="preserve">Gas Wt. </t>
  </si>
  <si>
    <t>Under Wt.</t>
  </si>
  <si>
    <t>Seal OK</t>
  </si>
  <si>
    <t>Bunk Leak (With Seal)</t>
  </si>
  <si>
    <t>Bunk Leak (W/o Seal)</t>
  </si>
  <si>
    <t>Valve Leak</t>
  </si>
  <si>
    <t>Without O-Ring</t>
  </si>
  <si>
    <t>Water Filled</t>
  </si>
  <si>
    <t>Body Leak</t>
  </si>
  <si>
    <t>5 Years Test</t>
  </si>
  <si>
    <t>Remarks</t>
  </si>
  <si>
    <t>YES</t>
  </si>
  <si>
    <t>OK</t>
  </si>
  <si>
    <t>NO</t>
  </si>
  <si>
    <t>------</t>
  </si>
  <si>
    <t>ITEM</t>
  </si>
  <si>
    <t>OPNING</t>
  </si>
  <si>
    <t>ISUE</t>
  </si>
  <si>
    <t>CLOSING</t>
  </si>
  <si>
    <t>Fild Cylinder 14.200 Kg</t>
  </si>
  <si>
    <t>Mpt Cylinder 14.200 Kg</t>
  </si>
  <si>
    <t>Mpt Cylinder 19.000 Kg</t>
  </si>
  <si>
    <t>Fild Cylinder 19.000 Kg</t>
  </si>
  <si>
    <t>STOCK REG</t>
  </si>
  <si>
    <t xml:space="preserve">USER </t>
  </si>
  <si>
    <t>Fild Cylinder (D) 5.000 Kg</t>
  </si>
  <si>
    <t>Mpt Cylinder (D) 5.000 Kg</t>
  </si>
  <si>
    <t>Fild Cylinder  (C) 5.000 Kg</t>
  </si>
  <si>
    <t>Mpt Cylinder (C) 5.000 Kg</t>
  </si>
  <si>
    <t>5.000Kg ( C )</t>
  </si>
  <si>
    <t>5.000Kg ( D )</t>
  </si>
  <si>
    <t>QTY</t>
  </si>
  <si>
    <t>Challan Print</t>
  </si>
  <si>
    <t>MANAGAR -SHEET</t>
  </si>
  <si>
    <t xml:space="preserve">Opning </t>
  </si>
  <si>
    <t>YE LOAD MEN  RECor Hawkar  KA JOD AYE</t>
  </si>
  <si>
    <t>Load man ki Sheet se aye</t>
  </si>
  <si>
    <t>Side</t>
  </si>
  <si>
    <t>Co. Name Adders</t>
  </si>
  <si>
    <t>Opning Stock</t>
  </si>
  <si>
    <t>Name :-</t>
  </si>
  <si>
    <t>Gadi No:-</t>
  </si>
  <si>
    <t>Qty</t>
  </si>
  <si>
    <t>Sig</t>
  </si>
  <si>
    <t>Date:-</t>
  </si>
  <si>
    <t>ISUE CHALLAN</t>
  </si>
  <si>
    <t>Challan No:-</t>
  </si>
  <si>
    <t>Draivar /Hawkar/Costmer</t>
  </si>
  <si>
    <t>DATA REFRESH UPTO PARTICULAR DATE OR 31 MARCH Til Date  To Up Date</t>
  </si>
  <si>
    <t>Name</t>
  </si>
  <si>
    <t>Rate</t>
  </si>
  <si>
    <t>LOADMAN</t>
  </si>
  <si>
    <r>
      <t xml:space="preserve">Stock Sumarry With Challan  </t>
    </r>
    <r>
      <rPr>
        <b/>
        <sz val="11"/>
        <color rgb="FFFF0000"/>
        <rFont val="Calibri"/>
        <family val="2"/>
        <scheme val="minor"/>
      </rPr>
      <t>( both At Godown and at Loadman</t>
    </r>
    <r>
      <rPr>
        <b/>
        <sz val="11"/>
        <color theme="1"/>
        <rFont val="Calibri"/>
        <family val="2"/>
        <scheme val="minor"/>
      </rPr>
      <t>)</t>
    </r>
  </si>
  <si>
    <t>Godown par Stock Summary and Closing Stock k aprint ho</t>
  </si>
  <si>
    <t>Loadman bhi Stock Summary and Closing Stock ke print ka option</t>
  </si>
  <si>
    <t>GODOWN RECEIVE STATUS</t>
  </si>
  <si>
    <t>14.2 KG CYLINDER</t>
  </si>
  <si>
    <t>INVOICE NO.</t>
  </si>
  <si>
    <t>NO.OF CYLINDERS</t>
  </si>
  <si>
    <t>UPGISPAQPPPQ</t>
  </si>
  <si>
    <t>UPGISPKQPPPQ</t>
  </si>
  <si>
    <t>RS (MRP)</t>
  </si>
  <si>
    <t>RS (REC)</t>
  </si>
  <si>
    <t>NC HAWKER SE EMPTY AND MRP NHI LENI</t>
  </si>
  <si>
    <t>CASH 7 CARRY HAWHER SE COMMISIION NHI LENA</t>
  </si>
  <si>
    <t>NC ISSUE</t>
  </si>
  <si>
    <t>TV OUT RECEIVE</t>
  </si>
  <si>
    <t>BRIJWASI INDANE GAS SERVICE</t>
  </si>
  <si>
    <t>LOAD MAN NAME</t>
  </si>
  <si>
    <t>VEHICLE NAME</t>
  </si>
  <si>
    <t>CHALLAN NO:</t>
  </si>
  <si>
    <t>DATE:</t>
  </si>
  <si>
    <t>HAWKER NAME</t>
  </si>
  <si>
    <t>No.</t>
  </si>
  <si>
    <t>Amount</t>
  </si>
  <si>
    <t>14.0 Kg Cyl</t>
  </si>
  <si>
    <t>19.0 Kg Cyl.</t>
  </si>
  <si>
    <t>5.0 Kg Dom.</t>
  </si>
  <si>
    <t>5.Kg Com</t>
  </si>
  <si>
    <t>Sign of LOADMAN</t>
  </si>
  <si>
    <t>L1(DATE)01</t>
  </si>
  <si>
    <t>(FILLED CYLINDER ISSUED)</t>
  </si>
  <si>
    <t>SALE TYPE:</t>
  </si>
  <si>
    <t>REFILL</t>
  </si>
  <si>
    <t>N C ISSUE</t>
  </si>
  <si>
    <t>CHALLAN TO GODOWN TO DELIVERY MEN</t>
  </si>
  <si>
    <t>CHALLAN TO LOADMAN TO DELIVERY MEN</t>
  </si>
  <si>
    <t>TIME:</t>
  </si>
  <si>
    <t>Sign of GODOWN INCHARGE</t>
  </si>
  <si>
    <t>540 /300</t>
  </si>
  <si>
    <t>541 /300</t>
  </si>
  <si>
    <t>542 /300</t>
  </si>
  <si>
    <t>543 /300</t>
  </si>
  <si>
    <t>43 / 32</t>
  </si>
  <si>
    <t>44 / 32</t>
  </si>
  <si>
    <t>45 / 45</t>
  </si>
  <si>
    <t>2000 / 1988</t>
  </si>
  <si>
    <t>Issue / Receive Cylinder</t>
  </si>
  <si>
    <t>HAWKER CASH STATUS</t>
  </si>
  <si>
    <t>BALANCE</t>
  </si>
  <si>
    <t>BACK</t>
  </si>
  <si>
    <t>TV OUT</t>
  </si>
  <si>
    <t>CX123456</t>
  </si>
  <si>
    <t>RECEIVE</t>
  </si>
  <si>
    <t xml:space="preserve"> NO.FROM HAWKER</t>
  </si>
  <si>
    <t>ISSUE</t>
  </si>
  <si>
    <t>AMOUNT</t>
  </si>
  <si>
    <t>5.00Kg     ( COM )</t>
  </si>
  <si>
    <t>5.00 Kg   (DOM )</t>
  </si>
  <si>
    <t>19.00 Kg</t>
  </si>
  <si>
    <t>14.20 Kg</t>
  </si>
  <si>
    <t>CHALLAN NO.</t>
  </si>
  <si>
    <t xml:space="preserve">RECEIVE EMPTY Cylinder </t>
  </si>
  <si>
    <t>CX123459</t>
  </si>
  <si>
    <t xml:space="preserve">Filled Cylinder </t>
  </si>
  <si>
    <t>EMPTY</t>
  </si>
  <si>
    <t>FILLED</t>
  </si>
  <si>
    <t>GODOWN -DELIVERY MAN (RAKESH KUMAR)</t>
  </si>
  <si>
    <t>(ON CLICKING ON EMPTY TAB)</t>
  </si>
  <si>
    <t>(ON CLICKING ON FILLEDTAB)</t>
  </si>
  <si>
    <t xml:space="preserve"> G2305202</t>
  </si>
  <si>
    <t>G2305201</t>
  </si>
  <si>
    <t>GODOWN -CASH &amp; CARRY</t>
  </si>
  <si>
    <t>CONSUMER NO.</t>
  </si>
  <si>
    <t xml:space="preserve"> ISSUE</t>
  </si>
  <si>
    <t xml:space="preserve"> RECEIVE</t>
  </si>
  <si>
    <t>SELECTION OF ITEM FROM DROP DOWN</t>
  </si>
  <si>
    <t>NO. OF CYLINDERS</t>
  </si>
  <si>
    <t>SAVE</t>
  </si>
  <si>
    <t>ADD ITEM</t>
  </si>
  <si>
    <t>ITEM NAME</t>
  </si>
  <si>
    <t>SAVE &amp; PRINT CHALLAN</t>
  </si>
  <si>
    <t>SAVE &amp; PRINT PDC</t>
  </si>
  <si>
    <t>QUANTITY</t>
  </si>
  <si>
    <t>RECEIVE VOUCHURE</t>
  </si>
  <si>
    <t>ISSUE VOUCHURE</t>
  </si>
  <si>
    <t>SQC REPORT</t>
  </si>
  <si>
    <t>SAVE &amp; PRINT SQC</t>
  </si>
  <si>
    <t>select item from drop down</t>
  </si>
  <si>
    <t>ISSUE CHALLAN</t>
  </si>
  <si>
    <t>RECEIVE CHALLAN</t>
  </si>
  <si>
    <t>DRIVER NAME                                                               VECHILE NO.</t>
  </si>
  <si>
    <t>MANAGER SHEET</t>
  </si>
  <si>
    <t>GODOWN SHEET ADMIN USER</t>
  </si>
  <si>
    <t>ADMIN</t>
  </si>
  <si>
    <t>GODOWN USER</t>
  </si>
  <si>
    <t>GODOWN SHEET GODOWN USER</t>
  </si>
  <si>
    <t>ISSUE SCREEN</t>
  </si>
  <si>
    <t>RECEIVE SCREEN</t>
  </si>
  <si>
    <t>NC ISSUE SCREEN</t>
  </si>
  <si>
    <t>TV OUT REC SCREEN</t>
  </si>
  <si>
    <t>ISSUE CHALLAN SCREEN</t>
  </si>
  <si>
    <t xml:space="preserve">  </t>
  </si>
  <si>
    <t>FROM Godown Sheet_Admin</t>
  </si>
  <si>
    <t>SELECTION OF IOCL/LOADMAN/ HAWKER /Consumer FROM DROP DOWN</t>
  </si>
  <si>
    <t>CONSUMER NO :</t>
  </si>
  <si>
    <t>SCREEN IN CASE SELECTION = IOCL/ LOADMAN/HAWKER</t>
  </si>
  <si>
    <t>SCREEN IN CASE SELECTION = CONSUMER</t>
  </si>
  <si>
    <t>/IOCL /LOADMAN /HAWKER NAME</t>
  </si>
  <si>
    <t>DRIVER NAME  EDITABLE                               MOBILE NO.             Vechile No.</t>
  </si>
  <si>
    <t>SCREEN OPEN BY CLICKING RECEIVE</t>
  </si>
  <si>
    <t>RECEIVE FROM INDIAN OIL</t>
  </si>
  <si>
    <t>RECEIVE FROM LOAD MAN</t>
  </si>
  <si>
    <t>RECEIVE FROM HAWKER</t>
  </si>
  <si>
    <t>RECEIVE FROM CUSTOMER</t>
  </si>
  <si>
    <t>INDIAN OIL CORPORATION LIMITED</t>
  </si>
  <si>
    <t>CHALLAN NO</t>
  </si>
  <si>
    <t>IOCL INVICE NO.</t>
  </si>
  <si>
    <t>ACCEPT</t>
  </si>
  <si>
    <t>LOADMAN 2</t>
  </si>
  <si>
    <t>SCREEN ON CLICK REC. FROM LOAD MAN</t>
  </si>
  <si>
    <t>SCREEN ON CLICK REC. FROM INDIAN OIL</t>
  </si>
  <si>
    <t>S.NO</t>
  </si>
  <si>
    <t xml:space="preserve">LOADMAN </t>
  </si>
  <si>
    <t>POSITION</t>
  </si>
  <si>
    <t>LOADMN 2</t>
  </si>
  <si>
    <t>LOADMAN 3</t>
  </si>
  <si>
    <t>SDJPS33</t>
  </si>
  <si>
    <t>3IU3</t>
  </si>
  <si>
    <t>OI3U43</t>
  </si>
  <si>
    <t>SCREEN ON CLICK REC. FROM HAWKER</t>
  </si>
  <si>
    <t>SELECT HAWKER FROM DROP DOWN</t>
  </si>
  <si>
    <t xml:space="preserve">SAVE </t>
  </si>
  <si>
    <t>SCREEN ON CLICK SAVE</t>
  </si>
  <si>
    <t xml:space="preserve">HAWKER  NAME                                                             </t>
  </si>
  <si>
    <t>SCREEN ON CLICK REC. FROM CONSUMER</t>
  </si>
  <si>
    <t>RECEIVE VOUCHURE FROM CONSUMER</t>
  </si>
  <si>
    <t xml:space="preserve">CONSUMER NO,                                                         </t>
  </si>
  <si>
    <t>SCREEN OPEN BY CLICKING NC ISSUE</t>
  </si>
  <si>
    <t>NC ISSUE TO HAWKER</t>
  </si>
  <si>
    <t>NC ISSUE TO ONSUMER</t>
  </si>
  <si>
    <t>SCREEN ON CLICK NC ISSUE TO HAWKER</t>
  </si>
  <si>
    <t>NC ISSUEVOUCHURE</t>
  </si>
  <si>
    <t>SCREEN ON CLICK NC ISSUE TO CONSUMER</t>
  </si>
  <si>
    <t>SCREEN OPEN BY CLICKING TV OUT RECEIVE</t>
  </si>
  <si>
    <t>TV OUT REC FROM HAWKER</t>
  </si>
  <si>
    <t>TV OUT REC FROM CONSUMER</t>
  </si>
  <si>
    <t>SELECTION OF ONLY FILLED ITEM FROM DROP DOWN</t>
  </si>
  <si>
    <t>SCREEN ON CLICK TV OUT REC FROM HAWKER</t>
  </si>
  <si>
    <t>TV OUT REC VOUCHURE</t>
  </si>
  <si>
    <t>SELECTION OF ONLY EMPTYITEM FROM DROP DOWN</t>
  </si>
  <si>
    <t>SAVE  &amp; PRINT</t>
  </si>
  <si>
    <t>SCREEN ON CLICK TV OUT REC FROM CONSUMER</t>
  </si>
  <si>
    <t>SELECTION OF ONLY EMPTY ITEM FROM DROP DOWN</t>
  </si>
  <si>
    <t>SQC PRINT</t>
  </si>
  <si>
    <t>LOADMAN 1  UP-32-Dy-8925</t>
  </si>
  <si>
    <t>HAWKER DELIVERY</t>
  </si>
  <si>
    <t xml:space="preserve"> HAWKER 1</t>
  </si>
  <si>
    <t xml:space="preserve"> HAWKER 2</t>
  </si>
  <si>
    <t xml:space="preserve"> HAWKER 3</t>
  </si>
  <si>
    <t xml:space="preserve"> HAWKER 4</t>
  </si>
  <si>
    <t>GODOWN</t>
  </si>
  <si>
    <t>SELECTION OF GODOWN/ HAWKER /Consumer FROM DROP DOWN</t>
  </si>
  <si>
    <t>SCREEN IN CASE SELECTION = GODOWN/HAWKER</t>
  </si>
  <si>
    <t>GODOWN/HAWKER NAME</t>
  </si>
  <si>
    <t>Sign of LOADMAN INCHARGE</t>
  </si>
  <si>
    <t>Sign of LOADMANINCHARGE</t>
  </si>
  <si>
    <t>RECEIVE FROM GODOWN</t>
  </si>
  <si>
    <t>SCREEN ON CLICK REC. FROM GODOWN</t>
  </si>
  <si>
    <t>(ma</t>
  </si>
  <si>
    <t xml:space="preserve">CONSUMER NO (MANUAL)                                                         </t>
  </si>
  <si>
    <t>CHALLAN NO (AUTO)</t>
  </si>
  <si>
    <t>(MANUAL)</t>
  </si>
  <si>
    <t xml:space="preserve">DRIVER NAME </t>
  </si>
  <si>
    <t>VEHICLE NO</t>
  </si>
  <si>
    <t>CASH &amp; CARRY</t>
  </si>
  <si>
    <t>HAWKER 1</t>
  </si>
  <si>
    <t>5.00Kg       ( COM )</t>
  </si>
  <si>
    <t>GODOWN GIVE 1050 FILLED CYLINDER TO LOADMAN</t>
  </si>
  <si>
    <t>LOADMAN GIVE 1000 CYLINDER TO HAWKER</t>
  </si>
  <si>
    <t>1000 / 1988</t>
  </si>
  <si>
    <t>FROM LOADMAN Sheet_Admin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</si>
</sst>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00B0F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3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6" xfId="0" applyBorder="1"/>
    <xf numFmtId="0" fontId="1" fillId="0" borderId="6" xfId="0" applyFont="1" applyBorder="1"/>
    <xf numFmtId="0" fontId="0" fillId="0" borderId="0" xfId="0" applyBorder="1"/>
    <xf numFmtId="0" fontId="2" fillId="0" borderId="6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4" fillId="0" borderId="0" xfId="0" applyFont="1"/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164" fontId="0" fillId="2" borderId="3" xfId="0" applyNumberForma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6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43" fontId="0" fillId="0" borderId="0" xfId="1" applyFont="1"/>
    <xf numFmtId="0" fontId="1" fillId="0" borderId="3" xfId="0" applyFont="1" applyBorder="1"/>
    <xf numFmtId="0" fontId="16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left" indent="4"/>
    </xf>
    <xf numFmtId="0" fontId="17" fillId="0" borderId="0" xfId="0" applyFont="1" applyAlignment="1">
      <alignment horizontal="left"/>
    </xf>
    <xf numFmtId="0" fontId="16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1" fillId="3" borderId="5" xfId="2" applyFill="1" applyBorder="1" applyAlignment="1" applyProtection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4" fontId="0" fillId="0" borderId="27" xfId="0" applyNumberFormat="1" applyBorder="1"/>
    <xf numFmtId="0" fontId="16" fillId="0" borderId="27" xfId="0" applyFont="1" applyBorder="1"/>
    <xf numFmtId="0" fontId="16" fillId="0" borderId="22" xfId="0" applyFont="1" applyBorder="1"/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6" fillId="0" borderId="2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21" xfId="0" applyFont="1" applyBorder="1"/>
    <xf numFmtId="0" fontId="22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22" xfId="0" applyNumberForma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34" xfId="0" applyFont="1" applyBorder="1"/>
    <xf numFmtId="0" fontId="1" fillId="0" borderId="32" xfId="0" applyFont="1" applyBorder="1" applyAlignment="1">
      <alignment horizontal="center"/>
    </xf>
    <xf numFmtId="0" fontId="0" fillId="0" borderId="34" xfId="0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0" xfId="0" applyBorder="1"/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0" borderId="34" xfId="0" applyFont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24" fillId="0" borderId="21" xfId="0" applyFont="1" applyFill="1" applyBorder="1" applyAlignment="1">
      <alignment horizontal="center"/>
    </xf>
    <xf numFmtId="0" fontId="24" fillId="0" borderId="22" xfId="0" applyFont="1" applyFill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1" fillId="0" borderId="21" xfId="2" applyBorder="1" applyAlignment="1" applyProtection="1"/>
    <xf numFmtId="0" fontId="21" fillId="0" borderId="34" xfId="2" applyBorder="1" applyAlignment="1" applyProtection="1"/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1" fillId="2" borderId="3" xfId="2" applyFill="1" applyBorder="1" applyAlignment="1" applyProtection="1">
      <alignment horizontal="center"/>
    </xf>
    <xf numFmtId="0" fontId="21" fillId="0" borderId="3" xfId="2" applyBorder="1" applyAlignment="1" applyProtection="1"/>
    <xf numFmtId="0" fontId="21" fillId="0" borderId="38" xfId="2" applyBorder="1" applyAlignment="1" applyProtection="1">
      <alignment horizontal="center"/>
    </xf>
    <xf numFmtId="0" fontId="16" fillId="0" borderId="25" xfId="0" applyFont="1" applyBorder="1" applyAlignment="1">
      <alignment vertical="center"/>
    </xf>
    <xf numFmtId="14" fontId="0" fillId="0" borderId="25" xfId="0" applyNumberFormat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2" applyAlignment="1" applyProtection="1"/>
    <xf numFmtId="0" fontId="13" fillId="0" borderId="11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9" xfId="0" applyBorder="1"/>
    <xf numFmtId="0" fontId="13" fillId="0" borderId="3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13" fillId="0" borderId="3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1" fillId="0" borderId="21" xfId="2" applyBorder="1" applyAlignment="1" applyProtection="1">
      <alignment horizontal="center"/>
    </xf>
    <xf numFmtId="0" fontId="21" fillId="0" borderId="0" xfId="2" applyBorder="1" applyAlignment="1" applyProtection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/>
    <xf numFmtId="0" fontId="0" fillId="0" borderId="22" xfId="0" applyBorder="1" applyAlignment="1"/>
    <xf numFmtId="0" fontId="1" fillId="0" borderId="21" xfId="0" applyFont="1" applyBorder="1" applyAlignment="1">
      <alignment horizontal="center" vertical="center"/>
    </xf>
    <xf numFmtId="0" fontId="21" fillId="0" borderId="21" xfId="2" applyBorder="1" applyAlignment="1" applyProtection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1" fillId="0" borderId="18" xfId="2" applyBorder="1" applyAlignment="1" applyProtection="1">
      <alignment horizontal="center" vertical="center"/>
    </xf>
    <xf numFmtId="0" fontId="21" fillId="0" borderId="20" xfId="2" applyBorder="1" applyAlignment="1" applyProtection="1">
      <alignment horizontal="center" vertical="center"/>
    </xf>
    <xf numFmtId="0" fontId="21" fillId="0" borderId="23" xfId="2" applyBorder="1" applyAlignment="1" applyProtection="1">
      <alignment horizontal="center" vertical="center"/>
    </xf>
    <xf numFmtId="0" fontId="21" fillId="0" borderId="25" xfId="2" applyBorder="1" applyAlignment="1" applyProtection="1">
      <alignment horizontal="center" vertical="center"/>
    </xf>
    <xf numFmtId="0" fontId="25" fillId="0" borderId="18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1" fillId="0" borderId="0" xfId="2" applyAlignment="1" applyProtection="1">
      <alignment horizontal="center"/>
    </xf>
    <xf numFmtId="0" fontId="21" fillId="0" borderId="0" xfId="2" applyBorder="1" applyAlignment="1" applyProtection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1" fillId="0" borderId="21" xfId="2" applyBorder="1" applyAlignment="1" applyProtection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21" fillId="0" borderId="16" xfId="2" applyBorder="1" applyAlignment="1" applyProtection="1">
      <alignment horizontal="center" vertical="center"/>
    </xf>
    <xf numFmtId="0" fontId="21" fillId="0" borderId="42" xfId="2" applyBorder="1" applyAlignment="1" applyProtection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1" fillId="0" borderId="22" xfId="2" applyBorder="1" applyAlignment="1" applyProtection="1">
      <alignment horizont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1" fillId="0" borderId="15" xfId="2" applyBorder="1" applyAlignment="1" applyProtection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1" fillId="0" borderId="24" xfId="2" applyBorder="1" applyAlignment="1" applyProtection="1">
      <alignment horizontal="center"/>
    </xf>
    <xf numFmtId="0" fontId="2" fillId="0" borderId="0" xfId="0" applyFont="1" applyBorder="1"/>
    <xf numFmtId="0" fontId="1" fillId="0" borderId="12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>
      <selection activeCell="J32" sqref="J32"/>
    </sheetView>
  </sheetViews>
  <sheetFormatPr defaultRowHeight="15"/>
  <cols>
    <col min="2" max="2" width="17.28515625" customWidth="1"/>
    <col min="3" max="4" width="12.7109375" customWidth="1"/>
    <col min="5" max="5" width="13.85546875" customWidth="1"/>
    <col min="6" max="6" width="12.140625" customWidth="1"/>
    <col min="7" max="7" width="6.42578125" customWidth="1"/>
    <col min="8" max="8" width="10.85546875" customWidth="1"/>
    <col min="9" max="9" width="15.42578125" bestFit="1" customWidth="1"/>
    <col min="10" max="10" width="13.28515625" customWidth="1"/>
    <col min="11" max="11" width="15.42578125" bestFit="1" customWidth="1"/>
  </cols>
  <sheetData>
    <row r="1" spans="1:11">
      <c r="A1" s="38" t="s">
        <v>28</v>
      </c>
      <c r="B1" s="15"/>
      <c r="C1" s="15"/>
      <c r="D1" s="15"/>
      <c r="F1" s="15"/>
      <c r="G1" s="15"/>
      <c r="H1" s="15"/>
      <c r="I1" s="15"/>
      <c r="J1" s="37"/>
    </row>
    <row r="2" spans="1:11">
      <c r="A2" s="59">
        <v>1</v>
      </c>
      <c r="B2" s="66" t="s">
        <v>110</v>
      </c>
      <c r="C2" s="15" t="s">
        <v>104</v>
      </c>
      <c r="D2" s="15"/>
      <c r="F2" s="15"/>
      <c r="G2" s="15"/>
      <c r="H2" s="15"/>
      <c r="I2" s="15"/>
      <c r="J2" s="37"/>
    </row>
    <row r="3" spans="1:11">
      <c r="A3" s="59"/>
      <c r="B3" s="15"/>
      <c r="C3" s="104" t="s">
        <v>120</v>
      </c>
      <c r="D3" s="15"/>
      <c r="F3" s="15"/>
      <c r="G3" s="15"/>
      <c r="H3" s="15"/>
      <c r="I3" s="15"/>
      <c r="J3" s="37"/>
    </row>
    <row r="4" spans="1:11">
      <c r="A4" s="34">
        <v>2</v>
      </c>
      <c r="B4" s="36" t="s">
        <v>109</v>
      </c>
      <c r="C4" s="36" t="s">
        <v>44</v>
      </c>
      <c r="D4" s="15"/>
      <c r="E4" s="15"/>
      <c r="F4" s="15"/>
      <c r="G4" s="15"/>
      <c r="H4" s="34"/>
      <c r="I4" s="36"/>
      <c r="J4" s="37"/>
      <c r="K4" s="30"/>
    </row>
    <row r="5" spans="1:11">
      <c r="C5" s="30" t="s">
        <v>29</v>
      </c>
      <c r="J5" s="30"/>
      <c r="K5" s="30"/>
    </row>
    <row r="6" spans="1:11">
      <c r="C6" s="30" t="s">
        <v>31</v>
      </c>
      <c r="H6" s="28"/>
      <c r="K6" s="30"/>
    </row>
    <row r="7" spans="1:11">
      <c r="A7" s="28">
        <v>3</v>
      </c>
      <c r="B7" s="36" t="s">
        <v>96</v>
      </c>
      <c r="C7" s="29" t="s">
        <v>44</v>
      </c>
      <c r="H7" s="28"/>
      <c r="K7" s="30"/>
    </row>
    <row r="8" spans="1:11">
      <c r="A8" s="28"/>
      <c r="B8" s="29"/>
      <c r="C8" s="30" t="s">
        <v>30</v>
      </c>
      <c r="H8" s="28"/>
      <c r="K8" s="30"/>
    </row>
    <row r="9" spans="1:11">
      <c r="A9" s="28"/>
      <c r="B9" s="29"/>
      <c r="C9" s="30" t="s">
        <v>29</v>
      </c>
      <c r="H9" s="28"/>
      <c r="K9" s="30"/>
    </row>
    <row r="10" spans="1:11">
      <c r="A10" s="28"/>
      <c r="B10" s="29"/>
      <c r="C10" s="30" t="s">
        <v>123</v>
      </c>
      <c r="H10" s="28"/>
      <c r="K10" s="30"/>
    </row>
    <row r="11" spans="1:11">
      <c r="A11" s="28"/>
      <c r="B11" s="29"/>
      <c r="C11" s="103" t="s">
        <v>32</v>
      </c>
      <c r="H11" s="28"/>
      <c r="K11" s="30"/>
    </row>
    <row r="12" spans="1:11">
      <c r="A12" s="28">
        <v>4</v>
      </c>
      <c r="B12" s="29" t="s">
        <v>33</v>
      </c>
      <c r="C12" s="29" t="s">
        <v>44</v>
      </c>
      <c r="H12" s="28"/>
      <c r="J12" s="7"/>
      <c r="K12" s="30"/>
    </row>
    <row r="13" spans="1:11">
      <c r="A13" s="28"/>
      <c r="B13" s="29"/>
      <c r="C13" s="29" t="s">
        <v>121</v>
      </c>
      <c r="D13" s="28" t="s">
        <v>122</v>
      </c>
      <c r="E13" s="66" t="s">
        <v>111</v>
      </c>
      <c r="H13" s="28"/>
      <c r="J13" s="7"/>
      <c r="K13" s="30"/>
    </row>
    <row r="14" spans="1:11">
      <c r="C14" s="35" t="s">
        <v>9</v>
      </c>
      <c r="D14" s="31">
        <v>800</v>
      </c>
      <c r="E14" s="105"/>
      <c r="K14" s="30"/>
    </row>
    <row r="15" spans="1:11">
      <c r="C15" s="35" t="s">
        <v>10</v>
      </c>
      <c r="D15" s="31">
        <v>1200</v>
      </c>
      <c r="E15" s="105"/>
      <c r="K15" s="30"/>
    </row>
    <row r="16" spans="1:11">
      <c r="A16" s="42"/>
      <c r="B16" s="45"/>
      <c r="C16" s="35" t="s">
        <v>54</v>
      </c>
      <c r="D16" s="31">
        <v>400</v>
      </c>
      <c r="E16" s="105"/>
      <c r="H16" s="33"/>
      <c r="K16" s="30"/>
    </row>
    <row r="17" spans="1:15" ht="30">
      <c r="A17" s="42"/>
      <c r="B17" s="45"/>
      <c r="C17" s="94" t="s">
        <v>56</v>
      </c>
      <c r="D17" s="95">
        <v>20</v>
      </c>
      <c r="H17" s="33"/>
      <c r="K17" s="30"/>
    </row>
    <row r="18" spans="1:15">
      <c r="A18" s="42"/>
      <c r="B18" s="45"/>
      <c r="C18" s="96" t="s">
        <v>7</v>
      </c>
      <c r="D18" s="97">
        <v>0</v>
      </c>
      <c r="F18" s="11"/>
      <c r="G18" s="48"/>
      <c r="H18" s="33"/>
      <c r="K18" s="30"/>
    </row>
    <row r="19" spans="1:15">
      <c r="A19" s="42"/>
      <c r="B19" s="45"/>
      <c r="C19" s="44"/>
      <c r="F19" s="11"/>
      <c r="G19" s="48"/>
      <c r="H19" s="33"/>
      <c r="K19" s="30"/>
    </row>
    <row r="20" spans="1:15">
      <c r="A20" s="42">
        <v>5</v>
      </c>
      <c r="B20" s="35" t="s">
        <v>63</v>
      </c>
      <c r="C20" s="44"/>
      <c r="G20" s="31"/>
      <c r="H20" s="33"/>
      <c r="K20" s="30"/>
    </row>
    <row r="21" spans="1:15">
      <c r="A21" s="28">
        <v>6</v>
      </c>
      <c r="B21" s="247" t="s">
        <v>125</v>
      </c>
      <c r="C21" s="247"/>
      <c r="D21" s="247"/>
      <c r="E21" s="247"/>
      <c r="F21" s="247"/>
      <c r="G21" s="247"/>
      <c r="H21" s="247"/>
      <c r="I21" s="29"/>
      <c r="K21" s="30"/>
    </row>
    <row r="22" spans="1:15">
      <c r="A22" s="28">
        <v>7</v>
      </c>
      <c r="B22" s="29" t="s">
        <v>126</v>
      </c>
      <c r="C22" s="33"/>
      <c r="D22" s="33"/>
      <c r="H22" s="33"/>
      <c r="I22" s="29"/>
      <c r="K22" s="30"/>
    </row>
    <row r="23" spans="1:15">
      <c r="A23" s="28">
        <v>8</v>
      </c>
      <c r="B23" s="29" t="s">
        <v>35</v>
      </c>
      <c r="C23" t="s">
        <v>45</v>
      </c>
      <c r="H23" s="33"/>
      <c r="I23" s="29"/>
      <c r="K23" s="30"/>
    </row>
    <row r="24" spans="1:15">
      <c r="A24" s="28">
        <v>9</v>
      </c>
      <c r="B24" s="29" t="s">
        <v>40</v>
      </c>
      <c r="C24" s="33" t="s">
        <v>41</v>
      </c>
      <c r="D24" s="30" t="s">
        <v>42</v>
      </c>
      <c r="H24" s="28"/>
      <c r="I24" s="29"/>
      <c r="J24" s="32"/>
      <c r="K24" s="30"/>
      <c r="M24" s="2"/>
    </row>
    <row r="25" spans="1:15">
      <c r="M25" s="1"/>
    </row>
    <row r="26" spans="1:15" ht="18">
      <c r="A26" s="17">
        <v>10</v>
      </c>
      <c r="B26" s="18" t="s">
        <v>34</v>
      </c>
      <c r="C26" s="19"/>
      <c r="D26" s="19"/>
      <c r="M26" s="1"/>
    </row>
    <row r="27" spans="1:15" ht="18">
      <c r="A27" s="17"/>
      <c r="B27" s="19"/>
      <c r="C27" s="19"/>
      <c r="D27" s="19"/>
      <c r="M27" s="1"/>
    </row>
    <row r="28" spans="1:15" ht="18">
      <c r="A28" s="17">
        <v>11</v>
      </c>
      <c r="B28" s="20">
        <f>+'Godaun SHEET_ADMIN'!C4</f>
        <v>1050</v>
      </c>
      <c r="C28" s="21" t="s">
        <v>16</v>
      </c>
      <c r="D28" s="19" t="s">
        <v>38</v>
      </c>
      <c r="M28" s="1"/>
    </row>
    <row r="29" spans="1:15" ht="18">
      <c r="A29" s="17">
        <v>12</v>
      </c>
      <c r="B29" s="22">
        <f>300+250+50-60</f>
        <v>540</v>
      </c>
      <c r="C29" s="19" t="s">
        <v>36</v>
      </c>
      <c r="D29" s="19"/>
      <c r="M29" s="4"/>
      <c r="N29" s="7"/>
      <c r="O29" s="7"/>
    </row>
    <row r="30" spans="1:15" ht="18">
      <c r="A30" s="17">
        <v>13</v>
      </c>
      <c r="B30" s="23"/>
      <c r="C30" s="19" t="s">
        <v>39</v>
      </c>
      <c r="D30" s="19"/>
    </row>
    <row r="31" spans="1:15" ht="18">
      <c r="A31" s="17">
        <v>14</v>
      </c>
      <c r="B31" s="24" t="s">
        <v>37</v>
      </c>
      <c r="C31" s="19"/>
      <c r="D31" s="19"/>
    </row>
    <row r="32" spans="1:15" ht="18">
      <c r="A32" s="17">
        <v>15</v>
      </c>
      <c r="B32" t="s">
        <v>46</v>
      </c>
    </row>
    <row r="33" spans="1:21" ht="18">
      <c r="A33" s="17">
        <v>16</v>
      </c>
      <c r="B33" t="s">
        <v>47</v>
      </c>
    </row>
    <row r="34" spans="1:21" ht="18">
      <c r="A34" s="17">
        <v>17</v>
      </c>
      <c r="B34" t="s">
        <v>48</v>
      </c>
    </row>
    <row r="35" spans="1:21" ht="18">
      <c r="A35" s="17">
        <v>18</v>
      </c>
      <c r="B35" t="s">
        <v>49</v>
      </c>
    </row>
    <row r="36" spans="1:21" ht="18">
      <c r="A36" s="17">
        <v>19</v>
      </c>
      <c r="B36" t="s">
        <v>50</v>
      </c>
    </row>
    <row r="37" spans="1:21" ht="18">
      <c r="A37" s="17">
        <v>20</v>
      </c>
      <c r="B37" t="s">
        <v>135</v>
      </c>
      <c r="G37" s="23"/>
      <c r="H37" s="25"/>
      <c r="I37" s="19"/>
      <c r="J37" s="19"/>
    </row>
    <row r="38" spans="1:21" ht="18">
      <c r="A38" s="17">
        <v>21</v>
      </c>
      <c r="G38" s="23"/>
      <c r="H38" s="26"/>
      <c r="I38" s="27"/>
      <c r="J38" s="2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>
      <c r="A39" t="s">
        <v>136</v>
      </c>
      <c r="G39" s="17"/>
      <c r="H39" s="26"/>
      <c r="I39" s="27"/>
      <c r="J39" s="26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>
      <c r="G40" s="19"/>
      <c r="H40" s="19"/>
      <c r="I40" s="19"/>
    </row>
  </sheetData>
  <mergeCells count="1">
    <mergeCell ref="B21:H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topLeftCell="A3" workbookViewId="0">
      <selection activeCell="D12" sqref="D12"/>
    </sheetView>
  </sheetViews>
  <sheetFormatPr defaultRowHeight="15"/>
  <cols>
    <col min="1" max="1" width="16" bestFit="1" customWidth="1"/>
    <col min="2" max="2" width="30.140625" bestFit="1" customWidth="1"/>
    <col min="3" max="3" width="27.5703125" bestFit="1" customWidth="1"/>
    <col min="4" max="4" width="24.5703125" bestFit="1" customWidth="1"/>
    <col min="5" max="5" width="10.28515625" bestFit="1" customWidth="1"/>
  </cols>
  <sheetData>
    <row r="1" spans="1:6">
      <c r="A1" t="s">
        <v>216</v>
      </c>
    </row>
    <row r="2" spans="1:6">
      <c r="B2" s="197" t="s">
        <v>214</v>
      </c>
    </row>
    <row r="3" spans="1:6">
      <c r="C3" s="197" t="s">
        <v>215</v>
      </c>
    </row>
    <row r="9" spans="1:6">
      <c r="A9" t="s">
        <v>217</v>
      </c>
    </row>
    <row r="10" spans="1:6">
      <c r="B10" s="197" t="s">
        <v>218</v>
      </c>
    </row>
    <row r="11" spans="1:6">
      <c r="C11" t="s">
        <v>219</v>
      </c>
    </row>
    <row r="12" spans="1:6">
      <c r="D12" t="s">
        <v>223</v>
      </c>
    </row>
    <row r="13" spans="1:6">
      <c r="C13" t="s">
        <v>220</v>
      </c>
    </row>
    <row r="14" spans="1:6">
      <c r="D14" s="242" t="s">
        <v>233</v>
      </c>
      <c r="E14" s="242"/>
      <c r="F14" s="242"/>
    </row>
    <row r="15" spans="1:6">
      <c r="D15" s="242"/>
      <c r="E15" s="242" t="s">
        <v>276</v>
      </c>
      <c r="F15" s="242"/>
    </row>
    <row r="16" spans="1:6">
      <c r="D16" s="243" t="s">
        <v>234</v>
      </c>
      <c r="E16" s="243"/>
      <c r="F16" s="244"/>
    </row>
    <row r="17" spans="3:6">
      <c r="D17" s="243"/>
      <c r="E17" s="243"/>
      <c r="F17" s="244"/>
    </row>
    <row r="18" spans="3:6">
      <c r="D18" s="243" t="s">
        <v>235</v>
      </c>
      <c r="E18" s="243"/>
      <c r="F18" s="244"/>
    </row>
    <row r="19" spans="3:6">
      <c r="D19" s="243"/>
      <c r="E19" s="243" t="s">
        <v>212</v>
      </c>
      <c r="F19" s="244"/>
    </row>
    <row r="20" spans="3:6">
      <c r="D20" s="243" t="s">
        <v>236</v>
      </c>
      <c r="E20" s="243"/>
      <c r="F20" s="244"/>
    </row>
    <row r="24" spans="3:6">
      <c r="C24" t="s">
        <v>221</v>
      </c>
    </row>
    <row r="25" spans="3:6">
      <c r="D25" s="242" t="s">
        <v>261</v>
      </c>
      <c r="E25" s="242"/>
      <c r="F25" s="242"/>
    </row>
    <row r="26" spans="3:6">
      <c r="D26" s="243" t="s">
        <v>262</v>
      </c>
      <c r="E26" s="243"/>
      <c r="F26" s="244"/>
    </row>
    <row r="27" spans="3:6">
      <c r="D27" s="209"/>
      <c r="E27" s="209"/>
      <c r="F27" s="209"/>
    </row>
    <row r="28" spans="3:6">
      <c r="C28" t="s">
        <v>222</v>
      </c>
    </row>
    <row r="29" spans="3:6">
      <c r="D29" s="242" t="s">
        <v>267</v>
      </c>
      <c r="E29" s="242"/>
      <c r="F29" s="242"/>
    </row>
    <row r="30" spans="3:6">
      <c r="D30" s="242" t="s">
        <v>268</v>
      </c>
      <c r="E30" s="242"/>
      <c r="F30" s="242"/>
    </row>
  </sheetData>
  <hyperlinks>
    <hyperlink ref="B2" location="'Managar-Sheet'!A1" display="MANAGER SHEET"/>
    <hyperlink ref="B10" location="'GODOWN SHEET_GODOWN USER'!A1" display="GODOWN SHEET GODOWN USER"/>
    <hyperlink ref="C3" location="'Godaun SHEET_ADMIN'!A1" display="GODOWN SHEET ADMIN US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P5" sqref="P5"/>
    </sheetView>
  </sheetViews>
  <sheetFormatPr defaultRowHeight="15"/>
  <cols>
    <col min="6" max="6" width="10.42578125" customWidth="1"/>
  </cols>
  <sheetData>
    <row r="1" spans="1:6">
      <c r="B1" s="248" t="s">
        <v>105</v>
      </c>
      <c r="C1" s="248"/>
      <c r="D1" s="248"/>
      <c r="E1" s="248"/>
      <c r="F1" s="248"/>
    </row>
    <row r="2" spans="1:6">
      <c r="A2" s="7"/>
      <c r="B2" s="49"/>
      <c r="C2" s="7"/>
      <c r="E2" s="39" t="s">
        <v>65</v>
      </c>
      <c r="F2" s="39" t="s">
        <v>66</v>
      </c>
    </row>
    <row r="3" spans="1:6" ht="30">
      <c r="B3" s="3" t="s">
        <v>26</v>
      </c>
      <c r="C3" s="3" t="s">
        <v>27</v>
      </c>
      <c r="D3" s="3" t="s">
        <v>1</v>
      </c>
      <c r="E3" s="53" t="s">
        <v>56</v>
      </c>
      <c r="F3" s="3" t="s">
        <v>15</v>
      </c>
    </row>
    <row r="4" spans="1:6">
      <c r="A4" s="1"/>
      <c r="B4" s="182" t="s">
        <v>17</v>
      </c>
      <c r="C4" s="1">
        <v>15</v>
      </c>
      <c r="D4" s="1">
        <v>5000</v>
      </c>
      <c r="E4" s="1">
        <v>0</v>
      </c>
      <c r="F4" s="1">
        <f>D4+E4</f>
        <v>5000</v>
      </c>
    </row>
    <row r="5" spans="1:6">
      <c r="A5" s="1"/>
      <c r="B5" s="1" t="s">
        <v>18</v>
      </c>
      <c r="C5" s="1">
        <v>150</v>
      </c>
      <c r="D5" s="1">
        <v>50000</v>
      </c>
      <c r="E5" s="1">
        <v>5000</v>
      </c>
      <c r="F5" s="73">
        <f t="shared" ref="F5:F7" si="0">D5+E5</f>
        <v>55000</v>
      </c>
    </row>
    <row r="6" spans="1:6">
      <c r="A6" s="1"/>
      <c r="B6" s="1" t="s">
        <v>19</v>
      </c>
      <c r="C6" s="1">
        <v>25</v>
      </c>
      <c r="D6" s="1">
        <v>6000</v>
      </c>
      <c r="E6" s="1">
        <v>2000</v>
      </c>
      <c r="F6" s="73">
        <f t="shared" si="0"/>
        <v>8000</v>
      </c>
    </row>
    <row r="7" spans="1:6">
      <c r="A7" s="1"/>
      <c r="B7" s="1" t="s">
        <v>20</v>
      </c>
      <c r="C7" s="1">
        <v>50</v>
      </c>
      <c r="D7" s="1">
        <v>12000</v>
      </c>
      <c r="E7" s="1">
        <v>200</v>
      </c>
      <c r="F7" s="73">
        <f t="shared" si="0"/>
        <v>12200</v>
      </c>
    </row>
    <row r="8" spans="1:6" ht="15.75" thickBot="1">
      <c r="A8" s="4"/>
      <c r="B8" s="10" t="s">
        <v>0</v>
      </c>
      <c r="C8" s="10">
        <f>SUM(C4:C7)</f>
        <v>240</v>
      </c>
      <c r="D8" s="10">
        <f>SUM(D4:D7)</f>
        <v>73000</v>
      </c>
      <c r="E8" s="10">
        <f>SUM(E4:E7)</f>
        <v>7200</v>
      </c>
      <c r="F8" s="10">
        <f>SUM(F4:F7)</f>
        <v>80200</v>
      </c>
    </row>
    <row r="9" spans="1:6" ht="15.75" thickTop="1"/>
    <row r="10" spans="1:6">
      <c r="A10" s="7"/>
      <c r="B10" s="39" t="s">
        <v>51</v>
      </c>
      <c r="C10" s="39" t="s">
        <v>52</v>
      </c>
      <c r="D10" s="98" t="s">
        <v>53</v>
      </c>
      <c r="E10" s="39"/>
      <c r="F10" s="39"/>
    </row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7"/>
  <sheetViews>
    <sheetView workbookViewId="0">
      <selection activeCell="B24" sqref="B24"/>
    </sheetView>
  </sheetViews>
  <sheetFormatPr defaultRowHeight="15"/>
  <cols>
    <col min="1" max="1" width="24.140625" bestFit="1" customWidth="1"/>
    <col min="2" max="2" width="12.42578125" style="1" customWidth="1"/>
    <col min="3" max="3" width="11.85546875" style="1" customWidth="1"/>
    <col min="4" max="4" width="11.7109375" style="1" customWidth="1"/>
    <col min="5" max="5" width="12.5703125" style="1" customWidth="1"/>
    <col min="6" max="6" width="7.85546875" style="1" customWidth="1"/>
    <col min="7" max="7" width="10.28515625" style="1" customWidth="1"/>
    <col min="8" max="8" width="14.7109375" style="1" customWidth="1"/>
    <col min="9" max="9" width="18.85546875" bestFit="1" customWidth="1"/>
    <col min="10" max="10" width="12" customWidth="1"/>
    <col min="11" max="11" width="8.140625" bestFit="1" customWidth="1"/>
    <col min="12" max="12" width="11.28515625" customWidth="1"/>
  </cols>
  <sheetData>
    <row r="1" spans="1:15" s="7" customFormat="1" ht="15.75">
      <c r="A1" s="273" t="s">
        <v>64</v>
      </c>
      <c r="B1" s="273"/>
      <c r="C1" s="273"/>
      <c r="D1" s="273"/>
      <c r="E1" s="273"/>
      <c r="F1" s="39"/>
      <c r="G1" s="39"/>
      <c r="H1" s="39"/>
    </row>
    <row r="2" spans="1:15">
      <c r="A2" s="274" t="s">
        <v>95</v>
      </c>
      <c r="B2" s="274"/>
      <c r="C2" s="274"/>
      <c r="D2" s="39" t="s">
        <v>65</v>
      </c>
      <c r="E2" s="39" t="s">
        <v>66</v>
      </c>
      <c r="F2" s="40"/>
    </row>
    <row r="3" spans="1:15">
      <c r="A3" s="74" t="s">
        <v>87</v>
      </c>
      <c r="B3" s="77" t="s">
        <v>88</v>
      </c>
      <c r="C3" s="78" t="s">
        <v>2</v>
      </c>
      <c r="D3" s="78" t="s">
        <v>89</v>
      </c>
      <c r="E3" s="78" t="s">
        <v>90</v>
      </c>
      <c r="F3" s="52"/>
      <c r="G3" s="75"/>
      <c r="H3" s="76"/>
    </row>
    <row r="4" spans="1:15">
      <c r="A4" s="88" t="s">
        <v>91</v>
      </c>
      <c r="B4" s="82">
        <v>800</v>
      </c>
      <c r="C4" s="112">
        <f>300+300+450</f>
        <v>1050</v>
      </c>
      <c r="D4">
        <v>2000</v>
      </c>
      <c r="E4" s="82">
        <f>B4+C4-D4</f>
        <v>-150</v>
      </c>
      <c r="F4" s="52"/>
      <c r="G4" s="12"/>
      <c r="H4" s="76"/>
    </row>
    <row r="5" spans="1:15">
      <c r="A5" s="89" t="s">
        <v>92</v>
      </c>
      <c r="B5" s="80">
        <v>1100</v>
      </c>
      <c r="C5" s="79">
        <v>1988</v>
      </c>
      <c r="D5" s="81">
        <v>1050</v>
      </c>
      <c r="E5" s="82">
        <f>B5+C5-D5</f>
        <v>2038</v>
      </c>
      <c r="F5" s="52"/>
      <c r="G5" s="52">
        <f>+C5</f>
        <v>1988</v>
      </c>
      <c r="H5" s="76" t="s">
        <v>107</v>
      </c>
    </row>
    <row r="6" spans="1:15">
      <c r="A6" s="89" t="s">
        <v>94</v>
      </c>
      <c r="B6" s="80"/>
      <c r="C6" s="80"/>
      <c r="D6" s="80"/>
      <c r="E6" s="80"/>
      <c r="F6" s="52"/>
      <c r="G6" s="93">
        <f>+G16</f>
        <v>0</v>
      </c>
      <c r="H6" s="76" t="s">
        <v>108</v>
      </c>
    </row>
    <row r="7" spans="1:15">
      <c r="A7" s="89" t="s">
        <v>93</v>
      </c>
      <c r="B7" s="80"/>
      <c r="C7" s="80"/>
      <c r="D7" s="80"/>
      <c r="E7" s="80"/>
      <c r="F7" s="52"/>
      <c r="G7" s="52"/>
      <c r="H7" s="52"/>
    </row>
    <row r="8" spans="1:15">
      <c r="A8" s="89" t="s">
        <v>99</v>
      </c>
      <c r="B8" s="80"/>
      <c r="C8" s="80"/>
      <c r="D8" s="80"/>
      <c r="E8" s="80"/>
      <c r="F8" s="73"/>
      <c r="G8" s="73"/>
      <c r="H8" s="73"/>
    </row>
    <row r="9" spans="1:15">
      <c r="A9" s="89" t="s">
        <v>100</v>
      </c>
      <c r="B9" s="80"/>
      <c r="C9" s="80"/>
      <c r="D9" s="80"/>
      <c r="E9" s="80"/>
      <c r="F9" s="73"/>
      <c r="G9" s="73"/>
      <c r="H9" s="73"/>
    </row>
    <row r="10" spans="1:15">
      <c r="A10" s="89" t="s">
        <v>97</v>
      </c>
      <c r="B10" s="80"/>
      <c r="C10" s="80"/>
      <c r="D10" s="80"/>
      <c r="E10" s="80"/>
      <c r="F10" s="52"/>
      <c r="G10" s="52"/>
      <c r="H10" s="52"/>
    </row>
    <row r="11" spans="1:15">
      <c r="A11" s="90" t="s">
        <v>98</v>
      </c>
      <c r="B11" s="83"/>
      <c r="C11" s="83"/>
      <c r="D11" s="83"/>
      <c r="E11" s="83"/>
      <c r="F11" s="52"/>
      <c r="G11" s="52"/>
      <c r="H11" s="52"/>
      <c r="I11" s="7"/>
      <c r="J11" s="7"/>
      <c r="K11" s="7"/>
      <c r="L11" s="7"/>
      <c r="M11" s="127"/>
      <c r="N11" s="127"/>
      <c r="O11" s="127"/>
    </row>
    <row r="12" spans="1:15">
      <c r="A12" s="63"/>
      <c r="B12" s="129"/>
      <c r="C12" s="129"/>
      <c r="D12" s="129"/>
      <c r="E12" s="129"/>
      <c r="F12" s="128"/>
      <c r="G12" s="128"/>
      <c r="H12" s="128"/>
      <c r="I12" s="7"/>
      <c r="J12" s="7"/>
      <c r="K12" s="7"/>
      <c r="L12" s="7"/>
      <c r="M12" s="127"/>
      <c r="N12" s="127"/>
      <c r="O12" s="127"/>
    </row>
    <row r="13" spans="1:15" ht="15.75" thickBot="1">
      <c r="B13" s="52"/>
      <c r="C13" s="52"/>
      <c r="D13" s="52"/>
      <c r="E13" s="52"/>
      <c r="F13" s="52"/>
      <c r="G13" s="52"/>
      <c r="H13" s="52"/>
      <c r="J13" s="1"/>
      <c r="K13" s="1"/>
      <c r="L13" s="1"/>
      <c r="M13" s="1"/>
      <c r="N13" s="1"/>
      <c r="O13" s="1"/>
    </row>
    <row r="14" spans="1:15">
      <c r="A14" s="270" t="s">
        <v>169</v>
      </c>
      <c r="B14" s="271"/>
      <c r="C14" s="271"/>
      <c r="D14" s="271"/>
      <c r="E14" s="272"/>
      <c r="F14" s="248"/>
      <c r="G14" s="248"/>
      <c r="H14" s="248"/>
      <c r="J14" s="39" t="s">
        <v>51</v>
      </c>
      <c r="K14" s="39" t="s">
        <v>52</v>
      </c>
      <c r="L14" s="39" t="s">
        <v>53</v>
      </c>
      <c r="M14" s="1"/>
      <c r="N14" s="169"/>
      <c r="O14" s="169"/>
    </row>
    <row r="15" spans="1:15">
      <c r="A15" s="139" t="s">
        <v>25</v>
      </c>
      <c r="B15" s="3" t="s">
        <v>9</v>
      </c>
      <c r="C15" s="3" t="s">
        <v>10</v>
      </c>
      <c r="D15" s="3" t="s">
        <v>102</v>
      </c>
      <c r="E15" s="140" t="s">
        <v>101</v>
      </c>
      <c r="F15" s="5"/>
      <c r="G15" s="5"/>
      <c r="H15" s="5"/>
      <c r="J15" s="1"/>
      <c r="K15" s="1"/>
      <c r="L15" s="1"/>
      <c r="M15" s="1"/>
      <c r="N15" s="169"/>
      <c r="O15" s="169"/>
    </row>
    <row r="16" spans="1:15">
      <c r="A16" s="141" t="s">
        <v>21</v>
      </c>
      <c r="B16" s="142" t="s">
        <v>161</v>
      </c>
      <c r="C16" s="142" t="s">
        <v>161</v>
      </c>
      <c r="D16" s="142" t="s">
        <v>161</v>
      </c>
      <c r="E16" s="143" t="s">
        <v>161</v>
      </c>
      <c r="G16" s="135"/>
      <c r="H16" s="129"/>
      <c r="J16" s="1"/>
      <c r="K16" s="1"/>
      <c r="L16" s="1"/>
      <c r="M16" s="1"/>
      <c r="N16" s="1"/>
      <c r="O16" s="1"/>
    </row>
    <row r="17" spans="1:15">
      <c r="A17" s="141" t="s">
        <v>22</v>
      </c>
      <c r="B17" s="142" t="s">
        <v>162</v>
      </c>
      <c r="C17" s="142" t="s">
        <v>162</v>
      </c>
      <c r="D17" s="142" t="s">
        <v>162</v>
      </c>
      <c r="E17" s="143" t="s">
        <v>162</v>
      </c>
      <c r="G17" s="129"/>
      <c r="H17" s="129"/>
      <c r="J17" s="1"/>
      <c r="K17" s="1"/>
      <c r="L17" s="1"/>
      <c r="M17" s="1"/>
      <c r="N17" s="1"/>
      <c r="O17" s="1"/>
    </row>
    <row r="18" spans="1:15">
      <c r="A18" s="141" t="s">
        <v>23</v>
      </c>
      <c r="B18" s="142" t="s">
        <v>163</v>
      </c>
      <c r="C18" s="142" t="s">
        <v>163</v>
      </c>
      <c r="D18" s="142" t="s">
        <v>163</v>
      </c>
      <c r="E18" s="143" t="s">
        <v>163</v>
      </c>
      <c r="G18" s="129"/>
      <c r="H18" s="129"/>
      <c r="I18" s="129"/>
      <c r="J18" s="15"/>
    </row>
    <row r="19" spans="1:15">
      <c r="A19" s="141" t="s">
        <v>24</v>
      </c>
      <c r="B19" s="142" t="s">
        <v>164</v>
      </c>
      <c r="C19" s="142" t="s">
        <v>164</v>
      </c>
      <c r="D19" s="142" t="s">
        <v>164</v>
      </c>
      <c r="E19" s="143" t="s">
        <v>164</v>
      </c>
      <c r="G19" s="129"/>
      <c r="H19" s="129"/>
      <c r="I19" s="129"/>
      <c r="J19" s="15"/>
      <c r="L19" s="15"/>
      <c r="M19" s="15"/>
    </row>
    <row r="20" spans="1:15">
      <c r="A20" s="144" t="s">
        <v>43</v>
      </c>
      <c r="B20" s="129"/>
      <c r="C20" s="129"/>
      <c r="D20" s="129"/>
      <c r="E20" s="131"/>
      <c r="G20" s="129"/>
      <c r="H20" s="129"/>
      <c r="I20" s="129"/>
      <c r="J20" s="15"/>
      <c r="L20" s="130"/>
      <c r="M20" s="130"/>
    </row>
    <row r="21" spans="1:15">
      <c r="A21" s="164" t="s">
        <v>4</v>
      </c>
      <c r="B21" s="145" t="s">
        <v>165</v>
      </c>
      <c r="C21" s="145" t="s">
        <v>165</v>
      </c>
      <c r="D21" s="145" t="s">
        <v>165</v>
      </c>
      <c r="E21" s="146" t="s">
        <v>165</v>
      </c>
      <c r="G21" s="129"/>
      <c r="H21" s="129"/>
      <c r="I21" s="129"/>
      <c r="J21" s="15"/>
      <c r="L21" s="15"/>
      <c r="M21" s="15"/>
    </row>
    <row r="22" spans="1:15">
      <c r="A22" s="113" t="s">
        <v>5</v>
      </c>
      <c r="B22" s="145" t="s">
        <v>166</v>
      </c>
      <c r="C22" s="145" t="s">
        <v>166</v>
      </c>
      <c r="D22" s="145" t="s">
        <v>166</v>
      </c>
      <c r="E22" s="146" t="s">
        <v>166</v>
      </c>
      <c r="G22" s="129"/>
      <c r="H22" s="129"/>
      <c r="I22" s="129"/>
      <c r="J22" s="15"/>
      <c r="L22" s="15"/>
      <c r="M22" s="15"/>
    </row>
    <row r="23" spans="1:15">
      <c r="A23" s="164" t="s">
        <v>6</v>
      </c>
      <c r="B23" s="145" t="s">
        <v>167</v>
      </c>
      <c r="C23" s="145" t="s">
        <v>167</v>
      </c>
      <c r="D23" s="145" t="s">
        <v>167</v>
      </c>
      <c r="E23" s="146" t="s">
        <v>167</v>
      </c>
      <c r="G23" s="129"/>
      <c r="H23" s="129"/>
      <c r="I23" s="129"/>
      <c r="J23" s="15"/>
      <c r="L23" s="15"/>
      <c r="M23" s="15"/>
    </row>
    <row r="24" spans="1:15" ht="15.75" thickBot="1">
      <c r="A24" s="147" t="s">
        <v>0</v>
      </c>
      <c r="B24" s="148" t="s">
        <v>168</v>
      </c>
      <c r="C24" s="148" t="s">
        <v>168</v>
      </c>
      <c r="D24" s="148" t="s">
        <v>168</v>
      </c>
      <c r="E24" s="149" t="s">
        <v>168</v>
      </c>
      <c r="F24" s="4"/>
      <c r="G24" s="85"/>
      <c r="H24" s="130"/>
      <c r="I24" s="130"/>
      <c r="J24" s="15"/>
      <c r="L24" s="66"/>
      <c r="M24" s="66"/>
    </row>
    <row r="25" spans="1:15" s="7" customFormat="1">
      <c r="E25" s="71"/>
      <c r="F25" s="39"/>
      <c r="G25" s="39"/>
      <c r="H25" s="39"/>
      <c r="I25" s="39"/>
    </row>
    <row r="26" spans="1:15" s="7" customFormat="1" ht="15.75" thickBot="1">
      <c r="E26" s="127"/>
      <c r="F26" s="127"/>
      <c r="G26" s="127"/>
      <c r="H26" s="127"/>
      <c r="I26" s="127"/>
    </row>
    <row r="27" spans="1:15" s="7" customFormat="1">
      <c r="A27" s="267" t="s">
        <v>170</v>
      </c>
      <c r="B27" s="268"/>
      <c r="C27" s="268"/>
      <c r="D27" s="269"/>
      <c r="E27" s="127"/>
      <c r="F27" s="127"/>
      <c r="G27" s="127"/>
      <c r="H27" s="127"/>
      <c r="I27" s="127"/>
    </row>
    <row r="28" spans="1:15" s="7" customFormat="1">
      <c r="A28" s="150"/>
      <c r="B28" s="77" t="s">
        <v>133</v>
      </c>
      <c r="C28" s="77" t="s">
        <v>134</v>
      </c>
      <c r="D28" s="151" t="s">
        <v>171</v>
      </c>
      <c r="E28" s="127"/>
      <c r="F28" s="127"/>
      <c r="G28" s="127"/>
      <c r="H28" s="127"/>
      <c r="I28" s="127"/>
    </row>
    <row r="29" spans="1:15" s="7" customFormat="1">
      <c r="A29" s="165" t="s">
        <v>4</v>
      </c>
      <c r="B29" s="3">
        <v>15000</v>
      </c>
      <c r="C29" s="3">
        <v>13000</v>
      </c>
      <c r="D29" s="140">
        <f>B29-C29</f>
        <v>2000</v>
      </c>
      <c r="E29" s="127"/>
      <c r="F29" s="127"/>
      <c r="G29" s="127"/>
      <c r="H29" s="127"/>
      <c r="I29" s="127"/>
    </row>
    <row r="30" spans="1:15" s="7" customFormat="1">
      <c r="A30" s="152" t="s">
        <v>5</v>
      </c>
      <c r="B30" s="3">
        <v>15000</v>
      </c>
      <c r="C30" s="3">
        <v>14000</v>
      </c>
      <c r="D30" s="140">
        <f t="shared" ref="D30:D31" si="0">B30-C30</f>
        <v>1000</v>
      </c>
      <c r="E30" s="127"/>
      <c r="F30" s="127"/>
      <c r="G30" s="127"/>
      <c r="H30" s="127"/>
      <c r="I30" s="127"/>
    </row>
    <row r="31" spans="1:15" s="7" customFormat="1">
      <c r="A31" s="152" t="s">
        <v>6</v>
      </c>
      <c r="B31" s="3">
        <v>15000</v>
      </c>
      <c r="C31" s="3">
        <v>15000</v>
      </c>
      <c r="D31" s="140">
        <f t="shared" si="0"/>
        <v>0</v>
      </c>
      <c r="E31" s="127"/>
      <c r="F31" s="127"/>
      <c r="G31" s="127"/>
      <c r="H31" s="127"/>
      <c r="I31" s="127"/>
    </row>
    <row r="32" spans="1:15" s="7" customFormat="1" ht="15.75" thickBot="1">
      <c r="A32" s="147" t="s">
        <v>0</v>
      </c>
      <c r="B32" s="153">
        <v>45000</v>
      </c>
      <c r="C32" s="153">
        <f>SUM(C29:C31)</f>
        <v>42000</v>
      </c>
      <c r="D32" s="154">
        <f>SUM(D29:D31)</f>
        <v>3000</v>
      </c>
      <c r="E32" s="127"/>
      <c r="F32" s="127"/>
      <c r="G32" s="127"/>
      <c r="H32" s="127"/>
      <c r="I32" s="127"/>
    </row>
    <row r="33" spans="1:16" s="7" customFormat="1">
      <c r="E33" s="127"/>
      <c r="F33" s="127"/>
      <c r="G33" s="127"/>
      <c r="H33" s="127"/>
      <c r="I33" s="127"/>
    </row>
    <row r="34" spans="1:16" s="7" customFormat="1" ht="15.75" thickBot="1">
      <c r="E34" s="127"/>
      <c r="F34" s="127"/>
      <c r="G34" s="127"/>
      <c r="H34" s="127"/>
      <c r="I34" s="127"/>
    </row>
    <row r="35" spans="1:16" s="7" customFormat="1" ht="18.75">
      <c r="A35" s="256" t="s">
        <v>189</v>
      </c>
      <c r="B35" s="257"/>
      <c r="C35" s="257"/>
      <c r="D35" s="257"/>
      <c r="E35" s="257"/>
      <c r="F35" s="257"/>
      <c r="G35" s="155"/>
      <c r="H35" s="127"/>
      <c r="I35" s="256" t="s">
        <v>194</v>
      </c>
      <c r="J35" s="257"/>
      <c r="K35" s="257"/>
      <c r="L35" s="257"/>
      <c r="M35" s="257"/>
      <c r="N35" s="257"/>
      <c r="O35" s="258"/>
    </row>
    <row r="36" spans="1:16" s="7" customFormat="1">
      <c r="A36" s="266" t="s">
        <v>188</v>
      </c>
      <c r="B36" s="263"/>
      <c r="C36" s="263"/>
      <c r="D36" s="263" t="s">
        <v>187</v>
      </c>
      <c r="E36" s="263"/>
      <c r="F36" s="263"/>
      <c r="G36" s="114"/>
      <c r="H36" s="127"/>
      <c r="I36" s="262" t="s">
        <v>188</v>
      </c>
      <c r="J36" s="262"/>
      <c r="K36" s="262"/>
      <c r="L36" s="263" t="s">
        <v>187</v>
      </c>
      <c r="M36" s="263"/>
      <c r="N36" s="263"/>
      <c r="O36" s="114"/>
    </row>
    <row r="37" spans="1:16" s="7" customFormat="1">
      <c r="A37" s="113"/>
      <c r="B37" s="15"/>
      <c r="C37" s="15"/>
      <c r="D37" s="15"/>
      <c r="E37" s="15"/>
      <c r="F37" s="15"/>
      <c r="G37" s="114"/>
      <c r="H37" s="127"/>
      <c r="I37" s="113"/>
      <c r="J37" s="15"/>
      <c r="K37" s="15"/>
      <c r="L37" s="15"/>
      <c r="M37" s="15"/>
      <c r="N37" s="15"/>
      <c r="O37" s="114"/>
    </row>
    <row r="38" spans="1:16" s="7" customFormat="1">
      <c r="A38" s="249" t="s">
        <v>191</v>
      </c>
      <c r="B38" s="250"/>
      <c r="C38" s="250"/>
      <c r="D38" s="250"/>
      <c r="E38" s="250"/>
      <c r="F38" s="250"/>
      <c r="G38" s="114"/>
      <c r="H38" s="127"/>
      <c r="I38" s="249" t="s">
        <v>191</v>
      </c>
      <c r="J38" s="250"/>
      <c r="K38" s="250"/>
      <c r="L38" s="250"/>
      <c r="M38" s="250"/>
      <c r="N38" s="250"/>
      <c r="O38" s="114"/>
    </row>
    <row r="39" spans="1:16" s="7" customFormat="1">
      <c r="A39" s="259" t="s">
        <v>186</v>
      </c>
      <c r="B39" s="260"/>
      <c r="C39" s="260"/>
      <c r="D39" s="260"/>
      <c r="E39" s="260"/>
      <c r="F39" s="260"/>
      <c r="G39" s="261"/>
      <c r="H39" s="127"/>
      <c r="I39" s="259" t="s">
        <v>186</v>
      </c>
      <c r="J39" s="260"/>
      <c r="K39" s="260"/>
      <c r="L39" s="260"/>
      <c r="M39" s="260"/>
      <c r="N39" s="260"/>
      <c r="O39" s="261"/>
    </row>
    <row r="40" spans="1:16" s="7" customFormat="1" ht="30">
      <c r="A40" s="156" t="s">
        <v>183</v>
      </c>
      <c r="B40" s="3"/>
      <c r="C40" s="3" t="s">
        <v>182</v>
      </c>
      <c r="D40" s="3" t="s">
        <v>181</v>
      </c>
      <c r="E40" s="53" t="s">
        <v>180</v>
      </c>
      <c r="F40" s="53" t="s">
        <v>179</v>
      </c>
      <c r="G40" s="157"/>
      <c r="I40" s="156" t="s">
        <v>195</v>
      </c>
      <c r="J40" s="3"/>
      <c r="K40" s="3" t="s">
        <v>182</v>
      </c>
      <c r="L40" s="3" t="s">
        <v>181</v>
      </c>
      <c r="M40" s="53" t="s">
        <v>180</v>
      </c>
      <c r="N40" s="53" t="s">
        <v>179</v>
      </c>
      <c r="O40" s="157" t="s">
        <v>178</v>
      </c>
    </row>
    <row r="41" spans="1:16">
      <c r="A41" s="158" t="s">
        <v>193</v>
      </c>
      <c r="B41" s="77" t="s">
        <v>177</v>
      </c>
      <c r="C41" s="138">
        <v>19</v>
      </c>
      <c r="D41" s="77">
        <v>2</v>
      </c>
      <c r="E41" s="77">
        <v>0</v>
      </c>
      <c r="F41" s="77">
        <v>4</v>
      </c>
      <c r="G41" s="151"/>
      <c r="I41" s="158" t="s">
        <v>185</v>
      </c>
      <c r="J41" s="77" t="s">
        <v>177</v>
      </c>
      <c r="K41" s="138">
        <v>1</v>
      </c>
      <c r="L41" s="77">
        <v>2</v>
      </c>
      <c r="M41" s="77">
        <v>0</v>
      </c>
      <c r="N41" s="77">
        <v>1</v>
      </c>
      <c r="O41" s="151">
        <v>2000</v>
      </c>
    </row>
    <row r="42" spans="1:16">
      <c r="A42" s="158" t="s">
        <v>192</v>
      </c>
      <c r="B42" s="77" t="s">
        <v>175</v>
      </c>
      <c r="C42" s="77">
        <v>-1</v>
      </c>
      <c r="D42" s="77">
        <v>0</v>
      </c>
      <c r="E42" s="77">
        <v>0</v>
      </c>
      <c r="F42" s="77">
        <v>0</v>
      </c>
      <c r="G42" s="151"/>
      <c r="I42" s="158" t="s">
        <v>185</v>
      </c>
      <c r="J42" s="77" t="s">
        <v>177</v>
      </c>
      <c r="K42" s="77"/>
      <c r="L42" s="77">
        <v>2</v>
      </c>
      <c r="M42" s="77">
        <v>0</v>
      </c>
      <c r="N42" s="77">
        <v>0</v>
      </c>
      <c r="O42" s="151">
        <v>12000</v>
      </c>
    </row>
    <row r="43" spans="1:16">
      <c r="A43" s="158" t="s">
        <v>185</v>
      </c>
      <c r="B43" s="77" t="s">
        <v>137</v>
      </c>
      <c r="C43" s="77">
        <v>33</v>
      </c>
      <c r="D43" s="77"/>
      <c r="E43" s="77"/>
      <c r="F43" s="77"/>
      <c r="G43" s="151"/>
      <c r="I43" s="158" t="s">
        <v>185</v>
      </c>
      <c r="J43" s="77" t="s">
        <v>137</v>
      </c>
      <c r="K43" s="77">
        <v>2</v>
      </c>
      <c r="L43" s="77"/>
      <c r="M43" s="77"/>
      <c r="N43" s="77"/>
      <c r="O43" s="151"/>
    </row>
    <row r="44" spans="1:16">
      <c r="A44" s="159" t="s">
        <v>0</v>
      </c>
      <c r="B44" s="137"/>
      <c r="C44" s="77">
        <f>SUM(C41:C42)</f>
        <v>18</v>
      </c>
      <c r="D44" s="77">
        <f>SUM(D41:D42)</f>
        <v>2</v>
      </c>
      <c r="E44" s="77">
        <f>SUM(E41:E42)</f>
        <v>0</v>
      </c>
      <c r="F44" s="77">
        <f>SUM(F41:F42)</f>
        <v>4</v>
      </c>
      <c r="G44" s="151"/>
      <c r="I44" s="159" t="s">
        <v>0</v>
      </c>
      <c r="J44" s="137"/>
      <c r="K44" s="77">
        <f>SUM(K41:K42)</f>
        <v>1</v>
      </c>
      <c r="L44" s="77">
        <f>SUM(L41:L42)</f>
        <v>4</v>
      </c>
      <c r="M44" s="77">
        <f>SUM(M41:M42)</f>
        <v>0</v>
      </c>
      <c r="N44" s="77">
        <f>SUM(N41:N42)</f>
        <v>1</v>
      </c>
      <c r="O44" s="151">
        <f>SUM(O41:O42)</f>
        <v>14000</v>
      </c>
      <c r="P44" s="11"/>
    </row>
    <row r="45" spans="1:16">
      <c r="A45" s="113"/>
      <c r="B45" s="15"/>
      <c r="C45" s="15"/>
      <c r="D45" s="15"/>
      <c r="E45" s="15"/>
      <c r="F45" s="15"/>
      <c r="G45" s="114"/>
      <c r="I45" s="113"/>
      <c r="J45" s="15"/>
      <c r="K45" s="15"/>
      <c r="L45" s="15"/>
      <c r="M45" s="15"/>
      <c r="N45" s="15"/>
      <c r="O45" s="114"/>
    </row>
    <row r="46" spans="1:16">
      <c r="A46" s="113"/>
      <c r="B46" s="15"/>
      <c r="C46" s="15"/>
      <c r="D46" s="15"/>
      <c r="E46" s="15"/>
      <c r="F46" s="15"/>
      <c r="G46" s="114"/>
      <c r="I46" s="113"/>
      <c r="J46" s="15"/>
      <c r="K46" s="15"/>
      <c r="L46" s="15"/>
      <c r="M46" s="15"/>
      <c r="N46" s="15"/>
      <c r="O46" s="114"/>
    </row>
    <row r="47" spans="1:16">
      <c r="A47" s="249" t="s">
        <v>190</v>
      </c>
      <c r="B47" s="250"/>
      <c r="C47" s="250"/>
      <c r="D47" s="250"/>
      <c r="E47" s="250"/>
      <c r="F47" s="250"/>
      <c r="G47" s="251"/>
      <c r="I47" s="249" t="s">
        <v>190</v>
      </c>
      <c r="J47" s="250"/>
      <c r="K47" s="250"/>
      <c r="L47" s="250"/>
      <c r="M47" s="250"/>
      <c r="N47" s="250"/>
      <c r="O47" s="251"/>
    </row>
    <row r="48" spans="1:16">
      <c r="A48" s="264" t="s">
        <v>184</v>
      </c>
      <c r="B48" s="265"/>
      <c r="C48" s="265"/>
      <c r="D48" s="265"/>
      <c r="E48" s="265"/>
      <c r="F48" s="265"/>
      <c r="G48" s="114"/>
      <c r="I48" s="259" t="s">
        <v>184</v>
      </c>
      <c r="J48" s="260"/>
      <c r="K48" s="260"/>
      <c r="L48" s="260"/>
      <c r="M48" s="260"/>
      <c r="N48" s="260"/>
      <c r="O48" s="261"/>
    </row>
    <row r="49" spans="1:15" ht="30">
      <c r="A49" s="156" t="s">
        <v>183</v>
      </c>
      <c r="B49" s="3"/>
      <c r="C49" s="3" t="s">
        <v>182</v>
      </c>
      <c r="D49" s="3" t="s">
        <v>181</v>
      </c>
      <c r="E49" s="53" t="s">
        <v>180</v>
      </c>
      <c r="F49" s="53" t="s">
        <v>179</v>
      </c>
      <c r="G49" s="140" t="s">
        <v>178</v>
      </c>
      <c r="I49" s="156" t="s">
        <v>183</v>
      </c>
      <c r="J49" s="3"/>
      <c r="K49" s="3" t="s">
        <v>182</v>
      </c>
      <c r="L49" s="3" t="s">
        <v>181</v>
      </c>
      <c r="M49" s="53" t="s">
        <v>180</v>
      </c>
      <c r="N49" s="53" t="s">
        <v>179</v>
      </c>
      <c r="O49" s="140" t="s">
        <v>178</v>
      </c>
    </row>
    <row r="50" spans="1:15">
      <c r="A50" s="158" t="s">
        <v>176</v>
      </c>
      <c r="B50" s="77" t="s">
        <v>175</v>
      </c>
      <c r="C50" s="138">
        <v>2</v>
      </c>
      <c r="D50" s="77">
        <v>2</v>
      </c>
      <c r="E50" s="77">
        <v>0</v>
      </c>
      <c r="F50" s="77">
        <v>40</v>
      </c>
      <c r="G50" s="151">
        <v>1000</v>
      </c>
      <c r="I50" s="158" t="s">
        <v>185</v>
      </c>
      <c r="J50" s="77" t="s">
        <v>175</v>
      </c>
      <c r="K50" s="138">
        <f>K41</f>
        <v>1</v>
      </c>
      <c r="L50" s="77">
        <f>L41</f>
        <v>2</v>
      </c>
      <c r="M50" s="77">
        <v>0</v>
      </c>
      <c r="N50" s="77">
        <f>N41</f>
        <v>1</v>
      </c>
      <c r="O50" s="151">
        <f>O41</f>
        <v>2000</v>
      </c>
    </row>
    <row r="51" spans="1:15">
      <c r="A51" s="158" t="s">
        <v>176</v>
      </c>
      <c r="B51" s="77" t="s">
        <v>175</v>
      </c>
      <c r="C51" s="77">
        <v>1</v>
      </c>
      <c r="D51" s="77">
        <v>0</v>
      </c>
      <c r="E51" s="77">
        <v>0</v>
      </c>
      <c r="F51" s="77">
        <v>0</v>
      </c>
      <c r="G51" s="151">
        <v>1250</v>
      </c>
      <c r="I51" s="158" t="s">
        <v>185</v>
      </c>
      <c r="J51" s="77" t="s">
        <v>175</v>
      </c>
      <c r="K51" s="77"/>
      <c r="L51" s="77">
        <f>L42</f>
        <v>2</v>
      </c>
      <c r="M51" s="77">
        <v>0</v>
      </c>
      <c r="N51" s="77">
        <v>0</v>
      </c>
      <c r="O51" s="151">
        <f>O42</f>
        <v>12000</v>
      </c>
    </row>
    <row r="52" spans="1:15">
      <c r="A52" s="158" t="s">
        <v>174</v>
      </c>
      <c r="B52" s="77" t="s">
        <v>173</v>
      </c>
      <c r="C52" s="77">
        <v>2</v>
      </c>
      <c r="D52" s="77"/>
      <c r="E52" s="77"/>
      <c r="F52" s="77"/>
      <c r="G52" s="151"/>
      <c r="I52" s="158" t="s">
        <v>174</v>
      </c>
      <c r="J52" s="77" t="s">
        <v>173</v>
      </c>
      <c r="K52" s="77">
        <v>2</v>
      </c>
      <c r="L52" s="77"/>
      <c r="M52" s="77"/>
      <c r="N52" s="77"/>
      <c r="O52" s="151"/>
    </row>
    <row r="53" spans="1:15">
      <c r="A53" s="159" t="s">
        <v>0</v>
      </c>
      <c r="B53" s="77"/>
      <c r="C53" s="77">
        <f>SUM(C50:C51)</f>
        <v>3</v>
      </c>
      <c r="D53" s="77">
        <f>SUM(D50:D51)</f>
        <v>2</v>
      </c>
      <c r="E53" s="77">
        <f>SUM(E50:E51)</f>
        <v>0</v>
      </c>
      <c r="F53" s="77">
        <f>SUM(F50:F51)</f>
        <v>40</v>
      </c>
      <c r="G53" s="151"/>
      <c r="I53" s="159" t="s">
        <v>0</v>
      </c>
      <c r="J53" s="77"/>
      <c r="K53" s="77">
        <f>SUM(K50:K51)</f>
        <v>1</v>
      </c>
      <c r="L53" s="77">
        <f>SUM(L50:L51)</f>
        <v>4</v>
      </c>
      <c r="M53" s="77">
        <f>SUM(M50:M51)</f>
        <v>0</v>
      </c>
      <c r="N53" s="77">
        <f>SUM(N50:N51)</f>
        <v>1</v>
      </c>
      <c r="O53" s="151">
        <f>SUM(O50:O51)</f>
        <v>14000</v>
      </c>
    </row>
    <row r="54" spans="1:15">
      <c r="A54" s="113"/>
      <c r="B54" s="77"/>
      <c r="C54" s="15"/>
      <c r="D54" s="15"/>
      <c r="E54" s="15"/>
      <c r="F54" s="15"/>
      <c r="G54" s="114"/>
      <c r="I54" s="113"/>
      <c r="J54" s="77"/>
      <c r="K54" s="15"/>
      <c r="L54" s="15"/>
      <c r="M54" s="15"/>
      <c r="N54" s="15"/>
      <c r="O54" s="114"/>
    </row>
    <row r="55" spans="1:15" ht="19.5" thickBot="1">
      <c r="A55" s="160" t="s">
        <v>171</v>
      </c>
      <c r="B55" s="136"/>
      <c r="C55" s="136">
        <v>0</v>
      </c>
      <c r="D55" s="136">
        <v>0</v>
      </c>
      <c r="E55" s="136">
        <v>0</v>
      </c>
      <c r="F55" s="136">
        <v>0</v>
      </c>
      <c r="G55" s="161">
        <f>G44-G53</f>
        <v>0</v>
      </c>
      <c r="I55" s="160" t="s">
        <v>171</v>
      </c>
      <c r="J55" s="136"/>
      <c r="K55" s="136">
        <v>0</v>
      </c>
      <c r="L55" s="136">
        <v>0</v>
      </c>
      <c r="M55" s="136">
        <v>0</v>
      </c>
      <c r="N55" s="136">
        <v>0</v>
      </c>
      <c r="O55" s="161">
        <f>O44-O53</f>
        <v>0</v>
      </c>
    </row>
    <row r="56" spans="1:15" ht="28.5">
      <c r="A56" s="113"/>
      <c r="B56" s="15"/>
      <c r="C56" s="162"/>
      <c r="D56" s="162"/>
      <c r="E56" s="15"/>
      <c r="F56" s="252" t="s">
        <v>172</v>
      </c>
      <c r="G56" s="253"/>
      <c r="I56" s="113"/>
      <c r="J56" s="15"/>
      <c r="K56" s="162"/>
      <c r="L56" s="162"/>
      <c r="M56" s="15"/>
      <c r="N56" s="252" t="s">
        <v>172</v>
      </c>
      <c r="O56" s="253"/>
    </row>
    <row r="57" spans="1:15" ht="29.25" thickBot="1">
      <c r="A57" s="115"/>
      <c r="B57" s="116"/>
      <c r="C57" s="163"/>
      <c r="D57" s="163"/>
      <c r="E57" s="116"/>
      <c r="F57" s="254"/>
      <c r="G57" s="255"/>
      <c r="I57" s="115"/>
      <c r="J57" s="116"/>
      <c r="K57" s="163"/>
      <c r="L57" s="163"/>
      <c r="M57" s="116"/>
      <c r="N57" s="254"/>
      <c r="O57" s="255"/>
    </row>
  </sheetData>
  <mergeCells count="21">
    <mergeCell ref="A27:D27"/>
    <mergeCell ref="A14:E14"/>
    <mergeCell ref="A1:E1"/>
    <mergeCell ref="A2:C2"/>
    <mergeCell ref="F14:H14"/>
    <mergeCell ref="A48:F48"/>
    <mergeCell ref="F56:G57"/>
    <mergeCell ref="A39:G39"/>
    <mergeCell ref="A47:G47"/>
    <mergeCell ref="A35:F35"/>
    <mergeCell ref="A36:C36"/>
    <mergeCell ref="D36:F36"/>
    <mergeCell ref="A38:F38"/>
    <mergeCell ref="I47:O47"/>
    <mergeCell ref="N56:O57"/>
    <mergeCell ref="I35:O35"/>
    <mergeCell ref="I48:O48"/>
    <mergeCell ref="I36:K36"/>
    <mergeCell ref="L36:N36"/>
    <mergeCell ref="I38:N38"/>
    <mergeCell ref="I39:O39"/>
  </mergeCells>
  <hyperlinks>
    <hyperlink ref="C4" location="'IOCL CHALLAN'!A1" display="'IOCL CHALLAN'!A1"/>
    <hyperlink ref="A21" location="'Godaun SHEET_ADMIN'!A35" display="Rakesh kumar    "/>
    <hyperlink ref="D36:F36" location="'Godaun SHEET_ADMIN'!A48" display="EMPTY"/>
    <hyperlink ref="A36:C36" location="'Godaun SHEET_ADMIN'!A39" display="FILLED"/>
    <hyperlink ref="L36:N36" location="'Godaun SHEET_ADMIN'!I48" display="EMPTY"/>
    <hyperlink ref="A23" location="'Godaun SHEET_ADMIN'!I35" display="CASH CERRY"/>
    <hyperlink ref="I36:K36" location="'Godaun SHEET_ADMIN'!I39" display="FILLED"/>
    <hyperlink ref="F56:G57" location="'Godaun SHEET'!A14" display="BACK"/>
    <hyperlink ref="N56:O57" location="'Godaun SHEET'!I14" display="BACK"/>
    <hyperlink ref="A29" location="'Godaun SHEET_ADMIN'!A35" display="Rakesh kumar    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0"/>
  <sheetViews>
    <sheetView workbookViewId="0">
      <selection activeCell="C9" sqref="C9"/>
    </sheetView>
  </sheetViews>
  <sheetFormatPr defaultRowHeight="15"/>
  <cols>
    <col min="1" max="1" width="24.140625" bestFit="1" customWidth="1"/>
    <col min="2" max="2" width="17.42578125" style="225" bestFit="1" customWidth="1"/>
    <col min="3" max="3" width="11.85546875" style="225" customWidth="1"/>
    <col min="4" max="4" width="17.42578125" style="225" bestFit="1" customWidth="1"/>
    <col min="5" max="5" width="15.28515625" style="225" bestFit="1" customWidth="1"/>
    <col min="6" max="6" width="10.28515625" style="225" bestFit="1" customWidth="1"/>
    <col min="7" max="8" width="22.28515625" style="225" bestFit="1" customWidth="1"/>
    <col min="9" max="9" width="18.85546875" bestFit="1" customWidth="1"/>
    <col min="10" max="10" width="12" customWidth="1"/>
    <col min="11" max="11" width="11.5703125" bestFit="1" customWidth="1"/>
    <col min="12" max="12" width="11.28515625" customWidth="1"/>
  </cols>
  <sheetData>
    <row r="1" spans="1:15">
      <c r="B1" s="312" t="s">
        <v>225</v>
      </c>
      <c r="C1" s="312"/>
      <c r="D1" s="312"/>
      <c r="E1" s="312"/>
    </row>
    <row r="2" spans="1:15">
      <c r="B2" s="312"/>
      <c r="C2" s="312"/>
      <c r="D2" s="312"/>
      <c r="E2" s="312"/>
    </row>
    <row r="3" spans="1:15">
      <c r="B3" s="312"/>
      <c r="C3" s="312"/>
      <c r="D3" s="312"/>
      <c r="E3" s="312"/>
    </row>
    <row r="4" spans="1:15">
      <c r="B4" s="312"/>
      <c r="C4" s="312"/>
      <c r="D4" s="312"/>
      <c r="E4" s="312"/>
    </row>
    <row r="5" spans="1:15">
      <c r="A5" t="s">
        <v>224</v>
      </c>
    </row>
    <row r="6" spans="1:15" s="7" customFormat="1">
      <c r="A6"/>
      <c r="B6" s="225"/>
      <c r="C6" s="225"/>
      <c r="D6" s="170" t="s">
        <v>196</v>
      </c>
      <c r="E6" s="170" t="s">
        <v>197</v>
      </c>
      <c r="F6" s="225"/>
      <c r="G6" s="225"/>
      <c r="H6" s="225"/>
      <c r="I6"/>
      <c r="J6"/>
      <c r="K6"/>
      <c r="L6"/>
      <c r="M6"/>
      <c r="N6"/>
      <c r="O6"/>
    </row>
    <row r="7" spans="1:15">
      <c r="D7" s="111" t="s">
        <v>137</v>
      </c>
      <c r="E7" s="111" t="s">
        <v>138</v>
      </c>
    </row>
    <row r="9" spans="1:15" ht="15.75" thickBot="1"/>
    <row r="10" spans="1:15">
      <c r="A10" s="278" t="s">
        <v>207</v>
      </c>
      <c r="B10" s="279"/>
      <c r="C10" s="279"/>
      <c r="D10" s="280"/>
    </row>
    <row r="11" spans="1:15" ht="29.25" customHeight="1">
      <c r="A11" s="313" t="s">
        <v>226</v>
      </c>
      <c r="B11" s="314"/>
      <c r="C11" s="314"/>
      <c r="D11" s="315"/>
    </row>
    <row r="12" spans="1:15">
      <c r="A12" s="113"/>
      <c r="B12" s="209"/>
      <c r="C12" s="209"/>
      <c r="D12" s="210"/>
    </row>
    <row r="13" spans="1:15">
      <c r="A13" s="281" t="s">
        <v>210</v>
      </c>
      <c r="B13" s="282"/>
      <c r="C13" s="282"/>
      <c r="D13" s="283"/>
    </row>
    <row r="14" spans="1:15">
      <c r="A14" s="171" t="s">
        <v>201</v>
      </c>
      <c r="B14" s="209"/>
      <c r="C14" s="209"/>
      <c r="D14" s="210"/>
    </row>
    <row r="15" spans="1:15">
      <c r="A15" s="275" t="s">
        <v>199</v>
      </c>
      <c r="B15" s="276"/>
      <c r="C15" s="276">
        <v>300</v>
      </c>
      <c r="D15" s="277"/>
    </row>
    <row r="16" spans="1:15">
      <c r="A16" s="275"/>
      <c r="B16" s="276"/>
      <c r="C16" s="276"/>
      <c r="D16" s="277"/>
    </row>
    <row r="17" spans="1:11">
      <c r="A17" s="113"/>
      <c r="B17" s="209"/>
      <c r="C17" s="209"/>
      <c r="D17" s="210"/>
    </row>
    <row r="18" spans="1:11" ht="15.75" thickBot="1">
      <c r="A18" s="115"/>
      <c r="B18" s="214"/>
      <c r="C18" s="214"/>
      <c r="D18" s="172" t="s">
        <v>200</v>
      </c>
    </row>
    <row r="21" spans="1:11" ht="15.75" thickBot="1">
      <c r="A21" s="284" t="s">
        <v>228</v>
      </c>
      <c r="B21" s="284"/>
      <c r="C21" s="284"/>
      <c r="D21" s="284"/>
      <c r="G21" s="284" t="s">
        <v>229</v>
      </c>
      <c r="H21" s="284"/>
      <c r="I21" s="284"/>
      <c r="J21" s="284"/>
    </row>
    <row r="22" spans="1:11">
      <c r="A22" s="292" t="s">
        <v>139</v>
      </c>
      <c r="B22" s="293"/>
      <c r="C22" s="293"/>
      <c r="D22" s="294"/>
      <c r="G22" s="292" t="s">
        <v>139</v>
      </c>
      <c r="H22" s="293"/>
      <c r="I22" s="293"/>
      <c r="J22" s="294"/>
    </row>
    <row r="23" spans="1:11">
      <c r="A23" s="122"/>
      <c r="B23" s="123"/>
      <c r="C23" s="123"/>
      <c r="D23" s="124"/>
      <c r="G23" s="122"/>
      <c r="H23" s="123"/>
      <c r="I23" s="123"/>
      <c r="J23" s="124"/>
    </row>
    <row r="24" spans="1:11" ht="21">
      <c r="A24" s="309" t="s">
        <v>211</v>
      </c>
      <c r="B24" s="310"/>
      <c r="C24" s="310"/>
      <c r="D24" s="311"/>
      <c r="G24" s="309" t="s">
        <v>211</v>
      </c>
      <c r="H24" s="310"/>
      <c r="I24" s="310"/>
      <c r="J24" s="311"/>
    </row>
    <row r="25" spans="1:11" ht="15" customHeight="1" thickBot="1">
      <c r="A25" s="303" t="s">
        <v>231</v>
      </c>
      <c r="B25" s="304"/>
      <c r="C25" s="304"/>
      <c r="D25" s="305"/>
      <c r="G25" s="125" t="s">
        <v>142</v>
      </c>
      <c r="H25" s="173">
        <v>234567544</v>
      </c>
      <c r="I25" s="125" t="s">
        <v>143</v>
      </c>
      <c r="J25" s="174">
        <v>43974</v>
      </c>
    </row>
    <row r="26" spans="1:11" ht="15.75" thickBot="1">
      <c r="A26" s="125" t="s">
        <v>142</v>
      </c>
      <c r="B26" s="173">
        <v>234567544</v>
      </c>
      <c r="C26" s="125" t="s">
        <v>143</v>
      </c>
      <c r="D26" s="174">
        <v>43974</v>
      </c>
      <c r="G26" s="122"/>
      <c r="H26" s="123"/>
      <c r="I26" s="123"/>
      <c r="J26" s="124"/>
    </row>
    <row r="27" spans="1:11">
      <c r="A27" s="122"/>
      <c r="B27" s="123"/>
      <c r="C27" s="123"/>
      <c r="D27" s="124"/>
      <c r="G27" s="286" t="s">
        <v>227</v>
      </c>
      <c r="H27" s="287"/>
      <c r="I27" s="123" t="s">
        <v>159</v>
      </c>
      <c r="J27" s="126"/>
      <c r="K27" s="180"/>
    </row>
    <row r="28" spans="1:11">
      <c r="A28" s="286" t="s">
        <v>230</v>
      </c>
      <c r="B28" s="287"/>
      <c r="C28" s="123" t="s">
        <v>159</v>
      </c>
      <c r="D28" s="126"/>
      <c r="G28" s="275"/>
      <c r="H28" s="276"/>
      <c r="I28" s="276"/>
      <c r="J28" s="277"/>
      <c r="K28" s="180"/>
    </row>
    <row r="29" spans="1:11">
      <c r="A29" s="275"/>
      <c r="B29" s="276"/>
      <c r="C29" s="276"/>
      <c r="D29" s="277"/>
      <c r="G29" s="175"/>
      <c r="H29" s="3" t="s">
        <v>205</v>
      </c>
      <c r="I29" s="15"/>
      <c r="J29" s="124"/>
      <c r="K29" s="180"/>
    </row>
    <row r="30" spans="1:11">
      <c r="A30" s="175"/>
      <c r="B30" s="3" t="s">
        <v>205</v>
      </c>
      <c r="C30" s="15"/>
      <c r="D30" s="124"/>
      <c r="G30" s="175" t="s">
        <v>202</v>
      </c>
      <c r="H30" s="176"/>
      <c r="I30" s="15"/>
      <c r="J30" s="124"/>
      <c r="K30" s="180"/>
    </row>
    <row r="31" spans="1:11">
      <c r="A31" s="175" t="s">
        <v>202</v>
      </c>
      <c r="B31" s="176"/>
      <c r="C31" s="15"/>
      <c r="D31" s="124"/>
      <c r="G31" s="175" t="s">
        <v>202</v>
      </c>
      <c r="H31" s="176"/>
      <c r="I31" s="15"/>
      <c r="J31" s="124"/>
      <c r="K31" s="180"/>
    </row>
    <row r="32" spans="1:11">
      <c r="A32" s="175" t="s">
        <v>202</v>
      </c>
      <c r="B32" s="176"/>
      <c r="C32" s="15"/>
      <c r="D32" s="124"/>
      <c r="G32" s="175" t="s">
        <v>202</v>
      </c>
      <c r="H32" s="176"/>
      <c r="I32" s="15"/>
      <c r="J32" s="124"/>
      <c r="K32" s="180"/>
    </row>
    <row r="33" spans="1:15">
      <c r="A33" s="175" t="s">
        <v>202</v>
      </c>
      <c r="B33" s="176"/>
      <c r="C33" s="15"/>
      <c r="D33" s="124"/>
      <c r="G33" s="175" t="s">
        <v>202</v>
      </c>
      <c r="H33" s="176"/>
      <c r="I33" s="15"/>
      <c r="J33" s="124"/>
      <c r="K33" s="180"/>
    </row>
    <row r="34" spans="1:15">
      <c r="A34" s="175" t="s">
        <v>202</v>
      </c>
      <c r="B34" s="176"/>
      <c r="C34" s="15"/>
      <c r="D34" s="124"/>
      <c r="G34" s="215" t="s">
        <v>0</v>
      </c>
      <c r="H34" s="216" t="str">
        <f>G49</f>
        <v>YES</v>
      </c>
      <c r="I34" s="15"/>
      <c r="J34" s="124"/>
      <c r="K34" s="180"/>
    </row>
    <row r="35" spans="1:15">
      <c r="A35" s="215" t="s">
        <v>0</v>
      </c>
      <c r="B35" s="216">
        <f>A49</f>
        <v>9</v>
      </c>
      <c r="C35" s="15"/>
      <c r="D35" s="124"/>
      <c r="G35" s="306" t="s">
        <v>203</v>
      </c>
      <c r="H35" s="290" t="s">
        <v>204</v>
      </c>
      <c r="I35" s="298" t="s">
        <v>160</v>
      </c>
      <c r="J35" s="299"/>
      <c r="K35" s="180"/>
    </row>
    <row r="36" spans="1:15" ht="15.75" thickBot="1">
      <c r="A36" s="306" t="s">
        <v>203</v>
      </c>
      <c r="B36" s="290" t="s">
        <v>204</v>
      </c>
      <c r="C36" s="298" t="s">
        <v>160</v>
      </c>
      <c r="D36" s="299"/>
      <c r="G36" s="307"/>
      <c r="H36" s="308"/>
      <c r="I36" s="300"/>
      <c r="J36" s="301"/>
      <c r="K36" s="180"/>
    </row>
    <row r="37" spans="1:15" ht="15.75" thickBot="1">
      <c r="A37" s="307"/>
      <c r="B37" s="308"/>
      <c r="C37" s="300"/>
      <c r="D37" s="301"/>
      <c r="K37" s="180"/>
    </row>
    <row r="38" spans="1:15" s="7" customFormat="1" ht="23.25">
      <c r="A38"/>
      <c r="B38" s="225"/>
      <c r="C38" s="225"/>
      <c r="D38" s="225"/>
      <c r="E38" s="225"/>
      <c r="F38" s="225"/>
      <c r="G38" s="177"/>
      <c r="H38" s="177"/>
      <c r="I38" s="177"/>
      <c r="J38" s="177"/>
      <c r="K38"/>
      <c r="L38"/>
      <c r="M38"/>
      <c r="N38"/>
      <c r="O38"/>
    </row>
    <row r="39" spans="1:15" s="7" customFormat="1" ht="23.25">
      <c r="A39" s="177" t="s">
        <v>67</v>
      </c>
      <c r="B39" s="177"/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</row>
    <row r="40" spans="1:15" s="7" customFormat="1" ht="45">
      <c r="A40" s="3" t="s">
        <v>68</v>
      </c>
      <c r="B40" s="3" t="s">
        <v>69</v>
      </c>
      <c r="C40" s="53" t="s">
        <v>70</v>
      </c>
      <c r="D40" s="3" t="s">
        <v>71</v>
      </c>
      <c r="E40" s="3" t="s">
        <v>72</v>
      </c>
      <c r="F40" s="3" t="s">
        <v>73</v>
      </c>
      <c r="G40" s="3" t="s">
        <v>74</v>
      </c>
      <c r="H40" s="53" t="s">
        <v>75</v>
      </c>
      <c r="I40" s="53" t="s">
        <v>76</v>
      </c>
      <c r="J40" s="53" t="s">
        <v>77</v>
      </c>
      <c r="K40" s="53" t="s">
        <v>78</v>
      </c>
      <c r="L40" s="53" t="s">
        <v>79</v>
      </c>
      <c r="M40" s="53" t="s">
        <v>80</v>
      </c>
      <c r="N40" s="53" t="s">
        <v>81</v>
      </c>
      <c r="O40" s="3" t="s">
        <v>82</v>
      </c>
    </row>
    <row r="41" spans="1:15" s="7" customFormat="1">
      <c r="A41" s="54">
        <v>1</v>
      </c>
      <c r="B41" s="54">
        <v>567483</v>
      </c>
      <c r="C41" s="58">
        <v>29.9</v>
      </c>
      <c r="D41" s="55">
        <v>15.8</v>
      </c>
      <c r="E41" s="55">
        <f t="shared" ref="E41:E49" si="0">C41-D41</f>
        <v>14.099999999999998</v>
      </c>
      <c r="F41" s="55">
        <f t="shared" ref="F41:F49" si="1">14.2-E41</f>
        <v>0.10000000000000142</v>
      </c>
      <c r="G41" s="54" t="s">
        <v>83</v>
      </c>
      <c r="H41" s="54" t="s">
        <v>84</v>
      </c>
      <c r="I41" s="54" t="s">
        <v>85</v>
      </c>
      <c r="J41" s="54" t="s">
        <v>85</v>
      </c>
      <c r="K41" s="54" t="s">
        <v>85</v>
      </c>
      <c r="L41" s="55">
        <v>0</v>
      </c>
      <c r="M41" s="54" t="s">
        <v>85</v>
      </c>
      <c r="N41" s="54" t="s">
        <v>83</v>
      </c>
      <c r="O41" s="56" t="s">
        <v>86</v>
      </c>
    </row>
    <row r="42" spans="1:15" s="7" customFormat="1">
      <c r="A42" s="54">
        <v>2</v>
      </c>
      <c r="B42" s="54">
        <v>125622</v>
      </c>
      <c r="C42" s="58">
        <v>29.9</v>
      </c>
      <c r="D42" s="55">
        <v>15.8</v>
      </c>
      <c r="E42" s="55">
        <f t="shared" si="0"/>
        <v>14.099999999999998</v>
      </c>
      <c r="F42" s="55">
        <f t="shared" si="1"/>
        <v>0.10000000000000142</v>
      </c>
      <c r="G42" s="54" t="s">
        <v>83</v>
      </c>
      <c r="H42" s="54" t="s">
        <v>84</v>
      </c>
      <c r="I42" s="54" t="s">
        <v>85</v>
      </c>
      <c r="J42" s="54" t="s">
        <v>85</v>
      </c>
      <c r="K42" s="54" t="s">
        <v>85</v>
      </c>
      <c r="L42" s="55">
        <v>0</v>
      </c>
      <c r="M42" s="54" t="s">
        <v>85</v>
      </c>
      <c r="N42" s="54" t="s">
        <v>83</v>
      </c>
      <c r="O42" s="57"/>
    </row>
    <row r="43" spans="1:15" s="7" customFormat="1">
      <c r="A43" s="54">
        <v>3</v>
      </c>
      <c r="B43" s="54">
        <v>225532</v>
      </c>
      <c r="C43" s="58">
        <v>30</v>
      </c>
      <c r="D43" s="55">
        <v>15.8</v>
      </c>
      <c r="E43" s="55">
        <f t="shared" si="0"/>
        <v>14.2</v>
      </c>
      <c r="F43" s="55">
        <f t="shared" si="1"/>
        <v>0</v>
      </c>
      <c r="G43" s="54" t="s">
        <v>83</v>
      </c>
      <c r="H43" s="54" t="s">
        <v>84</v>
      </c>
      <c r="I43" s="54" t="s">
        <v>85</v>
      </c>
      <c r="J43" s="54" t="s">
        <v>85</v>
      </c>
      <c r="K43" s="54" t="s">
        <v>85</v>
      </c>
      <c r="L43" s="55">
        <v>0</v>
      </c>
      <c r="M43" s="54" t="s">
        <v>85</v>
      </c>
      <c r="N43" s="54" t="s">
        <v>83</v>
      </c>
      <c r="O43" s="57"/>
    </row>
    <row r="44" spans="1:15" s="7" customFormat="1">
      <c r="A44" s="54">
        <v>4</v>
      </c>
      <c r="B44" s="54">
        <v>256634</v>
      </c>
      <c r="C44" s="58">
        <v>30</v>
      </c>
      <c r="D44" s="55">
        <v>15.8</v>
      </c>
      <c r="E44" s="55">
        <f t="shared" si="0"/>
        <v>14.2</v>
      </c>
      <c r="F44" s="55">
        <f t="shared" si="1"/>
        <v>0</v>
      </c>
      <c r="G44" s="54" t="s">
        <v>83</v>
      </c>
      <c r="H44" s="54" t="s">
        <v>84</v>
      </c>
      <c r="I44" s="54" t="s">
        <v>85</v>
      </c>
      <c r="J44" s="54" t="s">
        <v>85</v>
      </c>
      <c r="K44" s="54" t="s">
        <v>85</v>
      </c>
      <c r="L44" s="55">
        <v>0</v>
      </c>
      <c r="M44" s="54" t="s">
        <v>85</v>
      </c>
      <c r="N44" s="54" t="s">
        <v>83</v>
      </c>
      <c r="O44" s="57"/>
    </row>
    <row r="45" spans="1:15" s="7" customFormat="1">
      <c r="A45" s="54">
        <v>5</v>
      </c>
      <c r="B45" s="54">
        <v>221235</v>
      </c>
      <c r="C45" s="58">
        <v>30</v>
      </c>
      <c r="D45" s="55">
        <v>15.8</v>
      </c>
      <c r="E45" s="55">
        <f t="shared" si="0"/>
        <v>14.2</v>
      </c>
      <c r="F45" s="55">
        <f t="shared" si="1"/>
        <v>0</v>
      </c>
      <c r="G45" s="54" t="s">
        <v>83</v>
      </c>
      <c r="H45" s="54" t="s">
        <v>84</v>
      </c>
      <c r="I45" s="54" t="s">
        <v>85</v>
      </c>
      <c r="J45" s="54" t="s">
        <v>85</v>
      </c>
      <c r="K45" s="54" t="s">
        <v>85</v>
      </c>
      <c r="L45" s="55">
        <v>0</v>
      </c>
      <c r="M45" s="54" t="s">
        <v>85</v>
      </c>
      <c r="N45" s="54" t="s">
        <v>83</v>
      </c>
      <c r="O45" s="57"/>
    </row>
    <row r="46" spans="1:15" s="7" customFormat="1">
      <c r="A46" s="54">
        <v>6</v>
      </c>
      <c r="B46" s="54">
        <v>145632</v>
      </c>
      <c r="C46" s="58">
        <v>30</v>
      </c>
      <c r="D46" s="55">
        <v>15.8</v>
      </c>
      <c r="E46" s="55">
        <f t="shared" si="0"/>
        <v>14.2</v>
      </c>
      <c r="F46" s="55">
        <f t="shared" si="1"/>
        <v>0</v>
      </c>
      <c r="G46" s="54" t="s">
        <v>83</v>
      </c>
      <c r="H46" s="54" t="s">
        <v>84</v>
      </c>
      <c r="I46" s="54" t="s">
        <v>85</v>
      </c>
      <c r="J46" s="54" t="s">
        <v>85</v>
      </c>
      <c r="K46" s="54" t="s">
        <v>85</v>
      </c>
      <c r="L46" s="55">
        <v>0</v>
      </c>
      <c r="M46" s="54" t="s">
        <v>85</v>
      </c>
      <c r="N46" s="54" t="s">
        <v>83</v>
      </c>
      <c r="O46" s="57"/>
    </row>
    <row r="47" spans="1:15" s="7" customFormat="1">
      <c r="A47" s="54">
        <v>7</v>
      </c>
      <c r="B47" s="54">
        <v>523654</v>
      </c>
      <c r="C47" s="58">
        <v>30</v>
      </c>
      <c r="D47" s="55">
        <v>15.8</v>
      </c>
      <c r="E47" s="55">
        <f t="shared" si="0"/>
        <v>14.2</v>
      </c>
      <c r="F47" s="55">
        <f t="shared" si="1"/>
        <v>0</v>
      </c>
      <c r="G47" s="54" t="s">
        <v>83</v>
      </c>
      <c r="H47" s="54" t="s">
        <v>84</v>
      </c>
      <c r="I47" s="54" t="s">
        <v>85</v>
      </c>
      <c r="J47" s="54" t="s">
        <v>85</v>
      </c>
      <c r="K47" s="54" t="s">
        <v>85</v>
      </c>
      <c r="L47" s="55">
        <v>0</v>
      </c>
      <c r="M47" s="54" t="s">
        <v>85</v>
      </c>
      <c r="N47" s="54" t="s">
        <v>83</v>
      </c>
      <c r="O47" s="57"/>
    </row>
    <row r="48" spans="1:15" s="7" customFormat="1">
      <c r="A48" s="54">
        <v>8</v>
      </c>
      <c r="B48" s="54">
        <v>984563</v>
      </c>
      <c r="C48" s="58">
        <v>30</v>
      </c>
      <c r="D48" s="55">
        <v>15.8</v>
      </c>
      <c r="E48" s="55">
        <f t="shared" si="0"/>
        <v>14.2</v>
      </c>
      <c r="F48" s="55">
        <f t="shared" si="1"/>
        <v>0</v>
      </c>
      <c r="G48" s="54" t="s">
        <v>83</v>
      </c>
      <c r="H48" s="54" t="s">
        <v>84</v>
      </c>
      <c r="I48" s="54" t="s">
        <v>85</v>
      </c>
      <c r="J48" s="54" t="s">
        <v>85</v>
      </c>
      <c r="K48" s="54" t="s">
        <v>85</v>
      </c>
      <c r="L48" s="55">
        <v>0</v>
      </c>
      <c r="M48" s="54" t="s">
        <v>85</v>
      </c>
      <c r="N48" s="54" t="s">
        <v>83</v>
      </c>
      <c r="O48" s="57"/>
    </row>
    <row r="49" spans="1:15" s="7" customFormat="1">
      <c r="A49" s="54">
        <v>9</v>
      </c>
      <c r="B49" s="54">
        <v>546287</v>
      </c>
      <c r="C49" s="58">
        <v>30</v>
      </c>
      <c r="D49" s="55">
        <v>15.8</v>
      </c>
      <c r="E49" s="55">
        <f t="shared" si="0"/>
        <v>14.2</v>
      </c>
      <c r="F49" s="55">
        <f t="shared" si="1"/>
        <v>0</v>
      </c>
      <c r="G49" s="54" t="s">
        <v>83</v>
      </c>
      <c r="H49" s="54" t="s">
        <v>84</v>
      </c>
      <c r="I49" s="54" t="s">
        <v>85</v>
      </c>
      <c r="J49" s="54" t="s">
        <v>85</v>
      </c>
      <c r="K49" s="54" t="s">
        <v>85</v>
      </c>
      <c r="L49" s="55">
        <v>0</v>
      </c>
      <c r="M49" s="54" t="s">
        <v>85</v>
      </c>
      <c r="N49" s="54" t="s">
        <v>83</v>
      </c>
      <c r="O49" s="57"/>
    </row>
    <row r="50" spans="1:15" s="7" customFormat="1">
      <c r="A50"/>
      <c r="B50" s="225"/>
      <c r="C50" s="225"/>
      <c r="D50" s="225"/>
      <c r="E50" s="225"/>
      <c r="F50" s="225"/>
      <c r="G50" s="225"/>
      <c r="H50" s="225"/>
      <c r="I50"/>
      <c r="J50"/>
      <c r="K50"/>
      <c r="L50"/>
      <c r="M50"/>
      <c r="N50"/>
      <c r="O50"/>
    </row>
    <row r="51" spans="1:15" s="7" customFormat="1">
      <c r="A51"/>
      <c r="B51" s="225"/>
      <c r="C51" s="225"/>
      <c r="D51" s="225"/>
      <c r="E51" s="225"/>
      <c r="F51" s="225"/>
      <c r="G51" s="225"/>
      <c r="H51" s="225"/>
      <c r="I51"/>
      <c r="J51"/>
      <c r="K51"/>
      <c r="L51"/>
      <c r="M51"/>
      <c r="N51"/>
      <c r="O51"/>
    </row>
    <row r="52" spans="1:15" s="7" customFormat="1">
      <c r="A52"/>
      <c r="B52" s="225"/>
      <c r="C52" s="225"/>
      <c r="D52" s="225"/>
      <c r="E52" s="225"/>
      <c r="F52" s="225"/>
      <c r="G52" s="225"/>
      <c r="H52" s="225"/>
      <c r="I52"/>
      <c r="J52"/>
      <c r="K52"/>
      <c r="L52"/>
      <c r="M52"/>
      <c r="N52"/>
      <c r="O52"/>
    </row>
    <row r="53" spans="1:15" s="7" customFormat="1" ht="15.75" thickBot="1">
      <c r="A53"/>
      <c r="B53" s="284" t="s">
        <v>232</v>
      </c>
      <c r="C53" s="284"/>
      <c r="D53" s="284"/>
      <c r="E53" s="284"/>
      <c r="F53" s="225"/>
      <c r="G53" s="225"/>
      <c r="K53"/>
      <c r="L53"/>
      <c r="M53"/>
      <c r="N53"/>
      <c r="O53"/>
    </row>
    <row r="54" spans="1:15" s="7" customFormat="1">
      <c r="A54"/>
      <c r="B54" s="222"/>
      <c r="C54" s="223"/>
      <c r="D54" s="223"/>
      <c r="E54" s="224"/>
      <c r="F54" s="225"/>
      <c r="G54" s="225"/>
      <c r="K54"/>
      <c r="L54"/>
      <c r="M54"/>
      <c r="N54"/>
      <c r="O54"/>
    </row>
    <row r="55" spans="1:15" s="7" customFormat="1">
      <c r="A55"/>
      <c r="B55" s="208">
        <v>1</v>
      </c>
      <c r="C55" s="263" t="s">
        <v>233</v>
      </c>
      <c r="D55" s="263"/>
      <c r="E55" s="302"/>
      <c r="F55" s="225"/>
      <c r="G55" s="225"/>
      <c r="K55"/>
      <c r="L55"/>
      <c r="M55"/>
      <c r="N55"/>
      <c r="O55"/>
    </row>
    <row r="56" spans="1:15" s="7" customFormat="1">
      <c r="A56"/>
      <c r="B56" s="208">
        <v>2</v>
      </c>
      <c r="C56" s="250" t="s">
        <v>234</v>
      </c>
      <c r="D56" s="250"/>
      <c r="E56" s="251"/>
      <c r="F56" s="225"/>
      <c r="G56" s="225"/>
      <c r="K56"/>
      <c r="L56"/>
      <c r="M56"/>
      <c r="N56"/>
      <c r="O56"/>
    </row>
    <row r="57" spans="1:15" s="7" customFormat="1">
      <c r="A57"/>
      <c r="B57" s="208">
        <v>3</v>
      </c>
      <c r="C57" s="250" t="s">
        <v>235</v>
      </c>
      <c r="D57" s="250"/>
      <c r="E57" s="251"/>
      <c r="F57" s="225"/>
      <c r="G57" s="225"/>
      <c r="K57"/>
      <c r="L57"/>
      <c r="M57"/>
      <c r="N57"/>
      <c r="O57"/>
    </row>
    <row r="58" spans="1:15" s="7" customFormat="1">
      <c r="A58"/>
      <c r="B58" s="208">
        <v>4</v>
      </c>
      <c r="C58" s="250" t="s">
        <v>236</v>
      </c>
      <c r="D58" s="250"/>
      <c r="E58" s="251"/>
      <c r="F58" s="225"/>
      <c r="G58" s="225"/>
      <c r="K58"/>
      <c r="L58"/>
      <c r="M58"/>
      <c r="N58"/>
      <c r="O58"/>
    </row>
    <row r="59" spans="1:15" s="7" customFormat="1">
      <c r="A59"/>
      <c r="B59" s="208"/>
      <c r="C59" s="209"/>
      <c r="D59" s="209"/>
      <c r="E59" s="210"/>
      <c r="F59" s="225"/>
      <c r="G59" s="225"/>
      <c r="K59"/>
      <c r="L59"/>
      <c r="M59"/>
      <c r="N59"/>
      <c r="O59"/>
    </row>
    <row r="60" spans="1:15" s="7" customFormat="1" ht="15.75" thickBot="1">
      <c r="A60"/>
      <c r="B60" s="201"/>
      <c r="C60" s="214"/>
      <c r="D60" s="214"/>
      <c r="E60" s="202"/>
      <c r="F60" s="225"/>
      <c r="G60" s="225"/>
      <c r="K60"/>
      <c r="L60"/>
      <c r="M60"/>
      <c r="N60"/>
      <c r="O60"/>
    </row>
    <row r="61" spans="1:15" s="7" customFormat="1">
      <c r="A61"/>
      <c r="B61" s="225"/>
      <c r="C61" s="225"/>
      <c r="D61" s="225"/>
      <c r="E61" s="225"/>
      <c r="F61" s="225"/>
      <c r="G61" s="225"/>
      <c r="H61" s="225"/>
      <c r="I61"/>
      <c r="J61"/>
      <c r="K61"/>
      <c r="L61"/>
      <c r="M61"/>
      <c r="N61"/>
      <c r="O61"/>
    </row>
    <row r="62" spans="1:15" s="7" customFormat="1">
      <c r="A62"/>
      <c r="B62" s="225"/>
      <c r="C62" s="225"/>
      <c r="D62" s="225"/>
      <c r="E62" s="225"/>
      <c r="F62" s="225"/>
      <c r="G62" s="225"/>
      <c r="H62" s="225"/>
      <c r="I62"/>
      <c r="J62"/>
      <c r="K62"/>
      <c r="L62"/>
      <c r="M62"/>
      <c r="N62"/>
      <c r="O62"/>
    </row>
    <row r="63" spans="1:15" s="7" customFormat="1">
      <c r="A63"/>
      <c r="B63" s="225"/>
      <c r="C63" s="225"/>
      <c r="D63" s="225"/>
      <c r="E63" s="225"/>
      <c r="F63" s="225"/>
      <c r="G63" s="225"/>
      <c r="H63" s="225"/>
      <c r="I63"/>
      <c r="J63"/>
      <c r="K63"/>
      <c r="L63"/>
      <c r="M63"/>
      <c r="N63"/>
      <c r="O63"/>
    </row>
    <row r="64" spans="1:15" s="7" customFormat="1">
      <c r="A64"/>
      <c r="B64" s="225"/>
      <c r="C64" s="225"/>
      <c r="D64" s="225"/>
      <c r="E64" s="225"/>
      <c r="F64" s="225"/>
      <c r="G64" s="225"/>
      <c r="H64" s="225"/>
      <c r="I64"/>
      <c r="J64"/>
      <c r="K64"/>
      <c r="L64"/>
      <c r="M64"/>
      <c r="N64"/>
      <c r="O64"/>
    </row>
    <row r="65" spans="1:16" s="7" customFormat="1" ht="15.75" thickBot="1">
      <c r="A65" s="284" t="s">
        <v>243</v>
      </c>
      <c r="B65" s="284"/>
      <c r="C65" s="284"/>
      <c r="D65" s="284"/>
      <c r="E65" s="225"/>
      <c r="F65" s="225"/>
      <c r="G65" s="225"/>
      <c r="H65" s="225"/>
      <c r="I65"/>
      <c r="J65"/>
      <c r="K65" s="216"/>
      <c r="L65"/>
      <c r="M65"/>
      <c r="N65"/>
      <c r="O65"/>
    </row>
    <row r="66" spans="1:16" s="7" customFormat="1">
      <c r="A66" s="278" t="s">
        <v>206</v>
      </c>
      <c r="B66" s="279"/>
      <c r="C66" s="279"/>
      <c r="D66" s="280"/>
      <c r="E66" s="225"/>
      <c r="F66" s="225"/>
      <c r="G66" s="225"/>
      <c r="L66"/>
      <c r="M66"/>
      <c r="N66"/>
      <c r="O66"/>
    </row>
    <row r="67" spans="1:16" s="7" customFormat="1">
      <c r="A67" s="281" t="s">
        <v>237</v>
      </c>
      <c r="B67" s="282"/>
      <c r="C67" s="282"/>
      <c r="D67" s="283"/>
      <c r="E67" s="225"/>
      <c r="F67" s="225"/>
      <c r="G67" s="225"/>
      <c r="L67"/>
      <c r="M67"/>
      <c r="N67"/>
      <c r="O67"/>
    </row>
    <row r="68" spans="1:16" ht="15.75" thickBot="1">
      <c r="A68" s="203" t="s">
        <v>295</v>
      </c>
      <c r="B68" s="173" t="s">
        <v>294</v>
      </c>
      <c r="C68" s="183" t="s">
        <v>296</v>
      </c>
      <c r="D68" s="173" t="s">
        <v>294</v>
      </c>
    </row>
    <row r="69" spans="1:16" ht="15.75" thickBot="1">
      <c r="A69" s="125" t="s">
        <v>238</v>
      </c>
      <c r="B69" s="173" t="s">
        <v>294</v>
      </c>
      <c r="C69" s="125" t="s">
        <v>143</v>
      </c>
      <c r="D69" s="174">
        <v>43974</v>
      </c>
    </row>
    <row r="70" spans="1:16">
      <c r="A70" s="281" t="s">
        <v>198</v>
      </c>
      <c r="B70" s="282"/>
      <c r="C70" s="282"/>
      <c r="D70" s="283"/>
    </row>
    <row r="71" spans="1:16">
      <c r="A71" s="171" t="s">
        <v>201</v>
      </c>
      <c r="B71" s="209"/>
      <c r="C71" s="209"/>
      <c r="D71" s="210"/>
    </row>
    <row r="72" spans="1:16">
      <c r="A72" s="275" t="s">
        <v>199</v>
      </c>
      <c r="B72" s="276"/>
      <c r="C72" s="276">
        <v>300</v>
      </c>
      <c r="D72" s="277"/>
      <c r="P72" s="11"/>
    </row>
    <row r="73" spans="1:16">
      <c r="A73" s="275"/>
      <c r="B73" s="276"/>
      <c r="C73" s="276"/>
      <c r="D73" s="277"/>
    </row>
    <row r="74" spans="1:16">
      <c r="A74" s="113"/>
      <c r="B74" s="209"/>
      <c r="C74" s="209"/>
      <c r="D74" s="210"/>
    </row>
    <row r="75" spans="1:16" ht="15.75" thickBot="1">
      <c r="A75" s="115"/>
      <c r="B75" s="214"/>
      <c r="C75" s="214"/>
      <c r="D75" s="172" t="s">
        <v>209</v>
      </c>
    </row>
    <row r="77" spans="1:16" ht="23.25">
      <c r="A77" s="177" t="s">
        <v>208</v>
      </c>
      <c r="B77" s="177"/>
      <c r="C77" s="177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</row>
    <row r="78" spans="1:16" ht="45">
      <c r="A78" s="3" t="s">
        <v>68</v>
      </c>
      <c r="B78" s="3" t="s">
        <v>69</v>
      </c>
      <c r="C78" s="53" t="s">
        <v>70</v>
      </c>
      <c r="D78" s="3" t="s">
        <v>71</v>
      </c>
      <c r="E78" s="3" t="s">
        <v>72</v>
      </c>
      <c r="F78" s="3" t="s">
        <v>73</v>
      </c>
      <c r="G78" s="3" t="s">
        <v>74</v>
      </c>
      <c r="H78" s="53" t="s">
        <v>75</v>
      </c>
      <c r="I78" s="53" t="s">
        <v>76</v>
      </c>
      <c r="J78" s="53" t="s">
        <v>77</v>
      </c>
      <c r="K78" s="53" t="s">
        <v>78</v>
      </c>
      <c r="L78" s="53" t="s">
        <v>79</v>
      </c>
      <c r="M78" s="53" t="s">
        <v>80</v>
      </c>
      <c r="N78" s="53" t="s">
        <v>81</v>
      </c>
      <c r="O78" s="3" t="s">
        <v>82</v>
      </c>
    </row>
    <row r="79" spans="1:16">
      <c r="A79" s="54">
        <v>1</v>
      </c>
      <c r="B79" s="54">
        <v>567483</v>
      </c>
      <c r="C79" s="58">
        <v>29.9</v>
      </c>
      <c r="D79" s="55">
        <v>15.8</v>
      </c>
      <c r="E79" s="55">
        <f t="shared" ref="E79:E87" si="2">C79-D79</f>
        <v>14.099999999999998</v>
      </c>
      <c r="F79" s="55">
        <f t="shared" ref="F79:F87" si="3">14.2-E79</f>
        <v>0.10000000000000142</v>
      </c>
      <c r="G79" s="54" t="s">
        <v>83</v>
      </c>
      <c r="H79" s="54" t="s">
        <v>84</v>
      </c>
      <c r="I79" s="54" t="s">
        <v>85</v>
      </c>
      <c r="J79" s="54" t="s">
        <v>85</v>
      </c>
      <c r="K79" s="54" t="s">
        <v>85</v>
      </c>
      <c r="L79" s="55">
        <v>0</v>
      </c>
      <c r="M79" s="54" t="s">
        <v>85</v>
      </c>
      <c r="N79" s="54" t="s">
        <v>83</v>
      </c>
      <c r="O79" s="56" t="s">
        <v>86</v>
      </c>
    </row>
    <row r="80" spans="1:16">
      <c r="A80" s="54">
        <v>2</v>
      </c>
      <c r="B80" s="54">
        <v>125622</v>
      </c>
      <c r="C80" s="58">
        <v>29.9</v>
      </c>
      <c r="D80" s="55">
        <v>15.8</v>
      </c>
      <c r="E80" s="55">
        <f t="shared" si="2"/>
        <v>14.099999999999998</v>
      </c>
      <c r="F80" s="55">
        <f t="shared" si="3"/>
        <v>0.10000000000000142</v>
      </c>
      <c r="G80" s="54" t="s">
        <v>83</v>
      </c>
      <c r="H80" s="54" t="s">
        <v>84</v>
      </c>
      <c r="I80" s="54" t="s">
        <v>85</v>
      </c>
      <c r="J80" s="54" t="s">
        <v>85</v>
      </c>
      <c r="K80" s="54" t="s">
        <v>85</v>
      </c>
      <c r="L80" s="55">
        <v>0</v>
      </c>
      <c r="M80" s="54" t="s">
        <v>85</v>
      </c>
      <c r="N80" s="54" t="s">
        <v>83</v>
      </c>
      <c r="O80" s="57"/>
    </row>
    <row r="81" spans="1:15">
      <c r="A81" s="54">
        <v>3</v>
      </c>
      <c r="B81" s="54">
        <v>225532</v>
      </c>
      <c r="C81" s="58">
        <v>30</v>
      </c>
      <c r="D81" s="55">
        <v>15.8</v>
      </c>
      <c r="E81" s="55">
        <f t="shared" si="2"/>
        <v>14.2</v>
      </c>
      <c r="F81" s="55">
        <f t="shared" si="3"/>
        <v>0</v>
      </c>
      <c r="G81" s="54" t="s">
        <v>83</v>
      </c>
      <c r="H81" s="54" t="s">
        <v>84</v>
      </c>
      <c r="I81" s="54" t="s">
        <v>85</v>
      </c>
      <c r="J81" s="54" t="s">
        <v>85</v>
      </c>
      <c r="K81" s="54" t="s">
        <v>85</v>
      </c>
      <c r="L81" s="55">
        <v>0</v>
      </c>
      <c r="M81" s="54" t="s">
        <v>85</v>
      </c>
      <c r="N81" s="54" t="s">
        <v>83</v>
      </c>
      <c r="O81" s="57"/>
    </row>
    <row r="82" spans="1:15">
      <c r="A82" s="54">
        <v>4</v>
      </c>
      <c r="B82" s="54">
        <v>256634</v>
      </c>
      <c r="C82" s="58">
        <v>30</v>
      </c>
      <c r="D82" s="55">
        <v>15.8</v>
      </c>
      <c r="E82" s="55">
        <f t="shared" si="2"/>
        <v>14.2</v>
      </c>
      <c r="F82" s="55">
        <f t="shared" si="3"/>
        <v>0</v>
      </c>
      <c r="G82" s="54" t="s">
        <v>83</v>
      </c>
      <c r="H82" s="54" t="s">
        <v>84</v>
      </c>
      <c r="I82" s="54" t="s">
        <v>85</v>
      </c>
      <c r="J82" s="54" t="s">
        <v>85</v>
      </c>
      <c r="K82" s="54" t="s">
        <v>85</v>
      </c>
      <c r="L82" s="55">
        <v>0</v>
      </c>
      <c r="M82" s="54" t="s">
        <v>85</v>
      </c>
      <c r="N82" s="54" t="s">
        <v>83</v>
      </c>
      <c r="O82" s="57"/>
    </row>
    <row r="83" spans="1:15">
      <c r="A83" s="54">
        <v>5</v>
      </c>
      <c r="B83" s="54">
        <v>221235</v>
      </c>
      <c r="C83" s="58">
        <v>30</v>
      </c>
      <c r="D83" s="55">
        <v>15.8</v>
      </c>
      <c r="E83" s="55">
        <f t="shared" si="2"/>
        <v>14.2</v>
      </c>
      <c r="F83" s="55">
        <f t="shared" si="3"/>
        <v>0</v>
      </c>
      <c r="G83" s="54" t="s">
        <v>83</v>
      </c>
      <c r="H83" s="54" t="s">
        <v>84</v>
      </c>
      <c r="I83" s="54" t="s">
        <v>85</v>
      </c>
      <c r="J83" s="54" t="s">
        <v>85</v>
      </c>
      <c r="K83" s="54" t="s">
        <v>85</v>
      </c>
      <c r="L83" s="55">
        <v>0</v>
      </c>
      <c r="M83" s="54" t="s">
        <v>85</v>
      </c>
      <c r="N83" s="54" t="s">
        <v>83</v>
      </c>
      <c r="O83" s="57"/>
    </row>
    <row r="84" spans="1:15">
      <c r="A84" s="54">
        <v>6</v>
      </c>
      <c r="B84" s="54">
        <v>145632</v>
      </c>
      <c r="C84" s="58">
        <v>30</v>
      </c>
      <c r="D84" s="55">
        <v>15.8</v>
      </c>
      <c r="E84" s="55">
        <f t="shared" si="2"/>
        <v>14.2</v>
      </c>
      <c r="F84" s="55">
        <f t="shared" si="3"/>
        <v>0</v>
      </c>
      <c r="G84" s="54" t="s">
        <v>83</v>
      </c>
      <c r="H84" s="54" t="s">
        <v>84</v>
      </c>
      <c r="I84" s="54" t="s">
        <v>85</v>
      </c>
      <c r="J84" s="54" t="s">
        <v>85</v>
      </c>
      <c r="K84" s="54" t="s">
        <v>85</v>
      </c>
      <c r="L84" s="55">
        <v>0</v>
      </c>
      <c r="M84" s="54" t="s">
        <v>85</v>
      </c>
      <c r="N84" s="54" t="s">
        <v>83</v>
      </c>
      <c r="O84" s="57"/>
    </row>
    <row r="85" spans="1:15">
      <c r="A85" s="54">
        <v>7</v>
      </c>
      <c r="B85" s="54">
        <v>523654</v>
      </c>
      <c r="C85" s="58">
        <v>30</v>
      </c>
      <c r="D85" s="55">
        <v>15.8</v>
      </c>
      <c r="E85" s="55">
        <f t="shared" si="2"/>
        <v>14.2</v>
      </c>
      <c r="F85" s="55">
        <f t="shared" si="3"/>
        <v>0</v>
      </c>
      <c r="G85" s="54" t="s">
        <v>83</v>
      </c>
      <c r="H85" s="54" t="s">
        <v>84</v>
      </c>
      <c r="I85" s="54" t="s">
        <v>85</v>
      </c>
      <c r="J85" s="54" t="s">
        <v>85</v>
      </c>
      <c r="K85" s="54" t="s">
        <v>85</v>
      </c>
      <c r="L85" s="55">
        <v>0</v>
      </c>
      <c r="M85" s="54" t="s">
        <v>85</v>
      </c>
      <c r="N85" s="54" t="s">
        <v>83</v>
      </c>
      <c r="O85" s="57"/>
    </row>
    <row r="86" spans="1:15">
      <c r="A86" s="54">
        <v>8</v>
      </c>
      <c r="B86" s="54">
        <v>984563</v>
      </c>
      <c r="C86" s="58">
        <v>30</v>
      </c>
      <c r="D86" s="55">
        <v>15.8</v>
      </c>
      <c r="E86" s="55">
        <f t="shared" si="2"/>
        <v>14.2</v>
      </c>
      <c r="F86" s="55">
        <f t="shared" si="3"/>
        <v>0</v>
      </c>
      <c r="G86" s="54" t="s">
        <v>83</v>
      </c>
      <c r="H86" s="54" t="s">
        <v>84</v>
      </c>
      <c r="I86" s="54" t="s">
        <v>85</v>
      </c>
      <c r="J86" s="54" t="s">
        <v>85</v>
      </c>
      <c r="K86" s="54" t="s">
        <v>85</v>
      </c>
      <c r="L86" s="55">
        <v>0</v>
      </c>
      <c r="M86" s="54" t="s">
        <v>85</v>
      </c>
      <c r="N86" s="54" t="s">
        <v>83</v>
      </c>
      <c r="O86" s="57"/>
    </row>
    <row r="87" spans="1:15">
      <c r="A87" s="54">
        <v>9</v>
      </c>
      <c r="B87" s="54">
        <v>546287</v>
      </c>
      <c r="C87" s="58">
        <v>30</v>
      </c>
      <c r="D87" s="55">
        <v>15.8</v>
      </c>
      <c r="E87" s="55">
        <f t="shared" si="2"/>
        <v>14.2</v>
      </c>
      <c r="F87" s="55">
        <f t="shared" si="3"/>
        <v>0</v>
      </c>
      <c r="G87" s="54" t="s">
        <v>83</v>
      </c>
      <c r="H87" s="54" t="s">
        <v>84</v>
      </c>
      <c r="I87" s="54" t="s">
        <v>85</v>
      </c>
      <c r="J87" s="54" t="s">
        <v>85</v>
      </c>
      <c r="K87" s="54" t="s">
        <v>85</v>
      </c>
      <c r="L87" s="55">
        <v>0</v>
      </c>
      <c r="M87" s="54" t="s">
        <v>85</v>
      </c>
      <c r="N87" s="54" t="s">
        <v>83</v>
      </c>
      <c r="O87" s="57"/>
    </row>
    <row r="90" spans="1:15" ht="15.75" thickBot="1">
      <c r="A90" s="250" t="s">
        <v>242</v>
      </c>
      <c r="B90" s="250"/>
      <c r="C90" s="250"/>
    </row>
    <row r="91" spans="1:15">
      <c r="A91" s="222" t="s">
        <v>244</v>
      </c>
      <c r="B91" s="205" t="s">
        <v>245</v>
      </c>
      <c r="C91" s="205" t="s">
        <v>238</v>
      </c>
      <c r="D91" s="224" t="s">
        <v>246</v>
      </c>
    </row>
    <row r="92" spans="1:15">
      <c r="A92" s="208">
        <v>1</v>
      </c>
      <c r="B92" s="15" t="s">
        <v>241</v>
      </c>
      <c r="C92" s="15" t="s">
        <v>249</v>
      </c>
      <c r="D92" s="210" t="s">
        <v>240</v>
      </c>
    </row>
    <row r="93" spans="1:15">
      <c r="A93" s="208">
        <v>2</v>
      </c>
      <c r="B93" s="15" t="s">
        <v>247</v>
      </c>
      <c r="C93" s="15" t="s">
        <v>250</v>
      </c>
      <c r="D93" s="210" t="s">
        <v>240</v>
      </c>
    </row>
    <row r="94" spans="1:15">
      <c r="A94" s="208">
        <v>3</v>
      </c>
      <c r="B94" s="241" t="s">
        <v>248</v>
      </c>
      <c r="C94" s="241" t="s">
        <v>251</v>
      </c>
      <c r="D94" s="210" t="s">
        <v>240</v>
      </c>
    </row>
    <row r="95" spans="1:15">
      <c r="A95" s="208"/>
      <c r="B95" s="15"/>
      <c r="C95" s="15"/>
      <c r="D95" s="210"/>
    </row>
    <row r="96" spans="1:15">
      <c r="A96" s="208"/>
      <c r="B96" s="15"/>
      <c r="C96" s="15"/>
      <c r="D96" s="210"/>
    </row>
    <row r="97" spans="1:10">
      <c r="A97" s="208"/>
      <c r="B97" s="15"/>
      <c r="C97" s="15"/>
      <c r="D97" s="210"/>
    </row>
    <row r="98" spans="1:10" ht="15.75" thickBot="1">
      <c r="A98" s="115"/>
      <c r="B98" s="214"/>
      <c r="C98" s="214"/>
      <c r="D98" s="202"/>
    </row>
    <row r="101" spans="1:10" ht="15.75" thickBot="1">
      <c r="G101" s="284" t="s">
        <v>255</v>
      </c>
      <c r="H101" s="284"/>
      <c r="I101" s="284"/>
      <c r="J101" s="284"/>
    </row>
    <row r="102" spans="1:10" ht="15.75" thickBot="1">
      <c r="A102" s="284" t="s">
        <v>252</v>
      </c>
      <c r="B102" s="284"/>
      <c r="C102" s="284"/>
      <c r="D102" s="284"/>
      <c r="G102" s="292" t="s">
        <v>139</v>
      </c>
      <c r="H102" s="293"/>
      <c r="I102" s="293"/>
      <c r="J102" s="294"/>
    </row>
    <row r="103" spans="1:10" ht="23.25">
      <c r="A103" s="278" t="s">
        <v>206</v>
      </c>
      <c r="B103" s="279"/>
      <c r="C103" s="279"/>
      <c r="D103" s="280"/>
      <c r="G103" s="122"/>
      <c r="H103" s="123"/>
      <c r="I103" s="123"/>
      <c r="J103" s="213"/>
    </row>
    <row r="104" spans="1:10" ht="23.25">
      <c r="A104" s="281" t="s">
        <v>253</v>
      </c>
      <c r="B104" s="282"/>
      <c r="C104" s="282"/>
      <c r="D104" s="283"/>
      <c r="G104" s="295" t="s">
        <v>212</v>
      </c>
      <c r="H104" s="296"/>
      <c r="I104" s="296"/>
      <c r="J104" s="297"/>
    </row>
    <row r="105" spans="1:10" ht="23.25">
      <c r="A105" s="281" t="s">
        <v>198</v>
      </c>
      <c r="B105" s="282"/>
      <c r="C105" s="282"/>
      <c r="D105" s="283"/>
      <c r="G105" s="211"/>
      <c r="H105" s="212"/>
      <c r="I105" s="212"/>
      <c r="J105" s="213"/>
    </row>
    <row r="106" spans="1:10">
      <c r="A106" s="171" t="s">
        <v>201</v>
      </c>
      <c r="B106" s="209"/>
      <c r="C106" s="209"/>
      <c r="D106" s="210"/>
      <c r="G106" s="203" t="s">
        <v>256</v>
      </c>
      <c r="H106" s="183"/>
      <c r="I106" s="183"/>
      <c r="J106" s="204"/>
    </row>
    <row r="107" spans="1:10" ht="15.75" thickBot="1">
      <c r="A107" s="275" t="s">
        <v>199</v>
      </c>
      <c r="B107" s="276"/>
      <c r="C107" s="276">
        <v>300</v>
      </c>
      <c r="D107" s="277"/>
      <c r="G107" s="125" t="s">
        <v>238</v>
      </c>
      <c r="H107" s="173"/>
      <c r="I107" s="125" t="s">
        <v>143</v>
      </c>
      <c r="J107" s="174">
        <v>43974</v>
      </c>
    </row>
    <row r="108" spans="1:10">
      <c r="A108" s="275"/>
      <c r="B108" s="276"/>
      <c r="C108" s="276"/>
      <c r="D108" s="277"/>
      <c r="G108" s="122"/>
      <c r="H108" s="123"/>
      <c r="I108" s="123"/>
      <c r="J108" s="124"/>
    </row>
    <row r="109" spans="1:10">
      <c r="A109" s="113"/>
      <c r="B109" s="209"/>
      <c r="C109" s="209"/>
      <c r="D109" s="210"/>
      <c r="G109" s="286"/>
      <c r="H109" s="287"/>
      <c r="I109" s="123" t="s">
        <v>159</v>
      </c>
      <c r="J109" s="126"/>
    </row>
    <row r="110" spans="1:10" ht="15.75" thickBot="1">
      <c r="A110" s="115"/>
      <c r="B110" s="214"/>
      <c r="C110" s="214"/>
      <c r="D110" s="172" t="s">
        <v>254</v>
      </c>
      <c r="G110" s="215"/>
      <c r="H110" s="216"/>
      <c r="I110" s="216"/>
      <c r="J110" s="217"/>
    </row>
    <row r="111" spans="1:10">
      <c r="G111" s="175"/>
      <c r="H111" s="3" t="s">
        <v>205</v>
      </c>
      <c r="I111" s="15"/>
      <c r="J111" s="124"/>
    </row>
    <row r="112" spans="1:10">
      <c r="G112" s="175" t="s">
        <v>202</v>
      </c>
      <c r="H112" s="176"/>
      <c r="I112" s="15"/>
      <c r="J112" s="124"/>
    </row>
    <row r="113" spans="1:10">
      <c r="G113" s="175" t="s">
        <v>202</v>
      </c>
      <c r="H113" s="176"/>
      <c r="I113" s="15"/>
      <c r="J113" s="124"/>
    </row>
    <row r="114" spans="1:10">
      <c r="G114" s="175" t="s">
        <v>202</v>
      </c>
      <c r="H114" s="176"/>
      <c r="I114" s="15"/>
      <c r="J114" s="124"/>
    </row>
    <row r="115" spans="1:10">
      <c r="G115" s="175" t="s">
        <v>202</v>
      </c>
      <c r="H115" s="176"/>
      <c r="I115" s="15"/>
      <c r="J115" s="124"/>
    </row>
    <row r="116" spans="1:10">
      <c r="G116" s="215" t="s">
        <v>0</v>
      </c>
      <c r="H116" s="216">
        <f>A87</f>
        <v>9</v>
      </c>
      <c r="I116" s="15"/>
      <c r="J116" s="124"/>
    </row>
    <row r="117" spans="1:10" ht="30">
      <c r="G117" s="288" t="s">
        <v>203</v>
      </c>
      <c r="H117" s="290"/>
      <c r="I117" s="180" t="s">
        <v>160</v>
      </c>
      <c r="J117" s="219"/>
    </row>
    <row r="118" spans="1:10" ht="15.75" thickBot="1">
      <c r="A118" s="284" t="s">
        <v>257</v>
      </c>
      <c r="B118" s="284"/>
      <c r="C118" s="284"/>
      <c r="D118" s="284"/>
      <c r="G118" s="289"/>
      <c r="H118" s="291"/>
      <c r="I118" s="181"/>
      <c r="J118" s="220"/>
    </row>
    <row r="119" spans="1:10">
      <c r="A119" s="278" t="s">
        <v>258</v>
      </c>
      <c r="B119" s="279"/>
      <c r="C119" s="279"/>
      <c r="D119" s="280"/>
    </row>
    <row r="120" spans="1:10">
      <c r="A120" s="281"/>
      <c r="B120" s="282"/>
      <c r="C120" s="282"/>
      <c r="D120" s="283"/>
    </row>
    <row r="121" spans="1:10">
      <c r="A121" s="203" t="s">
        <v>292</v>
      </c>
      <c r="B121" s="183"/>
      <c r="C121" s="183"/>
      <c r="D121" s="204"/>
    </row>
    <row r="122" spans="1:10" ht="15.75" thickBot="1">
      <c r="A122" s="125" t="s">
        <v>293</v>
      </c>
      <c r="B122" s="173"/>
      <c r="C122" s="125" t="s">
        <v>143</v>
      </c>
      <c r="D122" s="174">
        <v>43974</v>
      </c>
    </row>
    <row r="123" spans="1:10">
      <c r="A123" s="281" t="s">
        <v>198</v>
      </c>
      <c r="B123" s="282"/>
      <c r="C123" s="282"/>
      <c r="D123" s="283"/>
    </row>
    <row r="124" spans="1:10">
      <c r="A124" s="165" t="s">
        <v>201</v>
      </c>
      <c r="B124" s="209"/>
      <c r="C124" s="209"/>
      <c r="D124" s="210"/>
    </row>
    <row r="125" spans="1:10">
      <c r="A125" s="275" t="s">
        <v>199</v>
      </c>
      <c r="B125" s="276"/>
      <c r="C125" s="276">
        <v>300</v>
      </c>
      <c r="D125" s="277"/>
    </row>
    <row r="126" spans="1:10">
      <c r="A126" s="275"/>
      <c r="B126" s="276"/>
      <c r="C126" s="276"/>
      <c r="D126" s="277"/>
    </row>
    <row r="127" spans="1:10">
      <c r="A127" s="113"/>
      <c r="B127" s="209"/>
      <c r="C127" s="209"/>
      <c r="D127" s="210"/>
    </row>
    <row r="128" spans="1:10" ht="15.75" thickBot="1">
      <c r="A128" s="115"/>
      <c r="B128" s="214"/>
      <c r="C128" s="214"/>
      <c r="D128" s="202" t="s">
        <v>203</v>
      </c>
    </row>
    <row r="132" spans="1:10" ht="15.75" thickBot="1">
      <c r="A132" s="284" t="s">
        <v>260</v>
      </c>
      <c r="B132" s="284"/>
      <c r="C132" s="284"/>
      <c r="D132" s="284"/>
    </row>
    <row r="133" spans="1:10">
      <c r="A133" s="222"/>
      <c r="B133" s="223"/>
      <c r="C133" s="223"/>
      <c r="D133" s="224"/>
    </row>
    <row r="134" spans="1:10">
      <c r="A134" s="208">
        <v>1</v>
      </c>
      <c r="B134" s="285" t="s">
        <v>261</v>
      </c>
      <c r="C134" s="285"/>
      <c r="D134" s="285"/>
    </row>
    <row r="135" spans="1:10">
      <c r="A135" s="208">
        <v>2</v>
      </c>
      <c r="B135" s="250" t="s">
        <v>262</v>
      </c>
      <c r="C135" s="250"/>
      <c r="D135" s="251"/>
    </row>
    <row r="136" spans="1:10">
      <c r="A136" s="208"/>
      <c r="B136" s="209"/>
      <c r="C136" s="209"/>
      <c r="D136" s="210"/>
    </row>
    <row r="137" spans="1:10" ht="15.75" thickBot="1">
      <c r="A137" s="201"/>
      <c r="B137" s="214"/>
      <c r="C137" s="214"/>
      <c r="D137" s="202"/>
    </row>
    <row r="139" spans="1:10" ht="15.75" thickBot="1">
      <c r="A139" s="284" t="s">
        <v>263</v>
      </c>
      <c r="B139" s="284"/>
      <c r="C139" s="284"/>
      <c r="D139" s="284"/>
      <c r="G139" s="284" t="s">
        <v>265</v>
      </c>
      <c r="H139" s="284"/>
      <c r="I139" s="284"/>
      <c r="J139" s="284"/>
    </row>
    <row r="140" spans="1:10">
      <c r="A140" s="278" t="s">
        <v>264</v>
      </c>
      <c r="B140" s="279"/>
      <c r="C140" s="279"/>
      <c r="D140" s="280"/>
      <c r="G140" s="278" t="s">
        <v>264</v>
      </c>
      <c r="H140" s="279"/>
      <c r="I140" s="279"/>
      <c r="J140" s="280"/>
    </row>
    <row r="141" spans="1:10">
      <c r="A141" s="281" t="s">
        <v>253</v>
      </c>
      <c r="B141" s="282"/>
      <c r="C141" s="282"/>
      <c r="D141" s="283"/>
      <c r="G141" s="281"/>
      <c r="H141" s="282"/>
      <c r="I141" s="282"/>
      <c r="J141" s="283"/>
    </row>
    <row r="142" spans="1:10">
      <c r="A142" s="281" t="s">
        <v>269</v>
      </c>
      <c r="B142" s="282"/>
      <c r="C142" s="282"/>
      <c r="D142" s="283"/>
      <c r="G142" s="203" t="s">
        <v>259</v>
      </c>
      <c r="H142" s="183"/>
      <c r="I142" s="183"/>
      <c r="J142" s="204"/>
    </row>
    <row r="143" spans="1:10" ht="15.75" thickBot="1">
      <c r="A143" s="171" t="s">
        <v>201</v>
      </c>
      <c r="B143" s="209"/>
      <c r="C143" s="209"/>
      <c r="D143" s="210"/>
      <c r="G143" s="125" t="s">
        <v>238</v>
      </c>
      <c r="H143" s="173"/>
      <c r="I143" s="125" t="s">
        <v>143</v>
      </c>
      <c r="J143" s="174">
        <v>43974</v>
      </c>
    </row>
    <row r="144" spans="1:10">
      <c r="A144" s="275" t="s">
        <v>199</v>
      </c>
      <c r="B144" s="276"/>
      <c r="C144" s="276">
        <v>300</v>
      </c>
      <c r="D144" s="277"/>
      <c r="G144" s="281" t="s">
        <v>269</v>
      </c>
      <c r="H144" s="282"/>
      <c r="I144" s="282"/>
      <c r="J144" s="283"/>
    </row>
    <row r="145" spans="1:10">
      <c r="A145" s="275"/>
      <c r="B145" s="276"/>
      <c r="C145" s="276"/>
      <c r="D145" s="277"/>
      <c r="G145" s="165" t="s">
        <v>201</v>
      </c>
      <c r="H145" s="209"/>
      <c r="I145" s="209"/>
      <c r="J145" s="210"/>
    </row>
    <row r="146" spans="1:10">
      <c r="A146" s="113"/>
      <c r="B146" s="209"/>
      <c r="C146" s="209"/>
      <c r="D146" s="210"/>
      <c r="G146" s="275" t="s">
        <v>199</v>
      </c>
      <c r="H146" s="276"/>
      <c r="I146" s="276">
        <v>300</v>
      </c>
      <c r="J146" s="277"/>
    </row>
    <row r="147" spans="1:10" ht="15.75" thickBot="1">
      <c r="A147" s="115"/>
      <c r="B147" s="214"/>
      <c r="C147" s="214"/>
      <c r="D147" s="172" t="s">
        <v>254</v>
      </c>
      <c r="G147" s="275"/>
      <c r="H147" s="276"/>
      <c r="I147" s="276"/>
      <c r="J147" s="277"/>
    </row>
    <row r="148" spans="1:10">
      <c r="G148" s="113"/>
      <c r="H148" s="209"/>
      <c r="I148" s="209"/>
      <c r="J148" s="210"/>
    </row>
    <row r="149" spans="1:10" ht="15.75" thickBot="1">
      <c r="G149" s="115"/>
      <c r="H149" s="214"/>
      <c r="I149" s="214"/>
      <c r="J149" s="202" t="s">
        <v>203</v>
      </c>
    </row>
    <row r="152" spans="1:10" ht="15.75" thickBot="1">
      <c r="A152" s="284" t="s">
        <v>266</v>
      </c>
      <c r="B152" s="284"/>
      <c r="C152" s="284"/>
      <c r="D152" s="284"/>
    </row>
    <row r="153" spans="1:10">
      <c r="A153" s="222"/>
      <c r="B153" s="223"/>
      <c r="C153" s="223"/>
      <c r="D153" s="224"/>
    </row>
    <row r="154" spans="1:10">
      <c r="A154" s="208">
        <v>1</v>
      </c>
      <c r="B154" s="285" t="s">
        <v>267</v>
      </c>
      <c r="C154" s="285"/>
      <c r="D154" s="285"/>
    </row>
    <row r="155" spans="1:10">
      <c r="A155" s="208">
        <v>2</v>
      </c>
      <c r="B155" s="285" t="s">
        <v>268</v>
      </c>
      <c r="C155" s="285"/>
      <c r="D155" s="285"/>
    </row>
    <row r="156" spans="1:10">
      <c r="A156" s="208"/>
      <c r="B156" s="209"/>
      <c r="C156" s="209"/>
      <c r="D156" s="210"/>
    </row>
    <row r="157" spans="1:10" ht="15.75" thickBot="1">
      <c r="A157" s="201"/>
      <c r="B157" s="214"/>
      <c r="C157" s="214"/>
      <c r="D157" s="202"/>
    </row>
    <row r="160" spans="1:10" ht="15.75" thickBot="1">
      <c r="A160" s="284" t="s">
        <v>270</v>
      </c>
      <c r="B160" s="284"/>
      <c r="C160" s="284"/>
      <c r="D160" s="284"/>
      <c r="G160" s="284" t="s">
        <v>274</v>
      </c>
      <c r="H160" s="284"/>
      <c r="I160" s="284"/>
      <c r="J160" s="284"/>
    </row>
    <row r="161" spans="1:10">
      <c r="A161" s="278" t="s">
        <v>271</v>
      </c>
      <c r="B161" s="279"/>
      <c r="C161" s="279"/>
      <c r="D161" s="280"/>
      <c r="G161" s="278" t="s">
        <v>271</v>
      </c>
      <c r="H161" s="279"/>
      <c r="I161" s="279"/>
      <c r="J161" s="280"/>
    </row>
    <row r="162" spans="1:10">
      <c r="A162" s="281" t="s">
        <v>253</v>
      </c>
      <c r="B162" s="282"/>
      <c r="C162" s="282"/>
      <c r="D162" s="283"/>
      <c r="G162" s="281"/>
      <c r="H162" s="282"/>
      <c r="I162" s="282"/>
      <c r="J162" s="283"/>
    </row>
    <row r="163" spans="1:10">
      <c r="A163" s="281" t="s">
        <v>272</v>
      </c>
      <c r="B163" s="282"/>
      <c r="C163" s="282"/>
      <c r="D163" s="283"/>
      <c r="G163" s="203" t="s">
        <v>259</v>
      </c>
      <c r="H163" s="183"/>
      <c r="I163" s="183"/>
      <c r="J163" s="204"/>
    </row>
    <row r="164" spans="1:10" ht="15.75" thickBot="1">
      <c r="A164" s="171" t="s">
        <v>201</v>
      </c>
      <c r="B164" s="209"/>
      <c r="C164" s="209"/>
      <c r="D164" s="210"/>
      <c r="G164" s="125" t="s">
        <v>238</v>
      </c>
      <c r="H164" s="173"/>
      <c r="I164" s="125" t="s">
        <v>143</v>
      </c>
      <c r="J164" s="174">
        <v>43974</v>
      </c>
    </row>
    <row r="165" spans="1:10">
      <c r="A165" s="275" t="s">
        <v>199</v>
      </c>
      <c r="B165" s="276"/>
      <c r="C165" s="276">
        <v>300</v>
      </c>
      <c r="D165" s="277"/>
      <c r="G165" s="281" t="s">
        <v>275</v>
      </c>
      <c r="H165" s="282"/>
      <c r="I165" s="282"/>
      <c r="J165" s="283"/>
    </row>
    <row r="166" spans="1:10">
      <c r="A166" s="275"/>
      <c r="B166" s="276"/>
      <c r="C166" s="276"/>
      <c r="D166" s="277"/>
      <c r="G166" s="165" t="s">
        <v>201</v>
      </c>
      <c r="H166" s="209"/>
      <c r="I166" s="209"/>
      <c r="J166" s="210"/>
    </row>
    <row r="167" spans="1:10">
      <c r="A167" s="113"/>
      <c r="B167" s="209"/>
      <c r="C167" s="209"/>
      <c r="D167" s="210"/>
      <c r="G167" s="275" t="s">
        <v>199</v>
      </c>
      <c r="H167" s="276"/>
      <c r="I167" s="276">
        <v>300</v>
      </c>
      <c r="J167" s="277"/>
    </row>
    <row r="168" spans="1:10" ht="15.75" thickBot="1">
      <c r="A168" s="115"/>
      <c r="B168" s="214"/>
      <c r="C168" s="214"/>
      <c r="D168" s="172" t="s">
        <v>273</v>
      </c>
      <c r="G168" s="275"/>
      <c r="H168" s="276"/>
      <c r="I168" s="276"/>
      <c r="J168" s="277"/>
    </row>
    <row r="169" spans="1:10">
      <c r="G169" s="113"/>
      <c r="H169" s="209"/>
      <c r="I169" s="209"/>
      <c r="J169" s="210"/>
    </row>
    <row r="170" spans="1:10" ht="15.75" thickBot="1">
      <c r="G170" s="115"/>
      <c r="H170" s="214"/>
      <c r="I170" s="214"/>
      <c r="J170" s="202" t="s">
        <v>203</v>
      </c>
    </row>
  </sheetData>
  <mergeCells count="83">
    <mergeCell ref="B1:E4"/>
    <mergeCell ref="A10:D10"/>
    <mergeCell ref="A11:D11"/>
    <mergeCell ref="A13:D13"/>
    <mergeCell ref="A15:B16"/>
    <mergeCell ref="C15:D16"/>
    <mergeCell ref="A21:D21"/>
    <mergeCell ref="G21:J21"/>
    <mergeCell ref="A22:D22"/>
    <mergeCell ref="G22:J22"/>
    <mergeCell ref="A24:D24"/>
    <mergeCell ref="G24:J24"/>
    <mergeCell ref="C58:E58"/>
    <mergeCell ref="A25:D25"/>
    <mergeCell ref="G27:H27"/>
    <mergeCell ref="A28:B28"/>
    <mergeCell ref="G28:J28"/>
    <mergeCell ref="A29:D29"/>
    <mergeCell ref="G35:G36"/>
    <mergeCell ref="H35:H36"/>
    <mergeCell ref="I35:J36"/>
    <mergeCell ref="A36:A37"/>
    <mergeCell ref="B36:B37"/>
    <mergeCell ref="C36:D37"/>
    <mergeCell ref="B53:E53"/>
    <mergeCell ref="C55:E55"/>
    <mergeCell ref="C56:E56"/>
    <mergeCell ref="C57:E57"/>
    <mergeCell ref="A104:D104"/>
    <mergeCell ref="G104:J104"/>
    <mergeCell ref="A65:D65"/>
    <mergeCell ref="A66:D66"/>
    <mergeCell ref="A67:D67"/>
    <mergeCell ref="A70:D70"/>
    <mergeCell ref="A72:B73"/>
    <mergeCell ref="C72:D73"/>
    <mergeCell ref="A90:C90"/>
    <mergeCell ref="G101:J101"/>
    <mergeCell ref="A102:D102"/>
    <mergeCell ref="G102:J102"/>
    <mergeCell ref="A103:D103"/>
    <mergeCell ref="A132:D132"/>
    <mergeCell ref="A105:D105"/>
    <mergeCell ref="A107:B108"/>
    <mergeCell ref="C107:D108"/>
    <mergeCell ref="G109:H109"/>
    <mergeCell ref="G117:G118"/>
    <mergeCell ref="H117:H118"/>
    <mergeCell ref="A118:D118"/>
    <mergeCell ref="A119:D119"/>
    <mergeCell ref="A120:D120"/>
    <mergeCell ref="A123:D123"/>
    <mergeCell ref="A125:B126"/>
    <mergeCell ref="C125:D126"/>
    <mergeCell ref="B134:D134"/>
    <mergeCell ref="B135:D135"/>
    <mergeCell ref="A139:D139"/>
    <mergeCell ref="G139:J139"/>
    <mergeCell ref="A140:D140"/>
    <mergeCell ref="G140:J140"/>
    <mergeCell ref="A160:D160"/>
    <mergeCell ref="G160:J160"/>
    <mergeCell ref="A141:D141"/>
    <mergeCell ref="G141:J141"/>
    <mergeCell ref="A142:D142"/>
    <mergeCell ref="A144:B145"/>
    <mergeCell ref="C144:D145"/>
    <mergeCell ref="G144:J144"/>
    <mergeCell ref="G146:H147"/>
    <mergeCell ref="I146:J147"/>
    <mergeCell ref="A152:D152"/>
    <mergeCell ref="B154:D154"/>
    <mergeCell ref="B155:D155"/>
    <mergeCell ref="G167:H168"/>
    <mergeCell ref="I167:J168"/>
    <mergeCell ref="A161:D161"/>
    <mergeCell ref="G161:J161"/>
    <mergeCell ref="A162:D162"/>
    <mergeCell ref="G162:J162"/>
    <mergeCell ref="A163:D163"/>
    <mergeCell ref="A165:B166"/>
    <mergeCell ref="C165:D166"/>
    <mergeCell ref="G165:J165"/>
  </mergeCells>
  <hyperlinks>
    <hyperlink ref="D6" location="'GODOWN SHEET_GODOWN USER'!A10" display=" ISSUE"/>
    <hyperlink ref="A14" location="'GODOWN SHEET_GODOWN USER'!A63" display="ADD ITEM"/>
    <hyperlink ref="D18" location="'GODOWN SHEET_GODOWN USER'!I60" display="SAVE"/>
    <hyperlink ref="A71" location="'GODOWN SHEET_GODOWN USER'!A63" display="ADD ITEM"/>
    <hyperlink ref="D75" location="'GODOWN SHEET_GODOWN USER'!I66" display="SAVE"/>
    <hyperlink ref="E6" location="'GODOWN SHEET_GODOWN USER'!A53" display=" RECEIVE"/>
    <hyperlink ref="C55:E55" location="'GODOWN SHEET_GODOWN USER'!A66" display="RECEIVE FROM INDIAN OIL"/>
    <hyperlink ref="A106" location="'GODOWN SHEET_GODOWN USER'!A63" display="ADD ITEM"/>
    <hyperlink ref="D110" location="'GODOWN SHEET_GODOWN USER'!I66" display="SAVE"/>
    <hyperlink ref="A124" location="'GODOWN SHEET_GODOWN USER'!A63" display="ADD ITEM"/>
    <hyperlink ref="A143" location="'GODOWN SHEET_GODOWN USER'!A63" display="ADD ITEM"/>
    <hyperlink ref="D147" location="'GODOWN SHEET_GODOWN USER'!I66" display="SAVE"/>
    <hyperlink ref="G145" location="'GODOWN SHEET_GODOWN USER'!A63" display="ADD ITEM"/>
    <hyperlink ref="A164" location="'GODOWN SHEET_GODOWN USER'!A63" display="ADD ITEM"/>
    <hyperlink ref="D168" location="'GODOWN SHEET_GODOWN USER'!I66" display="SAVE"/>
    <hyperlink ref="G166" location="'GODOWN SHEET_GODOWN USER'!A63" display="ADD ITEM"/>
  </hyperlink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topLeftCell="A45" workbookViewId="0">
      <selection activeCell="H62" sqref="H62"/>
    </sheetView>
  </sheetViews>
  <sheetFormatPr defaultRowHeight="15"/>
  <cols>
    <col min="1" max="1" width="27.28515625" customWidth="1"/>
    <col min="2" max="2" width="12.42578125" style="1" customWidth="1"/>
    <col min="3" max="3" width="11.85546875" style="1" customWidth="1"/>
    <col min="4" max="4" width="11.7109375" style="1" bestFit="1" customWidth="1"/>
    <col min="5" max="5" width="11.85546875" style="1" customWidth="1"/>
    <col min="6" max="6" width="9.28515625" style="1" customWidth="1"/>
    <col min="7" max="7" width="13.5703125" style="1" customWidth="1"/>
    <col min="8" max="8" width="11.7109375" style="1" customWidth="1"/>
    <col min="9" max="9" width="15.42578125" bestFit="1" customWidth="1"/>
    <col min="10" max="10" width="11.5703125" bestFit="1" customWidth="1"/>
    <col min="11" max="11" width="10.5703125" bestFit="1" customWidth="1"/>
    <col min="14" max="14" width="11.28515625" customWidth="1"/>
  </cols>
  <sheetData>
    <row r="1" spans="1:8" ht="21">
      <c r="A1" s="316" t="s">
        <v>277</v>
      </c>
      <c r="B1" s="316"/>
      <c r="C1" s="316"/>
      <c r="D1" s="316"/>
      <c r="E1" s="316"/>
      <c r="F1" s="84"/>
      <c r="G1" s="84"/>
      <c r="H1" s="84"/>
    </row>
    <row r="2" spans="1:8" ht="21">
      <c r="A2" s="274" t="s">
        <v>95</v>
      </c>
      <c r="B2" s="274"/>
      <c r="C2" s="274"/>
      <c r="D2" s="207" t="s">
        <v>65</v>
      </c>
      <c r="E2" s="207" t="s">
        <v>66</v>
      </c>
      <c r="F2" s="84"/>
      <c r="G2" s="84"/>
      <c r="H2" s="84"/>
    </row>
    <row r="3" spans="1:8" ht="21">
      <c r="A3" s="74" t="s">
        <v>87</v>
      </c>
      <c r="B3" s="78" t="s">
        <v>2</v>
      </c>
      <c r="C3" s="78" t="s">
        <v>89</v>
      </c>
      <c r="D3" s="78" t="s">
        <v>90</v>
      </c>
      <c r="E3" s="84"/>
      <c r="F3" s="84"/>
      <c r="G3" s="84"/>
      <c r="H3"/>
    </row>
    <row r="4" spans="1:8" ht="21">
      <c r="A4" s="88" t="s">
        <v>91</v>
      </c>
      <c r="B4" s="112">
        <f>300+300+450</f>
        <v>1050</v>
      </c>
      <c r="C4" s="240">
        <v>1000</v>
      </c>
      <c r="D4" s="82">
        <v>50</v>
      </c>
      <c r="E4" s="84"/>
      <c r="F4" s="84"/>
      <c r="G4" s="84"/>
      <c r="H4"/>
    </row>
    <row r="5" spans="1:8" ht="21">
      <c r="A5" s="89" t="s">
        <v>92</v>
      </c>
      <c r="B5" s="79">
        <v>500</v>
      </c>
      <c r="C5" s="81">
        <v>500</v>
      </c>
      <c r="D5" s="82">
        <v>0</v>
      </c>
      <c r="E5" s="84"/>
      <c r="F5" s="84"/>
      <c r="G5" s="84"/>
      <c r="H5"/>
    </row>
    <row r="6" spans="1:8" ht="21">
      <c r="A6" s="89" t="s">
        <v>94</v>
      </c>
      <c r="B6" s="80"/>
      <c r="C6" s="80"/>
      <c r="D6" s="82">
        <v>0</v>
      </c>
      <c r="E6" s="84"/>
      <c r="F6" s="84"/>
      <c r="G6" s="84"/>
      <c r="H6"/>
    </row>
    <row r="7" spans="1:8" ht="21">
      <c r="A7" s="89" t="s">
        <v>93</v>
      </c>
      <c r="B7" s="80"/>
      <c r="C7" s="80"/>
      <c r="D7" s="82">
        <v>0</v>
      </c>
      <c r="E7" s="84"/>
      <c r="F7" s="84"/>
      <c r="G7" s="84"/>
      <c r="H7"/>
    </row>
    <row r="8" spans="1:8" ht="21">
      <c r="A8" s="89" t="s">
        <v>99</v>
      </c>
      <c r="B8" s="80"/>
      <c r="C8" s="80"/>
      <c r="D8" s="82">
        <v>0</v>
      </c>
      <c r="E8" s="84"/>
      <c r="F8" s="84"/>
      <c r="G8" s="84"/>
      <c r="H8"/>
    </row>
    <row r="9" spans="1:8" ht="21">
      <c r="A9" s="89" t="s">
        <v>100</v>
      </c>
      <c r="B9" s="80"/>
      <c r="C9" s="80"/>
      <c r="D9" s="82">
        <v>0</v>
      </c>
      <c r="E9" s="84"/>
      <c r="F9" s="84"/>
      <c r="G9" s="84"/>
      <c r="H9"/>
    </row>
    <row r="10" spans="1:8" ht="21">
      <c r="A10" s="89" t="s">
        <v>97</v>
      </c>
      <c r="B10" s="80"/>
      <c r="C10" s="80"/>
      <c r="D10" s="82">
        <v>0</v>
      </c>
      <c r="E10" s="84"/>
      <c r="F10" s="84"/>
      <c r="G10" s="84" t="s">
        <v>300</v>
      </c>
      <c r="H10"/>
    </row>
    <row r="11" spans="1:8" ht="21">
      <c r="A11" s="90" t="s">
        <v>98</v>
      </c>
      <c r="B11" s="83"/>
      <c r="C11" s="83"/>
      <c r="D11" s="331">
        <v>0</v>
      </c>
      <c r="E11" s="84"/>
      <c r="F11" s="84"/>
      <c r="G11" s="84" t="s">
        <v>301</v>
      </c>
      <c r="H11"/>
    </row>
    <row r="12" spans="1:8" ht="21">
      <c r="A12" s="221"/>
      <c r="B12" s="221"/>
      <c r="C12" s="221"/>
      <c r="D12" s="221"/>
      <c r="E12" s="221"/>
      <c r="F12" s="84"/>
      <c r="G12" s="84"/>
      <c r="H12" s="84"/>
    </row>
    <row r="13" spans="1:8" ht="21.75" thickBot="1">
      <c r="A13" s="221"/>
      <c r="B13" s="221"/>
      <c r="C13" s="221"/>
      <c r="D13" s="221"/>
      <c r="E13" s="221"/>
      <c r="F13" s="84"/>
      <c r="G13" s="84"/>
      <c r="H13" s="84"/>
    </row>
    <row r="14" spans="1:8" ht="21">
      <c r="A14" s="270" t="s">
        <v>169</v>
      </c>
      <c r="B14" s="271"/>
      <c r="C14" s="271"/>
      <c r="D14" s="271"/>
      <c r="E14" s="272"/>
      <c r="F14" s="84"/>
      <c r="G14" s="84"/>
    </row>
    <row r="15" spans="1:8" ht="21">
      <c r="A15" s="139" t="s">
        <v>278</v>
      </c>
      <c r="B15" s="3" t="s">
        <v>9</v>
      </c>
      <c r="C15" s="3" t="s">
        <v>10</v>
      </c>
      <c r="D15" s="3" t="s">
        <v>102</v>
      </c>
      <c r="E15" s="140" t="s">
        <v>101</v>
      </c>
      <c r="F15" s="84"/>
      <c r="G15" s="84"/>
    </row>
    <row r="16" spans="1:8" ht="21">
      <c r="A16" s="245" t="s">
        <v>279</v>
      </c>
      <c r="B16" s="142" t="s">
        <v>161</v>
      </c>
      <c r="C16" s="142" t="s">
        <v>161</v>
      </c>
      <c r="D16" s="142" t="s">
        <v>161</v>
      </c>
      <c r="E16" s="143" t="s">
        <v>161</v>
      </c>
      <c r="F16" s="84"/>
      <c r="G16" s="84"/>
    </row>
    <row r="17" spans="1:8" ht="21">
      <c r="A17" s="245" t="s">
        <v>280</v>
      </c>
      <c r="B17" s="142" t="s">
        <v>162</v>
      </c>
      <c r="C17" s="142" t="s">
        <v>162</v>
      </c>
      <c r="D17" s="142" t="s">
        <v>162</v>
      </c>
      <c r="E17" s="143" t="s">
        <v>162</v>
      </c>
      <c r="F17" s="84"/>
      <c r="G17" s="84"/>
    </row>
    <row r="18" spans="1:8" ht="21">
      <c r="A18" s="245" t="s">
        <v>281</v>
      </c>
      <c r="B18" s="142" t="s">
        <v>163</v>
      </c>
      <c r="C18" s="142" t="s">
        <v>163</v>
      </c>
      <c r="D18" s="142" t="s">
        <v>163</v>
      </c>
      <c r="E18" s="143" t="s">
        <v>163</v>
      </c>
      <c r="F18" s="84"/>
      <c r="G18" s="84"/>
    </row>
    <row r="19" spans="1:8" ht="21">
      <c r="A19" s="245" t="s">
        <v>282</v>
      </c>
      <c r="B19" s="142" t="s">
        <v>164</v>
      </c>
      <c r="C19" s="142" t="s">
        <v>164</v>
      </c>
      <c r="D19" s="142" t="s">
        <v>164</v>
      </c>
      <c r="E19" s="143" t="s">
        <v>164</v>
      </c>
      <c r="F19" s="84"/>
      <c r="G19" s="84"/>
    </row>
    <row r="20" spans="1:8" ht="21">
      <c r="A20" s="215" t="s">
        <v>5</v>
      </c>
      <c r="B20" s="145" t="s">
        <v>166</v>
      </c>
      <c r="C20" s="145" t="s">
        <v>166</v>
      </c>
      <c r="D20" s="145" t="s">
        <v>166</v>
      </c>
      <c r="E20" s="146" t="s">
        <v>166</v>
      </c>
      <c r="F20" s="84"/>
      <c r="G20" s="84"/>
    </row>
    <row r="21" spans="1:8" ht="21">
      <c r="A21" s="218" t="s">
        <v>6</v>
      </c>
      <c r="B21" s="145" t="s">
        <v>167</v>
      </c>
      <c r="C21" s="145" t="s">
        <v>167</v>
      </c>
      <c r="D21" s="145" t="s">
        <v>167</v>
      </c>
      <c r="E21" s="146" t="s">
        <v>167</v>
      </c>
      <c r="F21" s="84"/>
      <c r="G21" s="84"/>
    </row>
    <row r="22" spans="1:8" ht="21">
      <c r="A22" s="235"/>
      <c r="B22" s="145"/>
      <c r="C22" s="145"/>
      <c r="D22" s="145"/>
      <c r="E22" s="146"/>
      <c r="F22" s="84"/>
      <c r="G22" s="84"/>
      <c r="H22" s="240"/>
    </row>
    <row r="23" spans="1:8" ht="21.75" thickBot="1">
      <c r="A23" s="147" t="s">
        <v>0</v>
      </c>
      <c r="B23" s="148" t="s">
        <v>302</v>
      </c>
      <c r="C23" s="148" t="s">
        <v>168</v>
      </c>
      <c r="D23" s="148" t="s">
        <v>168</v>
      </c>
      <c r="E23" s="149" t="s">
        <v>168</v>
      </c>
      <c r="F23" s="84"/>
      <c r="G23" s="84"/>
    </row>
    <row r="24" spans="1:8" ht="21">
      <c r="A24" s="221"/>
      <c r="B24" s="221"/>
      <c r="C24" s="221"/>
      <c r="D24" s="221"/>
      <c r="E24" s="221"/>
      <c r="F24" s="84"/>
      <c r="G24" s="84"/>
      <c r="H24" s="84"/>
    </row>
    <row r="25" spans="1:8" ht="30">
      <c r="A25" s="139" t="s">
        <v>278</v>
      </c>
      <c r="B25" s="51" t="s">
        <v>1</v>
      </c>
      <c r="C25" s="43" t="s">
        <v>55</v>
      </c>
      <c r="D25" s="51" t="s">
        <v>15</v>
      </c>
      <c r="E25" s="51" t="s">
        <v>2</v>
      </c>
      <c r="F25" s="51" t="s">
        <v>8</v>
      </c>
      <c r="G25" s="84"/>
      <c r="H25" s="84"/>
    </row>
    <row r="26" spans="1:8" ht="21">
      <c r="A26" s="246" t="s">
        <v>279</v>
      </c>
      <c r="B26" s="91">
        <v>4000</v>
      </c>
      <c r="C26" s="91">
        <v>260</v>
      </c>
      <c r="D26" s="91">
        <f>B26+C26</f>
        <v>4260</v>
      </c>
      <c r="E26" s="91">
        <v>4000</v>
      </c>
      <c r="F26" s="91">
        <v>260</v>
      </c>
      <c r="G26" s="84"/>
      <c r="H26" s="84"/>
    </row>
    <row r="27" spans="1:8" ht="21">
      <c r="A27" s="245" t="s">
        <v>280</v>
      </c>
      <c r="B27" s="91">
        <v>4000</v>
      </c>
      <c r="C27" s="91">
        <v>260</v>
      </c>
      <c r="D27" s="91">
        <f>B27+C27</f>
        <v>4260</v>
      </c>
      <c r="E27" s="91">
        <v>4000</v>
      </c>
      <c r="F27" s="91">
        <v>260</v>
      </c>
      <c r="G27" s="84"/>
      <c r="H27" s="84"/>
    </row>
    <row r="28" spans="1:8" ht="21">
      <c r="A28" s="245" t="s">
        <v>281</v>
      </c>
      <c r="B28" s="91">
        <v>4000</v>
      </c>
      <c r="C28" s="91">
        <v>260</v>
      </c>
      <c r="D28" s="91">
        <f>B28+C28</f>
        <v>4260</v>
      </c>
      <c r="E28" s="91">
        <v>4000</v>
      </c>
      <c r="F28" s="91">
        <v>260</v>
      </c>
      <c r="G28" s="84"/>
      <c r="H28" s="84"/>
    </row>
    <row r="29" spans="1:8" ht="21">
      <c r="A29" s="245" t="s">
        <v>282</v>
      </c>
      <c r="B29" s="91">
        <v>4000</v>
      </c>
      <c r="C29" s="91">
        <v>260</v>
      </c>
      <c r="D29" s="91">
        <f>B29+C29</f>
        <v>4260</v>
      </c>
      <c r="E29" s="91">
        <v>4000</v>
      </c>
      <c r="F29" s="91">
        <v>260</v>
      </c>
      <c r="G29" s="84"/>
      <c r="H29" s="84"/>
    </row>
    <row r="30" spans="1:8" ht="21">
      <c r="A30" s="235" t="s">
        <v>297</v>
      </c>
      <c r="B30" s="91">
        <v>4000</v>
      </c>
      <c r="C30" s="91">
        <v>0</v>
      </c>
      <c r="D30" s="91">
        <f>B30+C30</f>
        <v>4000</v>
      </c>
      <c r="E30" s="91">
        <v>4000</v>
      </c>
      <c r="F30" s="91">
        <v>260</v>
      </c>
      <c r="G30" s="84"/>
      <c r="H30" s="84"/>
    </row>
    <row r="31" spans="1:8" ht="21">
      <c r="A31" s="235"/>
      <c r="C31"/>
      <c r="D31"/>
      <c r="E31"/>
      <c r="F31"/>
      <c r="G31" s="84"/>
      <c r="H31" s="84"/>
    </row>
    <row r="32" spans="1:8" ht="21.75" thickBot="1">
      <c r="A32" s="147" t="s">
        <v>0</v>
      </c>
      <c r="B32" s="16">
        <f>SUM(B27:B30)</f>
        <v>16000</v>
      </c>
      <c r="C32" s="16">
        <f>SUM(C27:C30)</f>
        <v>780</v>
      </c>
      <c r="D32" s="16">
        <f>SUM(D27:D30)</f>
        <v>16780</v>
      </c>
      <c r="E32" s="16">
        <f>SUM(E27:E30)</f>
        <v>16000</v>
      </c>
      <c r="F32" s="16">
        <f>SUM(F27:F30)</f>
        <v>1040</v>
      </c>
      <c r="G32" s="84"/>
      <c r="H32" s="84"/>
    </row>
    <row r="33" spans="1:15" ht="21.75" thickBot="1">
      <c r="A33" s="236"/>
      <c r="B33" s="330"/>
      <c r="C33" s="330"/>
      <c r="D33" s="330"/>
      <c r="E33" s="330"/>
      <c r="F33" s="330"/>
      <c r="G33" s="84"/>
      <c r="H33" s="84"/>
    </row>
    <row r="34" spans="1:15" ht="18.75">
      <c r="A34" s="256" t="s">
        <v>298</v>
      </c>
      <c r="B34" s="257"/>
      <c r="C34" s="257"/>
      <c r="D34" s="257"/>
      <c r="E34" s="257"/>
      <c r="F34" s="257"/>
      <c r="G34" s="258"/>
      <c r="H34" s="207"/>
      <c r="I34" s="256" t="s">
        <v>194</v>
      </c>
      <c r="J34" s="257"/>
      <c r="K34" s="257"/>
      <c r="L34" s="257"/>
      <c r="M34" s="257"/>
      <c r="N34" s="257"/>
      <c r="O34" s="258"/>
    </row>
    <row r="35" spans="1:15">
      <c r="A35" s="232" t="s">
        <v>188</v>
      </c>
      <c r="B35" s="233"/>
      <c r="C35" s="233"/>
      <c r="D35" s="263" t="s">
        <v>187</v>
      </c>
      <c r="E35" s="263"/>
      <c r="F35" s="263"/>
      <c r="G35" s="114"/>
      <c r="H35" s="207"/>
      <c r="I35" s="262" t="s">
        <v>188</v>
      </c>
      <c r="J35" s="262"/>
      <c r="K35" s="262"/>
      <c r="L35" s="263" t="s">
        <v>187</v>
      </c>
      <c r="M35" s="263"/>
      <c r="N35" s="263"/>
      <c r="O35" s="114"/>
    </row>
    <row r="36" spans="1:15">
      <c r="A36" s="113"/>
      <c r="B36" s="15"/>
      <c r="C36" s="15"/>
      <c r="D36" s="15"/>
      <c r="E36" s="15"/>
      <c r="F36" s="15"/>
      <c r="G36" s="114"/>
      <c r="H36" s="207"/>
      <c r="I36" s="113"/>
      <c r="J36" s="15"/>
      <c r="K36" s="15"/>
      <c r="L36" s="15"/>
      <c r="M36" s="15"/>
      <c r="N36" s="15"/>
      <c r="O36" s="114"/>
    </row>
    <row r="37" spans="1:15">
      <c r="A37" s="229" t="s">
        <v>191</v>
      </c>
      <c r="B37" s="230"/>
      <c r="C37" s="230"/>
      <c r="D37" s="230"/>
      <c r="E37" s="230"/>
      <c r="F37" s="230"/>
      <c r="G37" s="114"/>
      <c r="H37" s="207"/>
      <c r="I37" s="249" t="s">
        <v>191</v>
      </c>
      <c r="J37" s="250"/>
      <c r="K37" s="250"/>
      <c r="L37" s="250"/>
      <c r="M37" s="250"/>
      <c r="N37" s="250"/>
      <c r="O37" s="114"/>
    </row>
    <row r="38" spans="1:15">
      <c r="A38" s="226" t="s">
        <v>186</v>
      </c>
      <c r="B38" s="227"/>
      <c r="C38" s="227"/>
      <c r="D38" s="227"/>
      <c r="E38" s="227"/>
      <c r="F38" s="227"/>
      <c r="G38" s="228"/>
      <c r="H38" s="207"/>
      <c r="I38" s="259" t="s">
        <v>186</v>
      </c>
      <c r="J38" s="260"/>
      <c r="K38" s="260"/>
      <c r="L38" s="260"/>
      <c r="M38" s="260"/>
      <c r="N38" s="260"/>
      <c r="O38" s="261"/>
    </row>
    <row r="39" spans="1:15" ht="30">
      <c r="A39" s="156" t="s">
        <v>183</v>
      </c>
      <c r="B39" s="3"/>
      <c r="C39" s="3" t="s">
        <v>182</v>
      </c>
      <c r="D39" s="3" t="s">
        <v>181</v>
      </c>
      <c r="E39" s="53" t="s">
        <v>180</v>
      </c>
      <c r="F39" s="53" t="s">
        <v>299</v>
      </c>
      <c r="G39" s="157"/>
      <c r="H39" s="7"/>
      <c r="I39" s="156" t="s">
        <v>195</v>
      </c>
      <c r="J39" s="3"/>
      <c r="K39" s="3" t="s">
        <v>182</v>
      </c>
      <c r="L39" s="3" t="s">
        <v>181</v>
      </c>
      <c r="M39" s="53" t="s">
        <v>180</v>
      </c>
      <c r="N39" s="53" t="s">
        <v>179</v>
      </c>
      <c r="O39" s="157" t="s">
        <v>178</v>
      </c>
    </row>
    <row r="40" spans="1:15">
      <c r="A40" s="158" t="s">
        <v>193</v>
      </c>
      <c r="B40" s="77" t="s">
        <v>177</v>
      </c>
      <c r="C40" s="138">
        <v>19</v>
      </c>
      <c r="D40" s="77">
        <v>2</v>
      </c>
      <c r="E40" s="77">
        <v>0</v>
      </c>
      <c r="F40" s="77">
        <v>4</v>
      </c>
      <c r="G40" s="151"/>
      <c r="H40" s="225"/>
      <c r="I40" s="158" t="s">
        <v>185</v>
      </c>
      <c r="J40" s="77" t="s">
        <v>177</v>
      </c>
      <c r="K40" s="138">
        <v>1</v>
      </c>
      <c r="L40" s="77">
        <v>2</v>
      </c>
      <c r="M40" s="77">
        <v>0</v>
      </c>
      <c r="N40" s="77">
        <v>1</v>
      </c>
      <c r="O40" s="151">
        <v>2000</v>
      </c>
    </row>
    <row r="41" spans="1:15">
      <c r="A41" s="158" t="s">
        <v>192</v>
      </c>
      <c r="B41" s="77" t="s">
        <v>175</v>
      </c>
      <c r="C41" s="77">
        <v>-1</v>
      </c>
      <c r="D41" s="77">
        <v>0</v>
      </c>
      <c r="E41" s="77">
        <v>0</v>
      </c>
      <c r="F41" s="77">
        <v>0</v>
      </c>
      <c r="G41" s="151"/>
      <c r="H41" s="225"/>
      <c r="I41" s="158" t="s">
        <v>185</v>
      </c>
      <c r="J41" s="77" t="s">
        <v>177</v>
      </c>
      <c r="K41" s="77"/>
      <c r="L41" s="77">
        <v>2</v>
      </c>
      <c r="M41" s="77">
        <v>0</v>
      </c>
      <c r="N41" s="77">
        <v>0</v>
      </c>
      <c r="O41" s="151">
        <v>12000</v>
      </c>
    </row>
    <row r="42" spans="1:15">
      <c r="A42" s="158" t="s">
        <v>185</v>
      </c>
      <c r="B42" s="77" t="s">
        <v>137</v>
      </c>
      <c r="C42" s="77">
        <v>33</v>
      </c>
      <c r="D42" s="77"/>
      <c r="E42" s="77"/>
      <c r="F42" s="77"/>
      <c r="G42" s="151"/>
      <c r="H42" s="225"/>
      <c r="I42" s="158" t="s">
        <v>185</v>
      </c>
      <c r="J42" s="77" t="s">
        <v>137</v>
      </c>
      <c r="K42" s="77">
        <v>2</v>
      </c>
      <c r="L42" s="77"/>
      <c r="M42" s="77"/>
      <c r="N42" s="77"/>
      <c r="O42" s="151"/>
    </row>
    <row r="43" spans="1:15">
      <c r="A43" s="159" t="s">
        <v>0</v>
      </c>
      <c r="B43" s="137"/>
      <c r="C43" s="77">
        <f>SUM(C40:C41)</f>
        <v>18</v>
      </c>
      <c r="D43" s="77">
        <f>SUM(D40:D41)</f>
        <v>2</v>
      </c>
      <c r="E43" s="77">
        <f>SUM(E40:E41)</f>
        <v>0</v>
      </c>
      <c r="F43" s="77">
        <f>SUM(F40:F41)</f>
        <v>4</v>
      </c>
      <c r="G43" s="151"/>
      <c r="H43" s="225"/>
      <c r="I43" s="159" t="s">
        <v>0</v>
      </c>
      <c r="J43" s="137"/>
      <c r="K43" s="77">
        <f>SUM(K40:K41)</f>
        <v>1</v>
      </c>
      <c r="L43" s="77">
        <f>SUM(L40:L41)</f>
        <v>4</v>
      </c>
      <c r="M43" s="77">
        <f>SUM(M40:M41)</f>
        <v>0</v>
      </c>
      <c r="N43" s="77">
        <f>SUM(N40:N41)</f>
        <v>1</v>
      </c>
      <c r="O43" s="151">
        <f>SUM(O40:O41)</f>
        <v>14000</v>
      </c>
    </row>
    <row r="44" spans="1:15">
      <c r="A44" s="113"/>
      <c r="B44" s="15"/>
      <c r="C44" s="15"/>
      <c r="D44" s="15"/>
      <c r="E44" s="15"/>
      <c r="F44" s="15"/>
      <c r="G44" s="114"/>
      <c r="H44" s="225"/>
      <c r="I44" s="113"/>
      <c r="J44" s="15"/>
      <c r="K44" s="15"/>
      <c r="L44" s="15"/>
      <c r="M44" s="15"/>
      <c r="N44" s="15"/>
      <c r="O44" s="114"/>
    </row>
    <row r="45" spans="1:15">
      <c r="A45" s="113"/>
      <c r="B45" s="15"/>
      <c r="C45" s="15"/>
      <c r="D45" s="15"/>
      <c r="E45" s="15"/>
      <c r="F45" s="15"/>
      <c r="G45" s="114"/>
      <c r="H45" s="225"/>
      <c r="I45" s="113"/>
      <c r="J45" s="15"/>
      <c r="K45" s="15"/>
      <c r="L45" s="15"/>
      <c r="M45" s="15"/>
      <c r="N45" s="15"/>
      <c r="O45" s="114"/>
    </row>
    <row r="46" spans="1:15">
      <c r="A46" s="229" t="s">
        <v>190</v>
      </c>
      <c r="B46" s="230"/>
      <c r="C46" s="230"/>
      <c r="D46" s="230"/>
      <c r="E46" s="230"/>
      <c r="F46" s="230"/>
      <c r="G46" s="231"/>
      <c r="H46" s="225"/>
      <c r="I46" s="249" t="s">
        <v>190</v>
      </c>
      <c r="J46" s="250"/>
      <c r="K46" s="250"/>
      <c r="L46" s="250"/>
      <c r="M46" s="250"/>
      <c r="N46" s="250"/>
      <c r="O46" s="251"/>
    </row>
    <row r="47" spans="1:15">
      <c r="A47" s="226" t="s">
        <v>184</v>
      </c>
      <c r="B47" s="227"/>
      <c r="C47" s="227"/>
      <c r="D47" s="227"/>
      <c r="E47" s="227"/>
      <c r="F47" s="227"/>
      <c r="G47" s="114"/>
      <c r="H47" s="225"/>
      <c r="I47" s="259" t="s">
        <v>184</v>
      </c>
      <c r="J47" s="260"/>
      <c r="K47" s="260"/>
      <c r="L47" s="260"/>
      <c r="M47" s="260"/>
      <c r="N47" s="260"/>
      <c r="O47" s="261"/>
    </row>
    <row r="48" spans="1:15" ht="30">
      <c r="A48" s="156" t="s">
        <v>183</v>
      </c>
      <c r="B48" s="3"/>
      <c r="C48" s="3" t="s">
        <v>182</v>
      </c>
      <c r="D48" s="3" t="s">
        <v>181</v>
      </c>
      <c r="E48" s="53" t="s">
        <v>180</v>
      </c>
      <c r="F48" s="53" t="s">
        <v>179</v>
      </c>
      <c r="G48" s="140" t="s">
        <v>178</v>
      </c>
      <c r="H48" s="225"/>
      <c r="I48" s="156" t="s">
        <v>183</v>
      </c>
      <c r="J48" s="3"/>
      <c r="K48" s="3" t="s">
        <v>182</v>
      </c>
      <c r="L48" s="3" t="s">
        <v>181</v>
      </c>
      <c r="M48" s="53" t="s">
        <v>180</v>
      </c>
      <c r="N48" s="53" t="s">
        <v>179</v>
      </c>
      <c r="O48" s="140" t="s">
        <v>178</v>
      </c>
    </row>
    <row r="49" spans="1:15">
      <c r="A49" s="158" t="s">
        <v>176</v>
      </c>
      <c r="B49" s="77" t="s">
        <v>175</v>
      </c>
      <c r="C49" s="138">
        <v>2</v>
      </c>
      <c r="D49" s="77">
        <v>2</v>
      </c>
      <c r="E49" s="77">
        <v>0</v>
      </c>
      <c r="F49" s="77">
        <v>40</v>
      </c>
      <c r="G49" s="151">
        <v>1000</v>
      </c>
      <c r="H49" s="225"/>
      <c r="I49" s="158" t="s">
        <v>185</v>
      </c>
      <c r="J49" s="77" t="s">
        <v>175</v>
      </c>
      <c r="K49" s="138">
        <f>K40</f>
        <v>1</v>
      </c>
      <c r="L49" s="77">
        <f>L40</f>
        <v>2</v>
      </c>
      <c r="M49" s="77">
        <v>0</v>
      </c>
      <c r="N49" s="77">
        <f>N40</f>
        <v>1</v>
      </c>
      <c r="O49" s="151">
        <f>O40</f>
        <v>2000</v>
      </c>
    </row>
    <row r="50" spans="1:15">
      <c r="A50" s="158" t="s">
        <v>176</v>
      </c>
      <c r="B50" s="77" t="s">
        <v>175</v>
      </c>
      <c r="C50" s="77">
        <v>1</v>
      </c>
      <c r="D50" s="77">
        <v>0</v>
      </c>
      <c r="E50" s="77">
        <v>0</v>
      </c>
      <c r="F50" s="77">
        <v>0</v>
      </c>
      <c r="G50" s="151">
        <v>1250</v>
      </c>
      <c r="H50" s="225"/>
      <c r="I50" s="158" t="s">
        <v>185</v>
      </c>
      <c r="J50" s="77" t="s">
        <v>175</v>
      </c>
      <c r="K50" s="77"/>
      <c r="L50" s="77">
        <f>L41</f>
        <v>2</v>
      </c>
      <c r="M50" s="77">
        <v>0</v>
      </c>
      <c r="N50" s="77">
        <v>0</v>
      </c>
      <c r="O50" s="151">
        <f>O41</f>
        <v>12000</v>
      </c>
    </row>
    <row r="51" spans="1:15">
      <c r="A51" s="158" t="s">
        <v>174</v>
      </c>
      <c r="B51" s="77" t="s">
        <v>173</v>
      </c>
      <c r="C51" s="77">
        <v>2</v>
      </c>
      <c r="D51" s="77"/>
      <c r="E51" s="77"/>
      <c r="F51" s="77"/>
      <c r="G51" s="151"/>
      <c r="H51" s="225"/>
      <c r="I51" s="158" t="s">
        <v>174</v>
      </c>
      <c r="J51" s="77" t="s">
        <v>173</v>
      </c>
      <c r="K51" s="77">
        <v>2</v>
      </c>
      <c r="L51" s="77"/>
      <c r="M51" s="77"/>
      <c r="N51" s="77"/>
      <c r="O51" s="151"/>
    </row>
    <row r="52" spans="1:15">
      <c r="A52" s="159" t="s">
        <v>0</v>
      </c>
      <c r="B52" s="77"/>
      <c r="C52" s="77">
        <f>SUM(C49:C50)</f>
        <v>3</v>
      </c>
      <c r="D52" s="77">
        <f>SUM(D49:D50)</f>
        <v>2</v>
      </c>
      <c r="E52" s="77">
        <f>SUM(E49:E50)</f>
        <v>0</v>
      </c>
      <c r="F52" s="77">
        <f>SUM(F49:F50)</f>
        <v>40</v>
      </c>
      <c r="G52" s="151"/>
      <c r="H52" s="225"/>
      <c r="I52" s="159" t="s">
        <v>0</v>
      </c>
      <c r="J52" s="77"/>
      <c r="K52" s="77">
        <f>SUM(K49:K50)</f>
        <v>1</v>
      </c>
      <c r="L52" s="77">
        <f>SUM(L49:L50)</f>
        <v>4</v>
      </c>
      <c r="M52" s="77">
        <f>SUM(M49:M50)</f>
        <v>0</v>
      </c>
      <c r="N52" s="77">
        <f>SUM(N49:N50)</f>
        <v>1</v>
      </c>
      <c r="O52" s="151">
        <f>SUM(O49:O50)</f>
        <v>14000</v>
      </c>
    </row>
    <row r="53" spans="1:15">
      <c r="A53" s="113"/>
      <c r="B53" s="77"/>
      <c r="C53" s="15"/>
      <c r="D53" s="15"/>
      <c r="E53" s="15"/>
      <c r="F53" s="15"/>
      <c r="G53" s="114"/>
      <c r="H53" s="225"/>
      <c r="I53" s="113"/>
      <c r="J53" s="77"/>
      <c r="K53" s="15"/>
      <c r="L53" s="15"/>
      <c r="M53" s="15"/>
      <c r="N53" s="15"/>
      <c r="O53" s="114"/>
    </row>
    <row r="54" spans="1:15" ht="19.5" thickBot="1">
      <c r="A54" s="160"/>
      <c r="B54" s="136"/>
      <c r="C54" s="136"/>
      <c r="D54" s="136"/>
      <c r="E54" s="136"/>
      <c r="F54" s="136"/>
      <c r="G54" s="161"/>
      <c r="H54" s="225"/>
      <c r="I54" s="160"/>
      <c r="J54" s="136"/>
      <c r="K54" s="136"/>
      <c r="L54" s="136"/>
      <c r="M54" s="136"/>
      <c r="N54" s="136"/>
      <c r="O54" s="161"/>
    </row>
    <row r="55" spans="1:15" ht="28.5">
      <c r="A55" s="113"/>
      <c r="B55" s="15"/>
      <c r="C55" s="162"/>
      <c r="D55" s="162"/>
      <c r="E55" s="15"/>
      <c r="F55" s="252" t="s">
        <v>172</v>
      </c>
      <c r="G55" s="253"/>
      <c r="H55" s="225"/>
      <c r="I55" s="113"/>
      <c r="J55" s="15"/>
      <c r="K55" s="162"/>
      <c r="L55" s="162"/>
      <c r="M55" s="15"/>
      <c r="N55" s="252" t="s">
        <v>172</v>
      </c>
      <c r="O55" s="253"/>
    </row>
    <row r="56" spans="1:15" ht="29.25" thickBot="1">
      <c r="A56" s="115"/>
      <c r="B56" s="116"/>
      <c r="C56" s="163"/>
      <c r="D56" s="163"/>
      <c r="E56" s="116"/>
      <c r="F56" s="254"/>
      <c r="G56" s="255"/>
      <c r="H56" s="225"/>
      <c r="I56" s="115"/>
      <c r="J56" s="116"/>
      <c r="K56" s="163"/>
      <c r="L56" s="163"/>
      <c r="M56" s="116"/>
      <c r="N56" s="254"/>
      <c r="O56" s="255"/>
    </row>
  </sheetData>
  <mergeCells count="14">
    <mergeCell ref="A1:E1"/>
    <mergeCell ref="A2:C2"/>
    <mergeCell ref="A14:E14"/>
    <mergeCell ref="A34:G34"/>
    <mergeCell ref="I34:O34"/>
    <mergeCell ref="D35:F35"/>
    <mergeCell ref="I35:K35"/>
    <mergeCell ref="L35:N35"/>
    <mergeCell ref="I47:O47"/>
    <mergeCell ref="F55:G56"/>
    <mergeCell ref="N55:O56"/>
    <mergeCell ref="I37:N37"/>
    <mergeCell ref="I38:O38"/>
    <mergeCell ref="I46:O46"/>
  </mergeCells>
  <hyperlinks>
    <hyperlink ref="B4" location="'IOCL CHALLAN'!A1" display="'IOCL CHALLAN'!A1"/>
    <hyperlink ref="D35:F35" location="'Godaun SHEET_ADMIN'!A48" display="EMPTY"/>
    <hyperlink ref="L35:N35" location="'Godaun SHEET_ADMIN'!I48" display="EMPTY"/>
    <hyperlink ref="I35:K35" location="'Godaun SHEET_ADMIN'!I39" display="FILLED"/>
    <hyperlink ref="A26" location="'Load-Man SHEET_ADMIN'!A34" display=" HAWKER 1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46"/>
  <sheetViews>
    <sheetView workbookViewId="0">
      <selection activeCell="E25" sqref="E25"/>
    </sheetView>
  </sheetViews>
  <sheetFormatPr defaultRowHeight="15"/>
  <cols>
    <col min="1" max="1" width="24.140625" bestFit="1" customWidth="1"/>
    <col min="2" max="2" width="17.42578125" style="128" bestFit="1" customWidth="1"/>
    <col min="3" max="3" width="11.85546875" style="128" customWidth="1"/>
    <col min="4" max="4" width="17.42578125" style="128" bestFit="1" customWidth="1"/>
    <col min="5" max="5" width="15.28515625" style="128" bestFit="1" customWidth="1"/>
    <col min="6" max="6" width="10.28515625" style="128" bestFit="1" customWidth="1"/>
    <col min="7" max="8" width="22.28515625" style="128" bestFit="1" customWidth="1"/>
    <col min="9" max="9" width="18.28515625" customWidth="1"/>
    <col min="10" max="10" width="13.42578125" customWidth="1"/>
    <col min="11" max="11" width="11.5703125" bestFit="1" customWidth="1"/>
    <col min="12" max="12" width="11.28515625" customWidth="1"/>
  </cols>
  <sheetData>
    <row r="1" spans="1:15">
      <c r="B1" s="312" t="s">
        <v>303</v>
      </c>
      <c r="C1" s="312"/>
      <c r="D1" s="312"/>
      <c r="E1" s="312"/>
      <c r="F1" s="182"/>
      <c r="G1" s="182"/>
      <c r="H1" s="182"/>
    </row>
    <row r="2" spans="1:15">
      <c r="B2" s="312"/>
      <c r="C2" s="312"/>
      <c r="D2" s="312"/>
      <c r="E2" s="312"/>
      <c r="F2" s="182"/>
      <c r="G2" s="182"/>
      <c r="H2" s="182"/>
    </row>
    <row r="3" spans="1:15">
      <c r="B3" s="312"/>
      <c r="C3" s="312"/>
      <c r="D3" s="312"/>
      <c r="E3" s="312"/>
      <c r="F3" s="182"/>
      <c r="G3" s="182"/>
      <c r="H3" s="182"/>
    </row>
    <row r="4" spans="1:15">
      <c r="B4" s="312"/>
      <c r="C4" s="312"/>
      <c r="D4" s="312"/>
      <c r="E4" s="312"/>
      <c r="F4" s="182"/>
      <c r="G4" s="182"/>
      <c r="H4" s="182"/>
    </row>
    <row r="5" spans="1:15">
      <c r="A5" t="s">
        <v>224</v>
      </c>
      <c r="B5" s="182"/>
      <c r="C5" s="182"/>
      <c r="D5" s="182"/>
      <c r="E5" s="182"/>
      <c r="F5" s="182"/>
      <c r="G5" s="182"/>
      <c r="H5" s="182"/>
    </row>
    <row r="6" spans="1:15" s="7" customFormat="1">
      <c r="A6"/>
      <c r="B6" s="182"/>
      <c r="C6" s="182"/>
      <c r="D6" s="170" t="s">
        <v>196</v>
      </c>
      <c r="E6" s="170" t="s">
        <v>197</v>
      </c>
      <c r="F6" s="182"/>
      <c r="G6" s="182"/>
      <c r="H6" s="182"/>
      <c r="I6"/>
      <c r="J6"/>
      <c r="K6"/>
      <c r="L6"/>
      <c r="M6"/>
      <c r="N6"/>
      <c r="O6"/>
    </row>
    <row r="7" spans="1:15">
      <c r="B7" s="182"/>
      <c r="C7" s="182"/>
      <c r="D7" s="111" t="s">
        <v>137</v>
      </c>
      <c r="E7" s="111" t="s">
        <v>138</v>
      </c>
      <c r="F7" s="182"/>
      <c r="G7" s="182"/>
      <c r="H7" s="182"/>
    </row>
    <row r="8" spans="1:15">
      <c r="B8" s="182"/>
      <c r="C8" s="182"/>
      <c r="D8" s="182"/>
      <c r="E8" s="182"/>
      <c r="F8" s="182"/>
      <c r="G8" s="182"/>
      <c r="H8" s="182"/>
    </row>
    <row r="9" spans="1:15" ht="15.75" thickBot="1"/>
    <row r="10" spans="1:15">
      <c r="A10" s="278" t="s">
        <v>207</v>
      </c>
      <c r="B10" s="279"/>
      <c r="C10" s="279"/>
      <c r="D10" s="280"/>
    </row>
    <row r="11" spans="1:15" ht="29.25" customHeight="1">
      <c r="A11" s="313" t="s">
        <v>284</v>
      </c>
      <c r="B11" s="314"/>
      <c r="C11" s="314"/>
      <c r="D11" s="315"/>
    </row>
    <row r="12" spans="1:15">
      <c r="A12" s="113"/>
      <c r="B12" s="132"/>
      <c r="C12" s="132"/>
      <c r="D12" s="134"/>
    </row>
    <row r="13" spans="1:15">
      <c r="A13" s="281" t="s">
        <v>210</v>
      </c>
      <c r="B13" s="282"/>
      <c r="C13" s="282"/>
      <c r="D13" s="283"/>
    </row>
    <row r="14" spans="1:15">
      <c r="A14" s="171" t="s">
        <v>201</v>
      </c>
      <c r="B14" s="132"/>
      <c r="C14" s="132"/>
      <c r="D14" s="134"/>
    </row>
    <row r="15" spans="1:15">
      <c r="A15" s="275" t="s">
        <v>199</v>
      </c>
      <c r="B15" s="276"/>
      <c r="C15" s="276">
        <v>300</v>
      </c>
      <c r="D15" s="277"/>
    </row>
    <row r="16" spans="1:15">
      <c r="A16" s="275"/>
      <c r="B16" s="276"/>
      <c r="C16" s="276"/>
      <c r="D16" s="277"/>
    </row>
    <row r="17" spans="1:11">
      <c r="A17" s="113"/>
      <c r="B17" s="132"/>
      <c r="C17" s="132"/>
      <c r="D17" s="134"/>
    </row>
    <row r="18" spans="1:11" ht="15.75" thickBot="1">
      <c r="A18" s="115"/>
      <c r="B18" s="133"/>
      <c r="C18" s="133"/>
      <c r="D18" s="172" t="s">
        <v>200</v>
      </c>
    </row>
    <row r="20" spans="1:11">
      <c r="B20" s="182"/>
      <c r="C20" s="182"/>
      <c r="D20" s="182"/>
      <c r="E20" s="182"/>
      <c r="F20" s="182"/>
      <c r="G20" s="182"/>
      <c r="H20" s="182"/>
    </row>
    <row r="21" spans="1:11" ht="15.75" thickBot="1">
      <c r="A21" s="284" t="s">
        <v>285</v>
      </c>
      <c r="B21" s="284"/>
      <c r="C21" s="284"/>
      <c r="D21" s="284"/>
      <c r="E21" s="182"/>
      <c r="F21" s="182"/>
      <c r="G21" s="284" t="s">
        <v>229</v>
      </c>
      <c r="H21" s="284"/>
      <c r="I21" s="284"/>
      <c r="J21" s="284"/>
    </row>
    <row r="22" spans="1:11">
      <c r="A22" s="292" t="s">
        <v>139</v>
      </c>
      <c r="B22" s="293"/>
      <c r="C22" s="293"/>
      <c r="D22" s="294"/>
      <c r="E22" s="182"/>
      <c r="F22" s="182"/>
      <c r="G22" s="292" t="s">
        <v>139</v>
      </c>
      <c r="H22" s="293"/>
      <c r="I22" s="293"/>
      <c r="J22" s="294"/>
    </row>
    <row r="23" spans="1:11">
      <c r="A23" s="122"/>
      <c r="B23" s="123"/>
      <c r="C23" s="123"/>
      <c r="D23" s="124"/>
      <c r="E23" s="182"/>
      <c r="F23" s="182"/>
      <c r="G23" s="122"/>
      <c r="H23" s="123"/>
      <c r="I23" s="123"/>
      <c r="J23" s="124"/>
    </row>
    <row r="24" spans="1:11" ht="21">
      <c r="A24" s="309" t="s">
        <v>211</v>
      </c>
      <c r="B24" s="310"/>
      <c r="C24" s="310"/>
      <c r="D24" s="311"/>
      <c r="E24" s="182"/>
      <c r="F24" s="182"/>
      <c r="G24" s="309" t="s">
        <v>211</v>
      </c>
      <c r="H24" s="310"/>
      <c r="I24" s="310"/>
      <c r="J24" s="311"/>
    </row>
    <row r="25" spans="1:11" ht="15" customHeight="1" thickBot="1">
      <c r="A25" s="303" t="s">
        <v>231</v>
      </c>
      <c r="B25" s="304"/>
      <c r="C25" s="304"/>
      <c r="D25" s="305"/>
      <c r="E25" s="182"/>
      <c r="F25" s="182"/>
      <c r="G25" s="125" t="s">
        <v>142</v>
      </c>
      <c r="H25" s="173">
        <v>234567544</v>
      </c>
      <c r="I25" s="125" t="s">
        <v>143</v>
      </c>
      <c r="J25" s="174">
        <v>43974</v>
      </c>
    </row>
    <row r="26" spans="1:11" ht="15.75" thickBot="1">
      <c r="A26" s="125" t="s">
        <v>142</v>
      </c>
      <c r="B26" s="173">
        <v>234567544</v>
      </c>
      <c r="C26" s="125" t="s">
        <v>143</v>
      </c>
      <c r="D26" s="174">
        <v>43974</v>
      </c>
      <c r="E26" s="182"/>
      <c r="F26" s="182"/>
      <c r="G26" s="122"/>
      <c r="H26" s="123"/>
      <c r="I26" s="123"/>
      <c r="J26" s="124"/>
    </row>
    <row r="27" spans="1:11">
      <c r="A27" s="122"/>
      <c r="B27" s="123"/>
      <c r="C27" s="123"/>
      <c r="D27" s="124"/>
      <c r="E27" s="182"/>
      <c r="F27" s="182"/>
      <c r="G27" s="286" t="s">
        <v>227</v>
      </c>
      <c r="H27" s="287"/>
      <c r="I27" s="123" t="s">
        <v>159</v>
      </c>
      <c r="J27" s="126"/>
      <c r="K27" s="180"/>
    </row>
    <row r="28" spans="1:11">
      <c r="A28" s="286" t="s">
        <v>286</v>
      </c>
      <c r="B28" s="287"/>
      <c r="C28" s="123" t="s">
        <v>159</v>
      </c>
      <c r="D28" s="126"/>
      <c r="E28" s="182"/>
      <c r="F28" s="182"/>
      <c r="G28" s="275"/>
      <c r="H28" s="276"/>
      <c r="I28" s="276"/>
      <c r="J28" s="277"/>
      <c r="K28" s="180"/>
    </row>
    <row r="29" spans="1:11">
      <c r="A29" s="275"/>
      <c r="B29" s="276"/>
      <c r="C29" s="276"/>
      <c r="D29" s="277"/>
      <c r="E29" s="182"/>
      <c r="F29" s="182"/>
      <c r="G29" s="175"/>
      <c r="H29" s="3" t="s">
        <v>205</v>
      </c>
      <c r="I29" s="15"/>
      <c r="J29" s="124"/>
      <c r="K29" s="180"/>
    </row>
    <row r="30" spans="1:11">
      <c r="A30" s="175"/>
      <c r="B30" s="3" t="s">
        <v>205</v>
      </c>
      <c r="C30" s="15"/>
      <c r="D30" s="124"/>
      <c r="E30" s="182"/>
      <c r="F30" s="182"/>
      <c r="G30" s="175" t="s">
        <v>202</v>
      </c>
      <c r="H30" s="176"/>
      <c r="I30" s="15"/>
      <c r="J30" s="124"/>
      <c r="K30" s="180"/>
    </row>
    <row r="31" spans="1:11">
      <c r="A31" s="175" t="s">
        <v>202</v>
      </c>
      <c r="B31" s="176"/>
      <c r="C31" s="15"/>
      <c r="D31" s="124"/>
      <c r="E31" s="182"/>
      <c r="F31" s="182"/>
      <c r="G31" s="175" t="s">
        <v>202</v>
      </c>
      <c r="H31" s="176"/>
      <c r="I31" s="15"/>
      <c r="J31" s="124"/>
      <c r="K31" s="180"/>
    </row>
    <row r="32" spans="1:11">
      <c r="A32" s="175" t="s">
        <v>202</v>
      </c>
      <c r="B32" s="176"/>
      <c r="C32" s="15"/>
      <c r="D32" s="124"/>
      <c r="E32" s="182"/>
      <c r="F32" s="182"/>
      <c r="G32" s="175" t="s">
        <v>202</v>
      </c>
      <c r="H32" s="176"/>
      <c r="I32" s="15"/>
      <c r="J32" s="124"/>
      <c r="K32" s="180"/>
    </row>
    <row r="33" spans="1:15">
      <c r="A33" s="175" t="s">
        <v>202</v>
      </c>
      <c r="B33" s="176"/>
      <c r="C33" s="15"/>
      <c r="D33" s="124"/>
      <c r="E33" s="182"/>
      <c r="F33" s="182"/>
      <c r="G33" s="175" t="s">
        <v>202</v>
      </c>
      <c r="H33" s="176"/>
      <c r="I33" s="15"/>
      <c r="J33" s="124"/>
      <c r="K33" s="180"/>
    </row>
    <row r="34" spans="1:15">
      <c r="A34" s="175" t="s">
        <v>202</v>
      </c>
      <c r="B34" s="176"/>
      <c r="C34" s="15"/>
      <c r="D34" s="124"/>
      <c r="E34" s="182"/>
      <c r="F34" s="182"/>
      <c r="G34" s="178" t="s">
        <v>0</v>
      </c>
      <c r="H34" s="179" t="e">
        <f>#REF!</f>
        <v>#REF!</v>
      </c>
      <c r="I34" s="15"/>
      <c r="J34" s="124"/>
      <c r="K34" s="180"/>
    </row>
    <row r="35" spans="1:15">
      <c r="A35" s="178" t="s">
        <v>0</v>
      </c>
      <c r="B35" s="179" t="e">
        <f>#REF!</f>
        <v>#REF!</v>
      </c>
      <c r="C35" s="15"/>
      <c r="D35" s="124"/>
      <c r="E35" s="182"/>
      <c r="F35" s="182"/>
      <c r="G35" s="306" t="s">
        <v>203</v>
      </c>
      <c r="H35" s="290"/>
      <c r="I35" s="298" t="s">
        <v>288</v>
      </c>
      <c r="J35" s="299"/>
      <c r="K35" s="180"/>
    </row>
    <row r="36" spans="1:15" ht="15.75" thickBot="1">
      <c r="A36" s="306" t="s">
        <v>203</v>
      </c>
      <c r="B36" s="290"/>
      <c r="C36" s="298" t="s">
        <v>287</v>
      </c>
      <c r="D36" s="299"/>
      <c r="E36" s="182"/>
      <c r="F36" s="182"/>
      <c r="G36" s="307"/>
      <c r="H36" s="308"/>
      <c r="I36" s="300"/>
      <c r="J36" s="301"/>
      <c r="K36" s="180"/>
    </row>
    <row r="37" spans="1:15" ht="15.75" thickBot="1">
      <c r="A37" s="307"/>
      <c r="B37" s="308"/>
      <c r="C37" s="300"/>
      <c r="D37" s="301"/>
      <c r="E37" s="182"/>
      <c r="F37" s="182"/>
      <c r="G37" s="182"/>
      <c r="H37" s="182"/>
      <c r="K37" s="180"/>
    </row>
    <row r="38" spans="1:15" s="7" customFormat="1" ht="23.25">
      <c r="A38"/>
      <c r="B38" s="182"/>
      <c r="C38" s="182"/>
      <c r="D38" s="182"/>
      <c r="E38" s="182"/>
      <c r="F38" s="182"/>
      <c r="G38" s="177"/>
      <c r="H38" s="177"/>
      <c r="I38" s="177"/>
      <c r="J38" s="177"/>
      <c r="K38"/>
      <c r="L38"/>
      <c r="M38"/>
      <c r="N38"/>
      <c r="O38"/>
    </row>
    <row r="39" spans="1:15" s="7" customFormat="1">
      <c r="A39"/>
      <c r="B39" s="128"/>
      <c r="C39" s="128"/>
      <c r="D39" s="128"/>
      <c r="E39" s="128"/>
      <c r="F39" s="128"/>
      <c r="G39" s="128"/>
      <c r="H39" s="128"/>
      <c r="I39"/>
      <c r="J39"/>
      <c r="K39"/>
      <c r="L39"/>
      <c r="M39"/>
      <c r="N39"/>
      <c r="O39"/>
    </row>
    <row r="40" spans="1:15" s="7" customFormat="1">
      <c r="A40"/>
      <c r="B40" s="196"/>
      <c r="C40" s="196"/>
      <c r="D40" s="196"/>
      <c r="E40" s="196"/>
      <c r="F40" s="196"/>
      <c r="G40" s="196"/>
      <c r="H40" s="196"/>
      <c r="I40"/>
      <c r="J40"/>
      <c r="K40"/>
      <c r="L40"/>
      <c r="M40"/>
      <c r="N40"/>
      <c r="O40"/>
    </row>
    <row r="41" spans="1:15" s="7" customFormat="1">
      <c r="A41"/>
      <c r="B41" s="196"/>
      <c r="C41" s="196"/>
      <c r="D41" s="196"/>
      <c r="E41" s="196"/>
      <c r="F41" s="196"/>
      <c r="G41" s="196"/>
      <c r="H41" s="196"/>
      <c r="I41"/>
      <c r="J41"/>
      <c r="K41"/>
      <c r="L41"/>
      <c r="M41"/>
      <c r="N41"/>
      <c r="O41"/>
    </row>
    <row r="42" spans="1:15" s="7" customFormat="1" ht="15.75" thickBot="1">
      <c r="A42"/>
      <c r="B42" s="284" t="s">
        <v>232</v>
      </c>
      <c r="C42" s="284"/>
      <c r="D42" s="284"/>
      <c r="E42" s="284"/>
      <c r="F42" s="196"/>
      <c r="G42" s="196"/>
      <c r="K42"/>
      <c r="L42"/>
      <c r="M42"/>
      <c r="N42"/>
      <c r="O42"/>
    </row>
    <row r="43" spans="1:15" s="7" customFormat="1">
      <c r="A43"/>
      <c r="B43" s="192"/>
      <c r="C43" s="193"/>
      <c r="D43" s="193"/>
      <c r="E43" s="194"/>
      <c r="F43" s="196"/>
      <c r="G43" s="196"/>
      <c r="K43"/>
      <c r="L43"/>
      <c r="M43"/>
      <c r="N43"/>
      <c r="O43"/>
    </row>
    <row r="44" spans="1:15" s="7" customFormat="1">
      <c r="A44"/>
      <c r="B44" s="184">
        <v>1</v>
      </c>
      <c r="C44" s="250" t="s">
        <v>289</v>
      </c>
      <c r="D44" s="250"/>
      <c r="E44" s="251"/>
      <c r="F44" s="196"/>
      <c r="G44" s="196"/>
      <c r="K44"/>
      <c r="L44"/>
      <c r="M44"/>
      <c r="N44"/>
      <c r="O44"/>
    </row>
    <row r="45" spans="1:15" s="7" customFormat="1">
      <c r="A45"/>
      <c r="B45" s="184">
        <v>2</v>
      </c>
      <c r="C45" s="250" t="s">
        <v>235</v>
      </c>
      <c r="D45" s="250"/>
      <c r="E45" s="251"/>
      <c r="F45" s="196"/>
      <c r="G45" s="196"/>
      <c r="K45"/>
      <c r="L45"/>
      <c r="M45"/>
      <c r="N45"/>
      <c r="O45"/>
    </row>
    <row r="46" spans="1:15" s="7" customFormat="1">
      <c r="A46"/>
      <c r="B46" s="184">
        <v>3</v>
      </c>
      <c r="C46" s="250" t="s">
        <v>236</v>
      </c>
      <c r="D46" s="250"/>
      <c r="E46" s="251"/>
      <c r="F46" s="196"/>
      <c r="G46" s="196"/>
      <c r="K46"/>
      <c r="L46"/>
      <c r="M46"/>
      <c r="N46"/>
      <c r="O46"/>
    </row>
    <row r="47" spans="1:15" s="7" customFormat="1">
      <c r="A47"/>
      <c r="B47" s="184"/>
      <c r="C47" s="185"/>
      <c r="D47" s="185"/>
      <c r="E47" s="186"/>
      <c r="F47" s="196"/>
      <c r="G47" s="196"/>
      <c r="K47"/>
      <c r="L47"/>
      <c r="M47"/>
      <c r="N47"/>
      <c r="O47"/>
    </row>
    <row r="48" spans="1:15" s="7" customFormat="1" ht="15.75" thickBot="1">
      <c r="A48"/>
      <c r="B48" s="201"/>
      <c r="C48" s="195"/>
      <c r="D48" s="195"/>
      <c r="E48" s="202"/>
      <c r="F48" s="196"/>
      <c r="G48" s="196"/>
      <c r="K48"/>
      <c r="L48"/>
      <c r="M48"/>
      <c r="N48"/>
      <c r="O48"/>
    </row>
    <row r="49" spans="1:16" s="7" customFormat="1">
      <c r="A49"/>
      <c r="B49" s="196"/>
      <c r="C49" s="196"/>
      <c r="D49" s="196"/>
      <c r="E49" s="196"/>
      <c r="F49" s="196"/>
      <c r="G49" s="196"/>
      <c r="H49" s="196"/>
      <c r="I49"/>
      <c r="J49"/>
      <c r="K49"/>
      <c r="L49"/>
      <c r="M49"/>
      <c r="N49"/>
      <c r="O49"/>
    </row>
    <row r="50" spans="1:16" s="7" customFormat="1">
      <c r="A50"/>
      <c r="B50" s="196"/>
      <c r="C50" s="196"/>
      <c r="D50" s="196"/>
      <c r="E50" s="196"/>
      <c r="F50" s="196"/>
      <c r="G50" s="196"/>
      <c r="H50" s="196"/>
      <c r="I50"/>
      <c r="J50"/>
      <c r="K50"/>
      <c r="L50"/>
      <c r="M50"/>
      <c r="N50"/>
      <c r="O50"/>
    </row>
    <row r="51" spans="1:16" s="7" customFormat="1">
      <c r="A51"/>
      <c r="B51" s="196"/>
      <c r="C51" s="196"/>
      <c r="D51" s="196"/>
      <c r="E51" s="196"/>
      <c r="F51" s="196"/>
      <c r="G51" s="196"/>
      <c r="H51" s="196"/>
      <c r="I51"/>
      <c r="J51"/>
      <c r="K51"/>
      <c r="L51"/>
      <c r="M51"/>
      <c r="N51"/>
      <c r="O51"/>
    </row>
    <row r="52" spans="1:16" s="7" customFormat="1">
      <c r="A52"/>
      <c r="B52" s="196"/>
      <c r="C52" s="196"/>
      <c r="D52" s="196"/>
      <c r="E52" s="196"/>
      <c r="F52" s="196"/>
      <c r="G52" s="196"/>
      <c r="H52" s="196"/>
      <c r="I52"/>
      <c r="J52"/>
      <c r="K52"/>
      <c r="L52"/>
      <c r="M52"/>
      <c r="N52"/>
      <c r="O52"/>
    </row>
    <row r="53" spans="1:16" s="7" customFormat="1" ht="15.75" thickBot="1">
      <c r="A53" s="284" t="s">
        <v>243</v>
      </c>
      <c r="B53" s="284"/>
      <c r="C53" s="284"/>
      <c r="D53" s="284"/>
      <c r="E53" s="128"/>
      <c r="F53" s="128"/>
      <c r="G53" s="128"/>
      <c r="H53" s="128"/>
      <c r="I53"/>
      <c r="J53"/>
      <c r="K53" s="179"/>
      <c r="L53"/>
      <c r="M53"/>
      <c r="N53"/>
      <c r="O53"/>
    </row>
    <row r="54" spans="1:16" s="7" customFormat="1">
      <c r="A54" s="278" t="s">
        <v>206</v>
      </c>
      <c r="B54" s="279"/>
      <c r="C54" s="279"/>
      <c r="D54" s="280"/>
      <c r="E54" s="128"/>
      <c r="F54" s="128"/>
      <c r="G54" s="128"/>
      <c r="L54"/>
      <c r="M54"/>
      <c r="N54"/>
      <c r="O54"/>
    </row>
    <row r="55" spans="1:16" s="7" customFormat="1">
      <c r="A55" s="281" t="s">
        <v>237</v>
      </c>
      <c r="B55" s="282"/>
      <c r="C55" s="282"/>
      <c r="D55" s="283"/>
      <c r="E55" s="128"/>
      <c r="F55" s="128"/>
      <c r="G55" s="128"/>
      <c r="L55"/>
      <c r="M55"/>
      <c r="N55"/>
      <c r="O55"/>
    </row>
    <row r="56" spans="1:16">
      <c r="A56" s="203" t="s">
        <v>213</v>
      </c>
      <c r="B56" s="183"/>
      <c r="C56" s="183"/>
      <c r="D56" s="204"/>
    </row>
    <row r="57" spans="1:16" ht="15.75" thickBot="1">
      <c r="A57" s="125" t="s">
        <v>238</v>
      </c>
      <c r="B57" s="173" t="s">
        <v>239</v>
      </c>
      <c r="C57" s="125" t="s">
        <v>143</v>
      </c>
      <c r="D57" s="174">
        <v>43974</v>
      </c>
      <c r="E57" s="196"/>
      <c r="F57" s="196"/>
      <c r="G57" s="196"/>
    </row>
    <row r="58" spans="1:16">
      <c r="A58" s="281" t="s">
        <v>198</v>
      </c>
      <c r="B58" s="282"/>
      <c r="C58" s="282"/>
      <c r="D58" s="283"/>
    </row>
    <row r="59" spans="1:16">
      <c r="A59" s="171" t="s">
        <v>201</v>
      </c>
      <c r="B59" s="166"/>
      <c r="C59" s="166"/>
      <c r="D59" s="167"/>
    </row>
    <row r="60" spans="1:16">
      <c r="A60" s="275" t="s">
        <v>199</v>
      </c>
      <c r="B60" s="276"/>
      <c r="C60" s="276">
        <v>300</v>
      </c>
      <c r="D60" s="277"/>
      <c r="P60" s="11"/>
    </row>
    <row r="61" spans="1:16">
      <c r="A61" s="275"/>
      <c r="B61" s="276"/>
      <c r="C61" s="276"/>
      <c r="D61" s="277"/>
    </row>
    <row r="62" spans="1:16">
      <c r="A62" s="113"/>
      <c r="B62" s="166"/>
      <c r="C62" s="166"/>
      <c r="D62" s="167"/>
    </row>
    <row r="63" spans="1:16" ht="15.75" thickBot="1">
      <c r="A63" s="115"/>
      <c r="B63" s="168"/>
      <c r="C63" s="168"/>
      <c r="D63" s="172" t="s">
        <v>209</v>
      </c>
    </row>
    <row r="65" spans="1:10">
      <c r="B65" s="200"/>
      <c r="C65" s="200"/>
      <c r="D65" s="200"/>
      <c r="E65" s="200"/>
      <c r="F65" s="200"/>
      <c r="G65" s="200"/>
      <c r="H65" s="200"/>
    </row>
    <row r="66" spans="1:10" ht="15.75" thickBot="1">
      <c r="A66" s="250" t="s">
        <v>290</v>
      </c>
      <c r="B66" s="250"/>
      <c r="C66" s="250"/>
      <c r="D66" s="200"/>
      <c r="E66" s="200"/>
      <c r="F66" s="200"/>
      <c r="G66" s="200"/>
      <c r="H66" s="200"/>
    </row>
    <row r="67" spans="1:10">
      <c r="A67" s="222" t="s">
        <v>244</v>
      </c>
      <c r="B67" s="205" t="s">
        <v>245</v>
      </c>
      <c r="C67" s="205" t="s">
        <v>238</v>
      </c>
      <c r="D67" s="224" t="s">
        <v>246</v>
      </c>
      <c r="E67" s="200"/>
      <c r="F67" s="200"/>
      <c r="G67" s="200"/>
      <c r="H67" s="200"/>
    </row>
    <row r="68" spans="1:10">
      <c r="A68" s="208">
        <v>1</v>
      </c>
      <c r="B68" s="15" t="s">
        <v>283</v>
      </c>
      <c r="C68" s="15" t="s">
        <v>249</v>
      </c>
      <c r="D68" s="210" t="s">
        <v>240</v>
      </c>
      <c r="E68" s="200"/>
      <c r="F68" s="200"/>
      <c r="G68" s="200"/>
      <c r="H68" s="200"/>
    </row>
    <row r="69" spans="1:10">
      <c r="A69" s="208">
        <v>2</v>
      </c>
      <c r="B69" s="15" t="s">
        <v>283</v>
      </c>
      <c r="C69" s="15" t="s">
        <v>250</v>
      </c>
      <c r="D69" s="210" t="s">
        <v>240</v>
      </c>
      <c r="E69" s="200"/>
      <c r="F69" s="200"/>
      <c r="G69" s="200"/>
      <c r="H69" s="200"/>
    </row>
    <row r="70" spans="1:10">
      <c r="A70" s="208">
        <v>3</v>
      </c>
      <c r="B70" s="15" t="s">
        <v>283</v>
      </c>
      <c r="C70" s="241" t="s">
        <v>251</v>
      </c>
      <c r="D70" s="210" t="s">
        <v>240</v>
      </c>
      <c r="E70" s="200"/>
      <c r="F70" s="200"/>
      <c r="G70" s="200"/>
      <c r="H70" s="200"/>
    </row>
    <row r="71" spans="1:10">
      <c r="A71" s="208"/>
      <c r="B71" s="15"/>
      <c r="C71" s="15"/>
      <c r="D71" s="210"/>
      <c r="E71" s="200"/>
      <c r="F71" s="200"/>
      <c r="G71" s="200"/>
      <c r="H71" s="200"/>
    </row>
    <row r="72" spans="1:10">
      <c r="A72" s="208"/>
      <c r="B72" s="15"/>
      <c r="C72" s="15"/>
      <c r="D72" s="210"/>
      <c r="E72" s="200"/>
      <c r="F72" s="200"/>
      <c r="G72" s="200"/>
      <c r="H72" s="200"/>
    </row>
    <row r="73" spans="1:10">
      <c r="A73" s="208"/>
      <c r="B73" s="15"/>
      <c r="C73" s="15"/>
      <c r="D73" s="210"/>
      <c r="E73" s="200"/>
      <c r="F73" s="200"/>
      <c r="G73" s="200"/>
      <c r="H73" s="200"/>
    </row>
    <row r="74" spans="1:10" ht="15.75" thickBot="1">
      <c r="A74" s="115"/>
      <c r="B74" s="214"/>
      <c r="C74" s="214"/>
      <c r="D74" s="202"/>
      <c r="E74" s="200"/>
      <c r="F74" s="200"/>
      <c r="G74" s="200"/>
      <c r="H74" s="200"/>
    </row>
    <row r="75" spans="1:10">
      <c r="B75" s="200"/>
      <c r="C75" s="200"/>
      <c r="D75" s="200"/>
      <c r="E75" s="200"/>
      <c r="F75" s="200"/>
      <c r="G75" s="200"/>
      <c r="H75" s="200"/>
    </row>
    <row r="76" spans="1:10">
      <c r="B76" s="200"/>
      <c r="C76" s="200"/>
      <c r="D76" s="200"/>
      <c r="E76" s="200"/>
      <c r="F76" s="200"/>
      <c r="G76" s="200"/>
      <c r="H76" s="200"/>
    </row>
    <row r="77" spans="1:10" ht="15.75" thickBot="1">
      <c r="B77" s="225"/>
      <c r="C77" s="225"/>
      <c r="D77" s="225"/>
      <c r="E77" s="225"/>
      <c r="F77" s="225"/>
      <c r="G77" s="284" t="s">
        <v>255</v>
      </c>
      <c r="H77" s="284"/>
      <c r="I77" s="284"/>
      <c r="J77" s="284"/>
    </row>
    <row r="78" spans="1:10" ht="15.75" thickBot="1">
      <c r="A78" s="284" t="s">
        <v>252</v>
      </c>
      <c r="B78" s="284"/>
      <c r="C78" s="284"/>
      <c r="D78" s="284"/>
      <c r="E78" s="225"/>
      <c r="F78" s="225"/>
      <c r="G78" s="292" t="s">
        <v>139</v>
      </c>
      <c r="H78" s="293"/>
      <c r="I78" s="293"/>
      <c r="J78" s="294"/>
    </row>
    <row r="79" spans="1:10" ht="23.25">
      <c r="A79" s="278" t="s">
        <v>206</v>
      </c>
      <c r="B79" s="279"/>
      <c r="C79" s="279"/>
      <c r="D79" s="280"/>
      <c r="E79" s="225"/>
      <c r="F79" s="225"/>
      <c r="G79" s="122"/>
      <c r="H79" s="123"/>
      <c r="I79" s="123"/>
      <c r="J79" s="199"/>
    </row>
    <row r="80" spans="1:10" ht="23.25">
      <c r="A80" s="281" t="s">
        <v>253</v>
      </c>
      <c r="B80" s="282"/>
      <c r="C80" s="282"/>
      <c r="D80" s="283"/>
      <c r="E80" s="225"/>
      <c r="F80" s="225"/>
      <c r="G80" s="295" t="s">
        <v>212</v>
      </c>
      <c r="H80" s="296"/>
      <c r="I80" s="296"/>
      <c r="J80" s="297"/>
    </row>
    <row r="81" spans="1:10" ht="23.25">
      <c r="A81" s="281" t="s">
        <v>198</v>
      </c>
      <c r="B81" s="282"/>
      <c r="C81" s="282"/>
      <c r="D81" s="283"/>
      <c r="E81" s="225"/>
      <c r="F81" s="225"/>
      <c r="G81" s="206"/>
      <c r="H81" s="198"/>
      <c r="I81" s="198"/>
      <c r="J81" s="199"/>
    </row>
    <row r="82" spans="1:10">
      <c r="A82" s="171" t="s">
        <v>201</v>
      </c>
      <c r="B82" s="209"/>
      <c r="C82" s="209"/>
      <c r="D82" s="210"/>
      <c r="E82" s="225"/>
      <c r="F82" s="225"/>
      <c r="G82" s="203" t="s">
        <v>256</v>
      </c>
      <c r="H82" s="183"/>
      <c r="I82" s="183"/>
      <c r="J82" s="204"/>
    </row>
    <row r="83" spans="1:10" ht="15.75" thickBot="1">
      <c r="A83" s="275" t="s">
        <v>199</v>
      </c>
      <c r="B83" s="276"/>
      <c r="C83" s="276">
        <v>300</v>
      </c>
      <c r="D83" s="277"/>
      <c r="E83" s="225"/>
      <c r="F83" s="225"/>
      <c r="G83" s="125" t="s">
        <v>238</v>
      </c>
      <c r="H83" s="173"/>
      <c r="I83" s="125" t="s">
        <v>143</v>
      </c>
      <c r="J83" s="174">
        <v>43974</v>
      </c>
    </row>
    <row r="84" spans="1:10">
      <c r="A84" s="275"/>
      <c r="B84" s="276"/>
      <c r="C84" s="276"/>
      <c r="D84" s="277"/>
      <c r="E84" s="225"/>
      <c r="F84" s="225"/>
      <c r="G84" s="122"/>
      <c r="H84" s="123"/>
      <c r="I84" s="123"/>
      <c r="J84" s="124"/>
    </row>
    <row r="85" spans="1:10">
      <c r="A85" s="113"/>
      <c r="B85" s="209"/>
      <c r="C85" s="209"/>
      <c r="D85" s="210"/>
      <c r="E85" s="225"/>
      <c r="F85" s="225"/>
      <c r="G85" s="286"/>
      <c r="H85" s="287"/>
      <c r="I85" s="123" t="s">
        <v>159</v>
      </c>
      <c r="J85" s="126"/>
    </row>
    <row r="86" spans="1:10" ht="15.75" thickBot="1">
      <c r="A86" s="115"/>
      <c r="B86" s="214"/>
      <c r="C86" s="214"/>
      <c r="D86" s="172" t="s">
        <v>254</v>
      </c>
      <c r="E86" s="225"/>
      <c r="F86" s="225"/>
      <c r="G86" s="189"/>
      <c r="H86" s="190"/>
      <c r="I86" s="190"/>
      <c r="J86" s="191"/>
    </row>
    <row r="87" spans="1:10">
      <c r="G87" s="175"/>
      <c r="H87" s="3" t="s">
        <v>205</v>
      </c>
      <c r="I87" s="15"/>
      <c r="J87" s="124"/>
    </row>
    <row r="88" spans="1:10">
      <c r="G88" s="175" t="s">
        <v>202</v>
      </c>
      <c r="H88" s="176"/>
      <c r="I88" s="15"/>
      <c r="J88" s="124"/>
    </row>
    <row r="89" spans="1:10">
      <c r="G89" s="175" t="s">
        <v>202</v>
      </c>
      <c r="H89" s="176"/>
      <c r="I89" s="15"/>
      <c r="J89" s="124"/>
    </row>
    <row r="90" spans="1:10">
      <c r="G90" s="175" t="s">
        <v>202</v>
      </c>
      <c r="H90" s="176"/>
      <c r="I90" s="15"/>
      <c r="J90" s="124"/>
    </row>
    <row r="91" spans="1:10">
      <c r="G91" s="175" t="s">
        <v>202</v>
      </c>
      <c r="H91" s="176"/>
      <c r="I91" s="15"/>
      <c r="J91" s="124"/>
    </row>
    <row r="92" spans="1:10">
      <c r="G92" s="189" t="s">
        <v>0</v>
      </c>
      <c r="H92" s="190" t="e">
        <f>#REF!</f>
        <v>#REF!</v>
      </c>
      <c r="I92" s="15"/>
      <c r="J92" s="124"/>
    </row>
    <row r="93" spans="1:10" ht="30">
      <c r="G93" s="288" t="s">
        <v>203</v>
      </c>
      <c r="H93" s="290"/>
      <c r="I93" s="180" t="s">
        <v>160</v>
      </c>
      <c r="J93" s="187"/>
    </row>
    <row r="94" spans="1:10" ht="15.75" thickBot="1">
      <c r="A94" s="284" t="s">
        <v>257</v>
      </c>
      <c r="B94" s="284"/>
      <c r="C94" s="284"/>
      <c r="D94" s="284"/>
      <c r="G94" s="289"/>
      <c r="H94" s="291"/>
      <c r="I94" s="181"/>
      <c r="J94" s="188"/>
    </row>
    <row r="95" spans="1:10">
      <c r="A95" s="278" t="s">
        <v>258</v>
      </c>
      <c r="B95" s="279"/>
      <c r="C95" s="279"/>
      <c r="D95" s="280"/>
    </row>
    <row r="96" spans="1:10">
      <c r="A96" s="281"/>
      <c r="B96" s="282"/>
      <c r="C96" s="282"/>
      <c r="D96" s="283"/>
    </row>
    <row r="97" spans="1:4">
      <c r="A97" s="203" t="s">
        <v>259</v>
      </c>
      <c r="B97" s="183"/>
      <c r="C97" s="183"/>
      <c r="D97" s="204"/>
    </row>
    <row r="98" spans="1:4" ht="15.75" thickBot="1">
      <c r="A98" s="125" t="s">
        <v>238</v>
      </c>
      <c r="B98" s="173"/>
      <c r="C98" s="125" t="s">
        <v>143</v>
      </c>
      <c r="D98" s="174">
        <v>43974</v>
      </c>
    </row>
    <row r="99" spans="1:4">
      <c r="A99" s="281" t="s">
        <v>198</v>
      </c>
      <c r="B99" s="282"/>
      <c r="C99" s="282"/>
      <c r="D99" s="283"/>
    </row>
    <row r="100" spans="1:4">
      <c r="A100" s="165" t="s">
        <v>201</v>
      </c>
      <c r="B100" s="209"/>
      <c r="C100" s="209"/>
      <c r="D100" s="210"/>
    </row>
    <row r="101" spans="1:4">
      <c r="A101" s="275" t="s">
        <v>199</v>
      </c>
      <c r="B101" s="276"/>
      <c r="C101" s="276">
        <v>300</v>
      </c>
      <c r="D101" s="277"/>
    </row>
    <row r="102" spans="1:4">
      <c r="A102" s="275"/>
      <c r="B102" s="276"/>
      <c r="C102" s="276"/>
      <c r="D102" s="277"/>
    </row>
    <row r="103" spans="1:4">
      <c r="A103" s="113"/>
      <c r="B103" s="209"/>
      <c r="C103" s="209"/>
      <c r="D103" s="210"/>
    </row>
    <row r="104" spans="1:4" ht="15.75" thickBot="1">
      <c r="A104" s="115"/>
      <c r="B104" s="214"/>
      <c r="C104" s="214"/>
      <c r="D104" s="202" t="s">
        <v>203</v>
      </c>
    </row>
    <row r="108" spans="1:4" ht="15.75" thickBot="1">
      <c r="A108" s="284" t="s">
        <v>260</v>
      </c>
      <c r="B108" s="284"/>
      <c r="C108" s="284"/>
      <c r="D108" s="284"/>
    </row>
    <row r="109" spans="1:4">
      <c r="A109" s="222"/>
      <c r="B109" s="223"/>
      <c r="C109" s="223"/>
      <c r="D109" s="224"/>
    </row>
    <row r="110" spans="1:4">
      <c r="A110" s="208">
        <v>1</v>
      </c>
      <c r="B110" s="285" t="s">
        <v>261</v>
      </c>
      <c r="C110" s="285"/>
      <c r="D110" s="285"/>
    </row>
    <row r="111" spans="1:4">
      <c r="A111" s="208">
        <v>2</v>
      </c>
      <c r="B111" s="250" t="s">
        <v>262</v>
      </c>
      <c r="C111" s="250"/>
      <c r="D111" s="251"/>
    </row>
    <row r="112" spans="1:4">
      <c r="A112" s="208"/>
      <c r="B112" s="209"/>
      <c r="C112" s="209"/>
      <c r="D112" s="210"/>
    </row>
    <row r="113" spans="1:10" ht="15.75" thickBot="1">
      <c r="A113" s="201"/>
      <c r="B113" s="214"/>
      <c r="C113" s="214"/>
      <c r="D113" s="202"/>
    </row>
    <row r="115" spans="1:10" ht="15.75" thickBot="1">
      <c r="A115" s="284" t="s">
        <v>263</v>
      </c>
      <c r="B115" s="284"/>
      <c r="C115" s="284"/>
      <c r="D115" s="284"/>
      <c r="G115" s="284" t="s">
        <v>265</v>
      </c>
      <c r="H115" s="284"/>
      <c r="I115" s="284"/>
      <c r="J115" s="284"/>
    </row>
    <row r="116" spans="1:10">
      <c r="A116" s="278" t="s">
        <v>264</v>
      </c>
      <c r="B116" s="279"/>
      <c r="C116" s="279"/>
      <c r="D116" s="280"/>
      <c r="G116" s="278" t="s">
        <v>264</v>
      </c>
      <c r="H116" s="279"/>
      <c r="I116" s="279"/>
      <c r="J116" s="280"/>
    </row>
    <row r="117" spans="1:10">
      <c r="A117" s="281" t="s">
        <v>253</v>
      </c>
      <c r="B117" s="282"/>
      <c r="C117" s="282"/>
      <c r="D117" s="283"/>
      <c r="G117" s="281"/>
      <c r="H117" s="282"/>
      <c r="I117" s="282"/>
      <c r="J117" s="283"/>
    </row>
    <row r="118" spans="1:10">
      <c r="A118" s="281" t="s">
        <v>269</v>
      </c>
      <c r="B118" s="282"/>
      <c r="C118" s="282"/>
      <c r="D118" s="283"/>
      <c r="G118" s="203" t="s">
        <v>259</v>
      </c>
      <c r="H118" s="183"/>
      <c r="I118" s="183"/>
      <c r="J118" s="204"/>
    </row>
    <row r="119" spans="1:10" ht="15.75" thickBot="1">
      <c r="A119" s="171" t="s">
        <v>201</v>
      </c>
      <c r="B119" s="209"/>
      <c r="C119" s="209"/>
      <c r="D119" s="210"/>
      <c r="G119" s="125" t="s">
        <v>238</v>
      </c>
      <c r="H119" s="173"/>
      <c r="I119" s="125" t="s">
        <v>143</v>
      </c>
      <c r="J119" s="174">
        <v>43974</v>
      </c>
    </row>
    <row r="120" spans="1:10">
      <c r="A120" s="275" t="s">
        <v>199</v>
      </c>
      <c r="B120" s="276"/>
      <c r="C120" s="276">
        <v>300</v>
      </c>
      <c r="D120" s="277"/>
      <c r="G120" s="281" t="s">
        <v>269</v>
      </c>
      <c r="H120" s="282"/>
      <c r="I120" s="282"/>
      <c r="J120" s="283"/>
    </row>
    <row r="121" spans="1:10">
      <c r="A121" s="275"/>
      <c r="B121" s="276"/>
      <c r="C121" s="276"/>
      <c r="D121" s="277"/>
      <c r="G121" s="165" t="s">
        <v>201</v>
      </c>
      <c r="H121" s="209"/>
      <c r="I121" s="209"/>
      <c r="J121" s="210"/>
    </row>
    <row r="122" spans="1:10">
      <c r="A122" s="113"/>
      <c r="B122" s="209"/>
      <c r="C122" s="209"/>
      <c r="D122" s="210"/>
      <c r="G122" s="275" t="s">
        <v>199</v>
      </c>
      <c r="H122" s="276"/>
      <c r="I122" s="276">
        <v>300</v>
      </c>
      <c r="J122" s="277"/>
    </row>
    <row r="123" spans="1:10" ht="15.75" thickBot="1">
      <c r="A123" s="115"/>
      <c r="B123" s="214"/>
      <c r="C123" s="214"/>
      <c r="D123" s="172" t="s">
        <v>254</v>
      </c>
      <c r="G123" s="275"/>
      <c r="H123" s="276"/>
      <c r="I123" s="276"/>
      <c r="J123" s="277"/>
    </row>
    <row r="124" spans="1:10">
      <c r="G124" s="113"/>
      <c r="H124" s="209"/>
      <c r="I124" s="209"/>
      <c r="J124" s="210"/>
    </row>
    <row r="125" spans="1:10" ht="15.75" thickBot="1">
      <c r="G125" s="115"/>
      <c r="H125" s="214"/>
      <c r="I125" s="214"/>
      <c r="J125" s="202" t="s">
        <v>203</v>
      </c>
    </row>
    <row r="128" spans="1:10" ht="15.75" thickBot="1">
      <c r="A128" s="284" t="s">
        <v>266</v>
      </c>
      <c r="B128" s="284"/>
      <c r="C128" s="284"/>
      <c r="D128" s="284"/>
    </row>
    <row r="129" spans="1:10">
      <c r="A129" s="237"/>
      <c r="B129" s="238"/>
      <c r="C129" s="238"/>
      <c r="D129" s="239"/>
    </row>
    <row r="130" spans="1:10">
      <c r="A130" s="229">
        <v>1</v>
      </c>
      <c r="B130" s="250" t="s">
        <v>267</v>
      </c>
      <c r="C130" s="250"/>
      <c r="D130" s="251"/>
    </row>
    <row r="131" spans="1:10">
      <c r="A131" s="229">
        <v>2</v>
      </c>
      <c r="B131" s="250" t="s">
        <v>268</v>
      </c>
      <c r="C131" s="250"/>
      <c r="D131" s="251"/>
    </row>
    <row r="132" spans="1:10">
      <c r="A132" s="229"/>
      <c r="B132" s="230"/>
      <c r="C132" s="230"/>
      <c r="D132" s="231"/>
    </row>
    <row r="133" spans="1:10" ht="15.75" thickBot="1">
      <c r="A133" s="201"/>
      <c r="B133" s="234"/>
      <c r="C133" s="234"/>
      <c r="D133" s="202"/>
    </row>
    <row r="136" spans="1:10" ht="15.75" thickBot="1">
      <c r="A136" s="284" t="s">
        <v>270</v>
      </c>
      <c r="B136" s="284"/>
      <c r="C136" s="284"/>
      <c r="D136" s="284"/>
      <c r="G136" s="284" t="s">
        <v>274</v>
      </c>
      <c r="H136" s="284"/>
      <c r="I136" s="284"/>
      <c r="J136" s="284"/>
    </row>
    <row r="137" spans="1:10">
      <c r="A137" s="278" t="s">
        <v>271</v>
      </c>
      <c r="B137" s="279"/>
      <c r="C137" s="279"/>
      <c r="D137" s="280"/>
      <c r="G137" s="278" t="s">
        <v>271</v>
      </c>
      <c r="H137" s="279"/>
      <c r="I137" s="279"/>
      <c r="J137" s="280"/>
    </row>
    <row r="138" spans="1:10">
      <c r="A138" s="281" t="s">
        <v>253</v>
      </c>
      <c r="B138" s="282"/>
      <c r="C138" s="282"/>
      <c r="D138" s="283"/>
      <c r="G138" s="281"/>
      <c r="H138" s="282"/>
      <c r="I138" s="282"/>
      <c r="J138" s="283"/>
    </row>
    <row r="139" spans="1:10">
      <c r="A139" s="281" t="s">
        <v>272</v>
      </c>
      <c r="B139" s="282"/>
      <c r="C139" s="282"/>
      <c r="D139" s="283"/>
      <c r="G139" s="203" t="s">
        <v>259</v>
      </c>
      <c r="H139" s="183"/>
      <c r="I139" s="183"/>
      <c r="J139" s="204"/>
    </row>
    <row r="140" spans="1:10" ht="15.75" thickBot="1">
      <c r="A140" s="171" t="s">
        <v>201</v>
      </c>
      <c r="B140" s="209"/>
      <c r="C140" s="209"/>
      <c r="D140" s="210"/>
      <c r="G140" s="125" t="s">
        <v>238</v>
      </c>
      <c r="H140" s="173"/>
      <c r="I140" s="125" t="s">
        <v>143</v>
      </c>
      <c r="J140" s="174">
        <v>43974</v>
      </c>
    </row>
    <row r="141" spans="1:10">
      <c r="A141" s="275" t="s">
        <v>199</v>
      </c>
      <c r="B141" s="276"/>
      <c r="C141" s="276">
        <v>300</v>
      </c>
      <c r="D141" s="277"/>
      <c r="G141" s="281" t="s">
        <v>275</v>
      </c>
      <c r="H141" s="282"/>
      <c r="I141" s="282"/>
      <c r="J141" s="283"/>
    </row>
    <row r="142" spans="1:10">
      <c r="A142" s="275"/>
      <c r="B142" s="276"/>
      <c r="C142" s="276"/>
      <c r="D142" s="277"/>
      <c r="G142" s="165" t="s">
        <v>201</v>
      </c>
      <c r="H142" s="209"/>
      <c r="I142" s="209"/>
      <c r="J142" s="210"/>
    </row>
    <row r="143" spans="1:10">
      <c r="A143" s="113"/>
      <c r="B143" s="209"/>
      <c r="C143" s="209"/>
      <c r="D143" s="210"/>
      <c r="G143" s="275" t="s">
        <v>199</v>
      </c>
      <c r="H143" s="276"/>
      <c r="I143" s="276">
        <v>300</v>
      </c>
      <c r="J143" s="277"/>
    </row>
    <row r="144" spans="1:10" ht="15.75" thickBot="1">
      <c r="A144" s="115"/>
      <c r="B144" s="214"/>
      <c r="C144" s="214"/>
      <c r="D144" s="172" t="s">
        <v>273</v>
      </c>
      <c r="G144" s="275"/>
      <c r="H144" s="276"/>
      <c r="I144" s="276"/>
      <c r="J144" s="277"/>
    </row>
    <row r="145" spans="7:10">
      <c r="G145" s="113"/>
      <c r="H145" s="209"/>
      <c r="I145" s="209"/>
      <c r="J145" s="210"/>
    </row>
    <row r="146" spans="7:10" ht="15.75" thickBot="1">
      <c r="G146" s="115"/>
      <c r="H146" s="214"/>
      <c r="I146" s="214"/>
      <c r="J146" s="202" t="s">
        <v>203</v>
      </c>
    </row>
  </sheetData>
  <mergeCells count="82">
    <mergeCell ref="A29:D29"/>
    <mergeCell ref="C36:D37"/>
    <mergeCell ref="A24:D24"/>
    <mergeCell ref="A25:D25"/>
    <mergeCell ref="A36:A37"/>
    <mergeCell ref="B36:B37"/>
    <mergeCell ref="A28:B28"/>
    <mergeCell ref="G24:J24"/>
    <mergeCell ref="G27:H27"/>
    <mergeCell ref="G28:J28"/>
    <mergeCell ref="G35:G36"/>
    <mergeCell ref="H35:H36"/>
    <mergeCell ref="I35:J36"/>
    <mergeCell ref="A10:D10"/>
    <mergeCell ref="A21:D21"/>
    <mergeCell ref="B1:E4"/>
    <mergeCell ref="G22:J22"/>
    <mergeCell ref="G21:J21"/>
    <mergeCell ref="A11:D11"/>
    <mergeCell ref="A13:D13"/>
    <mergeCell ref="A15:B16"/>
    <mergeCell ref="C15:D16"/>
    <mergeCell ref="A22:D22"/>
    <mergeCell ref="G93:G94"/>
    <mergeCell ref="H93:H94"/>
    <mergeCell ref="G85:H85"/>
    <mergeCell ref="A55:D55"/>
    <mergeCell ref="A58:D58"/>
    <mergeCell ref="A60:B61"/>
    <mergeCell ref="C60:D61"/>
    <mergeCell ref="G78:J78"/>
    <mergeCell ref="G80:J80"/>
    <mergeCell ref="A78:D78"/>
    <mergeCell ref="A79:D79"/>
    <mergeCell ref="A80:D80"/>
    <mergeCell ref="A81:D81"/>
    <mergeCell ref="A83:B84"/>
    <mergeCell ref="C83:D84"/>
    <mergeCell ref="G77:J77"/>
    <mergeCell ref="A66:C66"/>
    <mergeCell ref="A53:D53"/>
    <mergeCell ref="A54:D54"/>
    <mergeCell ref="B42:E42"/>
    <mergeCell ref="C44:E44"/>
    <mergeCell ref="C45:E45"/>
    <mergeCell ref="C46:E46"/>
    <mergeCell ref="A108:D108"/>
    <mergeCell ref="B110:D110"/>
    <mergeCell ref="B111:D111"/>
    <mergeCell ref="A94:D94"/>
    <mergeCell ref="A95:D95"/>
    <mergeCell ref="A96:D96"/>
    <mergeCell ref="A101:B102"/>
    <mergeCell ref="C101:D102"/>
    <mergeCell ref="A99:D99"/>
    <mergeCell ref="G115:J115"/>
    <mergeCell ref="G120:J120"/>
    <mergeCell ref="G122:H123"/>
    <mergeCell ref="I122:J123"/>
    <mergeCell ref="A128:D128"/>
    <mergeCell ref="G116:J116"/>
    <mergeCell ref="G117:J117"/>
    <mergeCell ref="A115:D115"/>
    <mergeCell ref="A116:D116"/>
    <mergeCell ref="A117:D117"/>
    <mergeCell ref="A118:D118"/>
    <mergeCell ref="A120:B121"/>
    <mergeCell ref="C120:D121"/>
    <mergeCell ref="G136:J136"/>
    <mergeCell ref="G137:J137"/>
    <mergeCell ref="G138:J138"/>
    <mergeCell ref="G141:J141"/>
    <mergeCell ref="B130:D130"/>
    <mergeCell ref="B131:D131"/>
    <mergeCell ref="A136:D136"/>
    <mergeCell ref="A137:D137"/>
    <mergeCell ref="A138:D138"/>
    <mergeCell ref="G143:H144"/>
    <mergeCell ref="I143:J144"/>
    <mergeCell ref="A139:D139"/>
    <mergeCell ref="A141:B142"/>
    <mergeCell ref="C141:D142"/>
  </mergeCells>
  <hyperlinks>
    <hyperlink ref="D6" location="'GODOWN SHEET_GODOWN USER'!A61" display=" ISSUE"/>
    <hyperlink ref="A14" location="'GODOWN SHEET_GODOWN USER'!A63" display="ADD ITEM"/>
    <hyperlink ref="D18" location="'GODOWN SHEET_GODOWN USER'!I60" display="SAVE"/>
    <hyperlink ref="A59" location="'GODOWN SHEET_GODOWN USER'!A63" display="ADD ITEM"/>
    <hyperlink ref="D63" location="'GODOWN SHEET_GODOWN USER'!I66" display="SAVE"/>
    <hyperlink ref="E6" location="'GODOWN SHEET_GODOWN USER'!A53" display=" RECEIVE"/>
    <hyperlink ref="A82" location="'GODOWN SHEET_GODOWN USER'!A63" display="ADD ITEM"/>
    <hyperlink ref="D86" location="'GODOWN SHEET_GODOWN USER'!I66" display="SAVE"/>
    <hyperlink ref="A100" location="'GODOWN SHEET_GODOWN USER'!A63" display="ADD ITEM"/>
    <hyperlink ref="A119" location="'GODOWN SHEET_GODOWN USER'!A63" display="ADD ITEM"/>
    <hyperlink ref="D123" location="'GODOWN SHEET_GODOWN USER'!I66" display="SAVE"/>
    <hyperlink ref="G121" location="'GODOWN SHEET_GODOWN USER'!A63" display="ADD ITEM"/>
    <hyperlink ref="A140" location="'GODOWN SHEET_GODOWN USER'!A63" display="ADD ITEM"/>
    <hyperlink ref="D144" location="'GODOWN SHEET_GODOWN USER'!I66" display="SAVE"/>
    <hyperlink ref="G142" location="'GODOWN SHEET_GODOWN USER'!A63" display="ADD ITEM"/>
  </hyperlink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1"/>
    </sheetView>
  </sheetViews>
  <sheetFormatPr defaultRowHeight="15"/>
  <cols>
    <col min="1" max="1" width="21" style="106" bestFit="1" customWidth="1"/>
    <col min="2" max="2" width="23.85546875" style="106" bestFit="1" customWidth="1"/>
    <col min="3" max="16384" width="9.140625" style="106"/>
  </cols>
  <sheetData>
    <row r="1" spans="1:2" ht="21">
      <c r="A1" s="317" t="s">
        <v>127</v>
      </c>
      <c r="B1" s="317"/>
    </row>
    <row r="2" spans="1:2" ht="21">
      <c r="A2" s="318" t="s">
        <v>128</v>
      </c>
      <c r="B2" s="318"/>
    </row>
    <row r="3" spans="1:2" ht="21">
      <c r="A3" s="107"/>
      <c r="B3" s="107"/>
    </row>
    <row r="4" spans="1:2" ht="21">
      <c r="A4" s="108" t="s">
        <v>129</v>
      </c>
      <c r="B4" s="108" t="s">
        <v>130</v>
      </c>
    </row>
    <row r="5" spans="1:2" ht="21">
      <c r="A5" s="109" t="s">
        <v>131</v>
      </c>
      <c r="B5" s="109">
        <v>300</v>
      </c>
    </row>
    <row r="6" spans="1:2" ht="21">
      <c r="A6" s="109" t="s">
        <v>132</v>
      </c>
      <c r="B6" s="109">
        <v>300</v>
      </c>
    </row>
    <row r="7" spans="1:2" ht="21">
      <c r="A7" s="109"/>
      <c r="B7" s="109">
        <v>450</v>
      </c>
    </row>
    <row r="8" spans="1:2" ht="21">
      <c r="A8" s="109"/>
      <c r="B8" s="109"/>
    </row>
    <row r="9" spans="1:2" ht="23.25">
      <c r="A9" s="110" t="s">
        <v>0</v>
      </c>
      <c r="B9" s="110">
        <v>1050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M3" sqref="M3"/>
    </sheetView>
  </sheetViews>
  <sheetFormatPr defaultRowHeight="15"/>
  <cols>
    <col min="1" max="1" width="13.140625" bestFit="1" customWidth="1"/>
    <col min="2" max="2" width="10.85546875" bestFit="1" customWidth="1"/>
    <col min="4" max="4" width="10.7109375" bestFit="1" customWidth="1"/>
    <col min="8" max="8" width="13.140625" bestFit="1" customWidth="1"/>
    <col min="9" max="9" width="10.85546875" bestFit="1" customWidth="1"/>
    <col min="10" max="10" width="10.28515625" bestFit="1" customWidth="1"/>
    <col min="11" max="11" width="10.7109375" bestFit="1" customWidth="1"/>
  </cols>
  <sheetData>
    <row r="1" spans="1:11">
      <c r="A1" s="321" t="s">
        <v>139</v>
      </c>
      <c r="B1" s="322"/>
      <c r="C1" s="322"/>
      <c r="D1" s="323"/>
      <c r="H1" s="321" t="s">
        <v>139</v>
      </c>
      <c r="I1" s="322"/>
      <c r="J1" s="322"/>
      <c r="K1" s="323"/>
    </row>
    <row r="2" spans="1:11">
      <c r="A2" s="113"/>
      <c r="B2" s="15"/>
      <c r="C2" s="15"/>
      <c r="D2" s="114"/>
      <c r="H2" s="113"/>
      <c r="I2" s="15"/>
      <c r="J2" s="15"/>
      <c r="K2" s="114"/>
    </row>
    <row r="3" spans="1:11">
      <c r="A3" s="113"/>
      <c r="B3" s="250" t="s">
        <v>140</v>
      </c>
      <c r="C3" s="250"/>
      <c r="D3" s="114"/>
      <c r="H3" s="113"/>
      <c r="I3" s="250" t="s">
        <v>140</v>
      </c>
      <c r="J3" s="250"/>
      <c r="K3" s="114"/>
    </row>
    <row r="4" spans="1:11" ht="15.75" thickBot="1">
      <c r="A4" s="115"/>
      <c r="B4" s="284" t="s">
        <v>141</v>
      </c>
      <c r="C4" s="284"/>
      <c r="D4" s="117"/>
      <c r="H4" s="115"/>
      <c r="I4" s="284" t="s">
        <v>141</v>
      </c>
      <c r="J4" s="284"/>
      <c r="K4" s="117"/>
    </row>
    <row r="5" spans="1:11" ht="15.75" thickBot="1">
      <c r="A5" s="118" t="s">
        <v>142</v>
      </c>
      <c r="B5" s="120" t="s">
        <v>152</v>
      </c>
      <c r="C5" s="118" t="s">
        <v>143</v>
      </c>
      <c r="D5" s="119">
        <v>43974</v>
      </c>
      <c r="H5" s="118" t="s">
        <v>142</v>
      </c>
      <c r="I5" s="120" t="s">
        <v>152</v>
      </c>
      <c r="J5" s="118" t="s">
        <v>143</v>
      </c>
      <c r="K5" s="119">
        <v>43974</v>
      </c>
    </row>
    <row r="6" spans="1:11">
      <c r="A6" s="113"/>
      <c r="B6" s="15"/>
      <c r="C6" s="15"/>
      <c r="D6" s="114"/>
      <c r="H6" s="113"/>
      <c r="I6" s="15"/>
      <c r="J6" s="15"/>
      <c r="K6" s="114"/>
    </row>
    <row r="7" spans="1:11">
      <c r="A7" s="265" t="s">
        <v>144</v>
      </c>
      <c r="B7" s="265"/>
      <c r="C7" t="s">
        <v>154</v>
      </c>
      <c r="D7" s="121" t="s">
        <v>155</v>
      </c>
      <c r="H7" s="265" t="s">
        <v>144</v>
      </c>
      <c r="I7" s="265"/>
      <c r="J7" t="s">
        <v>154</v>
      </c>
      <c r="K7" s="121" t="s">
        <v>156</v>
      </c>
    </row>
    <row r="8" spans="1:11">
      <c r="A8" s="249" t="s">
        <v>153</v>
      </c>
      <c r="B8" s="250"/>
      <c r="C8" s="250"/>
      <c r="D8" s="251"/>
      <c r="H8" s="249" t="s">
        <v>153</v>
      </c>
      <c r="I8" s="250"/>
      <c r="J8" s="250"/>
      <c r="K8" s="251"/>
    </row>
    <row r="9" spans="1:11">
      <c r="A9" s="113"/>
      <c r="B9" s="62" t="s">
        <v>145</v>
      </c>
      <c r="C9" s="66" t="s">
        <v>146</v>
      </c>
      <c r="D9" s="114"/>
      <c r="H9" s="57"/>
      <c r="I9" s="77" t="s">
        <v>145</v>
      </c>
      <c r="J9" s="15"/>
      <c r="K9" s="60"/>
    </row>
    <row r="10" spans="1:11">
      <c r="A10" s="57" t="s">
        <v>147</v>
      </c>
      <c r="B10" s="57"/>
      <c r="C10" s="57"/>
      <c r="D10" s="114"/>
      <c r="H10" s="57" t="s">
        <v>147</v>
      </c>
      <c r="I10" s="57"/>
      <c r="J10" s="15"/>
      <c r="K10" s="60"/>
    </row>
    <row r="11" spans="1:11">
      <c r="A11" s="57" t="s">
        <v>148</v>
      </c>
      <c r="B11" s="57"/>
      <c r="C11" s="57"/>
      <c r="D11" s="114"/>
      <c r="H11" s="57" t="s">
        <v>148</v>
      </c>
      <c r="I11" s="57"/>
      <c r="J11" s="15"/>
      <c r="K11" s="60"/>
    </row>
    <row r="12" spans="1:11">
      <c r="A12" s="57" t="s">
        <v>149</v>
      </c>
      <c r="B12" s="57"/>
      <c r="C12" s="57"/>
      <c r="D12" s="114"/>
      <c r="H12" s="57" t="s">
        <v>149</v>
      </c>
      <c r="I12" s="57"/>
      <c r="J12" s="15"/>
      <c r="K12" s="60"/>
    </row>
    <row r="13" spans="1:11">
      <c r="A13" s="57" t="s">
        <v>150</v>
      </c>
      <c r="B13" s="57"/>
      <c r="C13" s="57"/>
      <c r="D13" s="114"/>
      <c r="H13" s="57" t="s">
        <v>150</v>
      </c>
      <c r="I13" s="57"/>
      <c r="J13" s="15"/>
      <c r="K13" s="60"/>
    </row>
    <row r="14" spans="1:11">
      <c r="A14" s="113"/>
      <c r="B14" s="15"/>
      <c r="C14" s="15"/>
      <c r="D14" s="114"/>
      <c r="H14" s="113"/>
      <c r="I14" s="15"/>
      <c r="J14" s="15"/>
      <c r="K14" s="60"/>
    </row>
    <row r="15" spans="1:11">
      <c r="A15" s="113"/>
      <c r="B15" s="15"/>
      <c r="C15" s="276" t="s">
        <v>151</v>
      </c>
      <c r="D15" s="277"/>
      <c r="H15" s="113"/>
      <c r="I15" s="15"/>
      <c r="J15" s="276" t="s">
        <v>151</v>
      </c>
      <c r="K15" s="277"/>
    </row>
    <row r="16" spans="1:11" ht="15.75" thickBot="1">
      <c r="A16" s="115"/>
      <c r="B16" s="116"/>
      <c r="C16" s="319"/>
      <c r="D16" s="320"/>
      <c r="H16" s="115"/>
      <c r="I16" s="116"/>
      <c r="J16" s="319"/>
      <c r="K16" s="320"/>
    </row>
    <row r="20" spans="2:2">
      <c r="B20" t="s">
        <v>157</v>
      </c>
    </row>
    <row r="21" spans="2:2">
      <c r="B21" t="s">
        <v>158</v>
      </c>
    </row>
  </sheetData>
  <mergeCells count="12">
    <mergeCell ref="J15:K16"/>
    <mergeCell ref="A1:D1"/>
    <mergeCell ref="B3:C3"/>
    <mergeCell ref="B4:C4"/>
    <mergeCell ref="C15:D16"/>
    <mergeCell ref="A8:D8"/>
    <mergeCell ref="A7:B7"/>
    <mergeCell ref="H1:K1"/>
    <mergeCell ref="I3:J3"/>
    <mergeCell ref="I4:J4"/>
    <mergeCell ref="H7:I7"/>
    <mergeCell ref="H8:K8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O23" sqref="O23"/>
    </sheetView>
  </sheetViews>
  <sheetFormatPr defaultRowHeight="15"/>
  <cols>
    <col min="1" max="1" width="24" customWidth="1"/>
    <col min="2" max="2" width="9.5703125" customWidth="1"/>
    <col min="3" max="3" width="10.7109375" customWidth="1"/>
    <col min="4" max="4" width="11.7109375" bestFit="1" customWidth="1"/>
    <col min="5" max="5" width="11.42578125" customWidth="1"/>
    <col min="6" max="6" width="5" customWidth="1"/>
    <col min="8" max="8" width="12" customWidth="1"/>
    <col min="9" max="9" width="2" customWidth="1"/>
  </cols>
  <sheetData>
    <row r="1" spans="1:12">
      <c r="B1" s="248" t="s">
        <v>11</v>
      </c>
      <c r="C1" s="248"/>
      <c r="D1" s="248"/>
      <c r="E1" s="71"/>
      <c r="F1" s="71"/>
      <c r="G1" s="4"/>
      <c r="H1" s="4"/>
      <c r="L1" s="4"/>
    </row>
    <row r="2" spans="1:12">
      <c r="A2" s="7" t="s">
        <v>21</v>
      </c>
      <c r="B2" s="3" t="s">
        <v>9</v>
      </c>
      <c r="C2" s="3" t="s">
        <v>10</v>
      </c>
      <c r="D2" s="3" t="s">
        <v>102</v>
      </c>
      <c r="E2" s="3" t="s">
        <v>101</v>
      </c>
      <c r="F2" s="72"/>
      <c r="G2" s="324" t="s">
        <v>13</v>
      </c>
      <c r="H2" s="325"/>
      <c r="J2" s="324" t="s">
        <v>13</v>
      </c>
      <c r="K2" s="325"/>
      <c r="L2" s="5"/>
    </row>
    <row r="3" spans="1:12">
      <c r="B3" s="1">
        <v>300</v>
      </c>
      <c r="G3" s="285"/>
      <c r="H3" s="285"/>
    </row>
    <row r="4" spans="1:12">
      <c r="A4" t="s">
        <v>3</v>
      </c>
      <c r="B4" s="1">
        <v>250</v>
      </c>
      <c r="G4" s="285"/>
      <c r="H4" s="285"/>
    </row>
    <row r="5" spans="1:12">
      <c r="B5" s="1">
        <v>50</v>
      </c>
      <c r="G5" s="285"/>
      <c r="H5" s="285"/>
    </row>
    <row r="6" spans="1:12">
      <c r="B6" s="1">
        <v>-60</v>
      </c>
      <c r="G6" s="285"/>
      <c r="H6" s="285"/>
    </row>
    <row r="7" spans="1:12" ht="15.75" thickBot="1">
      <c r="A7" s="14" t="s">
        <v>15</v>
      </c>
      <c r="B7" s="6">
        <f>SUM(B3:B6)</f>
        <v>540</v>
      </c>
      <c r="C7" s="13"/>
      <c r="D7" s="13"/>
      <c r="E7" s="13"/>
    </row>
    <row r="8" spans="1:12" ht="15.75" thickTop="1">
      <c r="A8" s="7"/>
    </row>
    <row r="9" spans="1:12">
      <c r="B9" s="248" t="s">
        <v>12</v>
      </c>
      <c r="C9" s="248"/>
      <c r="D9" s="248"/>
      <c r="E9" s="71"/>
      <c r="F9" s="71"/>
    </row>
    <row r="10" spans="1:12">
      <c r="A10" s="7" t="s">
        <v>21</v>
      </c>
      <c r="B10" s="3" t="s">
        <v>9</v>
      </c>
      <c r="C10" s="3" t="s">
        <v>10</v>
      </c>
      <c r="D10" s="3" t="s">
        <v>102</v>
      </c>
      <c r="E10" s="3" t="s">
        <v>101</v>
      </c>
      <c r="F10" s="72"/>
      <c r="G10" s="324" t="s">
        <v>13</v>
      </c>
      <c r="H10" s="325"/>
      <c r="J10" s="324" t="s">
        <v>13</v>
      </c>
      <c r="K10" s="325"/>
    </row>
    <row r="11" spans="1:12">
      <c r="A11" t="s">
        <v>3</v>
      </c>
      <c r="B11" s="73">
        <v>50</v>
      </c>
      <c r="G11" s="1"/>
      <c r="H11" s="1"/>
    </row>
    <row r="12" spans="1:12">
      <c r="B12" s="73">
        <v>50</v>
      </c>
      <c r="G12" s="1"/>
      <c r="H12" s="1"/>
    </row>
    <row r="13" spans="1:12">
      <c r="B13" s="73">
        <v>35</v>
      </c>
      <c r="G13" s="1"/>
      <c r="H13" s="1"/>
    </row>
    <row r="14" spans="1:12" ht="15.75" thickBot="1">
      <c r="A14" s="14" t="s">
        <v>15</v>
      </c>
      <c r="B14" s="6">
        <f>SUM(B10:B13)</f>
        <v>135</v>
      </c>
      <c r="C14" s="13"/>
      <c r="D14" s="13"/>
      <c r="E14" s="13"/>
      <c r="F14" s="15"/>
      <c r="G14" s="15"/>
    </row>
    <row r="15" spans="1:12" ht="15.75" thickTop="1">
      <c r="A15" s="7"/>
      <c r="B15" s="15"/>
      <c r="C15" s="15"/>
      <c r="D15" s="15"/>
      <c r="E15" s="15"/>
      <c r="F15" s="15"/>
      <c r="G15" s="15"/>
    </row>
    <row r="16" spans="1:12">
      <c r="A16" t="s">
        <v>3</v>
      </c>
      <c r="B16" s="4" t="s">
        <v>14</v>
      </c>
      <c r="G16" s="324" t="s">
        <v>13</v>
      </c>
      <c r="H16" s="325"/>
      <c r="J16" s="324" t="s">
        <v>13</v>
      </c>
      <c r="K16" s="325"/>
    </row>
    <row r="17" spans="1:2">
      <c r="B17" s="9">
        <v>5000</v>
      </c>
    </row>
    <row r="18" spans="1:2">
      <c r="B18" s="9">
        <v>5000</v>
      </c>
    </row>
    <row r="19" spans="1:2">
      <c r="B19" s="9">
        <v>10500</v>
      </c>
    </row>
    <row r="20" spans="1:2" ht="15.75" thickBot="1">
      <c r="A20" s="14" t="s">
        <v>15</v>
      </c>
      <c r="B20" s="8">
        <f>SUM(B17:B19)</f>
        <v>20500</v>
      </c>
    </row>
    <row r="21" spans="1:2" ht="15.75" thickTop="1"/>
  </sheetData>
  <mergeCells count="12">
    <mergeCell ref="J2:K2"/>
    <mergeCell ref="J10:K10"/>
    <mergeCell ref="J16:K16"/>
    <mergeCell ref="G6:H6"/>
    <mergeCell ref="G16:H16"/>
    <mergeCell ref="G10:H10"/>
    <mergeCell ref="B1:D1"/>
    <mergeCell ref="B9:D9"/>
    <mergeCell ref="G2:H2"/>
    <mergeCell ref="G3:H3"/>
    <mergeCell ref="G4:H4"/>
    <mergeCell ref="G5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E51"/>
  <sheetViews>
    <sheetView topLeftCell="A26" workbookViewId="0">
      <selection activeCell="K23" sqref="K23"/>
    </sheetView>
  </sheetViews>
  <sheetFormatPr defaultRowHeight="15"/>
  <cols>
    <col min="1" max="1" width="25.28515625" style="41" customWidth="1"/>
    <col min="2" max="2" width="12" customWidth="1"/>
    <col min="3" max="3" width="11.28515625" customWidth="1"/>
    <col min="4" max="4" width="10.7109375" customWidth="1"/>
    <col min="6" max="6" width="10" customWidth="1"/>
    <col min="8" max="8" width="10.85546875" customWidth="1"/>
    <col min="9" max="9" width="11.140625" customWidth="1"/>
  </cols>
  <sheetData>
    <row r="3" spans="1:4" s="50" customFormat="1"/>
    <row r="4" spans="1:4" s="41" customFormat="1"/>
    <row r="15" spans="1:4" ht="15" customHeight="1">
      <c r="A15" s="326" t="s">
        <v>124</v>
      </c>
      <c r="B15" s="327"/>
      <c r="C15" s="327"/>
      <c r="D15" s="328"/>
    </row>
    <row r="16" spans="1:4">
      <c r="A16" s="77" t="s">
        <v>58</v>
      </c>
      <c r="B16" s="77" t="s">
        <v>103</v>
      </c>
      <c r="C16" s="92" t="s">
        <v>59</v>
      </c>
      <c r="D16" s="60"/>
    </row>
    <row r="17" spans="1:4">
      <c r="A17" s="61" t="s">
        <v>57</v>
      </c>
      <c r="B17" s="62">
        <v>540</v>
      </c>
      <c r="C17" s="63" t="s">
        <v>59</v>
      </c>
      <c r="D17" s="60"/>
    </row>
    <row r="18" spans="1:4">
      <c r="A18" s="64"/>
      <c r="B18" s="65">
        <v>-10</v>
      </c>
      <c r="C18" s="63" t="s">
        <v>59</v>
      </c>
      <c r="D18" s="60"/>
    </row>
    <row r="19" spans="1:4">
      <c r="A19" s="64"/>
      <c r="B19" s="65">
        <v>-10</v>
      </c>
      <c r="C19" s="63" t="s">
        <v>59</v>
      </c>
      <c r="D19" s="60"/>
    </row>
    <row r="20" spans="1:4">
      <c r="A20" s="64"/>
      <c r="B20" s="65">
        <v>-10</v>
      </c>
      <c r="C20" s="63" t="s">
        <v>59</v>
      </c>
      <c r="D20" s="60"/>
    </row>
    <row r="21" spans="1:4">
      <c r="A21" s="64"/>
      <c r="B21" s="65">
        <v>5</v>
      </c>
      <c r="C21" s="63"/>
      <c r="D21" s="60"/>
    </row>
    <row r="22" spans="1:4" ht="15.75" thickBot="1">
      <c r="A22" s="64"/>
      <c r="B22" s="46">
        <f>SUM(B17:B21)</f>
        <v>515</v>
      </c>
      <c r="C22" s="15"/>
      <c r="D22" s="60"/>
    </row>
    <row r="23" spans="1:4">
      <c r="A23" s="64"/>
      <c r="B23" s="65"/>
      <c r="C23" s="15"/>
      <c r="D23" s="60"/>
    </row>
    <row r="24" spans="1:4">
      <c r="A24" s="61" t="s">
        <v>60</v>
      </c>
      <c r="B24" s="65">
        <v>10</v>
      </c>
      <c r="C24" s="63" t="s">
        <v>59</v>
      </c>
      <c r="D24" s="60"/>
    </row>
    <row r="25" spans="1:4">
      <c r="A25" s="64"/>
      <c r="B25" s="65">
        <v>20</v>
      </c>
      <c r="C25" s="63" t="s">
        <v>59</v>
      </c>
      <c r="D25" s="60"/>
    </row>
    <row r="26" spans="1:4">
      <c r="A26" s="64"/>
      <c r="B26" s="65">
        <v>25</v>
      </c>
      <c r="C26" s="63" t="s">
        <v>59</v>
      </c>
      <c r="D26" s="60"/>
    </row>
    <row r="27" spans="1:4" ht="15.75" thickBot="1">
      <c r="A27" s="64"/>
      <c r="B27" s="47">
        <f>SUM(B24:B26)</f>
        <v>55</v>
      </c>
      <c r="C27" s="15"/>
      <c r="D27" s="60"/>
    </row>
    <row r="28" spans="1:4">
      <c r="A28" s="64"/>
      <c r="B28" s="65"/>
      <c r="C28" s="15"/>
      <c r="D28" s="60"/>
    </row>
    <row r="29" spans="1:4">
      <c r="A29" s="61" t="s">
        <v>61</v>
      </c>
      <c r="B29" s="65">
        <v>100</v>
      </c>
      <c r="C29" s="66" t="s">
        <v>106</v>
      </c>
      <c r="D29" s="60"/>
    </row>
    <row r="30" spans="1:4">
      <c r="A30" s="67"/>
      <c r="B30" s="68"/>
      <c r="C30" s="69" t="s">
        <v>62</v>
      </c>
      <c r="D30" s="70"/>
    </row>
    <row r="33" spans="1:5">
      <c r="A33" s="274" t="s">
        <v>95</v>
      </c>
      <c r="B33" s="274"/>
      <c r="C33" s="274"/>
      <c r="D33" s="86" t="s">
        <v>65</v>
      </c>
      <c r="E33" s="86" t="s">
        <v>66</v>
      </c>
    </row>
    <row r="34" spans="1:5">
      <c r="A34" s="74" t="s">
        <v>87</v>
      </c>
      <c r="B34" s="77" t="s">
        <v>88</v>
      </c>
      <c r="C34" s="78" t="s">
        <v>2</v>
      </c>
      <c r="D34" s="78" t="s">
        <v>89</v>
      </c>
      <c r="E34" s="78" t="s">
        <v>90</v>
      </c>
    </row>
    <row r="35" spans="1:5">
      <c r="A35" s="88" t="s">
        <v>91</v>
      </c>
      <c r="B35" s="82">
        <v>800</v>
      </c>
      <c r="C35" s="99">
        <f>300+300+450</f>
        <v>1050</v>
      </c>
      <c r="D35" s="100">
        <f>+B56</f>
        <v>0</v>
      </c>
      <c r="E35" s="99">
        <f>B35+C35-D35</f>
        <v>1850</v>
      </c>
    </row>
    <row r="36" spans="1:5">
      <c r="A36" s="89" t="s">
        <v>92</v>
      </c>
      <c r="B36" s="80">
        <v>1100</v>
      </c>
      <c r="C36" s="100">
        <f>+G56</f>
        <v>0</v>
      </c>
      <c r="D36" s="101">
        <f>300+300+450</f>
        <v>1050</v>
      </c>
      <c r="E36" s="99">
        <f>B36+C36-D36</f>
        <v>50</v>
      </c>
    </row>
    <row r="37" spans="1:5">
      <c r="A37" s="89" t="s">
        <v>94</v>
      </c>
      <c r="B37" s="80"/>
      <c r="C37" s="80"/>
      <c r="D37" s="80"/>
      <c r="E37" s="80"/>
    </row>
    <row r="38" spans="1:5">
      <c r="A38" s="89" t="s">
        <v>93</v>
      </c>
      <c r="B38" s="80"/>
      <c r="C38" s="80"/>
      <c r="D38" s="80"/>
      <c r="E38" s="80"/>
    </row>
    <row r="39" spans="1:5">
      <c r="A39" s="89" t="s">
        <v>99</v>
      </c>
      <c r="B39" s="80"/>
      <c r="C39" s="80"/>
      <c r="D39" s="80"/>
      <c r="E39" s="80"/>
    </row>
    <row r="40" spans="1:5">
      <c r="A40" s="89" t="s">
        <v>100</v>
      </c>
      <c r="B40" s="80"/>
      <c r="C40" s="80"/>
      <c r="D40" s="80"/>
      <c r="E40" s="80"/>
    </row>
    <row r="41" spans="1:5">
      <c r="A41" s="89" t="s">
        <v>97</v>
      </c>
      <c r="B41" s="80"/>
      <c r="C41" s="80"/>
      <c r="D41" s="80"/>
      <c r="E41" s="80"/>
    </row>
    <row r="42" spans="1:5">
      <c r="A42" s="90" t="s">
        <v>98</v>
      </c>
      <c r="B42" s="83"/>
      <c r="C42" s="83"/>
      <c r="D42" s="83"/>
      <c r="E42" s="83"/>
    </row>
    <row r="44" spans="1:5">
      <c r="A44" s="248" t="s">
        <v>117</v>
      </c>
      <c r="B44" s="248"/>
      <c r="C44" s="248"/>
    </row>
    <row r="45" spans="1:5">
      <c r="A45" s="102" t="s">
        <v>118</v>
      </c>
      <c r="C45" t="s">
        <v>116</v>
      </c>
    </row>
    <row r="46" spans="1:5">
      <c r="A46"/>
    </row>
    <row r="47" spans="1:5">
      <c r="A47" s="87" t="s">
        <v>112</v>
      </c>
      <c r="B47" t="s">
        <v>119</v>
      </c>
    </row>
    <row r="48" spans="1:5">
      <c r="A48" s="87" t="s">
        <v>113</v>
      </c>
    </row>
    <row r="49" spans="1:3">
      <c r="A49" s="87" t="s">
        <v>58</v>
      </c>
      <c r="B49" s="87" t="s">
        <v>114</v>
      </c>
    </row>
    <row r="51" spans="1:3">
      <c r="C51" t="s">
        <v>115</v>
      </c>
    </row>
  </sheetData>
  <mergeCells count="3">
    <mergeCell ref="A33:C33"/>
    <mergeCell ref="A44:C44"/>
    <mergeCell ref="A15:D15"/>
  </mergeCells>
  <pageMargins left="0.7" right="0.7" top="0.75" bottom="0.75" header="0.3" footer="0.3"/>
  <pageSetup paperSize="11" orientation="portrait" horizont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M36"/>
  <sheetViews>
    <sheetView topLeftCell="A11" workbookViewId="0">
      <selection activeCell="B17" sqref="B17"/>
    </sheetView>
  </sheetViews>
  <sheetFormatPr defaultRowHeight="15"/>
  <cols>
    <col min="1" max="1" width="13.42578125" customWidth="1"/>
    <col min="2" max="2" width="15.42578125" bestFit="1" customWidth="1"/>
    <col min="3" max="3" width="13.140625" customWidth="1"/>
    <col min="4" max="4" width="16.7109375" customWidth="1"/>
    <col min="10" max="10" width="40.42578125" bestFit="1" customWidth="1"/>
    <col min="12" max="12" width="6.140625" bestFit="1" customWidth="1"/>
    <col min="13" max="13" width="22.140625" bestFit="1" customWidth="1"/>
  </cols>
  <sheetData>
    <row r="2" spans="1:13" ht="15.75" thickBot="1"/>
    <row r="3" spans="1:13">
      <c r="A3" s="278" t="s">
        <v>207</v>
      </c>
      <c r="B3" s="279"/>
      <c r="C3" s="279"/>
      <c r="D3" s="280"/>
    </row>
    <row r="4" spans="1:13" ht="15.75" thickBot="1">
      <c r="A4" s="313" t="s">
        <v>226</v>
      </c>
      <c r="B4" s="314"/>
      <c r="C4" s="314"/>
      <c r="D4" s="315"/>
      <c r="J4" s="284" t="s">
        <v>232</v>
      </c>
      <c r="K4" s="284"/>
      <c r="L4" s="284"/>
      <c r="M4" s="284"/>
    </row>
    <row r="5" spans="1:13">
      <c r="A5" s="113"/>
      <c r="B5" s="230"/>
      <c r="C5" s="230"/>
      <c r="D5" s="231"/>
      <c r="J5" s="237"/>
      <c r="K5" s="238"/>
      <c r="L5" s="238"/>
      <c r="M5" s="239"/>
    </row>
    <row r="6" spans="1:13">
      <c r="A6" s="281" t="s">
        <v>210</v>
      </c>
      <c r="B6" s="282"/>
      <c r="C6" s="282"/>
      <c r="D6" s="283"/>
      <c r="J6" s="229">
        <v>1</v>
      </c>
      <c r="K6" s="263" t="s">
        <v>233</v>
      </c>
      <c r="L6" s="263"/>
      <c r="M6" s="302"/>
    </row>
    <row r="7" spans="1:13">
      <c r="A7" s="171" t="s">
        <v>201</v>
      </c>
      <c r="B7" s="230"/>
      <c r="C7" s="230"/>
      <c r="D7" s="231"/>
      <c r="J7" s="229">
        <v>2</v>
      </c>
      <c r="K7" s="250" t="s">
        <v>234</v>
      </c>
      <c r="L7" s="250"/>
      <c r="M7" s="251"/>
    </row>
    <row r="8" spans="1:13">
      <c r="A8" s="275" t="s">
        <v>199</v>
      </c>
      <c r="B8" s="276"/>
      <c r="C8" s="276">
        <v>300</v>
      </c>
      <c r="D8" s="277"/>
      <c r="J8" s="229">
        <v>3</v>
      </c>
      <c r="K8" s="250" t="s">
        <v>235</v>
      </c>
      <c r="L8" s="250"/>
      <c r="M8" s="251"/>
    </row>
    <row r="9" spans="1:13">
      <c r="A9" s="275"/>
      <c r="B9" s="276"/>
      <c r="C9" s="276"/>
      <c r="D9" s="277"/>
      <c r="J9" s="229">
        <v>4</v>
      </c>
      <c r="K9" s="250" t="s">
        <v>236</v>
      </c>
      <c r="L9" s="250"/>
      <c r="M9" s="251"/>
    </row>
    <row r="10" spans="1:13">
      <c r="A10" s="113"/>
      <c r="B10" s="230"/>
      <c r="C10" s="230"/>
      <c r="D10" s="231"/>
      <c r="J10" s="229"/>
      <c r="K10" s="230"/>
      <c r="L10" s="230"/>
      <c r="M10" s="231"/>
    </row>
    <row r="11" spans="1:13" ht="15.75" thickBot="1">
      <c r="A11" s="115"/>
      <c r="B11" s="234"/>
      <c r="C11" s="234"/>
      <c r="D11" s="172" t="s">
        <v>200</v>
      </c>
      <c r="J11" s="201"/>
      <c r="K11" s="234"/>
      <c r="L11" s="234"/>
      <c r="M11" s="202"/>
    </row>
    <row r="14" spans="1:13" ht="15.75" thickBot="1">
      <c r="A14" s="284" t="s">
        <v>243</v>
      </c>
      <c r="B14" s="284"/>
      <c r="C14" s="284"/>
      <c r="D14" s="284"/>
      <c r="J14" s="250" t="s">
        <v>242</v>
      </c>
      <c r="K14" s="250"/>
      <c r="L14" s="250"/>
      <c r="M14" s="240"/>
    </row>
    <row r="15" spans="1:13">
      <c r="A15" s="278" t="s">
        <v>206</v>
      </c>
      <c r="B15" s="279"/>
      <c r="C15" s="279"/>
      <c r="D15" s="280"/>
      <c r="J15" s="237" t="s">
        <v>244</v>
      </c>
      <c r="K15" s="205" t="s">
        <v>245</v>
      </c>
      <c r="L15" s="205" t="s">
        <v>238</v>
      </c>
      <c r="M15" s="239" t="s">
        <v>246</v>
      </c>
    </row>
    <row r="16" spans="1:13">
      <c r="A16" s="281" t="s">
        <v>237</v>
      </c>
      <c r="B16" s="282"/>
      <c r="C16" s="282"/>
      <c r="D16" s="283"/>
      <c r="J16" s="229">
        <v>1</v>
      </c>
      <c r="K16" s="15" t="s">
        <v>241</v>
      </c>
      <c r="L16" s="15" t="s">
        <v>249</v>
      </c>
      <c r="M16" s="231" t="s">
        <v>240</v>
      </c>
    </row>
    <row r="17" spans="1:13">
      <c r="A17" s="203" t="s">
        <v>213</v>
      </c>
      <c r="B17" s="183"/>
      <c r="C17" s="183"/>
      <c r="D17" s="204"/>
      <c r="J17" s="229">
        <v>2</v>
      </c>
      <c r="K17" s="15" t="s">
        <v>247</v>
      </c>
      <c r="L17" s="15" t="s">
        <v>250</v>
      </c>
      <c r="M17" s="231" t="s">
        <v>240</v>
      </c>
    </row>
    <row r="18" spans="1:13" ht="15.75" thickBot="1">
      <c r="A18" s="125" t="s">
        <v>238</v>
      </c>
      <c r="B18" s="173" t="s">
        <v>291</v>
      </c>
      <c r="C18" s="125" t="s">
        <v>143</v>
      </c>
      <c r="D18" s="174">
        <v>43974</v>
      </c>
      <c r="J18" s="229">
        <v>3</v>
      </c>
      <c r="K18" s="241" t="s">
        <v>248</v>
      </c>
      <c r="L18" s="241" t="s">
        <v>251</v>
      </c>
      <c r="M18" s="231" t="s">
        <v>240</v>
      </c>
    </row>
    <row r="19" spans="1:13">
      <c r="A19" s="281" t="s">
        <v>198</v>
      </c>
      <c r="B19" s="282"/>
      <c r="C19" s="282"/>
      <c r="D19" s="283"/>
      <c r="J19" s="229"/>
      <c r="K19" s="15"/>
      <c r="L19" s="15"/>
      <c r="M19" s="231"/>
    </row>
    <row r="20" spans="1:13">
      <c r="A20" s="171" t="s">
        <v>201</v>
      </c>
      <c r="B20" s="230"/>
      <c r="C20" s="230"/>
      <c r="D20" s="231"/>
      <c r="J20" s="229"/>
      <c r="K20" s="15"/>
      <c r="L20" s="15"/>
      <c r="M20" s="231"/>
    </row>
    <row r="21" spans="1:13">
      <c r="A21" s="275" t="s">
        <v>199</v>
      </c>
      <c r="B21" s="276"/>
      <c r="C21" s="276">
        <v>300</v>
      </c>
      <c r="D21" s="277"/>
      <c r="J21" s="229"/>
      <c r="K21" s="15"/>
      <c r="L21" s="15"/>
      <c r="M21" s="231"/>
    </row>
    <row r="22" spans="1:13" ht="15.75" thickBot="1">
      <c r="A22" s="275"/>
      <c r="B22" s="276"/>
      <c r="C22" s="276"/>
      <c r="D22" s="277"/>
      <c r="J22" s="115"/>
      <c r="K22" s="234"/>
      <c r="L22" s="234"/>
      <c r="M22" s="202"/>
    </row>
    <row r="23" spans="1:13">
      <c r="A23" s="113"/>
      <c r="B23" s="230"/>
      <c r="C23" s="230"/>
      <c r="D23" s="231"/>
    </row>
    <row r="24" spans="1:13" ht="15.75" thickBot="1">
      <c r="A24" s="115"/>
      <c r="B24" s="234"/>
      <c r="C24" s="234"/>
      <c r="D24" s="172" t="s">
        <v>209</v>
      </c>
    </row>
    <row r="25" spans="1:13" ht="15.75" thickBot="1">
      <c r="A25" s="116"/>
      <c r="B25" s="234"/>
      <c r="C25" s="234"/>
      <c r="D25" s="329"/>
    </row>
    <row r="26" spans="1:13" ht="15.75" thickBot="1">
      <c r="A26" s="116"/>
      <c r="B26" s="234"/>
      <c r="C26" s="234"/>
      <c r="D26" s="329"/>
      <c r="J26" s="284" t="s">
        <v>257</v>
      </c>
      <c r="K26" s="284"/>
      <c r="L26" s="284"/>
      <c r="M26" s="284"/>
    </row>
    <row r="27" spans="1:13" ht="15.75" thickBot="1">
      <c r="A27" s="284" t="s">
        <v>252</v>
      </c>
      <c r="B27" s="284"/>
      <c r="C27" s="284"/>
      <c r="D27" s="284"/>
      <c r="J27" s="278" t="s">
        <v>258</v>
      </c>
      <c r="K27" s="279"/>
      <c r="L27" s="279"/>
      <c r="M27" s="280"/>
    </row>
    <row r="28" spans="1:13">
      <c r="A28" s="278" t="s">
        <v>206</v>
      </c>
      <c r="B28" s="279"/>
      <c r="C28" s="279"/>
      <c r="D28" s="280"/>
      <c r="J28" s="281"/>
      <c r="K28" s="282"/>
      <c r="L28" s="282"/>
      <c r="M28" s="283"/>
    </row>
    <row r="29" spans="1:13">
      <c r="A29" s="281" t="s">
        <v>253</v>
      </c>
      <c r="B29" s="282"/>
      <c r="C29" s="282"/>
      <c r="D29" s="283"/>
      <c r="J29" s="203" t="s">
        <v>259</v>
      </c>
      <c r="K29" s="183"/>
      <c r="L29" s="183"/>
      <c r="M29" s="204"/>
    </row>
    <row r="30" spans="1:13" ht="15.75" thickBot="1">
      <c r="A30" s="281" t="s">
        <v>198</v>
      </c>
      <c r="B30" s="282"/>
      <c r="C30" s="282"/>
      <c r="D30" s="283"/>
      <c r="J30" s="125" t="s">
        <v>238</v>
      </c>
      <c r="K30" s="173"/>
      <c r="L30" s="125" t="s">
        <v>143</v>
      </c>
      <c r="M30" s="174">
        <v>43974</v>
      </c>
    </row>
    <row r="31" spans="1:13">
      <c r="A31" s="171" t="s">
        <v>201</v>
      </c>
      <c r="B31" s="230"/>
      <c r="C31" s="230"/>
      <c r="D31" s="231"/>
      <c r="J31" s="281" t="s">
        <v>198</v>
      </c>
      <c r="K31" s="282"/>
      <c r="L31" s="282"/>
      <c r="M31" s="283"/>
    </row>
    <row r="32" spans="1:13">
      <c r="A32" s="275" t="s">
        <v>199</v>
      </c>
      <c r="B32" s="276"/>
      <c r="C32" s="276">
        <v>300</v>
      </c>
      <c r="D32" s="277"/>
      <c r="J32" s="165" t="s">
        <v>201</v>
      </c>
      <c r="K32" s="230"/>
      <c r="L32" s="230"/>
      <c r="M32" s="231"/>
    </row>
    <row r="33" spans="1:13">
      <c r="A33" s="275"/>
      <c r="B33" s="276"/>
      <c r="C33" s="276"/>
      <c r="D33" s="277"/>
      <c r="J33" s="275" t="s">
        <v>199</v>
      </c>
      <c r="K33" s="276"/>
      <c r="L33" s="276">
        <v>300</v>
      </c>
      <c r="M33" s="277"/>
    </row>
    <row r="34" spans="1:13">
      <c r="A34" s="113"/>
      <c r="B34" s="230"/>
      <c r="C34" s="230"/>
      <c r="D34" s="231"/>
      <c r="J34" s="275"/>
      <c r="K34" s="276"/>
      <c r="L34" s="276"/>
      <c r="M34" s="277"/>
    </row>
    <row r="35" spans="1:13" ht="15.75" thickBot="1">
      <c r="A35" s="115"/>
      <c r="B35" s="234"/>
      <c r="C35" s="234"/>
      <c r="D35" s="172" t="s">
        <v>254</v>
      </c>
      <c r="J35" s="113"/>
      <c r="K35" s="230"/>
      <c r="L35" s="230"/>
      <c r="M35" s="231"/>
    </row>
    <row r="36" spans="1:13" ht="15.75" thickBot="1">
      <c r="J36" s="115"/>
      <c r="K36" s="234"/>
      <c r="L36" s="234"/>
      <c r="M36" s="202" t="s">
        <v>203</v>
      </c>
    </row>
  </sheetData>
  <mergeCells count="29">
    <mergeCell ref="J14:L14"/>
    <mergeCell ref="A14:D14"/>
    <mergeCell ref="A15:D15"/>
    <mergeCell ref="A16:D16"/>
    <mergeCell ref="A19:D19"/>
    <mergeCell ref="A21:B22"/>
    <mergeCell ref="C21:D22"/>
    <mergeCell ref="A27:D27"/>
    <mergeCell ref="A28:D28"/>
    <mergeCell ref="A29:D29"/>
    <mergeCell ref="A30:D30"/>
    <mergeCell ref="A32:B33"/>
    <mergeCell ref="C32:D33"/>
    <mergeCell ref="J26:M26"/>
    <mergeCell ref="J27:M27"/>
    <mergeCell ref="J28:M28"/>
    <mergeCell ref="J31:M31"/>
    <mergeCell ref="J33:K34"/>
    <mergeCell ref="L33:M34"/>
    <mergeCell ref="A3:D3"/>
    <mergeCell ref="A4:D4"/>
    <mergeCell ref="A6:D6"/>
    <mergeCell ref="A8:B9"/>
    <mergeCell ref="C8:D9"/>
    <mergeCell ref="J4:M4"/>
    <mergeCell ref="K6:M6"/>
    <mergeCell ref="K7:M7"/>
    <mergeCell ref="K8:M8"/>
    <mergeCell ref="K9:M9"/>
  </mergeCells>
  <hyperlinks>
    <hyperlink ref="A7" location="'GODOWN SHEET_GODOWN USER'!A63" display="ADD ITEM"/>
    <hyperlink ref="D11" location="'GODOWN SHEET_GODOWN USER'!I60" display="SAVE"/>
    <hyperlink ref="K6:M6" location="'GODOWN SHEET_GODOWN USER'!A66" display="RECEIVE FROM INDIAN OIL"/>
    <hyperlink ref="J32" location="'GODOWN SHEET_GODOWN USER'!A63" display="ADD ITEM"/>
    <hyperlink ref="A31" location="'GODOWN SHEET_GODOWN USER'!A63" display="ADD ITEM"/>
    <hyperlink ref="D35" location="'GODOWN SHEET_GODOWN USER'!I66" display="SAVE"/>
    <hyperlink ref="A20" location="'GODOWN SHEET_GODOWN USER'!A63" display="ADD ITEM"/>
    <hyperlink ref="D24" location="'GODOWN SHEET_GODOWN USER'!I66" display="SAV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Maintan</vt:lpstr>
      <vt:lpstr>FLOW</vt:lpstr>
      <vt:lpstr>Managar-Sheet</vt:lpstr>
      <vt:lpstr>Godaun SHEET_ADMIN</vt:lpstr>
      <vt:lpstr>GODOWN SHEET_GODOWN USER</vt:lpstr>
      <vt:lpstr>Load-Man SHEET_ADMIN</vt:lpstr>
      <vt:lpstr>LOADMAN SHEET_LOADMAN USER</vt:lpstr>
      <vt:lpstr>IOCL CHALLAN</vt:lpstr>
      <vt:lpstr>CHALLAN_LOADMAN TO HAWKER</vt:lpstr>
      <vt:lpstr>Andar ki sheet</vt:lpstr>
      <vt:lpstr>Print PDC SQC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2020-05-25T11:02:19Z</dcterms:modified>
</cp:coreProperties>
</file>