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qooPro Datahub\OneDrive\Documents\SQL Server Management Studio\Portfolio Projects\"/>
    </mc:Choice>
  </mc:AlternateContent>
  <xr:revisionPtr revIDLastSave="0" documentId="13_ncr:1_{2AC9F294-DE25-4268-980E-8CA1952745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 Inventory Data" sheetId="1" r:id="rId1"/>
    <sheet name="Pivot" sheetId="2" r:id="rId2"/>
  </sheets>
  <definedNames>
    <definedName name="_xlnm._FilterDatabase" localSheetId="0" hidden="1">'Car Inventory Data'!$A$1:$N$101</definedName>
  </definedNames>
  <calcPr calcId="191029"/>
  <pivotCaches>
    <pivotCache cacheId="3" r:id="rId3"/>
  </pivotCaches>
</workbook>
</file>

<file path=xl/calcChain.xml><?xml version="1.0" encoding="utf-8"?>
<calcChain xmlns="http://schemas.openxmlformats.org/spreadsheetml/2006/main">
  <c r="L30" i="1" l="1"/>
  <c r="L14" i="1"/>
  <c r="L23" i="1"/>
  <c r="L57" i="1"/>
  <c r="L27" i="1"/>
  <c r="L52" i="1"/>
  <c r="L49" i="1"/>
  <c r="L79" i="1"/>
  <c r="L61" i="1"/>
  <c r="L67" i="1"/>
  <c r="L92" i="1"/>
  <c r="L95" i="1"/>
  <c r="L38" i="1"/>
  <c r="L68" i="1"/>
  <c r="L43" i="1"/>
  <c r="L65" i="1"/>
  <c r="L71" i="1"/>
  <c r="L87" i="1"/>
  <c r="L82" i="1"/>
  <c r="L4" i="1"/>
  <c r="L39" i="1"/>
  <c r="L22" i="1"/>
  <c r="L101" i="1"/>
  <c r="L69" i="1"/>
  <c r="L44" i="1"/>
  <c r="L66" i="1"/>
  <c r="L72" i="1"/>
  <c r="L88" i="1"/>
  <c r="L83" i="1"/>
  <c r="L90" i="1"/>
  <c r="L21" i="1"/>
  <c r="L9" i="1"/>
  <c r="L17" i="1"/>
  <c r="L51" i="1"/>
  <c r="L18" i="1"/>
  <c r="L45" i="1"/>
  <c r="L42" i="1"/>
  <c r="L73" i="1"/>
  <c r="L48" i="1"/>
  <c r="L59" i="1"/>
  <c r="L86" i="1"/>
  <c r="L85" i="1"/>
  <c r="L99" i="1"/>
  <c r="L35" i="1"/>
  <c r="L5" i="1"/>
  <c r="L25" i="1"/>
  <c r="L19" i="1"/>
  <c r="L54" i="1"/>
  <c r="L20" i="1"/>
  <c r="L26" i="1"/>
  <c r="L63" i="1"/>
  <c r="L56" i="1"/>
  <c r="L74" i="1"/>
  <c r="L89" i="1"/>
  <c r="L84" i="1"/>
  <c r="L100" i="1"/>
  <c r="L7" i="1"/>
  <c r="L37" i="1"/>
  <c r="L6" i="1"/>
  <c r="L8" i="1"/>
  <c r="L47" i="1"/>
  <c r="L32" i="1"/>
  <c r="L46" i="1"/>
  <c r="L76" i="1"/>
  <c r="L55" i="1"/>
  <c r="L77" i="1"/>
  <c r="L80" i="1"/>
  <c r="L97" i="1"/>
  <c r="L91" i="1"/>
  <c r="L3" i="1"/>
  <c r="L31" i="1"/>
  <c r="L15" i="1"/>
  <c r="L24" i="1"/>
  <c r="L58" i="1"/>
  <c r="L28" i="1"/>
  <c r="L53" i="1"/>
  <c r="L50" i="1"/>
  <c r="L78" i="1"/>
  <c r="L62" i="1"/>
  <c r="L70" i="1"/>
  <c r="L93" i="1"/>
  <c r="L96" i="1"/>
  <c r="L11" i="1"/>
  <c r="L40" i="1"/>
  <c r="L10" i="1"/>
  <c r="L34" i="1"/>
  <c r="L29" i="1"/>
  <c r="L60" i="1"/>
  <c r="L33" i="1"/>
  <c r="L36" i="1"/>
  <c r="L75" i="1"/>
  <c r="L64" i="1"/>
  <c r="L81" i="1"/>
  <c r="L98" i="1"/>
  <c r="L94" i="1"/>
  <c r="L16" i="1"/>
  <c r="L13" i="1"/>
  <c r="L41" i="1"/>
  <c r="L12" i="1"/>
  <c r="L2" i="1"/>
  <c r="G30" i="1"/>
  <c r="I30" i="1" s="1"/>
  <c r="G14" i="1"/>
  <c r="I14" i="1" s="1"/>
  <c r="G23" i="1"/>
  <c r="I23" i="1" s="1"/>
  <c r="G57" i="1"/>
  <c r="I57" i="1" s="1"/>
  <c r="G27" i="1"/>
  <c r="I27" i="1" s="1"/>
  <c r="G52" i="1"/>
  <c r="I52" i="1" s="1"/>
  <c r="G49" i="1"/>
  <c r="I49" i="1" s="1"/>
  <c r="G79" i="1"/>
  <c r="I79" i="1" s="1"/>
  <c r="G61" i="1"/>
  <c r="I61" i="1" s="1"/>
  <c r="G67" i="1"/>
  <c r="I67" i="1" s="1"/>
  <c r="G92" i="1"/>
  <c r="I92" i="1" s="1"/>
  <c r="G95" i="1"/>
  <c r="I95" i="1" s="1"/>
  <c r="G38" i="1"/>
  <c r="I38" i="1" s="1"/>
  <c r="G68" i="1"/>
  <c r="I68" i="1" s="1"/>
  <c r="G43" i="1"/>
  <c r="I43" i="1" s="1"/>
  <c r="G65" i="1"/>
  <c r="I65" i="1" s="1"/>
  <c r="G71" i="1"/>
  <c r="I71" i="1" s="1"/>
  <c r="G87" i="1"/>
  <c r="I87" i="1" s="1"/>
  <c r="G82" i="1"/>
  <c r="I82" i="1" s="1"/>
  <c r="G4" i="1"/>
  <c r="I4" i="1" s="1"/>
  <c r="G39" i="1"/>
  <c r="I39" i="1" s="1"/>
  <c r="G22" i="1"/>
  <c r="I22" i="1" s="1"/>
  <c r="G101" i="1"/>
  <c r="I101" i="1" s="1"/>
  <c r="G69" i="1"/>
  <c r="I69" i="1" s="1"/>
  <c r="G44" i="1"/>
  <c r="I44" i="1" s="1"/>
  <c r="G66" i="1"/>
  <c r="I66" i="1" s="1"/>
  <c r="G72" i="1"/>
  <c r="I72" i="1" s="1"/>
  <c r="G88" i="1"/>
  <c r="I88" i="1" s="1"/>
  <c r="G83" i="1"/>
  <c r="I83" i="1" s="1"/>
  <c r="G90" i="1"/>
  <c r="I90" i="1" s="1"/>
  <c r="G21" i="1"/>
  <c r="I21" i="1" s="1"/>
  <c r="G9" i="1"/>
  <c r="I9" i="1" s="1"/>
  <c r="G17" i="1"/>
  <c r="I17" i="1" s="1"/>
  <c r="G51" i="1"/>
  <c r="I51" i="1" s="1"/>
  <c r="G18" i="1"/>
  <c r="I18" i="1" s="1"/>
  <c r="G45" i="1"/>
  <c r="I45" i="1" s="1"/>
  <c r="G42" i="1"/>
  <c r="I42" i="1" s="1"/>
  <c r="G73" i="1"/>
  <c r="I73" i="1" s="1"/>
  <c r="G48" i="1"/>
  <c r="I48" i="1" s="1"/>
  <c r="G59" i="1"/>
  <c r="I59" i="1" s="1"/>
  <c r="G86" i="1"/>
  <c r="I86" i="1" s="1"/>
  <c r="G85" i="1"/>
  <c r="I85" i="1" s="1"/>
  <c r="G99" i="1"/>
  <c r="I99" i="1" s="1"/>
  <c r="G35" i="1"/>
  <c r="I35" i="1" s="1"/>
  <c r="G5" i="1"/>
  <c r="I5" i="1" s="1"/>
  <c r="G25" i="1"/>
  <c r="I25" i="1" s="1"/>
  <c r="G19" i="1"/>
  <c r="I19" i="1" s="1"/>
  <c r="G54" i="1"/>
  <c r="I54" i="1" s="1"/>
  <c r="G20" i="1"/>
  <c r="I20" i="1" s="1"/>
  <c r="G26" i="1"/>
  <c r="I26" i="1" s="1"/>
  <c r="G63" i="1"/>
  <c r="I63" i="1" s="1"/>
  <c r="G56" i="1"/>
  <c r="I56" i="1" s="1"/>
  <c r="G74" i="1"/>
  <c r="I74" i="1" s="1"/>
  <c r="G89" i="1"/>
  <c r="I89" i="1" s="1"/>
  <c r="G84" i="1"/>
  <c r="I84" i="1" s="1"/>
  <c r="G100" i="1"/>
  <c r="I100" i="1" s="1"/>
  <c r="G7" i="1"/>
  <c r="I7" i="1" s="1"/>
  <c r="G37" i="1"/>
  <c r="I37" i="1" s="1"/>
  <c r="G6" i="1"/>
  <c r="I6" i="1" s="1"/>
  <c r="G8" i="1"/>
  <c r="I8" i="1" s="1"/>
  <c r="G47" i="1"/>
  <c r="I47" i="1" s="1"/>
  <c r="G32" i="1"/>
  <c r="I32" i="1" s="1"/>
  <c r="G46" i="1"/>
  <c r="I46" i="1" s="1"/>
  <c r="G76" i="1"/>
  <c r="I76" i="1" s="1"/>
  <c r="G55" i="1"/>
  <c r="I55" i="1" s="1"/>
  <c r="G77" i="1"/>
  <c r="I77" i="1" s="1"/>
  <c r="G80" i="1"/>
  <c r="I80" i="1" s="1"/>
  <c r="G97" i="1"/>
  <c r="I97" i="1" s="1"/>
  <c r="G91" i="1"/>
  <c r="I91" i="1" s="1"/>
  <c r="G3" i="1"/>
  <c r="I3" i="1" s="1"/>
  <c r="G31" i="1"/>
  <c r="I31" i="1" s="1"/>
  <c r="G15" i="1"/>
  <c r="I15" i="1" s="1"/>
  <c r="G24" i="1"/>
  <c r="I24" i="1" s="1"/>
  <c r="G58" i="1"/>
  <c r="I58" i="1" s="1"/>
  <c r="G28" i="1"/>
  <c r="I28" i="1" s="1"/>
  <c r="G53" i="1"/>
  <c r="I53" i="1" s="1"/>
  <c r="G50" i="1"/>
  <c r="I50" i="1" s="1"/>
  <c r="G78" i="1"/>
  <c r="I78" i="1" s="1"/>
  <c r="G62" i="1"/>
  <c r="I62" i="1" s="1"/>
  <c r="G70" i="1"/>
  <c r="I70" i="1" s="1"/>
  <c r="G93" i="1"/>
  <c r="I93" i="1" s="1"/>
  <c r="G96" i="1"/>
  <c r="I96" i="1" s="1"/>
  <c r="G11" i="1"/>
  <c r="I11" i="1" s="1"/>
  <c r="G40" i="1"/>
  <c r="I40" i="1" s="1"/>
  <c r="G10" i="1"/>
  <c r="I10" i="1" s="1"/>
  <c r="G34" i="1"/>
  <c r="I34" i="1" s="1"/>
  <c r="G29" i="1"/>
  <c r="I29" i="1" s="1"/>
  <c r="G60" i="1"/>
  <c r="I60" i="1" s="1"/>
  <c r="G33" i="1"/>
  <c r="I33" i="1" s="1"/>
  <c r="G36" i="1"/>
  <c r="I36" i="1" s="1"/>
  <c r="G75" i="1"/>
  <c r="I75" i="1" s="1"/>
  <c r="G64" i="1"/>
  <c r="I64" i="1" s="1"/>
  <c r="G81" i="1"/>
  <c r="I81" i="1" s="1"/>
  <c r="G98" i="1"/>
  <c r="I98" i="1" s="1"/>
  <c r="G94" i="1"/>
  <c r="I94" i="1" s="1"/>
  <c r="G16" i="1"/>
  <c r="I16" i="1" s="1"/>
  <c r="G13" i="1"/>
  <c r="I13" i="1" s="1"/>
  <c r="G41" i="1"/>
  <c r="I41" i="1" s="1"/>
  <c r="G12" i="1"/>
  <c r="I12" i="1" s="1"/>
  <c r="G2" i="1"/>
  <c r="I2" i="1" s="1"/>
  <c r="D30" i="1"/>
  <c r="D14" i="1"/>
  <c r="D23" i="1"/>
  <c r="D57" i="1"/>
  <c r="D27" i="1"/>
  <c r="D52" i="1"/>
  <c r="D49" i="1"/>
  <c r="D79" i="1"/>
  <c r="D61" i="1"/>
  <c r="D67" i="1"/>
  <c r="D92" i="1"/>
  <c r="D95" i="1"/>
  <c r="D38" i="1"/>
  <c r="D68" i="1"/>
  <c r="D43" i="1"/>
  <c r="D65" i="1"/>
  <c r="D71" i="1"/>
  <c r="D87" i="1"/>
  <c r="D82" i="1"/>
  <c r="D4" i="1"/>
  <c r="D39" i="1"/>
  <c r="D22" i="1"/>
  <c r="D101" i="1"/>
  <c r="D69" i="1"/>
  <c r="D44" i="1"/>
  <c r="D66" i="1"/>
  <c r="D72" i="1"/>
  <c r="D88" i="1"/>
  <c r="D83" i="1"/>
  <c r="D90" i="1"/>
  <c r="D21" i="1"/>
  <c r="D9" i="1"/>
  <c r="D17" i="1"/>
  <c r="D51" i="1"/>
  <c r="D18" i="1"/>
  <c r="D45" i="1"/>
  <c r="D42" i="1"/>
  <c r="D73" i="1"/>
  <c r="D48" i="1"/>
  <c r="D59" i="1"/>
  <c r="D86" i="1"/>
  <c r="D85" i="1"/>
  <c r="D99" i="1"/>
  <c r="D35" i="1"/>
  <c r="D5" i="1"/>
  <c r="D25" i="1"/>
  <c r="D19" i="1"/>
  <c r="D54" i="1"/>
  <c r="D20" i="1"/>
  <c r="D26" i="1"/>
  <c r="D63" i="1"/>
  <c r="D56" i="1"/>
  <c r="D74" i="1"/>
  <c r="D89" i="1"/>
  <c r="D84" i="1"/>
  <c r="D100" i="1"/>
  <c r="D7" i="1"/>
  <c r="D37" i="1"/>
  <c r="D6" i="1"/>
  <c r="D8" i="1"/>
  <c r="D47" i="1"/>
  <c r="D32" i="1"/>
  <c r="D46" i="1"/>
  <c r="D76" i="1"/>
  <c r="D55" i="1"/>
  <c r="D77" i="1"/>
  <c r="D80" i="1"/>
  <c r="D97" i="1"/>
  <c r="D91" i="1"/>
  <c r="D3" i="1"/>
  <c r="D31" i="1"/>
  <c r="D15" i="1"/>
  <c r="D24" i="1"/>
  <c r="D58" i="1"/>
  <c r="D28" i="1"/>
  <c r="D53" i="1"/>
  <c r="D50" i="1"/>
  <c r="D78" i="1"/>
  <c r="D62" i="1"/>
  <c r="D70" i="1"/>
  <c r="D93" i="1"/>
  <c r="D96" i="1"/>
  <c r="D11" i="1"/>
  <c r="D40" i="1"/>
  <c r="D10" i="1"/>
  <c r="D34" i="1"/>
  <c r="D29" i="1"/>
  <c r="D60" i="1"/>
  <c r="D33" i="1"/>
  <c r="D36" i="1"/>
  <c r="D75" i="1"/>
  <c r="D64" i="1"/>
  <c r="D81" i="1"/>
  <c r="D98" i="1"/>
  <c r="D94" i="1"/>
  <c r="D16" i="1"/>
  <c r="D13" i="1"/>
  <c r="D41" i="1"/>
  <c r="D12" i="1"/>
  <c r="D2" i="1"/>
  <c r="B30" i="1"/>
  <c r="N30" i="1" s="1"/>
  <c r="B14" i="1"/>
  <c r="N14" i="1" s="1"/>
  <c r="B23" i="1"/>
  <c r="N23" i="1" s="1"/>
  <c r="B57" i="1"/>
  <c r="N57" i="1" s="1"/>
  <c r="B27" i="1"/>
  <c r="N27" i="1" s="1"/>
  <c r="B52" i="1"/>
  <c r="N52" i="1" s="1"/>
  <c r="B49" i="1"/>
  <c r="N49" i="1" s="1"/>
  <c r="B79" i="1"/>
  <c r="N79" i="1" s="1"/>
  <c r="B61" i="1"/>
  <c r="N61" i="1" s="1"/>
  <c r="B67" i="1"/>
  <c r="N67" i="1" s="1"/>
  <c r="B92" i="1"/>
  <c r="N92" i="1" s="1"/>
  <c r="B95" i="1"/>
  <c r="N95" i="1" s="1"/>
  <c r="B38" i="1"/>
  <c r="N38" i="1" s="1"/>
  <c r="B68" i="1"/>
  <c r="N68" i="1" s="1"/>
  <c r="B43" i="1"/>
  <c r="N43" i="1" s="1"/>
  <c r="B65" i="1"/>
  <c r="N65" i="1" s="1"/>
  <c r="B71" i="1"/>
  <c r="N71" i="1" s="1"/>
  <c r="B87" i="1"/>
  <c r="N87" i="1" s="1"/>
  <c r="B82" i="1"/>
  <c r="N82" i="1" s="1"/>
  <c r="B4" i="1"/>
  <c r="N4" i="1" s="1"/>
  <c r="B39" i="1"/>
  <c r="N39" i="1" s="1"/>
  <c r="B22" i="1"/>
  <c r="N22" i="1" s="1"/>
  <c r="B101" i="1"/>
  <c r="N101" i="1" s="1"/>
  <c r="B69" i="1"/>
  <c r="N69" i="1" s="1"/>
  <c r="B44" i="1"/>
  <c r="N44" i="1" s="1"/>
  <c r="B66" i="1"/>
  <c r="N66" i="1" s="1"/>
  <c r="B72" i="1"/>
  <c r="N72" i="1" s="1"/>
  <c r="B88" i="1"/>
  <c r="N88" i="1" s="1"/>
  <c r="B83" i="1"/>
  <c r="N83" i="1" s="1"/>
  <c r="B90" i="1"/>
  <c r="N90" i="1" s="1"/>
  <c r="B21" i="1"/>
  <c r="N21" i="1" s="1"/>
  <c r="B9" i="1"/>
  <c r="N9" i="1" s="1"/>
  <c r="B17" i="1"/>
  <c r="N17" i="1" s="1"/>
  <c r="B51" i="1"/>
  <c r="N51" i="1" s="1"/>
  <c r="B18" i="1"/>
  <c r="N18" i="1" s="1"/>
  <c r="B45" i="1"/>
  <c r="N45" i="1" s="1"/>
  <c r="B42" i="1"/>
  <c r="N42" i="1" s="1"/>
  <c r="B73" i="1"/>
  <c r="N73" i="1" s="1"/>
  <c r="B48" i="1"/>
  <c r="N48" i="1" s="1"/>
  <c r="B59" i="1"/>
  <c r="N59" i="1" s="1"/>
  <c r="B86" i="1"/>
  <c r="N86" i="1" s="1"/>
  <c r="B85" i="1"/>
  <c r="N85" i="1" s="1"/>
  <c r="B99" i="1"/>
  <c r="N99" i="1" s="1"/>
  <c r="B35" i="1"/>
  <c r="N35" i="1" s="1"/>
  <c r="B5" i="1"/>
  <c r="N5" i="1" s="1"/>
  <c r="B25" i="1"/>
  <c r="N25" i="1" s="1"/>
  <c r="B19" i="1"/>
  <c r="N19" i="1" s="1"/>
  <c r="B54" i="1"/>
  <c r="N54" i="1" s="1"/>
  <c r="B20" i="1"/>
  <c r="N20" i="1" s="1"/>
  <c r="B26" i="1"/>
  <c r="N26" i="1" s="1"/>
  <c r="B63" i="1"/>
  <c r="N63" i="1" s="1"/>
  <c r="B56" i="1"/>
  <c r="N56" i="1" s="1"/>
  <c r="B74" i="1"/>
  <c r="N74" i="1" s="1"/>
  <c r="B89" i="1"/>
  <c r="N89" i="1" s="1"/>
  <c r="B84" i="1"/>
  <c r="N84" i="1" s="1"/>
  <c r="B100" i="1"/>
  <c r="N100" i="1" s="1"/>
  <c r="B7" i="1"/>
  <c r="N7" i="1" s="1"/>
  <c r="B37" i="1"/>
  <c r="N37" i="1" s="1"/>
  <c r="B6" i="1"/>
  <c r="N6" i="1" s="1"/>
  <c r="B8" i="1"/>
  <c r="N8" i="1" s="1"/>
  <c r="B47" i="1"/>
  <c r="N47" i="1" s="1"/>
  <c r="B32" i="1"/>
  <c r="N32" i="1" s="1"/>
  <c r="B46" i="1"/>
  <c r="N46" i="1" s="1"/>
  <c r="B76" i="1"/>
  <c r="N76" i="1" s="1"/>
  <c r="B55" i="1"/>
  <c r="N55" i="1" s="1"/>
  <c r="B77" i="1"/>
  <c r="N77" i="1" s="1"/>
  <c r="B80" i="1"/>
  <c r="N80" i="1" s="1"/>
  <c r="B97" i="1"/>
  <c r="N97" i="1" s="1"/>
  <c r="B91" i="1"/>
  <c r="N91" i="1" s="1"/>
  <c r="B3" i="1"/>
  <c r="N3" i="1" s="1"/>
  <c r="B31" i="1"/>
  <c r="N31" i="1" s="1"/>
  <c r="B15" i="1"/>
  <c r="N15" i="1" s="1"/>
  <c r="B24" i="1"/>
  <c r="N24" i="1" s="1"/>
  <c r="B58" i="1"/>
  <c r="N58" i="1" s="1"/>
  <c r="B28" i="1"/>
  <c r="N28" i="1" s="1"/>
  <c r="B53" i="1"/>
  <c r="N53" i="1" s="1"/>
  <c r="B50" i="1"/>
  <c r="N50" i="1" s="1"/>
  <c r="B78" i="1"/>
  <c r="N78" i="1" s="1"/>
  <c r="B62" i="1"/>
  <c r="N62" i="1" s="1"/>
  <c r="B70" i="1"/>
  <c r="N70" i="1" s="1"/>
  <c r="B93" i="1"/>
  <c r="N93" i="1" s="1"/>
  <c r="B96" i="1"/>
  <c r="N96" i="1" s="1"/>
  <c r="B11" i="1"/>
  <c r="N11" i="1" s="1"/>
  <c r="B40" i="1"/>
  <c r="N40" i="1" s="1"/>
  <c r="B10" i="1"/>
  <c r="N10" i="1" s="1"/>
  <c r="B34" i="1"/>
  <c r="N34" i="1" s="1"/>
  <c r="B29" i="1"/>
  <c r="N29" i="1" s="1"/>
  <c r="B60" i="1"/>
  <c r="N60" i="1" s="1"/>
  <c r="B33" i="1"/>
  <c r="N33" i="1" s="1"/>
  <c r="B36" i="1"/>
  <c r="N36" i="1" s="1"/>
  <c r="B75" i="1"/>
  <c r="N75" i="1" s="1"/>
  <c r="B64" i="1"/>
  <c r="N64" i="1" s="1"/>
  <c r="B81" i="1"/>
  <c r="N81" i="1" s="1"/>
  <c r="B98" i="1"/>
  <c r="N98" i="1" s="1"/>
  <c r="B94" i="1"/>
  <c r="N94" i="1" s="1"/>
  <c r="B16" i="1"/>
  <c r="N16" i="1" s="1"/>
  <c r="B13" i="1"/>
  <c r="N13" i="1" s="1"/>
  <c r="B41" i="1"/>
  <c r="N41" i="1" s="1"/>
  <c r="B12" i="1"/>
  <c r="N12" i="1" s="1"/>
  <c r="B2" i="1"/>
  <c r="N2" i="1" s="1"/>
</calcChain>
</file>

<file path=xl/sharedStrings.xml><?xml version="1.0" encoding="utf-8"?>
<sst xmlns="http://schemas.openxmlformats.org/spreadsheetml/2006/main" count="527" uniqueCount="149">
  <si>
    <t>Car ID</t>
  </si>
  <si>
    <t>Model</t>
  </si>
  <si>
    <t>Manufacturer</t>
  </si>
  <si>
    <t>Manufacturing Date</t>
  </si>
  <si>
    <t>Miles</t>
  </si>
  <si>
    <t>Driver</t>
  </si>
  <si>
    <t>Warranty Miles</t>
  </si>
  <si>
    <t>Color</t>
  </si>
  <si>
    <t>RR96PH001</t>
  </si>
  <si>
    <t>Phantom</t>
  </si>
  <si>
    <t>Rolls Royce</t>
  </si>
  <si>
    <t>John</t>
  </si>
  <si>
    <t>Black</t>
  </si>
  <si>
    <t>TY98CR002</t>
  </si>
  <si>
    <t>Corolla</t>
  </si>
  <si>
    <t>Toyota</t>
  </si>
  <si>
    <t>Emily</t>
  </si>
  <si>
    <t>White</t>
  </si>
  <si>
    <t>FD00MU003</t>
  </si>
  <si>
    <t>Mustang</t>
  </si>
  <si>
    <t>Ford</t>
  </si>
  <si>
    <t>David</t>
  </si>
  <si>
    <t>Red</t>
  </si>
  <si>
    <t>NI02AL004</t>
  </si>
  <si>
    <t>Altima</t>
  </si>
  <si>
    <t>Nissan</t>
  </si>
  <si>
    <t>Sarah</t>
  </si>
  <si>
    <t>Silver</t>
  </si>
  <si>
    <t>LX04RX005</t>
  </si>
  <si>
    <t>RX 350</t>
  </si>
  <si>
    <t>Lexus</t>
  </si>
  <si>
    <t>Michael</t>
  </si>
  <si>
    <t>Blue</t>
  </si>
  <si>
    <t>HD06AC006</t>
  </si>
  <si>
    <t>Accord</t>
  </si>
  <si>
    <t>Honda</t>
  </si>
  <si>
    <t>Jessica</t>
  </si>
  <si>
    <t>Grey</t>
  </si>
  <si>
    <t>RR08CU007</t>
  </si>
  <si>
    <t>Cullinan</t>
  </si>
  <si>
    <t>Ryan</t>
  </si>
  <si>
    <t>TY10CM008</t>
  </si>
  <si>
    <t>Camry</t>
  </si>
  <si>
    <t>Amanda</t>
  </si>
  <si>
    <t>FD12F1509</t>
  </si>
  <si>
    <t>F-150</t>
  </si>
  <si>
    <t>Jason</t>
  </si>
  <si>
    <t>NI14MX010</t>
  </si>
  <si>
    <t>Maxima</t>
  </si>
  <si>
    <t>Rachel</t>
  </si>
  <si>
    <t>FD16PH011</t>
  </si>
  <si>
    <t>TY18CR012</t>
  </si>
  <si>
    <t>FD20MU013</t>
  </si>
  <si>
    <t>NI06AL014</t>
  </si>
  <si>
    <t>LX08RX015</t>
  </si>
  <si>
    <t>HD10AC016</t>
  </si>
  <si>
    <t>RR12CU017</t>
  </si>
  <si>
    <t>TY14CM018</t>
  </si>
  <si>
    <t>FD16F15019</t>
  </si>
  <si>
    <t>NI18MX020</t>
  </si>
  <si>
    <t>RR00PH021</t>
  </si>
  <si>
    <t>TY02CR022</t>
  </si>
  <si>
    <t>FD04MU023</t>
  </si>
  <si>
    <t>NI06AL024</t>
  </si>
  <si>
    <t>LX08RX025</t>
  </si>
  <si>
    <t>HD10AC026</t>
  </si>
  <si>
    <t>RR12CU027</t>
  </si>
  <si>
    <t>TY14CM028</t>
  </si>
  <si>
    <t>FD16F15029</t>
  </si>
  <si>
    <t>NI18MX030</t>
  </si>
  <si>
    <t>RR20PH031</t>
  </si>
  <si>
    <t>TY96CR032</t>
  </si>
  <si>
    <t>FD98MU033</t>
  </si>
  <si>
    <t>NI00AL034</t>
  </si>
  <si>
    <t>LX02RX035</t>
  </si>
  <si>
    <t>HD04AC036</t>
  </si>
  <si>
    <t>RR06CU037</t>
  </si>
  <si>
    <t>TY08CM038</t>
  </si>
  <si>
    <t>FD10F15039</t>
  </si>
  <si>
    <t>NI12MX040</t>
  </si>
  <si>
    <t>RR14PH041</t>
  </si>
  <si>
    <t>TY16CR042</t>
  </si>
  <si>
    <t>FD18MU043</t>
  </si>
  <si>
    <t>NI20AL044</t>
  </si>
  <si>
    <t>LX96RX045</t>
  </si>
  <si>
    <t>HD98AC046</t>
  </si>
  <si>
    <t>RR00CU047</t>
  </si>
  <si>
    <t>TY02CM048</t>
  </si>
  <si>
    <t>FD04F15049</t>
  </si>
  <si>
    <t>NI06MX050</t>
  </si>
  <si>
    <t>RR08PH051</t>
  </si>
  <si>
    <t>TY10CR052</t>
  </si>
  <si>
    <t>FD12MU053</t>
  </si>
  <si>
    <t>NI14AL054</t>
  </si>
  <si>
    <t>LX16RX055</t>
  </si>
  <si>
    <t>HD18AC056</t>
  </si>
  <si>
    <t>RR20CU057</t>
  </si>
  <si>
    <t>TY96CM058</t>
  </si>
  <si>
    <t>FD98F15059</t>
  </si>
  <si>
    <t>NI00MX060</t>
  </si>
  <si>
    <t>RR02PH061</t>
  </si>
  <si>
    <t>TY04CR062</t>
  </si>
  <si>
    <t>FD06MU063</t>
  </si>
  <si>
    <t>NI08AL064</t>
  </si>
  <si>
    <t>LX10RX065</t>
  </si>
  <si>
    <t>HD12AC066</t>
  </si>
  <si>
    <t>RR14CU067</t>
  </si>
  <si>
    <t>TY16CM068</t>
  </si>
  <si>
    <t>FD18F15069</t>
  </si>
  <si>
    <t>NI20MX070</t>
  </si>
  <si>
    <t>RR96PH071</t>
  </si>
  <si>
    <t>TY98CR072</t>
  </si>
  <si>
    <t>FD00MU073</t>
  </si>
  <si>
    <t>NI02AL074</t>
  </si>
  <si>
    <t>LX04RX075</t>
  </si>
  <si>
    <t>HD06AC076</t>
  </si>
  <si>
    <t>RR08CU077</t>
  </si>
  <si>
    <t>TY10CM078</t>
  </si>
  <si>
    <t>FD12F15079</t>
  </si>
  <si>
    <t>NI14MX080</t>
  </si>
  <si>
    <t>RR16PH081</t>
  </si>
  <si>
    <t>TY18CR082</t>
  </si>
  <si>
    <t>FD20MU083</t>
  </si>
  <si>
    <t>NI96AL084</t>
  </si>
  <si>
    <t>LX98RX085</t>
  </si>
  <si>
    <t>HD00AC086</t>
  </si>
  <si>
    <t>RR02CU087</t>
  </si>
  <si>
    <t>TY04CM088</t>
  </si>
  <si>
    <t>FD06F15089</t>
  </si>
  <si>
    <t>NI08MX090</t>
  </si>
  <si>
    <t>RR10PH091</t>
  </si>
  <si>
    <t>TY12CR092</t>
  </si>
  <si>
    <t>FD14MU093</t>
  </si>
  <si>
    <t>NI16AL094</t>
  </si>
  <si>
    <t>LX18RX095</t>
  </si>
  <si>
    <t>HD20AC096</t>
  </si>
  <si>
    <t>RR96CU097</t>
  </si>
  <si>
    <t>TY98CM098</t>
  </si>
  <si>
    <t>FD00F15099</t>
  </si>
  <si>
    <t>NI02MX100</t>
  </si>
  <si>
    <t>Age</t>
  </si>
  <si>
    <t>Model short</t>
  </si>
  <si>
    <t>Manufacturer short</t>
  </si>
  <si>
    <t>Miles / Year</t>
  </si>
  <si>
    <t>Covered</t>
  </si>
  <si>
    <t>New Car ID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</si>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</sst>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165" fontId="18" fillId="0" borderId="0" xfId="42" applyNumberFormat="1" applyFont="1" applyAlignment="1">
      <alignment horizontal="left" wrapText="1"/>
    </xf>
    <xf numFmtId="165" fontId="0" fillId="0" borderId="0" xfId="42" applyNumberFormat="1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 Data.xlsx]Pivot!PivotTable1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35870516185477"/>
          <c:y val="0.21657188684747739"/>
          <c:w val="0.73578937007874012"/>
          <c:h val="0.573646106736657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Amanda</c:v>
                </c:pt>
                <c:pt idx="1">
                  <c:v>David</c:v>
                </c:pt>
                <c:pt idx="2">
                  <c:v>Emily</c:v>
                </c:pt>
                <c:pt idx="3">
                  <c:v>Jason</c:v>
                </c:pt>
                <c:pt idx="4">
                  <c:v>Jessica</c:v>
                </c:pt>
                <c:pt idx="5">
                  <c:v>John</c:v>
                </c:pt>
                <c:pt idx="6">
                  <c:v>Michael</c:v>
                </c:pt>
                <c:pt idx="7">
                  <c:v>Rachel</c:v>
                </c:pt>
                <c:pt idx="8">
                  <c:v>Ryan</c:v>
                </c:pt>
                <c:pt idx="9">
                  <c:v>Sarah</c:v>
                </c:pt>
              </c:strCache>
            </c:strRef>
          </c:cat>
          <c:val>
            <c:numRef>
              <c:f>Pivot!$B$4:$B$14</c:f>
              <c:numCache>
                <c:formatCode>General</c:formatCode>
                <c:ptCount val="10"/>
                <c:pt idx="0">
                  <c:v>190000</c:v>
                </c:pt>
                <c:pt idx="1">
                  <c:v>180000</c:v>
                </c:pt>
                <c:pt idx="2">
                  <c:v>250000</c:v>
                </c:pt>
                <c:pt idx="3">
                  <c:v>280000</c:v>
                </c:pt>
                <c:pt idx="4">
                  <c:v>170000</c:v>
                </c:pt>
                <c:pt idx="5">
                  <c:v>150000</c:v>
                </c:pt>
                <c:pt idx="6">
                  <c:v>300000</c:v>
                </c:pt>
                <c:pt idx="7">
                  <c:v>160000</c:v>
                </c:pt>
                <c:pt idx="8">
                  <c:v>220000</c:v>
                </c:pt>
                <c:pt idx="9">
                  <c:v>380000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F-4622-BD7A-695CAA509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7614271"/>
        <c:axId val="1098893055"/>
      </c:barChart>
      <c:catAx>
        <c:axId val="114761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93055"/>
        <c:crosses val="autoZero"/>
        <c:auto val="1"/>
        <c:lblAlgn val="ctr"/>
        <c:lblOffset val="100"/>
        <c:noMultiLvlLbl val="0"/>
      </c:catAx>
      <c:valAx>
        <c:axId val="1098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61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68442180021618"/>
          <c:y val="9.79765708200213E-2"/>
          <c:w val="0.77702146055272503"/>
          <c:h val="0.76399017215499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Inventory Data'!$H$1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 Data'!$G$2:$G$101</c:f>
              <c:numCache>
                <c:formatCode>General</c:formatCode>
                <c:ptCount val="100"/>
                <c:pt idx="0">
                  <c:v>28</c:v>
                </c:pt>
                <c:pt idx="1">
                  <c:v>28</c:v>
                </c:pt>
                <c:pt idx="2">
                  <c:v>24</c:v>
                </c:pt>
                <c:pt idx="3">
                  <c:v>26</c:v>
                </c:pt>
                <c:pt idx="4">
                  <c:v>24</c:v>
                </c:pt>
                <c:pt idx="5">
                  <c:v>28</c:v>
                </c:pt>
                <c:pt idx="6">
                  <c:v>22</c:v>
                </c:pt>
                <c:pt idx="7">
                  <c:v>26</c:v>
                </c:pt>
                <c:pt idx="8">
                  <c:v>24</c:v>
                </c:pt>
                <c:pt idx="9">
                  <c:v>28</c:v>
                </c:pt>
                <c:pt idx="10">
                  <c:v>22</c:v>
                </c:pt>
                <c:pt idx="11">
                  <c:v>26</c:v>
                </c:pt>
                <c:pt idx="12">
                  <c:v>24</c:v>
                </c:pt>
                <c:pt idx="13">
                  <c:v>24</c:v>
                </c:pt>
                <c:pt idx="14">
                  <c:v>28</c:v>
                </c:pt>
                <c:pt idx="15">
                  <c:v>24</c:v>
                </c:pt>
                <c:pt idx="16">
                  <c:v>20</c:v>
                </c:pt>
                <c:pt idx="17">
                  <c:v>22</c:v>
                </c:pt>
                <c:pt idx="18">
                  <c:v>18</c:v>
                </c:pt>
                <c:pt idx="19">
                  <c:v>28</c:v>
                </c:pt>
                <c:pt idx="20">
                  <c:v>20</c:v>
                </c:pt>
                <c:pt idx="21">
                  <c:v>22</c:v>
                </c:pt>
                <c:pt idx="22">
                  <c:v>22</c:v>
                </c:pt>
                <c:pt idx="23">
                  <c:v>24</c:v>
                </c:pt>
                <c:pt idx="24">
                  <c:v>16</c:v>
                </c:pt>
                <c:pt idx="25">
                  <c:v>18</c:v>
                </c:pt>
                <c:pt idx="26">
                  <c:v>18</c:v>
                </c:pt>
                <c:pt idx="27">
                  <c:v>20</c:v>
                </c:pt>
                <c:pt idx="28">
                  <c:v>26</c:v>
                </c:pt>
                <c:pt idx="29">
                  <c:v>26</c:v>
                </c:pt>
                <c:pt idx="30">
                  <c:v>18</c:v>
                </c:pt>
                <c:pt idx="31">
                  <c:v>16</c:v>
                </c:pt>
                <c:pt idx="32">
                  <c:v>22</c:v>
                </c:pt>
                <c:pt idx="33">
                  <c:v>28</c:v>
                </c:pt>
                <c:pt idx="34">
                  <c:v>14</c:v>
                </c:pt>
                <c:pt idx="35">
                  <c:v>26</c:v>
                </c:pt>
                <c:pt idx="36">
                  <c:v>18</c:v>
                </c:pt>
                <c:pt idx="37">
                  <c:v>22</c:v>
                </c:pt>
                <c:pt idx="38">
                  <c:v>26</c:v>
                </c:pt>
                <c:pt idx="39">
                  <c:v>24</c:v>
                </c:pt>
                <c:pt idx="40">
                  <c:v>16</c:v>
                </c:pt>
                <c:pt idx="41">
                  <c:v>14</c:v>
                </c:pt>
                <c:pt idx="42">
                  <c:v>14</c:v>
                </c:pt>
                <c:pt idx="43">
                  <c:v>18</c:v>
                </c:pt>
                <c:pt idx="44">
                  <c:v>16</c:v>
                </c:pt>
                <c:pt idx="45">
                  <c:v>20</c:v>
                </c:pt>
                <c:pt idx="46">
                  <c:v>12</c:v>
                </c:pt>
                <c:pt idx="47">
                  <c:v>14</c:v>
                </c:pt>
                <c:pt idx="48">
                  <c:v>14</c:v>
                </c:pt>
                <c:pt idx="49">
                  <c:v>22</c:v>
                </c:pt>
                <c:pt idx="50">
                  <c:v>16</c:v>
                </c:pt>
                <c:pt idx="51">
                  <c:v>16</c:v>
                </c:pt>
                <c:pt idx="52">
                  <c:v>20</c:v>
                </c:pt>
                <c:pt idx="53">
                  <c:v>12</c:v>
                </c:pt>
                <c:pt idx="54">
                  <c:v>12</c:v>
                </c:pt>
                <c:pt idx="55">
                  <c:v>20</c:v>
                </c:pt>
                <c:pt idx="56">
                  <c:v>20</c:v>
                </c:pt>
                <c:pt idx="57">
                  <c:v>10</c:v>
                </c:pt>
                <c:pt idx="58">
                  <c:v>18</c:v>
                </c:pt>
                <c:pt idx="59">
                  <c:v>10</c:v>
                </c:pt>
                <c:pt idx="60">
                  <c:v>10</c:v>
                </c:pt>
                <c:pt idx="61">
                  <c:v>14</c:v>
                </c:pt>
                <c:pt idx="62">
                  <c:v>10</c:v>
                </c:pt>
                <c:pt idx="63">
                  <c:v>12</c:v>
                </c:pt>
                <c:pt idx="64">
                  <c:v>12</c:v>
                </c:pt>
                <c:pt idx="65">
                  <c:v>8</c:v>
                </c:pt>
                <c:pt idx="66">
                  <c:v>16</c:v>
                </c:pt>
                <c:pt idx="67">
                  <c:v>16</c:v>
                </c:pt>
                <c:pt idx="68">
                  <c:v>8</c:v>
                </c:pt>
                <c:pt idx="69">
                  <c:v>10</c:v>
                </c:pt>
                <c:pt idx="70">
                  <c:v>10</c:v>
                </c:pt>
                <c:pt idx="71">
                  <c:v>14</c:v>
                </c:pt>
                <c:pt idx="72">
                  <c:v>10</c:v>
                </c:pt>
                <c:pt idx="73">
                  <c:v>12</c:v>
                </c:pt>
                <c:pt idx="74">
                  <c:v>14</c:v>
                </c:pt>
                <c:pt idx="75">
                  <c:v>10</c:v>
                </c:pt>
                <c:pt idx="76">
                  <c:v>12</c:v>
                </c:pt>
                <c:pt idx="77">
                  <c:v>12</c:v>
                </c:pt>
                <c:pt idx="78">
                  <c:v>8</c:v>
                </c:pt>
                <c:pt idx="79">
                  <c:v>8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4</c:v>
                </c:pt>
                <c:pt idx="89">
                  <c:v>4</c:v>
                </c:pt>
                <c:pt idx="90">
                  <c:v>6</c:v>
                </c:pt>
                <c:pt idx="91">
                  <c:v>6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6</c:v>
                </c:pt>
                <c:pt idx="96">
                  <c:v>6</c:v>
                </c:pt>
                <c:pt idx="97">
                  <c:v>4</c:v>
                </c:pt>
                <c:pt idx="98">
                  <c:v>4</c:v>
                </c:pt>
                <c:pt idx="99">
                  <c:v>18</c:v>
                </c:pt>
              </c:numCache>
            </c:numRef>
          </c:xVal>
          <c:yVal>
            <c:numRef>
              <c:f>'Car Inventory Data'!$H$2:$H$101</c:f>
              <c:numCache>
                <c:formatCode>_(* #,##0_);_(* \(#,##0\);_(* "-"??_);_(@_)</c:formatCode>
                <c:ptCount val="100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17000</c:v>
                </c:pt>
                <c:pt idx="4">
                  <c:v>16000</c:v>
                </c:pt>
                <c:pt idx="5">
                  <c:v>19000</c:v>
                </c:pt>
                <c:pt idx="6">
                  <c:v>15000</c:v>
                </c:pt>
                <c:pt idx="7">
                  <c:v>18000</c:v>
                </c:pt>
                <c:pt idx="8">
                  <c:v>17000</c:v>
                </c:pt>
                <c:pt idx="9">
                  <c:v>20000</c:v>
                </c:pt>
                <c:pt idx="10">
                  <c:v>16000</c:v>
                </c:pt>
                <c:pt idx="11">
                  <c:v>19000</c:v>
                </c:pt>
                <c:pt idx="12">
                  <c:v>18000</c:v>
                </c:pt>
                <c:pt idx="13">
                  <c:v>18000</c:v>
                </c:pt>
                <c:pt idx="14">
                  <c:v>22000</c:v>
                </c:pt>
                <c:pt idx="15">
                  <c:v>20000</c:v>
                </c:pt>
                <c:pt idx="16">
                  <c:v>17000</c:v>
                </c:pt>
                <c:pt idx="17">
                  <c:v>19000</c:v>
                </c:pt>
                <c:pt idx="18">
                  <c:v>16000</c:v>
                </c:pt>
                <c:pt idx="19">
                  <c:v>25000</c:v>
                </c:pt>
                <c:pt idx="20">
                  <c:v>18000</c:v>
                </c:pt>
                <c:pt idx="21">
                  <c:v>20000</c:v>
                </c:pt>
                <c:pt idx="22">
                  <c:v>20000</c:v>
                </c:pt>
                <c:pt idx="23">
                  <c:v>22000</c:v>
                </c:pt>
                <c:pt idx="24">
                  <c:v>15000</c:v>
                </c:pt>
                <c:pt idx="25">
                  <c:v>17000</c:v>
                </c:pt>
                <c:pt idx="26">
                  <c:v>17000</c:v>
                </c:pt>
                <c:pt idx="27">
                  <c:v>19000</c:v>
                </c:pt>
                <c:pt idx="28">
                  <c:v>25000</c:v>
                </c:pt>
                <c:pt idx="29">
                  <c:v>25000</c:v>
                </c:pt>
                <c:pt idx="30">
                  <c:v>18000</c:v>
                </c:pt>
                <c:pt idx="31">
                  <c:v>16000</c:v>
                </c:pt>
                <c:pt idx="32">
                  <c:v>22000</c:v>
                </c:pt>
                <c:pt idx="33">
                  <c:v>30000</c:v>
                </c:pt>
                <c:pt idx="34">
                  <c:v>15000</c:v>
                </c:pt>
                <c:pt idx="35">
                  <c:v>28000</c:v>
                </c:pt>
                <c:pt idx="36">
                  <c:v>20000</c:v>
                </c:pt>
                <c:pt idx="37">
                  <c:v>25000</c:v>
                </c:pt>
                <c:pt idx="38">
                  <c:v>30000</c:v>
                </c:pt>
                <c:pt idx="39">
                  <c:v>28000</c:v>
                </c:pt>
                <c:pt idx="40">
                  <c:v>19000</c:v>
                </c:pt>
                <c:pt idx="41">
                  <c:v>17000</c:v>
                </c:pt>
                <c:pt idx="42">
                  <c:v>17000</c:v>
                </c:pt>
                <c:pt idx="43">
                  <c:v>22000</c:v>
                </c:pt>
                <c:pt idx="44">
                  <c:v>20000</c:v>
                </c:pt>
                <c:pt idx="45">
                  <c:v>25000</c:v>
                </c:pt>
                <c:pt idx="46">
                  <c:v>16000</c:v>
                </c:pt>
                <c:pt idx="47">
                  <c:v>19000</c:v>
                </c:pt>
                <c:pt idx="48">
                  <c:v>19000</c:v>
                </c:pt>
                <c:pt idx="49">
                  <c:v>30000</c:v>
                </c:pt>
                <c:pt idx="50">
                  <c:v>22000</c:v>
                </c:pt>
                <c:pt idx="51">
                  <c:v>22000</c:v>
                </c:pt>
                <c:pt idx="52">
                  <c:v>28000</c:v>
                </c:pt>
                <c:pt idx="53">
                  <c:v>17000</c:v>
                </c:pt>
                <c:pt idx="54">
                  <c:v>18000</c:v>
                </c:pt>
                <c:pt idx="55">
                  <c:v>30000</c:v>
                </c:pt>
                <c:pt idx="56">
                  <c:v>30000</c:v>
                </c:pt>
                <c:pt idx="57">
                  <c:v>15000</c:v>
                </c:pt>
                <c:pt idx="58">
                  <c:v>28000</c:v>
                </c:pt>
                <c:pt idx="59">
                  <c:v>16000</c:v>
                </c:pt>
                <c:pt idx="60">
                  <c:v>16000</c:v>
                </c:pt>
                <c:pt idx="61">
                  <c:v>25000</c:v>
                </c:pt>
                <c:pt idx="62">
                  <c:v>18000</c:v>
                </c:pt>
                <c:pt idx="63">
                  <c:v>22000</c:v>
                </c:pt>
                <c:pt idx="64">
                  <c:v>22000</c:v>
                </c:pt>
                <c:pt idx="65">
                  <c:v>15000</c:v>
                </c:pt>
                <c:pt idx="66">
                  <c:v>30000</c:v>
                </c:pt>
                <c:pt idx="67">
                  <c:v>30000</c:v>
                </c:pt>
                <c:pt idx="68">
                  <c:v>15000</c:v>
                </c:pt>
                <c:pt idx="69">
                  <c:v>19000</c:v>
                </c:pt>
                <c:pt idx="70">
                  <c:v>19000</c:v>
                </c:pt>
                <c:pt idx="71">
                  <c:v>28000</c:v>
                </c:pt>
                <c:pt idx="72">
                  <c:v>20000</c:v>
                </c:pt>
                <c:pt idx="73">
                  <c:v>25000</c:v>
                </c:pt>
                <c:pt idx="74">
                  <c:v>30000</c:v>
                </c:pt>
                <c:pt idx="75">
                  <c:v>22000</c:v>
                </c:pt>
                <c:pt idx="76">
                  <c:v>28000</c:v>
                </c:pt>
                <c:pt idx="77">
                  <c:v>28000</c:v>
                </c:pt>
                <c:pt idx="78">
                  <c:v>19000</c:v>
                </c:pt>
                <c:pt idx="79">
                  <c:v>20000</c:v>
                </c:pt>
                <c:pt idx="80">
                  <c:v>16000</c:v>
                </c:pt>
                <c:pt idx="81">
                  <c:v>16000</c:v>
                </c:pt>
                <c:pt idx="82">
                  <c:v>17000</c:v>
                </c:pt>
                <c:pt idx="83">
                  <c:v>18000</c:v>
                </c:pt>
                <c:pt idx="84">
                  <c:v>25000</c:v>
                </c:pt>
                <c:pt idx="85">
                  <c:v>28000</c:v>
                </c:pt>
                <c:pt idx="86">
                  <c:v>28000</c:v>
                </c:pt>
                <c:pt idx="87">
                  <c:v>30000</c:v>
                </c:pt>
                <c:pt idx="88">
                  <c:v>15000</c:v>
                </c:pt>
                <c:pt idx="89">
                  <c:v>16000</c:v>
                </c:pt>
                <c:pt idx="90">
                  <c:v>25000</c:v>
                </c:pt>
                <c:pt idx="91">
                  <c:v>25000</c:v>
                </c:pt>
                <c:pt idx="92">
                  <c:v>17000</c:v>
                </c:pt>
                <c:pt idx="93">
                  <c:v>18000</c:v>
                </c:pt>
                <c:pt idx="94">
                  <c:v>18000</c:v>
                </c:pt>
                <c:pt idx="95">
                  <c:v>28000</c:v>
                </c:pt>
                <c:pt idx="96">
                  <c:v>30000</c:v>
                </c:pt>
                <c:pt idx="97">
                  <c:v>20000</c:v>
                </c:pt>
                <c:pt idx="98">
                  <c:v>22000</c:v>
                </c:pt>
                <c:pt idx="99">
                  <c:v>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C-4386-B52E-4ED190025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387599"/>
        <c:axId val="1091389039"/>
      </c:scatterChart>
      <c:valAx>
        <c:axId val="10913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The 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389039"/>
        <c:crosses val="autoZero"/>
        <c:crossBetween val="midCat"/>
      </c:valAx>
      <c:valAx>
        <c:axId val="109138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38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14287</xdr:rowOff>
    </xdr:from>
    <xdr:to>
      <xdr:col>11</xdr:col>
      <xdr:colOff>295275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2729A2-9F68-A62B-E1DA-6573FACE2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20</xdr:row>
      <xdr:rowOff>190499</xdr:rowOff>
    </xdr:from>
    <xdr:to>
      <xdr:col>11</xdr:col>
      <xdr:colOff>590550</xdr:colOff>
      <xdr:row>36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899FA7-F605-43A0-B56E-7DA176755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qooPro Datahub" refreshedDate="45427.881534953704" createdVersion="8" refreshedVersion="8" minRefreshableVersion="3" recordCount="100" xr:uid="{BEF4883D-2E5D-484A-9E7D-A629F981A980}">
  <cacheSource type="worksheet">
    <worksheetSource ref="A1:N101" sheet="Car Inventory Data"/>
  </cacheSource>
  <cacheFields count="14">
    <cacheField name="Car ID" numFmtId="0">
      <sharedItems/>
    </cacheField>
    <cacheField name="Manufacturer short" numFmtId="0">
      <sharedItems/>
    </cacheField>
    <cacheField name="Manufacturer" numFmtId="0">
      <sharedItems/>
    </cacheField>
    <cacheField name="Model short" numFmtId="0">
      <sharedItems/>
    </cacheField>
    <cacheField name="Model" numFmtId="0">
      <sharedItems/>
    </cacheField>
    <cacheField name="Manufacturing Date" numFmtId="0">
      <sharedItems containsSemiMixedTypes="0" containsString="0" containsNumber="1" containsInteger="1" minValue="1996" maxValue="2020"/>
    </cacheField>
    <cacheField name="Age" numFmtId="0">
      <sharedItems containsSemiMixedTypes="0" containsString="0" containsNumber="1" containsInteger="1" minValue="4" maxValue="28"/>
    </cacheField>
    <cacheField name="Miles" numFmtId="165">
      <sharedItems containsSemiMixedTypes="0" containsString="0" containsNumber="1" containsInteger="1" minValue="15000" maxValue="200000"/>
    </cacheField>
    <cacheField name="Miles / Year" numFmtId="165">
      <sharedItems containsSemiMixedTypes="0" containsString="0" containsNumber="1" minValue="535.71428571428567" maxValue="11111.111111111111"/>
    </cacheField>
    <cacheField name="Driver" numFmtId="0">
      <sharedItems count="10">
        <s v="John"/>
        <s v="Emily"/>
        <s v="David"/>
        <s v="Sarah"/>
        <s v="Michael"/>
        <s v="Jessica"/>
        <s v="Ryan"/>
        <s v="Amanda"/>
        <s v="Jason"/>
        <s v="Rachel"/>
      </sharedItems>
    </cacheField>
    <cacheField name="Warranty Miles" numFmtId="0">
      <sharedItems containsSemiMixedTypes="0" containsString="0" containsNumber="1" containsInteger="1" minValue="12000" maxValue="65000"/>
    </cacheField>
    <cacheField name="Covered" numFmtId="0">
      <sharedItems/>
    </cacheField>
    <cacheField name="Color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RR96PH001"/>
    <s v="RR"/>
    <s v="Rolls Royce"/>
    <s v="PH"/>
    <s v="Phantom"/>
    <n v="1996"/>
    <n v="28"/>
    <n v="15000"/>
    <n v="535.71428571428567"/>
    <x v="0"/>
    <n v="50000"/>
    <s v="Yes"/>
    <s v="Black"/>
    <s v="RR96PHBLA001"/>
  </r>
  <r>
    <s v="TY98CR002"/>
    <s v="TY"/>
    <s v="Toyota"/>
    <s v="CR"/>
    <s v="Corolla"/>
    <n v="1998"/>
    <n v="26"/>
    <n v="25000"/>
    <n v="961.53846153846155"/>
    <x v="1"/>
    <n v="60000"/>
    <s v="Yes"/>
    <s v="White"/>
    <s v="TY98CRWHI002"/>
  </r>
  <r>
    <s v="FD00MU003"/>
    <s v="FD"/>
    <s v="Ford"/>
    <s v="MU"/>
    <s v="Mustang"/>
    <n v="2000"/>
    <n v="24"/>
    <n v="18000"/>
    <n v="750"/>
    <x v="2"/>
    <n v="55000"/>
    <s v="Yes"/>
    <s v="Red"/>
    <s v="FD00MURED003"/>
  </r>
  <r>
    <s v="NI02AL004"/>
    <s v="NI"/>
    <s v="Nissan"/>
    <s v="AL"/>
    <s v="Altima"/>
    <n v="2002"/>
    <n v="22"/>
    <n v="20000"/>
    <n v="909.09090909090912"/>
    <x v="3"/>
    <n v="58000"/>
    <s v="Yes"/>
    <s v="Silver"/>
    <s v="NI02ALSIL004"/>
  </r>
  <r>
    <s v="LX04RX005"/>
    <s v="LX"/>
    <s v="Lexus"/>
    <s v="RX"/>
    <s v="RX 350"/>
    <n v="2004"/>
    <n v="20"/>
    <n v="30000"/>
    <n v="1500"/>
    <x v="4"/>
    <n v="65000"/>
    <s v="Yes"/>
    <s v="Blue"/>
    <s v="LX04RXBLU005"/>
  </r>
  <r>
    <s v="HD06AC006"/>
    <s v="HD"/>
    <s v="Honda"/>
    <s v="AC"/>
    <s v="Accord"/>
    <n v="2006"/>
    <n v="18"/>
    <n v="17000"/>
    <n v="944.44444444444446"/>
    <x v="5"/>
    <n v="52000"/>
    <s v="Yes"/>
    <s v="Grey"/>
    <s v="HD06ACGRE006"/>
  </r>
  <r>
    <s v="RR08CU007"/>
    <s v="RR"/>
    <s v="Rolls Royce"/>
    <s v="CU"/>
    <s v="Cullinan"/>
    <n v="2008"/>
    <n v="16"/>
    <n v="22000"/>
    <n v="1375"/>
    <x v="6"/>
    <n v="55000"/>
    <s v="Yes"/>
    <s v="Silver"/>
    <s v="RR08CUSIL007"/>
  </r>
  <r>
    <s v="TY10CM008"/>
    <s v="TY"/>
    <s v="Toyota"/>
    <s v="CM"/>
    <s v="Camry"/>
    <n v="2010"/>
    <n v="14"/>
    <n v="19000"/>
    <n v="1357.1428571428571"/>
    <x v="7"/>
    <n v="59000"/>
    <s v="Yes"/>
    <s v="Black"/>
    <s v="TY10CMBLA008"/>
  </r>
  <r>
    <s v="FD12F1509"/>
    <s v="FD"/>
    <s v="Ford"/>
    <s v="F1"/>
    <s v="F-150"/>
    <n v="2012"/>
    <n v="12"/>
    <n v="28000"/>
    <n v="2333.3333333333335"/>
    <x v="8"/>
    <n v="12000"/>
    <s v="No"/>
    <s v="White"/>
    <s v="FD12F1WHI509"/>
  </r>
  <r>
    <s v="NI14MX010"/>
    <s v="NI"/>
    <s v="Nissan"/>
    <s v="MX"/>
    <s v="Maxima"/>
    <n v="2014"/>
    <n v="10"/>
    <n v="16000"/>
    <n v="1600"/>
    <x v="9"/>
    <n v="53000"/>
    <s v="Yes"/>
    <s v="Blue"/>
    <s v="NI14MXBLU010"/>
  </r>
  <r>
    <s v="FD16PH011"/>
    <s v="FD"/>
    <s v="Rolls Royce"/>
    <s v="PH"/>
    <s v="Phantom"/>
    <n v="2016"/>
    <n v="8"/>
    <n v="15000"/>
    <n v="1875"/>
    <x v="0"/>
    <n v="50000"/>
    <s v="Yes"/>
    <s v="Black"/>
    <s v="FD16PHBLA011"/>
  </r>
  <r>
    <s v="TY18CR012"/>
    <s v="TY"/>
    <s v="Toyota"/>
    <s v="CR"/>
    <s v="Corolla"/>
    <n v="2018"/>
    <n v="6"/>
    <n v="25000"/>
    <n v="4166.666666666667"/>
    <x v="1"/>
    <n v="60000"/>
    <s v="Yes"/>
    <s v="White"/>
    <s v="TY18CRWHI012"/>
  </r>
  <r>
    <s v="FD20MU013"/>
    <s v="FD"/>
    <s v="Ford"/>
    <s v="MU"/>
    <s v="Mustang"/>
    <n v="2020"/>
    <n v="4"/>
    <n v="18000"/>
    <n v="4500"/>
    <x v="2"/>
    <n v="55000"/>
    <s v="Yes"/>
    <s v="Red"/>
    <s v="FD20MURED013"/>
  </r>
  <r>
    <s v="NI06AL014"/>
    <s v="NI"/>
    <s v="Nissan"/>
    <s v="AL"/>
    <s v="Altima"/>
    <n v="2006"/>
    <n v="18"/>
    <n v="20000"/>
    <n v="1111.1111111111111"/>
    <x v="3"/>
    <n v="58000"/>
    <s v="Yes"/>
    <s v="Silver"/>
    <s v="NI06ALSIL014"/>
  </r>
  <r>
    <s v="LX08RX015"/>
    <s v="LX"/>
    <s v="Lexus"/>
    <s v="RX"/>
    <s v="RX 350"/>
    <n v="2008"/>
    <n v="16"/>
    <n v="30000"/>
    <n v="1875"/>
    <x v="4"/>
    <n v="65000"/>
    <s v="Yes"/>
    <s v="Blue"/>
    <s v="LX08RXBLU015"/>
  </r>
  <r>
    <s v="HD10AC016"/>
    <s v="HD"/>
    <s v="Honda"/>
    <s v="AC"/>
    <s v="Accord"/>
    <n v="2010"/>
    <n v="14"/>
    <n v="17000"/>
    <n v="1214.2857142857142"/>
    <x v="5"/>
    <n v="52000"/>
    <s v="Yes"/>
    <s v="Grey"/>
    <s v="HD10ACGRE016"/>
  </r>
  <r>
    <s v="RR12CU017"/>
    <s v="RR"/>
    <s v="Rolls Royce"/>
    <s v="CU"/>
    <s v="Cullinan"/>
    <n v="2012"/>
    <n v="12"/>
    <n v="22000"/>
    <n v="1833.3333333333333"/>
    <x v="6"/>
    <n v="55000"/>
    <s v="Yes"/>
    <s v="Silver"/>
    <s v="RR12CUSIL017"/>
  </r>
  <r>
    <s v="TY14CM018"/>
    <s v="TY"/>
    <s v="Toyota"/>
    <s v="CM"/>
    <s v="Camry"/>
    <n v="2014"/>
    <n v="10"/>
    <n v="19000"/>
    <n v="1900"/>
    <x v="7"/>
    <n v="59000"/>
    <s v="Yes"/>
    <s v="Black"/>
    <s v="TY14CMBLA018"/>
  </r>
  <r>
    <s v="FD16F15019"/>
    <s v="FD"/>
    <s v="Ford"/>
    <s v="F1"/>
    <s v="F-150"/>
    <n v="2016"/>
    <n v="8"/>
    <n v="28000"/>
    <n v="3500"/>
    <x v="8"/>
    <n v="62000"/>
    <s v="Yes"/>
    <s v="White"/>
    <s v="FD16F1WHI019"/>
  </r>
  <r>
    <s v="NI18MX020"/>
    <s v="NI"/>
    <s v="Nissan"/>
    <s v="MX"/>
    <s v="Maxima"/>
    <n v="2018"/>
    <n v="6"/>
    <n v="16000"/>
    <n v="2666.6666666666665"/>
    <x v="9"/>
    <n v="53000"/>
    <s v="Yes"/>
    <s v="Blue"/>
    <s v="NI18MXBLU020"/>
  </r>
  <r>
    <s v="RR00PH021"/>
    <s v="RR"/>
    <s v="Rolls Royce"/>
    <s v="PH"/>
    <s v="Phantom"/>
    <n v="2000"/>
    <n v="24"/>
    <n v="15000"/>
    <n v="625"/>
    <x v="0"/>
    <n v="50000"/>
    <s v="Yes"/>
    <s v="Black"/>
    <s v="RR00PHBLA021"/>
  </r>
  <r>
    <s v="TY02CR022"/>
    <s v="TY"/>
    <s v="Toyota"/>
    <s v="CR"/>
    <s v="Corolla"/>
    <n v="2002"/>
    <n v="22"/>
    <n v="25000"/>
    <n v="1136.3636363636363"/>
    <x v="1"/>
    <n v="60000"/>
    <s v="Yes"/>
    <s v="White"/>
    <s v="TY02CRWHI022"/>
  </r>
  <r>
    <s v="FD04MU023"/>
    <s v="FD"/>
    <s v="Ford"/>
    <s v="MU"/>
    <s v="Mustang"/>
    <n v="2004"/>
    <n v="20"/>
    <n v="18000"/>
    <n v="900"/>
    <x v="2"/>
    <n v="55000"/>
    <s v="Yes"/>
    <s v="Red"/>
    <s v="FD04MURED023"/>
  </r>
  <r>
    <s v="NI06AL024"/>
    <s v="NI"/>
    <s v="Nissan"/>
    <s v="AL"/>
    <s v="Altima"/>
    <n v="2006"/>
    <n v="18"/>
    <n v="200000"/>
    <n v="11111.111111111111"/>
    <x v="3"/>
    <n v="58000"/>
    <s v="No"/>
    <s v="Silver"/>
    <s v="NI06ALSIL024"/>
  </r>
  <r>
    <s v="LX08RX025"/>
    <s v="LX"/>
    <s v="Lexus"/>
    <s v="RX"/>
    <s v="RX 350"/>
    <n v="2008"/>
    <n v="16"/>
    <n v="30000"/>
    <n v="1875"/>
    <x v="4"/>
    <n v="65000"/>
    <s v="Yes"/>
    <s v="Blue"/>
    <s v="LX08RXBLU025"/>
  </r>
  <r>
    <s v="HD10AC026"/>
    <s v="HD"/>
    <s v="Honda"/>
    <s v="AC"/>
    <s v="Accord"/>
    <n v="2010"/>
    <n v="14"/>
    <n v="17000"/>
    <n v="1214.2857142857142"/>
    <x v="5"/>
    <n v="52000"/>
    <s v="Yes"/>
    <s v="Grey"/>
    <s v="HD10ACGRE026"/>
  </r>
  <r>
    <s v="RR12CU027"/>
    <s v="RR"/>
    <s v="Rolls Royce"/>
    <s v="CU"/>
    <s v="Cullinan"/>
    <n v="2012"/>
    <n v="12"/>
    <n v="22000"/>
    <n v="1833.3333333333333"/>
    <x v="6"/>
    <n v="55000"/>
    <s v="Yes"/>
    <s v="Silver"/>
    <s v="RR12CUSIL027"/>
  </r>
  <r>
    <s v="TY14CM028"/>
    <s v="TY"/>
    <s v="Toyota"/>
    <s v="CM"/>
    <s v="Camry"/>
    <n v="2014"/>
    <n v="10"/>
    <n v="19000"/>
    <n v="1900"/>
    <x v="7"/>
    <n v="59000"/>
    <s v="Yes"/>
    <s v="Black"/>
    <s v="TY14CMBLA028"/>
  </r>
  <r>
    <s v="FD16F15029"/>
    <s v="FD"/>
    <s v="Ford"/>
    <s v="F1"/>
    <s v="F-150"/>
    <n v="2016"/>
    <n v="8"/>
    <n v="28000"/>
    <n v="3500"/>
    <x v="8"/>
    <n v="62000"/>
    <s v="Yes"/>
    <s v="White"/>
    <s v="FD16F1WHI029"/>
  </r>
  <r>
    <s v="NI18MX030"/>
    <s v="NI"/>
    <s v="Nissan"/>
    <s v="MX"/>
    <s v="Maxima"/>
    <n v="2018"/>
    <n v="6"/>
    <n v="16000"/>
    <n v="2666.6666666666665"/>
    <x v="9"/>
    <n v="53000"/>
    <s v="Yes"/>
    <s v="Blue"/>
    <s v="NI18MXBLU030"/>
  </r>
  <r>
    <s v="RR20PH031"/>
    <s v="RR"/>
    <s v="Rolls Royce"/>
    <s v="PH"/>
    <s v="Phantom"/>
    <n v="2020"/>
    <n v="4"/>
    <n v="15000"/>
    <n v="3750"/>
    <x v="0"/>
    <n v="50000"/>
    <s v="Yes"/>
    <s v="Black"/>
    <s v="RR20PHBLA031"/>
  </r>
  <r>
    <s v="TY96CR032"/>
    <s v="TY"/>
    <s v="Toyota"/>
    <s v="CR"/>
    <s v="Corolla"/>
    <n v="1996"/>
    <n v="28"/>
    <n v="25000"/>
    <n v="892.85714285714289"/>
    <x v="1"/>
    <n v="60000"/>
    <s v="Yes"/>
    <s v="White"/>
    <s v="TY96CRWHI032"/>
  </r>
  <r>
    <s v="FD98MU033"/>
    <s v="FD"/>
    <s v="Ford"/>
    <s v="MU"/>
    <s v="Mustang"/>
    <n v="1998"/>
    <n v="26"/>
    <n v="18000"/>
    <n v="692.30769230769226"/>
    <x v="2"/>
    <n v="55000"/>
    <s v="Yes"/>
    <s v="Red"/>
    <s v="FD98MURED033"/>
  </r>
  <r>
    <s v="NI00AL034"/>
    <s v="NI"/>
    <s v="Nissan"/>
    <s v="AL"/>
    <s v="Altima"/>
    <n v="2000"/>
    <n v="24"/>
    <n v="20000"/>
    <n v="833.33333333333337"/>
    <x v="3"/>
    <n v="58000"/>
    <s v="Yes"/>
    <s v="Silver"/>
    <s v="NI00ALSIL034"/>
  </r>
  <r>
    <s v="LX02RX035"/>
    <s v="LX"/>
    <s v="Lexus"/>
    <s v="RX"/>
    <s v="RX 350"/>
    <n v="2002"/>
    <n v="22"/>
    <n v="30000"/>
    <n v="1363.6363636363637"/>
    <x v="4"/>
    <n v="25000"/>
    <s v="No"/>
    <s v="Blue"/>
    <s v="LX02RXBLU035"/>
  </r>
  <r>
    <s v="HD04AC036"/>
    <s v="HD"/>
    <s v="Honda"/>
    <s v="AC"/>
    <s v="Accord"/>
    <n v="2004"/>
    <n v="20"/>
    <n v="17000"/>
    <n v="850"/>
    <x v="5"/>
    <n v="52000"/>
    <s v="Yes"/>
    <s v="Grey"/>
    <s v="HD04ACGRE036"/>
  </r>
  <r>
    <s v="RR06CU037"/>
    <s v="RR"/>
    <s v="Rolls Royce"/>
    <s v="CU"/>
    <s v="Cullinan"/>
    <n v="2006"/>
    <n v="18"/>
    <n v="22000"/>
    <n v="1222.2222222222222"/>
    <x v="6"/>
    <n v="55000"/>
    <s v="Yes"/>
    <s v="Silver"/>
    <s v="RR06CUSIL037"/>
  </r>
  <r>
    <s v="TY08CM038"/>
    <s v="TY"/>
    <s v="Toyota"/>
    <s v="CM"/>
    <s v="Camry"/>
    <n v="2008"/>
    <n v="16"/>
    <n v="19000"/>
    <n v="1187.5"/>
    <x v="7"/>
    <n v="59000"/>
    <s v="Yes"/>
    <s v="Black"/>
    <s v="TY08CMBLA038"/>
  </r>
  <r>
    <s v="FD10F15039"/>
    <s v="FD"/>
    <s v="Ford"/>
    <s v="F1"/>
    <s v="F-150"/>
    <n v="2010"/>
    <n v="14"/>
    <n v="28000"/>
    <n v="2000"/>
    <x v="8"/>
    <n v="62000"/>
    <s v="Yes"/>
    <s v="White"/>
    <s v="FD10F1WHI039"/>
  </r>
  <r>
    <s v="NI12MX040"/>
    <s v="NI"/>
    <s v="Nissan"/>
    <s v="MX"/>
    <s v="Maxima"/>
    <n v="2012"/>
    <n v="12"/>
    <n v="16000"/>
    <n v="1333.3333333333333"/>
    <x v="9"/>
    <n v="53000"/>
    <s v="Yes"/>
    <s v="Blue"/>
    <s v="NI12MXBLU040"/>
  </r>
  <r>
    <s v="RR14PH041"/>
    <s v="RR"/>
    <s v="Rolls Royce"/>
    <s v="PH"/>
    <s v="Phantom"/>
    <n v="2014"/>
    <n v="10"/>
    <n v="15000"/>
    <n v="1500"/>
    <x v="0"/>
    <n v="50000"/>
    <s v="Yes"/>
    <s v="Black"/>
    <s v="RR14PHBLA041"/>
  </r>
  <r>
    <s v="TY16CR042"/>
    <s v="TY"/>
    <s v="Toyota"/>
    <s v="CR"/>
    <s v="Corolla"/>
    <n v="2016"/>
    <n v="8"/>
    <n v="25000"/>
    <n v="3125"/>
    <x v="1"/>
    <n v="60000"/>
    <s v="Yes"/>
    <s v="White"/>
    <s v="TY16CRWHI042"/>
  </r>
  <r>
    <s v="FD18MU043"/>
    <s v="FD"/>
    <s v="Ford"/>
    <s v="MU"/>
    <s v="Mustang"/>
    <n v="2018"/>
    <n v="6"/>
    <n v="18000"/>
    <n v="3000"/>
    <x v="2"/>
    <n v="55000"/>
    <s v="Yes"/>
    <s v="Red"/>
    <s v="FD18MURED043"/>
  </r>
  <r>
    <s v="NI20AL044"/>
    <s v="NI"/>
    <s v="Nissan"/>
    <s v="AL"/>
    <s v="Altima"/>
    <n v="2020"/>
    <n v="4"/>
    <n v="20000"/>
    <n v="5000"/>
    <x v="3"/>
    <n v="58000"/>
    <s v="Yes"/>
    <s v="Silver"/>
    <s v="NI20ALSIL044"/>
  </r>
  <r>
    <s v="LX96RX045"/>
    <s v="LX"/>
    <s v="Lexus"/>
    <s v="RX"/>
    <s v="RX 350"/>
    <n v="1996"/>
    <n v="28"/>
    <n v="30000"/>
    <n v="1071.4285714285713"/>
    <x v="4"/>
    <n v="15000"/>
    <s v="No"/>
    <s v="Blue"/>
    <s v="LX96RXBLU045"/>
  </r>
  <r>
    <s v="HD98AC046"/>
    <s v="HD"/>
    <s v="Honda"/>
    <s v="AC"/>
    <s v="Accord"/>
    <n v="1998"/>
    <n v="26"/>
    <n v="17000"/>
    <n v="653.84615384615381"/>
    <x v="5"/>
    <n v="52000"/>
    <s v="Yes"/>
    <s v="Grey"/>
    <s v="HD98ACGRE046"/>
  </r>
  <r>
    <s v="RR00CU047"/>
    <s v="RR"/>
    <s v="Rolls Royce"/>
    <s v="CU"/>
    <s v="Cullinan"/>
    <n v="2000"/>
    <n v="24"/>
    <n v="22000"/>
    <n v="916.66666666666663"/>
    <x v="6"/>
    <n v="55000"/>
    <s v="Yes"/>
    <s v="Silver"/>
    <s v="RR00CUSIL047"/>
  </r>
  <r>
    <s v="TY02CM048"/>
    <s v="TY"/>
    <s v="Toyota"/>
    <s v="CM"/>
    <s v="Camry"/>
    <n v="2002"/>
    <n v="22"/>
    <n v="19000"/>
    <n v="863.63636363636363"/>
    <x v="7"/>
    <n v="59000"/>
    <s v="Yes"/>
    <s v="Black"/>
    <s v="TY02CMBLA048"/>
  </r>
  <r>
    <s v="FD04F15049"/>
    <s v="FD"/>
    <s v="Ford"/>
    <s v="F1"/>
    <s v="F-150"/>
    <n v="2004"/>
    <n v="20"/>
    <n v="28000"/>
    <n v="1400"/>
    <x v="8"/>
    <n v="62000"/>
    <s v="Yes"/>
    <s v="White"/>
    <s v="FD04F1WHI049"/>
  </r>
  <r>
    <s v="NI06MX050"/>
    <s v="NI"/>
    <s v="Nissan"/>
    <s v="MX"/>
    <s v="Maxima"/>
    <n v="2006"/>
    <n v="18"/>
    <n v="16000"/>
    <n v="888.88888888888891"/>
    <x v="9"/>
    <n v="53000"/>
    <s v="Yes"/>
    <s v="Blue"/>
    <s v="NI06MXBLU050"/>
  </r>
  <r>
    <s v="RR08PH051"/>
    <s v="RR"/>
    <s v="Rolls Royce"/>
    <s v="PH"/>
    <s v="Phantom"/>
    <n v="2008"/>
    <n v="16"/>
    <n v="15000"/>
    <n v="937.5"/>
    <x v="0"/>
    <n v="50000"/>
    <s v="Yes"/>
    <s v="Black"/>
    <s v="RR08PHBLA051"/>
  </r>
  <r>
    <s v="TY10CR052"/>
    <s v="TY"/>
    <s v="Toyota"/>
    <s v="CR"/>
    <s v="Corolla"/>
    <n v="2010"/>
    <n v="14"/>
    <n v="25000"/>
    <n v="1785.7142857142858"/>
    <x v="1"/>
    <n v="20000"/>
    <s v="No"/>
    <s v="White"/>
    <s v="TY10CRWHI052"/>
  </r>
  <r>
    <s v="FD12MU053"/>
    <s v="FD"/>
    <s v="Ford"/>
    <s v="MU"/>
    <s v="Mustang"/>
    <n v="2012"/>
    <n v="12"/>
    <n v="18000"/>
    <n v="1500"/>
    <x v="2"/>
    <n v="55000"/>
    <s v="Yes"/>
    <s v="Red"/>
    <s v="FD12MURED053"/>
  </r>
  <r>
    <s v="NI14AL054"/>
    <s v="NI"/>
    <s v="Nissan"/>
    <s v="AL"/>
    <s v="Altima"/>
    <n v="2014"/>
    <n v="10"/>
    <n v="20000"/>
    <n v="2000"/>
    <x v="3"/>
    <n v="58000"/>
    <s v="Yes"/>
    <s v="Silver"/>
    <s v="NI14ALSIL054"/>
  </r>
  <r>
    <s v="LX16RX055"/>
    <s v="LX"/>
    <s v="Lexus"/>
    <s v="RX"/>
    <s v="RX 350"/>
    <n v="2016"/>
    <n v="8"/>
    <n v="30000"/>
    <n v="3750"/>
    <x v="4"/>
    <n v="65000"/>
    <s v="Yes"/>
    <s v="Blue"/>
    <s v="LX16RXBLU055"/>
  </r>
  <r>
    <s v="HD18AC056"/>
    <s v="HD"/>
    <s v="Honda"/>
    <s v="AC"/>
    <s v="Accord"/>
    <n v="2018"/>
    <n v="6"/>
    <n v="17000"/>
    <n v="2833.3333333333335"/>
    <x v="5"/>
    <n v="52000"/>
    <s v="Yes"/>
    <s v="Grey"/>
    <s v="HD18ACGRE056"/>
  </r>
  <r>
    <s v="RR20CU057"/>
    <s v="RR"/>
    <s v="Rolls Royce"/>
    <s v="CU"/>
    <s v="Cullinan"/>
    <n v="2020"/>
    <n v="4"/>
    <n v="22000"/>
    <n v="5500"/>
    <x v="6"/>
    <n v="55000"/>
    <s v="Yes"/>
    <s v="Silver"/>
    <s v="RR20CUSIL057"/>
  </r>
  <r>
    <s v="TY96CM058"/>
    <s v="TY"/>
    <s v="Toyota"/>
    <s v="CM"/>
    <s v="Camry"/>
    <n v="1996"/>
    <n v="28"/>
    <n v="19000"/>
    <n v="678.57142857142856"/>
    <x v="7"/>
    <n v="59000"/>
    <s v="Yes"/>
    <s v="Black"/>
    <s v="TY96CMBLA058"/>
  </r>
  <r>
    <s v="FD98F15059"/>
    <s v="FD"/>
    <s v="Ford"/>
    <s v="F1"/>
    <s v="F-150"/>
    <n v="1998"/>
    <n v="26"/>
    <n v="28000"/>
    <n v="1076.9230769230769"/>
    <x v="8"/>
    <n v="62000"/>
    <s v="Yes"/>
    <s v="White"/>
    <s v="FD98F1WHI059"/>
  </r>
  <r>
    <s v="NI00MX060"/>
    <s v="NI"/>
    <s v="Nissan"/>
    <s v="MX"/>
    <s v="Maxima"/>
    <n v="2000"/>
    <n v="24"/>
    <n v="16000"/>
    <n v="666.66666666666663"/>
    <x v="9"/>
    <n v="53000"/>
    <s v="Yes"/>
    <s v="Blue"/>
    <s v="NI00MXBLU060"/>
  </r>
  <r>
    <s v="RR02PH061"/>
    <s v="RR"/>
    <s v="Rolls Royce"/>
    <s v="PH"/>
    <s v="Phantom"/>
    <n v="2002"/>
    <n v="22"/>
    <n v="15000"/>
    <n v="681.81818181818187"/>
    <x v="0"/>
    <n v="50000"/>
    <s v="Yes"/>
    <s v="Black"/>
    <s v="RR02PHBLA061"/>
  </r>
  <r>
    <s v="TY04CR062"/>
    <s v="TY"/>
    <s v="Toyota"/>
    <s v="CR"/>
    <s v="Corolla"/>
    <n v="2004"/>
    <n v="20"/>
    <n v="25000"/>
    <n v="1250"/>
    <x v="1"/>
    <n v="60000"/>
    <s v="Yes"/>
    <s v="White"/>
    <s v="TY04CRWHI062"/>
  </r>
  <r>
    <s v="FD06MU063"/>
    <s v="FD"/>
    <s v="Ford"/>
    <s v="MU"/>
    <s v="Mustang"/>
    <n v="2006"/>
    <n v="18"/>
    <n v="18000"/>
    <n v="1000"/>
    <x v="2"/>
    <n v="55000"/>
    <s v="Yes"/>
    <s v="Red"/>
    <s v="FD06MURED063"/>
  </r>
  <r>
    <s v="NI08AL064"/>
    <s v="NI"/>
    <s v="Nissan"/>
    <s v="AL"/>
    <s v="Altima"/>
    <n v="2008"/>
    <n v="16"/>
    <n v="20000"/>
    <n v="1250"/>
    <x v="3"/>
    <n v="58000"/>
    <s v="Yes"/>
    <s v="Silver"/>
    <s v="NI08ALSIL064"/>
  </r>
  <r>
    <s v="LX10RX065"/>
    <s v="LX"/>
    <s v="Lexus"/>
    <s v="RX"/>
    <s v="RX 350"/>
    <n v="2010"/>
    <n v="14"/>
    <n v="30000"/>
    <n v="2142.8571428571427"/>
    <x v="4"/>
    <n v="65000"/>
    <s v="Yes"/>
    <s v="Blue"/>
    <s v="LX10RXBLU065"/>
  </r>
  <r>
    <s v="HD12AC066"/>
    <s v="HD"/>
    <s v="Honda"/>
    <s v="AC"/>
    <s v="Accord"/>
    <n v="2012"/>
    <n v="12"/>
    <n v="17000"/>
    <n v="1416.6666666666667"/>
    <x v="5"/>
    <n v="52000"/>
    <s v="Yes"/>
    <s v="Grey"/>
    <s v="HD12ACGRE066"/>
  </r>
  <r>
    <s v="RR14CU067"/>
    <s v="RR"/>
    <s v="Rolls Royce"/>
    <s v="CU"/>
    <s v="Cullinan"/>
    <n v="2014"/>
    <n v="10"/>
    <n v="22000"/>
    <n v="2200"/>
    <x v="6"/>
    <n v="55000"/>
    <s v="Yes"/>
    <s v="Silver"/>
    <s v="RR14CUSIL067"/>
  </r>
  <r>
    <s v="TY16CM068"/>
    <s v="TY"/>
    <s v="Toyota"/>
    <s v="CM"/>
    <s v="Camry"/>
    <n v="2016"/>
    <n v="8"/>
    <n v="19000"/>
    <n v="2375"/>
    <x v="7"/>
    <n v="59000"/>
    <s v="Yes"/>
    <s v="Black"/>
    <s v="TY16CMBLA068"/>
  </r>
  <r>
    <s v="FD18F15069"/>
    <s v="FD"/>
    <s v="Ford"/>
    <s v="F1"/>
    <s v="F-150"/>
    <n v="2018"/>
    <n v="6"/>
    <n v="28000"/>
    <n v="4666.666666666667"/>
    <x v="8"/>
    <n v="62000"/>
    <s v="Yes"/>
    <s v="White"/>
    <s v="FD18F1WHI069"/>
  </r>
  <r>
    <s v="NI20MX070"/>
    <s v="NI"/>
    <s v="Nissan"/>
    <s v="MX"/>
    <s v="Maxima"/>
    <n v="2020"/>
    <n v="4"/>
    <n v="16000"/>
    <n v="4000"/>
    <x v="9"/>
    <n v="53000"/>
    <s v="Yes"/>
    <s v="Blue"/>
    <s v="NI20MXBLU070"/>
  </r>
  <r>
    <s v="RR96PH071"/>
    <s v="RR"/>
    <s v="Rolls Royce"/>
    <s v="PH"/>
    <s v="Phantom"/>
    <n v="1996"/>
    <n v="28"/>
    <n v="15000"/>
    <n v="535.71428571428567"/>
    <x v="0"/>
    <n v="50000"/>
    <s v="Yes"/>
    <s v="Black"/>
    <s v="RR96PHBLA071"/>
  </r>
  <r>
    <s v="TY98CR072"/>
    <s v="TY"/>
    <s v="Toyota"/>
    <s v="CR"/>
    <s v="Corolla"/>
    <n v="1998"/>
    <n v="26"/>
    <n v="25000"/>
    <n v="961.53846153846155"/>
    <x v="1"/>
    <n v="60000"/>
    <s v="Yes"/>
    <s v="White"/>
    <s v="TY98CRWHI072"/>
  </r>
  <r>
    <s v="FD00MU073"/>
    <s v="FD"/>
    <s v="Ford"/>
    <s v="MU"/>
    <s v="Mustang"/>
    <n v="2000"/>
    <n v="24"/>
    <n v="18000"/>
    <n v="750"/>
    <x v="2"/>
    <n v="55000"/>
    <s v="Yes"/>
    <s v="Red"/>
    <s v="FD00MURED073"/>
  </r>
  <r>
    <s v="NI02AL074"/>
    <s v="NI"/>
    <s v="Nissan"/>
    <s v="AL"/>
    <s v="Altima"/>
    <n v="2002"/>
    <n v="22"/>
    <n v="20000"/>
    <n v="909.09090909090912"/>
    <x v="3"/>
    <n v="58000"/>
    <s v="Yes"/>
    <s v="Silver"/>
    <s v="NI02ALSIL074"/>
  </r>
  <r>
    <s v="LX04RX075"/>
    <s v="LX"/>
    <s v="Lexus"/>
    <s v="RX"/>
    <s v="RX 350"/>
    <n v="2004"/>
    <n v="20"/>
    <n v="30000"/>
    <n v="1500"/>
    <x v="4"/>
    <n v="65000"/>
    <s v="Yes"/>
    <s v="Blue"/>
    <s v="LX04RXBLU075"/>
  </r>
  <r>
    <s v="HD06AC076"/>
    <s v="HD"/>
    <s v="Honda"/>
    <s v="AC"/>
    <s v="Accord"/>
    <n v="2006"/>
    <n v="18"/>
    <n v="17000"/>
    <n v="944.44444444444446"/>
    <x v="5"/>
    <n v="52000"/>
    <s v="Yes"/>
    <s v="Grey"/>
    <s v="HD06ACGRE076"/>
  </r>
  <r>
    <s v="RR08CU077"/>
    <s v="RR"/>
    <s v="Rolls Royce"/>
    <s v="CU"/>
    <s v="Cullinan"/>
    <n v="2008"/>
    <n v="16"/>
    <n v="22000"/>
    <n v="1375"/>
    <x v="6"/>
    <n v="55000"/>
    <s v="Yes"/>
    <s v="Silver"/>
    <s v="RR08CUSIL077"/>
  </r>
  <r>
    <s v="TY10CM078"/>
    <s v="TY"/>
    <s v="Toyota"/>
    <s v="CM"/>
    <s v="Camry"/>
    <n v="2010"/>
    <n v="14"/>
    <n v="19000"/>
    <n v="1357.1428571428571"/>
    <x v="7"/>
    <n v="59000"/>
    <s v="Yes"/>
    <s v="Black"/>
    <s v="TY10CMBLA078"/>
  </r>
  <r>
    <s v="FD12F15079"/>
    <s v="FD"/>
    <s v="Ford"/>
    <s v="F1"/>
    <s v="F-150"/>
    <n v="2012"/>
    <n v="12"/>
    <n v="28000"/>
    <n v="2333.3333333333335"/>
    <x v="8"/>
    <n v="62000"/>
    <s v="Yes"/>
    <s v="White"/>
    <s v="FD12F1WHI079"/>
  </r>
  <r>
    <s v="NI14MX080"/>
    <s v="NI"/>
    <s v="Nissan"/>
    <s v="MX"/>
    <s v="Maxima"/>
    <n v="2014"/>
    <n v="10"/>
    <n v="16000"/>
    <n v="1600"/>
    <x v="9"/>
    <n v="53000"/>
    <s v="Yes"/>
    <s v="Blue"/>
    <s v="NI14MXBLU080"/>
  </r>
  <r>
    <s v="RR16PH081"/>
    <s v="RR"/>
    <s v="Rolls Royce"/>
    <s v="PH"/>
    <s v="Phantom"/>
    <n v="2016"/>
    <n v="8"/>
    <n v="15000"/>
    <n v="1875"/>
    <x v="0"/>
    <n v="50000"/>
    <s v="Yes"/>
    <s v="Black"/>
    <s v="RR16PHBLA081"/>
  </r>
  <r>
    <s v="TY18CR082"/>
    <s v="TY"/>
    <s v="Toyota"/>
    <s v="CR"/>
    <s v="Corolla"/>
    <n v="2018"/>
    <n v="6"/>
    <n v="25000"/>
    <n v="4166.666666666667"/>
    <x v="1"/>
    <n v="60000"/>
    <s v="Yes"/>
    <s v="White"/>
    <s v="TY18CRWHI082"/>
  </r>
  <r>
    <s v="FD20MU083"/>
    <s v="FD"/>
    <s v="Ford"/>
    <s v="MU"/>
    <s v="Mustang"/>
    <n v="2020"/>
    <n v="4"/>
    <n v="18000"/>
    <n v="4500"/>
    <x v="2"/>
    <n v="55000"/>
    <s v="Yes"/>
    <s v="Red"/>
    <s v="FD20MURED083"/>
  </r>
  <r>
    <s v="NI96AL084"/>
    <s v="NI"/>
    <s v="Nissan"/>
    <s v="AL"/>
    <s v="Altima"/>
    <n v="1996"/>
    <n v="28"/>
    <n v="20000"/>
    <n v="714.28571428571433"/>
    <x v="3"/>
    <n v="58000"/>
    <s v="Yes"/>
    <s v="Silver"/>
    <s v="NI96ALSIL084"/>
  </r>
  <r>
    <s v="LX98RX085"/>
    <s v="LX"/>
    <s v="Lexus"/>
    <s v="RX"/>
    <s v="RX 350"/>
    <n v="1998"/>
    <n v="26"/>
    <n v="30000"/>
    <n v="1153.8461538461538"/>
    <x v="4"/>
    <n v="65000"/>
    <s v="Yes"/>
    <s v="Blue"/>
    <s v="LX98RXBLU085"/>
  </r>
  <r>
    <s v="HD00AC086"/>
    <s v="HD"/>
    <s v="Honda"/>
    <s v="AC"/>
    <s v="Accord"/>
    <n v="2000"/>
    <n v="24"/>
    <n v="17000"/>
    <n v="708.33333333333337"/>
    <x v="5"/>
    <n v="52000"/>
    <s v="Yes"/>
    <s v="Grey"/>
    <s v="HD00ACGRE086"/>
  </r>
  <r>
    <s v="RR02CU087"/>
    <s v="RR"/>
    <s v="Rolls Royce"/>
    <s v="CU"/>
    <s v="Cullinan"/>
    <n v="2002"/>
    <n v="22"/>
    <n v="22000"/>
    <n v="1000"/>
    <x v="6"/>
    <n v="55000"/>
    <s v="Yes"/>
    <s v="Silver"/>
    <s v="RR02CUSIL087"/>
  </r>
  <r>
    <s v="TY04CM088"/>
    <s v="TY"/>
    <s v="Toyota"/>
    <s v="CM"/>
    <s v="Camry"/>
    <n v="2004"/>
    <n v="20"/>
    <n v="19000"/>
    <n v="950"/>
    <x v="7"/>
    <n v="59000"/>
    <s v="Yes"/>
    <s v="Black"/>
    <s v="TY04CMBLA088"/>
  </r>
  <r>
    <s v="FD06F15089"/>
    <s v="FD"/>
    <s v="Ford"/>
    <s v="F1"/>
    <s v="F-150"/>
    <n v="2006"/>
    <n v="18"/>
    <n v="28000"/>
    <n v="1555.5555555555557"/>
    <x v="8"/>
    <n v="62000"/>
    <s v="Yes"/>
    <s v="White"/>
    <s v="FD06F1WHI089"/>
  </r>
  <r>
    <s v="NI08MX090"/>
    <s v="NI"/>
    <s v="Nissan"/>
    <s v="MX"/>
    <s v="Maxima"/>
    <n v="2008"/>
    <n v="16"/>
    <n v="16000"/>
    <n v="1000"/>
    <x v="9"/>
    <n v="53000"/>
    <s v="Yes"/>
    <s v="Blue"/>
    <s v="NI08MXBLU090"/>
  </r>
  <r>
    <s v="RR10PH091"/>
    <s v="RR"/>
    <s v="Rolls Royce"/>
    <s v="PH"/>
    <s v="Phantom"/>
    <n v="2010"/>
    <n v="14"/>
    <n v="15000"/>
    <n v="1071.4285714285713"/>
    <x v="0"/>
    <n v="50000"/>
    <s v="Yes"/>
    <s v="Black"/>
    <s v="RR10PHBLA091"/>
  </r>
  <r>
    <s v="TY12CR092"/>
    <s v="TY"/>
    <s v="Toyota"/>
    <s v="CR"/>
    <s v="Corolla"/>
    <n v="2012"/>
    <n v="12"/>
    <n v="25000"/>
    <n v="2083.3333333333335"/>
    <x v="1"/>
    <n v="60000"/>
    <s v="Yes"/>
    <s v="White"/>
    <s v="TY12CRWHI092"/>
  </r>
  <r>
    <s v="FD14MU093"/>
    <s v="FD"/>
    <s v="Ford"/>
    <s v="MU"/>
    <s v="Mustang"/>
    <n v="2014"/>
    <n v="10"/>
    <n v="18000"/>
    <n v="1800"/>
    <x v="2"/>
    <n v="55000"/>
    <s v="Yes"/>
    <s v="Red"/>
    <s v="FD14MURED093"/>
  </r>
  <r>
    <s v="NI16AL094"/>
    <s v="NI"/>
    <s v="Nissan"/>
    <s v="AL"/>
    <s v="Altima"/>
    <n v="2016"/>
    <n v="8"/>
    <n v="20000"/>
    <n v="2500"/>
    <x v="3"/>
    <n v="58000"/>
    <s v="Yes"/>
    <s v="Silver"/>
    <s v="NI16ALSIL094"/>
  </r>
  <r>
    <s v="LX18RX095"/>
    <s v="LX"/>
    <s v="Lexus"/>
    <s v="RX"/>
    <s v="RX 350"/>
    <n v="2018"/>
    <n v="6"/>
    <n v="30000"/>
    <n v="5000"/>
    <x v="4"/>
    <n v="65000"/>
    <s v="Yes"/>
    <s v="Blue"/>
    <s v="LX18RXBLU095"/>
  </r>
  <r>
    <s v="HD20AC096"/>
    <s v="HD"/>
    <s v="Honda"/>
    <s v="AC"/>
    <s v="Accord"/>
    <n v="2020"/>
    <n v="4"/>
    <n v="17000"/>
    <n v="4250"/>
    <x v="5"/>
    <n v="52000"/>
    <s v="Yes"/>
    <s v="Grey"/>
    <s v="HD20ACGRE096"/>
  </r>
  <r>
    <s v="RR96CU097"/>
    <s v="RR"/>
    <s v="Rolls Royce"/>
    <s v="CU"/>
    <s v="Cullinan"/>
    <n v="1996"/>
    <n v="28"/>
    <n v="22000"/>
    <n v="785.71428571428567"/>
    <x v="6"/>
    <n v="55000"/>
    <s v="Yes"/>
    <s v="Silver"/>
    <s v="RR96CUSIL097"/>
  </r>
  <r>
    <s v="TY98CM098"/>
    <s v="TY"/>
    <s v="Toyota"/>
    <s v="CM"/>
    <s v="Camry"/>
    <n v="1998"/>
    <n v="26"/>
    <n v="19000"/>
    <n v="730.76923076923072"/>
    <x v="7"/>
    <n v="59000"/>
    <s v="Yes"/>
    <s v="Black"/>
    <s v="TY98CMBLA098"/>
  </r>
  <r>
    <s v="FD00F15099"/>
    <s v="FD"/>
    <s v="Ford"/>
    <s v="F1"/>
    <s v="F-150"/>
    <n v="2000"/>
    <n v="24"/>
    <n v="28000"/>
    <n v="1166.6666666666667"/>
    <x v="8"/>
    <n v="62000"/>
    <s v="Yes"/>
    <s v="White"/>
    <s v="FD00F1WHI099"/>
  </r>
  <r>
    <s v="NI02MX100"/>
    <s v="NI"/>
    <s v="Nissan"/>
    <s v="MX"/>
    <s v="Maxima"/>
    <n v="2002"/>
    <n v="22"/>
    <n v="16000"/>
    <n v="727.27272727272725"/>
    <x v="9"/>
    <n v="53000"/>
    <s v="Yes"/>
    <s v="Blue"/>
    <s v="NI02MXBLU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923D6-FA2F-4308-8C96-617F6D4DF3F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4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165" showAll="0"/>
    <pivotField numFmtId="165" showAll="0"/>
    <pivotField axis="axisRow" showAll="0">
      <items count="11">
        <item x="7"/>
        <item x="2"/>
        <item x="1"/>
        <item x="8"/>
        <item x="5"/>
        <item x="0"/>
        <item x="4"/>
        <item x="9"/>
        <item x="6"/>
        <item x="3"/>
        <item t="default"/>
      </items>
    </pivotField>
    <pivotField showAll="0"/>
    <pivotField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Miles" fld="7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I15" sqref="I15"/>
    </sheetView>
  </sheetViews>
  <sheetFormatPr defaultRowHeight="15" x14ac:dyDescent="0.25"/>
  <cols>
    <col min="1" max="2" width="13.7109375" style="1" customWidth="1"/>
    <col min="3" max="3" width="15" style="1" customWidth="1"/>
    <col min="5" max="5" width="13.42578125" style="1" customWidth="1"/>
    <col min="6" max="6" width="18.7109375" style="1" bestFit="1" customWidth="1"/>
    <col min="7" max="7" width="18.7109375" style="1" customWidth="1"/>
    <col min="8" max="8" width="10" style="5" bestFit="1" customWidth="1"/>
    <col min="9" max="9" width="9" style="5" bestFit="1" customWidth="1"/>
    <col min="10" max="10" width="12" style="1" customWidth="1"/>
    <col min="11" max="12" width="11.28515625" style="1" customWidth="1"/>
    <col min="13" max="13" width="10.5703125" style="1" customWidth="1"/>
    <col min="14" max="14" width="13.7109375" bestFit="1" customWidth="1"/>
  </cols>
  <sheetData>
    <row r="1" spans="1:14" s="3" customFormat="1" ht="31.5" x14ac:dyDescent="0.25">
      <c r="A1" s="2" t="s">
        <v>0</v>
      </c>
      <c r="B1" s="2" t="s">
        <v>142</v>
      </c>
      <c r="C1" s="2" t="s">
        <v>2</v>
      </c>
      <c r="D1" s="3" t="s">
        <v>141</v>
      </c>
      <c r="E1" s="2" t="s">
        <v>1</v>
      </c>
      <c r="F1" s="2" t="s">
        <v>3</v>
      </c>
      <c r="G1" s="2" t="s">
        <v>140</v>
      </c>
      <c r="H1" s="4" t="s">
        <v>4</v>
      </c>
      <c r="I1" s="4" t="s">
        <v>143</v>
      </c>
      <c r="J1" s="2" t="s">
        <v>5</v>
      </c>
      <c r="K1" s="2" t="s">
        <v>6</v>
      </c>
      <c r="L1" s="2" t="s">
        <v>144</v>
      </c>
      <c r="M1" s="2" t="s">
        <v>7</v>
      </c>
      <c r="N1" s="3" t="s">
        <v>145</v>
      </c>
    </row>
    <row r="2" spans="1:14" x14ac:dyDescent="0.25">
      <c r="A2" s="1" t="s">
        <v>8</v>
      </c>
      <c r="B2" s="1" t="str">
        <f>LEFT(A2,2)</f>
        <v>RR</v>
      </c>
      <c r="C2" s="1" t="s">
        <v>10</v>
      </c>
      <c r="D2" t="str">
        <f>MID(A2,5,2)</f>
        <v>PH</v>
      </c>
      <c r="E2" s="1" t="s">
        <v>9</v>
      </c>
      <c r="F2" s="1">
        <v>1996</v>
      </c>
      <c r="G2" s="1">
        <f>2024-F2</f>
        <v>28</v>
      </c>
      <c r="H2" s="5">
        <v>15000</v>
      </c>
      <c r="I2" s="5">
        <f>H2/G2</f>
        <v>535.71428571428567</v>
      </c>
      <c r="J2" s="1" t="s">
        <v>11</v>
      </c>
      <c r="K2" s="1">
        <v>50000</v>
      </c>
      <c r="L2" s="1" t="str">
        <f>IF(H2&lt;=K2,"Yes","No")</f>
        <v>Yes</v>
      </c>
      <c r="M2" s="1" t="s">
        <v>12</v>
      </c>
      <c r="N2" t="str">
        <f>CONCATENATE(B2,RIGHT(F2,2),D2,UPPER(LEFT(M2,3)),RIGHT(A2,3))</f>
        <v>RR96PHBLA001</v>
      </c>
    </row>
    <row r="3" spans="1:14" x14ac:dyDescent="0.25">
      <c r="A3" s="1" t="s">
        <v>110</v>
      </c>
      <c r="B3" s="1" t="str">
        <f>LEFT(A3,2)</f>
        <v>RR</v>
      </c>
      <c r="C3" s="1" t="s">
        <v>10</v>
      </c>
      <c r="D3" t="str">
        <f>MID(A3,5,2)</f>
        <v>PH</v>
      </c>
      <c r="E3" s="1" t="s">
        <v>9</v>
      </c>
      <c r="F3" s="1">
        <v>1996</v>
      </c>
      <c r="G3" s="1">
        <f>2024-F3</f>
        <v>28</v>
      </c>
      <c r="H3" s="5">
        <v>15000</v>
      </c>
      <c r="I3" s="5">
        <f>H3/G3</f>
        <v>535.71428571428567</v>
      </c>
      <c r="J3" s="1" t="s">
        <v>11</v>
      </c>
      <c r="K3" s="1">
        <v>50000</v>
      </c>
      <c r="L3" s="1" t="str">
        <f>IF(H3&lt;=K3,"Yes","No")</f>
        <v>Yes</v>
      </c>
      <c r="M3" s="1" t="s">
        <v>12</v>
      </c>
      <c r="N3" t="str">
        <f>CONCATENATE(B3,RIGHT(F3,2),D3,UPPER(LEFT(M3,3)),RIGHT(A3,3))</f>
        <v>RR96PHBLA071</v>
      </c>
    </row>
    <row r="4" spans="1:14" x14ac:dyDescent="0.25">
      <c r="A4" s="1" t="s">
        <v>60</v>
      </c>
      <c r="B4" s="1" t="str">
        <f>LEFT(A4,2)</f>
        <v>RR</v>
      </c>
      <c r="C4" s="1" t="s">
        <v>10</v>
      </c>
      <c r="D4" t="str">
        <f>MID(A4,5,2)</f>
        <v>PH</v>
      </c>
      <c r="E4" s="1" t="s">
        <v>9</v>
      </c>
      <c r="F4" s="1">
        <v>2000</v>
      </c>
      <c r="G4" s="1">
        <f>2024-F4</f>
        <v>24</v>
      </c>
      <c r="H4" s="5">
        <v>15000</v>
      </c>
      <c r="I4" s="5">
        <f>H4/G4</f>
        <v>625</v>
      </c>
      <c r="J4" s="1" t="s">
        <v>11</v>
      </c>
      <c r="K4" s="1">
        <v>50000</v>
      </c>
      <c r="L4" s="1" t="str">
        <f>IF(H4&lt;=K4,"Yes","No")</f>
        <v>Yes</v>
      </c>
      <c r="M4" s="1" t="s">
        <v>12</v>
      </c>
      <c r="N4" t="str">
        <f>CONCATENATE(B4,RIGHT(F4,2),D4,UPPER(LEFT(M4,3)),RIGHT(A4,3))</f>
        <v>RR00PHBLA021</v>
      </c>
    </row>
    <row r="5" spans="1:14" x14ac:dyDescent="0.25">
      <c r="A5" s="1" t="s">
        <v>85</v>
      </c>
      <c r="B5" s="1" t="str">
        <f>LEFT(A5,2)</f>
        <v>HD</v>
      </c>
      <c r="C5" s="1" t="s">
        <v>35</v>
      </c>
      <c r="D5" t="str">
        <f>MID(A5,5,2)</f>
        <v>AC</v>
      </c>
      <c r="E5" s="1" t="s">
        <v>34</v>
      </c>
      <c r="F5" s="1">
        <v>1998</v>
      </c>
      <c r="G5" s="1">
        <f>2024-F5</f>
        <v>26</v>
      </c>
      <c r="H5" s="5">
        <v>17000</v>
      </c>
      <c r="I5" s="5">
        <f>H5/G5</f>
        <v>653.84615384615381</v>
      </c>
      <c r="J5" s="1" t="s">
        <v>36</v>
      </c>
      <c r="K5" s="1">
        <v>52000</v>
      </c>
      <c r="L5" s="1" t="str">
        <f>IF(H5&lt;=K5,"Yes","No")</f>
        <v>Yes</v>
      </c>
      <c r="M5" s="1" t="s">
        <v>37</v>
      </c>
      <c r="N5" t="str">
        <f>CONCATENATE(B5,RIGHT(F5,2),D5,UPPER(LEFT(M5,3)),RIGHT(A5,3))</f>
        <v>HD98ACGRE046</v>
      </c>
    </row>
    <row r="6" spans="1:14" x14ac:dyDescent="0.25">
      <c r="A6" s="1" t="s">
        <v>99</v>
      </c>
      <c r="B6" s="1" t="str">
        <f>LEFT(A6,2)</f>
        <v>NI</v>
      </c>
      <c r="C6" s="1" t="s">
        <v>25</v>
      </c>
      <c r="D6" t="str">
        <f>MID(A6,5,2)</f>
        <v>MX</v>
      </c>
      <c r="E6" s="1" t="s">
        <v>48</v>
      </c>
      <c r="F6" s="1">
        <v>2000</v>
      </c>
      <c r="G6" s="1">
        <f>2024-F6</f>
        <v>24</v>
      </c>
      <c r="H6" s="5">
        <v>16000</v>
      </c>
      <c r="I6" s="5">
        <f>H6/G6</f>
        <v>666.66666666666663</v>
      </c>
      <c r="J6" s="1" t="s">
        <v>49</v>
      </c>
      <c r="K6" s="1">
        <v>53000</v>
      </c>
      <c r="L6" s="1" t="str">
        <f>IF(H6&lt;=K6,"Yes","No")</f>
        <v>Yes</v>
      </c>
      <c r="M6" s="1" t="s">
        <v>32</v>
      </c>
      <c r="N6" t="str">
        <f>CONCATENATE(B6,RIGHT(F6,2),D6,UPPER(LEFT(M6,3)),RIGHT(A6,3))</f>
        <v>NI00MXBLU060</v>
      </c>
    </row>
    <row r="7" spans="1:14" x14ac:dyDescent="0.25">
      <c r="A7" s="1" t="s">
        <v>97</v>
      </c>
      <c r="B7" s="1" t="str">
        <f>LEFT(A7,2)</f>
        <v>TY</v>
      </c>
      <c r="C7" s="1" t="s">
        <v>15</v>
      </c>
      <c r="D7" t="str">
        <f>MID(A7,5,2)</f>
        <v>CM</v>
      </c>
      <c r="E7" s="1" t="s">
        <v>42</v>
      </c>
      <c r="F7" s="1">
        <v>1996</v>
      </c>
      <c r="G7" s="1">
        <f>2024-F7</f>
        <v>28</v>
      </c>
      <c r="H7" s="5">
        <v>19000</v>
      </c>
      <c r="I7" s="5">
        <f>H7/G7</f>
        <v>678.57142857142856</v>
      </c>
      <c r="J7" s="1" t="s">
        <v>43</v>
      </c>
      <c r="K7" s="1">
        <v>59000</v>
      </c>
      <c r="L7" s="1" t="str">
        <f>IF(H7&lt;=K7,"Yes","No")</f>
        <v>Yes</v>
      </c>
      <c r="M7" s="1" t="s">
        <v>12</v>
      </c>
      <c r="N7" t="str">
        <f>CONCATENATE(B7,RIGHT(F7,2),D7,UPPER(LEFT(M7,3)),RIGHT(A7,3))</f>
        <v>TY96CMBLA058</v>
      </c>
    </row>
    <row r="8" spans="1:14" x14ac:dyDescent="0.25">
      <c r="A8" s="1" t="s">
        <v>100</v>
      </c>
      <c r="B8" s="1" t="str">
        <f>LEFT(A8,2)</f>
        <v>RR</v>
      </c>
      <c r="C8" s="1" t="s">
        <v>10</v>
      </c>
      <c r="D8" t="str">
        <f>MID(A8,5,2)</f>
        <v>PH</v>
      </c>
      <c r="E8" s="1" t="s">
        <v>9</v>
      </c>
      <c r="F8" s="1">
        <v>2002</v>
      </c>
      <c r="G8" s="1">
        <f>2024-F8</f>
        <v>22</v>
      </c>
      <c r="H8" s="5">
        <v>15000</v>
      </c>
      <c r="I8" s="5">
        <f>H8/G8</f>
        <v>681.81818181818187</v>
      </c>
      <c r="J8" s="1" t="s">
        <v>11</v>
      </c>
      <c r="K8" s="1">
        <v>50000</v>
      </c>
      <c r="L8" s="1" t="str">
        <f>IF(H8&lt;=K8,"Yes","No")</f>
        <v>Yes</v>
      </c>
      <c r="M8" s="1" t="s">
        <v>12</v>
      </c>
      <c r="N8" t="str">
        <f>CONCATENATE(B8,RIGHT(F8,2),D8,UPPER(LEFT(M8,3)),RIGHT(A8,3))</f>
        <v>RR02PHBLA061</v>
      </c>
    </row>
    <row r="9" spans="1:14" x14ac:dyDescent="0.25">
      <c r="A9" s="1" t="s">
        <v>72</v>
      </c>
      <c r="B9" s="1" t="str">
        <f>LEFT(A9,2)</f>
        <v>FD</v>
      </c>
      <c r="C9" s="1" t="s">
        <v>20</v>
      </c>
      <c r="D9" t="str">
        <f>MID(A9,5,2)</f>
        <v>MU</v>
      </c>
      <c r="E9" s="1" t="s">
        <v>19</v>
      </c>
      <c r="F9" s="1">
        <v>1998</v>
      </c>
      <c r="G9" s="1">
        <f>2024-F9</f>
        <v>26</v>
      </c>
      <c r="H9" s="5">
        <v>18000</v>
      </c>
      <c r="I9" s="5">
        <f>H9/G9</f>
        <v>692.30769230769226</v>
      </c>
      <c r="J9" s="1" t="s">
        <v>21</v>
      </c>
      <c r="K9" s="1">
        <v>55000</v>
      </c>
      <c r="L9" s="1" t="str">
        <f>IF(H9&lt;=K9,"Yes","No")</f>
        <v>Yes</v>
      </c>
      <c r="M9" s="1" t="s">
        <v>22</v>
      </c>
      <c r="N9" t="str">
        <f>CONCATENATE(B9,RIGHT(F9,2),D9,UPPER(LEFT(M9,3)),RIGHT(A9,3))</f>
        <v>FD98MURED033</v>
      </c>
    </row>
    <row r="10" spans="1:14" x14ac:dyDescent="0.25">
      <c r="A10" s="1" t="s">
        <v>125</v>
      </c>
      <c r="B10" s="1" t="str">
        <f>LEFT(A10,2)</f>
        <v>HD</v>
      </c>
      <c r="C10" s="1" t="s">
        <v>35</v>
      </c>
      <c r="D10" t="str">
        <f>MID(A10,5,2)</f>
        <v>AC</v>
      </c>
      <c r="E10" s="1" t="s">
        <v>34</v>
      </c>
      <c r="F10" s="1">
        <v>2000</v>
      </c>
      <c r="G10" s="1">
        <f>2024-F10</f>
        <v>24</v>
      </c>
      <c r="H10" s="5">
        <v>17000</v>
      </c>
      <c r="I10" s="5">
        <f>H10/G10</f>
        <v>708.33333333333337</v>
      </c>
      <c r="J10" s="1" t="s">
        <v>36</v>
      </c>
      <c r="K10" s="1">
        <v>52000</v>
      </c>
      <c r="L10" s="1" t="str">
        <f>IF(H10&lt;=K10,"Yes","No")</f>
        <v>Yes</v>
      </c>
      <c r="M10" s="1" t="s">
        <v>37</v>
      </c>
      <c r="N10" t="str">
        <f>CONCATENATE(B10,RIGHT(F10,2),D10,UPPER(LEFT(M10,3)),RIGHT(A10,3))</f>
        <v>HD00ACGRE086</v>
      </c>
    </row>
    <row r="11" spans="1:14" x14ac:dyDescent="0.25">
      <c r="A11" s="1" t="s">
        <v>123</v>
      </c>
      <c r="B11" s="1" t="str">
        <f>LEFT(A11,2)</f>
        <v>NI</v>
      </c>
      <c r="C11" s="1" t="s">
        <v>25</v>
      </c>
      <c r="D11" t="str">
        <f>MID(A11,5,2)</f>
        <v>AL</v>
      </c>
      <c r="E11" s="1" t="s">
        <v>24</v>
      </c>
      <c r="F11" s="1">
        <v>1996</v>
      </c>
      <c r="G11" s="1">
        <f>2024-F11</f>
        <v>28</v>
      </c>
      <c r="H11" s="5">
        <v>20000</v>
      </c>
      <c r="I11" s="5">
        <f>H11/G11</f>
        <v>714.28571428571433</v>
      </c>
      <c r="J11" s="1" t="s">
        <v>26</v>
      </c>
      <c r="K11" s="1">
        <v>58000</v>
      </c>
      <c r="L11" s="1" t="str">
        <f>IF(H11&lt;=K11,"Yes","No")</f>
        <v>Yes</v>
      </c>
      <c r="M11" s="1" t="s">
        <v>27</v>
      </c>
      <c r="N11" t="str">
        <f>CONCATENATE(B11,RIGHT(F11,2),D11,UPPER(LEFT(M11,3)),RIGHT(A11,3))</f>
        <v>NI96ALSIL084</v>
      </c>
    </row>
    <row r="12" spans="1:14" x14ac:dyDescent="0.25">
      <c r="A12" s="1" t="s">
        <v>139</v>
      </c>
      <c r="B12" s="1" t="str">
        <f>LEFT(A12,2)</f>
        <v>NI</v>
      </c>
      <c r="C12" s="1" t="s">
        <v>25</v>
      </c>
      <c r="D12" t="str">
        <f>MID(A12,5,2)</f>
        <v>MX</v>
      </c>
      <c r="E12" s="1" t="s">
        <v>48</v>
      </c>
      <c r="F12" s="1">
        <v>2002</v>
      </c>
      <c r="G12" s="1">
        <f>2024-F12</f>
        <v>22</v>
      </c>
      <c r="H12" s="5">
        <v>16000</v>
      </c>
      <c r="I12" s="5">
        <f>H12/G12</f>
        <v>727.27272727272725</v>
      </c>
      <c r="J12" s="1" t="s">
        <v>49</v>
      </c>
      <c r="K12" s="1">
        <v>53000</v>
      </c>
      <c r="L12" s="1" t="str">
        <f>IF(H12&lt;=K12,"Yes","No")</f>
        <v>Yes</v>
      </c>
      <c r="M12" s="1" t="s">
        <v>32</v>
      </c>
      <c r="N12" t="str">
        <f>CONCATENATE(B12,RIGHT(F12,2),D12,UPPER(LEFT(M12,3)),RIGHT(A12,3))</f>
        <v>NI02MXBLU100</v>
      </c>
    </row>
    <row r="13" spans="1:14" x14ac:dyDescent="0.25">
      <c r="A13" s="1" t="s">
        <v>137</v>
      </c>
      <c r="B13" s="1" t="str">
        <f>LEFT(A13,2)</f>
        <v>TY</v>
      </c>
      <c r="C13" s="1" t="s">
        <v>15</v>
      </c>
      <c r="D13" t="str">
        <f>MID(A13,5,2)</f>
        <v>CM</v>
      </c>
      <c r="E13" s="1" t="s">
        <v>42</v>
      </c>
      <c r="F13" s="1">
        <v>1998</v>
      </c>
      <c r="G13" s="1">
        <f>2024-F13</f>
        <v>26</v>
      </c>
      <c r="H13" s="5">
        <v>19000</v>
      </c>
      <c r="I13" s="5">
        <f>H13/G13</f>
        <v>730.76923076923072</v>
      </c>
      <c r="J13" s="1" t="s">
        <v>43</v>
      </c>
      <c r="K13" s="1">
        <v>59000</v>
      </c>
      <c r="L13" s="1" t="str">
        <f>IF(H13&lt;=K13,"Yes","No")</f>
        <v>Yes</v>
      </c>
      <c r="M13" s="1" t="s">
        <v>12</v>
      </c>
      <c r="N13" t="str">
        <f>CONCATENATE(B13,RIGHT(F13,2),D13,UPPER(LEFT(M13,3)),RIGHT(A13,3))</f>
        <v>TY98CMBLA098</v>
      </c>
    </row>
    <row r="14" spans="1:14" x14ac:dyDescent="0.25">
      <c r="A14" s="1" t="s">
        <v>18</v>
      </c>
      <c r="B14" s="1" t="str">
        <f>LEFT(A14,2)</f>
        <v>FD</v>
      </c>
      <c r="C14" s="1" t="s">
        <v>20</v>
      </c>
      <c r="D14" t="str">
        <f>MID(A14,5,2)</f>
        <v>MU</v>
      </c>
      <c r="E14" s="1" t="s">
        <v>19</v>
      </c>
      <c r="F14" s="1">
        <v>2000</v>
      </c>
      <c r="G14" s="1">
        <f>2024-F14</f>
        <v>24</v>
      </c>
      <c r="H14" s="5">
        <v>18000</v>
      </c>
      <c r="I14" s="5">
        <f>H14/G14</f>
        <v>750</v>
      </c>
      <c r="J14" s="1" t="s">
        <v>21</v>
      </c>
      <c r="K14" s="1">
        <v>55000</v>
      </c>
      <c r="L14" s="1" t="str">
        <f>IF(H14&lt;=K14,"Yes","No")</f>
        <v>Yes</v>
      </c>
      <c r="M14" s="1" t="s">
        <v>22</v>
      </c>
      <c r="N14" t="str">
        <f>CONCATENATE(B14,RIGHT(F14,2),D14,UPPER(LEFT(M14,3)),RIGHT(A14,3))</f>
        <v>FD00MURED003</v>
      </c>
    </row>
    <row r="15" spans="1:14" x14ac:dyDescent="0.25">
      <c r="A15" s="1" t="s">
        <v>112</v>
      </c>
      <c r="B15" s="1" t="str">
        <f>LEFT(A15,2)</f>
        <v>FD</v>
      </c>
      <c r="C15" s="1" t="s">
        <v>20</v>
      </c>
      <c r="D15" t="str">
        <f>MID(A15,5,2)</f>
        <v>MU</v>
      </c>
      <c r="E15" s="1" t="s">
        <v>19</v>
      </c>
      <c r="F15" s="1">
        <v>2000</v>
      </c>
      <c r="G15" s="1">
        <f>2024-F15</f>
        <v>24</v>
      </c>
      <c r="H15" s="5">
        <v>18000</v>
      </c>
      <c r="I15" s="5">
        <f>H15/G15</f>
        <v>750</v>
      </c>
      <c r="J15" s="1" t="s">
        <v>21</v>
      </c>
      <c r="K15" s="1">
        <v>55000</v>
      </c>
      <c r="L15" s="1" t="str">
        <f>IF(H15&lt;=K15,"Yes","No")</f>
        <v>Yes</v>
      </c>
      <c r="M15" s="1" t="s">
        <v>22</v>
      </c>
      <c r="N15" t="str">
        <f>CONCATENATE(B15,RIGHT(F15,2),D15,UPPER(LEFT(M15,3)),RIGHT(A15,3))</f>
        <v>FD00MURED073</v>
      </c>
    </row>
    <row r="16" spans="1:14" x14ac:dyDescent="0.25">
      <c r="A16" s="1" t="s">
        <v>136</v>
      </c>
      <c r="B16" s="1" t="str">
        <f>LEFT(A16,2)</f>
        <v>RR</v>
      </c>
      <c r="C16" s="1" t="s">
        <v>10</v>
      </c>
      <c r="D16" t="str">
        <f>MID(A16,5,2)</f>
        <v>CU</v>
      </c>
      <c r="E16" s="1" t="s">
        <v>39</v>
      </c>
      <c r="F16" s="1">
        <v>1996</v>
      </c>
      <c r="G16" s="1">
        <f>2024-F16</f>
        <v>28</v>
      </c>
      <c r="H16" s="5">
        <v>22000</v>
      </c>
      <c r="I16" s="5">
        <f>H16/G16</f>
        <v>785.71428571428567</v>
      </c>
      <c r="J16" s="1" t="s">
        <v>40</v>
      </c>
      <c r="K16" s="1">
        <v>55000</v>
      </c>
      <c r="L16" s="1" t="str">
        <f>IF(H16&lt;=K16,"Yes","No")</f>
        <v>Yes</v>
      </c>
      <c r="M16" s="1" t="s">
        <v>27</v>
      </c>
      <c r="N16" t="str">
        <f>CONCATENATE(B16,RIGHT(F16,2),D16,UPPER(LEFT(M16,3)),RIGHT(A16,3))</f>
        <v>RR96CUSIL097</v>
      </c>
    </row>
    <row r="17" spans="1:14" x14ac:dyDescent="0.25">
      <c r="A17" s="1" t="s">
        <v>73</v>
      </c>
      <c r="B17" s="1" t="str">
        <f>LEFT(A17,2)</f>
        <v>NI</v>
      </c>
      <c r="C17" s="1" t="s">
        <v>25</v>
      </c>
      <c r="D17" t="str">
        <f>MID(A17,5,2)</f>
        <v>AL</v>
      </c>
      <c r="E17" s="1" t="s">
        <v>24</v>
      </c>
      <c r="F17" s="1">
        <v>2000</v>
      </c>
      <c r="G17" s="1">
        <f>2024-F17</f>
        <v>24</v>
      </c>
      <c r="H17" s="5">
        <v>20000</v>
      </c>
      <c r="I17" s="5">
        <f>H17/G17</f>
        <v>833.33333333333337</v>
      </c>
      <c r="J17" s="1" t="s">
        <v>26</v>
      </c>
      <c r="K17" s="1">
        <v>58000</v>
      </c>
      <c r="L17" s="1" t="str">
        <f>IF(H17&lt;=K17,"Yes","No")</f>
        <v>Yes</v>
      </c>
      <c r="M17" s="1" t="s">
        <v>27</v>
      </c>
      <c r="N17" t="str">
        <f>CONCATENATE(B17,RIGHT(F17,2),D17,UPPER(LEFT(M17,3)),RIGHT(A17,3))</f>
        <v>NI00ALSIL034</v>
      </c>
    </row>
    <row r="18" spans="1:14" x14ac:dyDescent="0.25">
      <c r="A18" s="1" t="s">
        <v>75</v>
      </c>
      <c r="B18" s="1" t="str">
        <f>LEFT(A18,2)</f>
        <v>HD</v>
      </c>
      <c r="C18" s="1" t="s">
        <v>35</v>
      </c>
      <c r="D18" t="str">
        <f>MID(A18,5,2)</f>
        <v>AC</v>
      </c>
      <c r="E18" s="1" t="s">
        <v>34</v>
      </c>
      <c r="F18" s="1">
        <v>2004</v>
      </c>
      <c r="G18" s="1">
        <f>2024-F18</f>
        <v>20</v>
      </c>
      <c r="H18" s="5">
        <v>17000</v>
      </c>
      <c r="I18" s="5">
        <f>H18/G18</f>
        <v>850</v>
      </c>
      <c r="J18" s="1" t="s">
        <v>36</v>
      </c>
      <c r="K18" s="1">
        <v>52000</v>
      </c>
      <c r="L18" s="1" t="str">
        <f>IF(H18&lt;=K18,"Yes","No")</f>
        <v>Yes</v>
      </c>
      <c r="M18" s="1" t="s">
        <v>37</v>
      </c>
      <c r="N18" t="str">
        <f>CONCATENATE(B18,RIGHT(F18,2),D18,UPPER(LEFT(M18,3)),RIGHT(A18,3))</f>
        <v>HD04ACGRE036</v>
      </c>
    </row>
    <row r="19" spans="1:14" x14ac:dyDescent="0.25">
      <c r="A19" s="1" t="s">
        <v>87</v>
      </c>
      <c r="B19" s="1" t="str">
        <f>LEFT(A19,2)</f>
        <v>TY</v>
      </c>
      <c r="C19" s="1" t="s">
        <v>15</v>
      </c>
      <c r="D19" t="str">
        <f>MID(A19,5,2)</f>
        <v>CM</v>
      </c>
      <c r="E19" s="1" t="s">
        <v>42</v>
      </c>
      <c r="F19" s="1">
        <v>2002</v>
      </c>
      <c r="G19" s="1">
        <f>2024-F19</f>
        <v>22</v>
      </c>
      <c r="H19" s="5">
        <v>19000</v>
      </c>
      <c r="I19" s="5">
        <f>H19/G19</f>
        <v>863.63636363636363</v>
      </c>
      <c r="J19" s="1" t="s">
        <v>43</v>
      </c>
      <c r="K19" s="1">
        <v>59000</v>
      </c>
      <c r="L19" s="1" t="str">
        <f>IF(H19&lt;=K19,"Yes","No")</f>
        <v>Yes</v>
      </c>
      <c r="M19" s="1" t="s">
        <v>12</v>
      </c>
      <c r="N19" t="str">
        <f>CONCATENATE(B19,RIGHT(F19,2),D19,UPPER(LEFT(M19,3)),RIGHT(A19,3))</f>
        <v>TY02CMBLA048</v>
      </c>
    </row>
    <row r="20" spans="1:14" x14ac:dyDescent="0.25">
      <c r="A20" s="1" t="s">
        <v>89</v>
      </c>
      <c r="B20" s="1" t="str">
        <f>LEFT(A20,2)</f>
        <v>NI</v>
      </c>
      <c r="C20" s="1" t="s">
        <v>25</v>
      </c>
      <c r="D20" t="str">
        <f>MID(A20,5,2)</f>
        <v>MX</v>
      </c>
      <c r="E20" s="1" t="s">
        <v>48</v>
      </c>
      <c r="F20" s="1">
        <v>2006</v>
      </c>
      <c r="G20" s="1">
        <f>2024-F20</f>
        <v>18</v>
      </c>
      <c r="H20" s="5">
        <v>16000</v>
      </c>
      <c r="I20" s="5">
        <f>H20/G20</f>
        <v>888.88888888888891</v>
      </c>
      <c r="J20" s="1" t="s">
        <v>49</v>
      </c>
      <c r="K20" s="1">
        <v>53000</v>
      </c>
      <c r="L20" s="1" t="str">
        <f>IF(H20&lt;=K20,"Yes","No")</f>
        <v>Yes</v>
      </c>
      <c r="M20" s="1" t="s">
        <v>32</v>
      </c>
      <c r="N20" t="str">
        <f>CONCATENATE(B20,RIGHT(F20,2),D20,UPPER(LEFT(M20,3)),RIGHT(A20,3))</f>
        <v>NI06MXBLU050</v>
      </c>
    </row>
    <row r="21" spans="1:14" x14ac:dyDescent="0.25">
      <c r="A21" s="1" t="s">
        <v>71</v>
      </c>
      <c r="B21" s="1" t="str">
        <f>LEFT(A21,2)</f>
        <v>TY</v>
      </c>
      <c r="C21" s="1" t="s">
        <v>15</v>
      </c>
      <c r="D21" t="str">
        <f>MID(A21,5,2)</f>
        <v>CR</v>
      </c>
      <c r="E21" s="1" t="s">
        <v>14</v>
      </c>
      <c r="F21" s="1">
        <v>1996</v>
      </c>
      <c r="G21" s="1">
        <f>2024-F21</f>
        <v>28</v>
      </c>
      <c r="H21" s="5">
        <v>25000</v>
      </c>
      <c r="I21" s="5">
        <f>H21/G21</f>
        <v>892.85714285714289</v>
      </c>
      <c r="J21" s="1" t="s">
        <v>16</v>
      </c>
      <c r="K21" s="1">
        <v>60000</v>
      </c>
      <c r="L21" s="1" t="str">
        <f>IF(H21&lt;=K21,"Yes","No")</f>
        <v>Yes</v>
      </c>
      <c r="M21" s="1" t="s">
        <v>17</v>
      </c>
      <c r="N21" t="str">
        <f>CONCATENATE(B21,RIGHT(F21,2),D21,UPPER(LEFT(M21,3)),RIGHT(A21,3))</f>
        <v>TY96CRWHI032</v>
      </c>
    </row>
    <row r="22" spans="1:14" x14ac:dyDescent="0.25">
      <c r="A22" s="1" t="s">
        <v>62</v>
      </c>
      <c r="B22" s="1" t="str">
        <f>LEFT(A22,2)</f>
        <v>FD</v>
      </c>
      <c r="C22" s="1" t="s">
        <v>20</v>
      </c>
      <c r="D22" t="str">
        <f>MID(A22,5,2)</f>
        <v>MU</v>
      </c>
      <c r="E22" s="1" t="s">
        <v>19</v>
      </c>
      <c r="F22" s="1">
        <v>2004</v>
      </c>
      <c r="G22" s="1">
        <f>2024-F22</f>
        <v>20</v>
      </c>
      <c r="H22" s="5">
        <v>18000</v>
      </c>
      <c r="I22" s="5">
        <f>H22/G22</f>
        <v>900</v>
      </c>
      <c r="J22" s="1" t="s">
        <v>21</v>
      </c>
      <c r="K22" s="1">
        <v>55000</v>
      </c>
      <c r="L22" s="1" t="str">
        <f>IF(H22&lt;=K22,"Yes","No")</f>
        <v>Yes</v>
      </c>
      <c r="M22" s="1" t="s">
        <v>22</v>
      </c>
      <c r="N22" t="str">
        <f>CONCATENATE(B22,RIGHT(F22,2),D22,UPPER(LEFT(M22,3)),RIGHT(A22,3))</f>
        <v>FD04MURED023</v>
      </c>
    </row>
    <row r="23" spans="1:14" x14ac:dyDescent="0.25">
      <c r="A23" s="1" t="s">
        <v>23</v>
      </c>
      <c r="B23" s="1" t="str">
        <f>LEFT(A23,2)</f>
        <v>NI</v>
      </c>
      <c r="C23" s="1" t="s">
        <v>25</v>
      </c>
      <c r="D23" t="str">
        <f>MID(A23,5,2)</f>
        <v>AL</v>
      </c>
      <c r="E23" s="1" t="s">
        <v>24</v>
      </c>
      <c r="F23" s="1">
        <v>2002</v>
      </c>
      <c r="G23" s="1">
        <f>2024-F23</f>
        <v>22</v>
      </c>
      <c r="H23" s="5">
        <v>20000</v>
      </c>
      <c r="I23" s="5">
        <f>H23/G23</f>
        <v>909.09090909090912</v>
      </c>
      <c r="J23" s="1" t="s">
        <v>26</v>
      </c>
      <c r="K23" s="1">
        <v>58000</v>
      </c>
      <c r="L23" s="1" t="str">
        <f>IF(H23&lt;=K23,"Yes","No")</f>
        <v>Yes</v>
      </c>
      <c r="M23" s="1" t="s">
        <v>27</v>
      </c>
      <c r="N23" t="str">
        <f>CONCATENATE(B23,RIGHT(F23,2),D23,UPPER(LEFT(M23,3)),RIGHT(A23,3))</f>
        <v>NI02ALSIL004</v>
      </c>
    </row>
    <row r="24" spans="1:14" x14ac:dyDescent="0.25">
      <c r="A24" s="1" t="s">
        <v>113</v>
      </c>
      <c r="B24" s="1" t="str">
        <f>LEFT(A24,2)</f>
        <v>NI</v>
      </c>
      <c r="C24" s="1" t="s">
        <v>25</v>
      </c>
      <c r="D24" t="str">
        <f>MID(A24,5,2)</f>
        <v>AL</v>
      </c>
      <c r="E24" s="1" t="s">
        <v>24</v>
      </c>
      <c r="F24" s="1">
        <v>2002</v>
      </c>
      <c r="G24" s="1">
        <f>2024-F24</f>
        <v>22</v>
      </c>
      <c r="H24" s="5">
        <v>20000</v>
      </c>
      <c r="I24" s="5">
        <f>H24/G24</f>
        <v>909.09090909090912</v>
      </c>
      <c r="J24" s="1" t="s">
        <v>26</v>
      </c>
      <c r="K24" s="1">
        <v>58000</v>
      </c>
      <c r="L24" s="1" t="str">
        <f>IF(H24&lt;=K24,"Yes","No")</f>
        <v>Yes</v>
      </c>
      <c r="M24" s="1" t="s">
        <v>27</v>
      </c>
      <c r="N24" t="str">
        <f>CONCATENATE(B24,RIGHT(F24,2),D24,UPPER(LEFT(M24,3)),RIGHT(A24,3))</f>
        <v>NI02ALSIL074</v>
      </c>
    </row>
    <row r="25" spans="1:14" x14ac:dyDescent="0.25">
      <c r="A25" s="1" t="s">
        <v>86</v>
      </c>
      <c r="B25" s="1" t="str">
        <f>LEFT(A25,2)</f>
        <v>RR</v>
      </c>
      <c r="C25" s="1" t="s">
        <v>10</v>
      </c>
      <c r="D25" t="str">
        <f>MID(A25,5,2)</f>
        <v>CU</v>
      </c>
      <c r="E25" s="1" t="s">
        <v>39</v>
      </c>
      <c r="F25" s="1">
        <v>2000</v>
      </c>
      <c r="G25" s="1">
        <f>2024-F25</f>
        <v>24</v>
      </c>
      <c r="H25" s="5">
        <v>22000</v>
      </c>
      <c r="I25" s="5">
        <f>H25/G25</f>
        <v>916.66666666666663</v>
      </c>
      <c r="J25" s="1" t="s">
        <v>40</v>
      </c>
      <c r="K25" s="1">
        <v>55000</v>
      </c>
      <c r="L25" s="1" t="str">
        <f>IF(H25&lt;=K25,"Yes","No")</f>
        <v>Yes</v>
      </c>
      <c r="M25" s="1" t="s">
        <v>27</v>
      </c>
      <c r="N25" t="str">
        <f>CONCATENATE(B25,RIGHT(F25,2),D25,UPPER(LEFT(M25,3)),RIGHT(A25,3))</f>
        <v>RR00CUSIL047</v>
      </c>
    </row>
    <row r="26" spans="1:14" x14ac:dyDescent="0.25">
      <c r="A26" s="1" t="s">
        <v>90</v>
      </c>
      <c r="B26" s="1" t="str">
        <f>LEFT(A26,2)</f>
        <v>RR</v>
      </c>
      <c r="C26" s="1" t="s">
        <v>10</v>
      </c>
      <c r="D26" t="str">
        <f>MID(A26,5,2)</f>
        <v>PH</v>
      </c>
      <c r="E26" s="1" t="s">
        <v>9</v>
      </c>
      <c r="F26" s="1">
        <v>2008</v>
      </c>
      <c r="G26" s="1">
        <f>2024-F26</f>
        <v>16</v>
      </c>
      <c r="H26" s="5">
        <v>15000</v>
      </c>
      <c r="I26" s="5">
        <f>H26/G26</f>
        <v>937.5</v>
      </c>
      <c r="J26" s="1" t="s">
        <v>11</v>
      </c>
      <c r="K26" s="1">
        <v>50000</v>
      </c>
      <c r="L26" s="1" t="str">
        <f>IF(H26&lt;=K26,"Yes","No")</f>
        <v>Yes</v>
      </c>
      <c r="M26" s="1" t="s">
        <v>12</v>
      </c>
      <c r="N26" t="str">
        <f>CONCATENATE(B26,RIGHT(F26,2),D26,UPPER(LEFT(M26,3)),RIGHT(A26,3))</f>
        <v>RR08PHBLA051</v>
      </c>
    </row>
    <row r="27" spans="1:14" x14ac:dyDescent="0.25">
      <c r="A27" s="1" t="s">
        <v>33</v>
      </c>
      <c r="B27" s="1" t="str">
        <f>LEFT(A27,2)</f>
        <v>HD</v>
      </c>
      <c r="C27" s="1" t="s">
        <v>35</v>
      </c>
      <c r="D27" t="str">
        <f>MID(A27,5,2)</f>
        <v>AC</v>
      </c>
      <c r="E27" s="1" t="s">
        <v>34</v>
      </c>
      <c r="F27" s="1">
        <v>2006</v>
      </c>
      <c r="G27" s="1">
        <f>2024-F27</f>
        <v>18</v>
      </c>
      <c r="H27" s="5">
        <v>17000</v>
      </c>
      <c r="I27" s="5">
        <f>H27/G27</f>
        <v>944.44444444444446</v>
      </c>
      <c r="J27" s="1" t="s">
        <v>36</v>
      </c>
      <c r="K27" s="1">
        <v>52000</v>
      </c>
      <c r="L27" s="1" t="str">
        <f>IF(H27&lt;=K27,"Yes","No")</f>
        <v>Yes</v>
      </c>
      <c r="M27" s="1" t="s">
        <v>37</v>
      </c>
      <c r="N27" t="str">
        <f>CONCATENATE(B27,RIGHT(F27,2),D27,UPPER(LEFT(M27,3)),RIGHT(A27,3))</f>
        <v>HD06ACGRE006</v>
      </c>
    </row>
    <row r="28" spans="1:14" x14ac:dyDescent="0.25">
      <c r="A28" s="1" t="s">
        <v>115</v>
      </c>
      <c r="B28" s="1" t="str">
        <f>LEFT(A28,2)</f>
        <v>HD</v>
      </c>
      <c r="C28" s="1" t="s">
        <v>35</v>
      </c>
      <c r="D28" t="str">
        <f>MID(A28,5,2)</f>
        <v>AC</v>
      </c>
      <c r="E28" s="1" t="s">
        <v>34</v>
      </c>
      <c r="F28" s="1">
        <v>2006</v>
      </c>
      <c r="G28" s="1">
        <f>2024-F28</f>
        <v>18</v>
      </c>
      <c r="H28" s="5">
        <v>17000</v>
      </c>
      <c r="I28" s="5">
        <f>H28/G28</f>
        <v>944.44444444444446</v>
      </c>
      <c r="J28" s="1" t="s">
        <v>36</v>
      </c>
      <c r="K28" s="1">
        <v>52000</v>
      </c>
      <c r="L28" s="1" t="str">
        <f>IF(H28&lt;=K28,"Yes","No")</f>
        <v>Yes</v>
      </c>
      <c r="M28" s="1" t="s">
        <v>37</v>
      </c>
      <c r="N28" t="str">
        <f>CONCATENATE(B28,RIGHT(F28,2),D28,UPPER(LEFT(M28,3)),RIGHT(A28,3))</f>
        <v>HD06ACGRE076</v>
      </c>
    </row>
    <row r="29" spans="1:14" x14ac:dyDescent="0.25">
      <c r="A29" s="1" t="s">
        <v>127</v>
      </c>
      <c r="B29" s="1" t="str">
        <f>LEFT(A29,2)</f>
        <v>TY</v>
      </c>
      <c r="C29" s="1" t="s">
        <v>15</v>
      </c>
      <c r="D29" t="str">
        <f>MID(A29,5,2)</f>
        <v>CM</v>
      </c>
      <c r="E29" s="1" t="s">
        <v>42</v>
      </c>
      <c r="F29" s="1">
        <v>2004</v>
      </c>
      <c r="G29" s="1">
        <f>2024-F29</f>
        <v>20</v>
      </c>
      <c r="H29" s="5">
        <v>19000</v>
      </c>
      <c r="I29" s="5">
        <f>H29/G29</f>
        <v>950</v>
      </c>
      <c r="J29" s="1" t="s">
        <v>43</v>
      </c>
      <c r="K29" s="1">
        <v>59000</v>
      </c>
      <c r="L29" s="1" t="str">
        <f>IF(H29&lt;=K29,"Yes","No")</f>
        <v>Yes</v>
      </c>
      <c r="M29" s="1" t="s">
        <v>12</v>
      </c>
      <c r="N29" t="str">
        <f>CONCATENATE(B29,RIGHT(F29,2),D29,UPPER(LEFT(M29,3)),RIGHT(A29,3))</f>
        <v>TY04CMBLA088</v>
      </c>
    </row>
    <row r="30" spans="1:14" x14ac:dyDescent="0.25">
      <c r="A30" s="1" t="s">
        <v>13</v>
      </c>
      <c r="B30" s="1" t="str">
        <f>LEFT(A30,2)</f>
        <v>TY</v>
      </c>
      <c r="C30" s="1" t="s">
        <v>15</v>
      </c>
      <c r="D30" t="str">
        <f>MID(A30,5,2)</f>
        <v>CR</v>
      </c>
      <c r="E30" s="1" t="s">
        <v>14</v>
      </c>
      <c r="F30" s="1">
        <v>1998</v>
      </c>
      <c r="G30" s="1">
        <f>2024-F30</f>
        <v>26</v>
      </c>
      <c r="H30" s="5">
        <v>25000</v>
      </c>
      <c r="I30" s="5">
        <f>H30/G30</f>
        <v>961.53846153846155</v>
      </c>
      <c r="J30" s="1" t="s">
        <v>16</v>
      </c>
      <c r="K30" s="1">
        <v>60000</v>
      </c>
      <c r="L30" s="1" t="str">
        <f>IF(H30&lt;=K30,"Yes","No")</f>
        <v>Yes</v>
      </c>
      <c r="M30" s="1" t="s">
        <v>17</v>
      </c>
      <c r="N30" t="str">
        <f>CONCATENATE(B30,RIGHT(F30,2),D30,UPPER(LEFT(M30,3)),RIGHT(A30,3))</f>
        <v>TY98CRWHI002</v>
      </c>
    </row>
    <row r="31" spans="1:14" x14ac:dyDescent="0.25">
      <c r="A31" s="1" t="s">
        <v>111</v>
      </c>
      <c r="B31" s="1" t="str">
        <f>LEFT(A31,2)</f>
        <v>TY</v>
      </c>
      <c r="C31" s="1" t="s">
        <v>15</v>
      </c>
      <c r="D31" t="str">
        <f>MID(A31,5,2)</f>
        <v>CR</v>
      </c>
      <c r="E31" s="1" t="s">
        <v>14</v>
      </c>
      <c r="F31" s="1">
        <v>1998</v>
      </c>
      <c r="G31" s="1">
        <f>2024-F31</f>
        <v>26</v>
      </c>
      <c r="H31" s="5">
        <v>25000</v>
      </c>
      <c r="I31" s="5">
        <f>H31/G31</f>
        <v>961.53846153846155</v>
      </c>
      <c r="J31" s="1" t="s">
        <v>16</v>
      </c>
      <c r="K31" s="1">
        <v>60000</v>
      </c>
      <c r="L31" s="1" t="str">
        <f>IF(H31&lt;=K31,"Yes","No")</f>
        <v>Yes</v>
      </c>
      <c r="M31" s="1" t="s">
        <v>17</v>
      </c>
      <c r="N31" t="str">
        <f>CONCATENATE(B31,RIGHT(F31,2),D31,UPPER(LEFT(M31,3)),RIGHT(A31,3))</f>
        <v>TY98CRWHI072</v>
      </c>
    </row>
    <row r="32" spans="1:14" x14ac:dyDescent="0.25">
      <c r="A32" s="1" t="s">
        <v>102</v>
      </c>
      <c r="B32" s="1" t="str">
        <f>LEFT(A32,2)</f>
        <v>FD</v>
      </c>
      <c r="C32" s="1" t="s">
        <v>20</v>
      </c>
      <c r="D32" t="str">
        <f>MID(A32,5,2)</f>
        <v>MU</v>
      </c>
      <c r="E32" s="1" t="s">
        <v>19</v>
      </c>
      <c r="F32" s="1">
        <v>2006</v>
      </c>
      <c r="G32" s="1">
        <f>2024-F32</f>
        <v>18</v>
      </c>
      <c r="H32" s="5">
        <v>18000</v>
      </c>
      <c r="I32" s="5">
        <f>H32/G32</f>
        <v>1000</v>
      </c>
      <c r="J32" s="1" t="s">
        <v>21</v>
      </c>
      <c r="K32" s="1">
        <v>55000</v>
      </c>
      <c r="L32" s="1" t="str">
        <f>IF(H32&lt;=K32,"Yes","No")</f>
        <v>Yes</v>
      </c>
      <c r="M32" s="1" t="s">
        <v>22</v>
      </c>
      <c r="N32" t="str">
        <f>CONCATENATE(B32,RIGHT(F32,2),D32,UPPER(LEFT(M32,3)),RIGHT(A32,3))</f>
        <v>FD06MURED063</v>
      </c>
    </row>
    <row r="33" spans="1:14" x14ac:dyDescent="0.25">
      <c r="A33" s="1" t="s">
        <v>129</v>
      </c>
      <c r="B33" s="1" t="str">
        <f>LEFT(A33,2)</f>
        <v>NI</v>
      </c>
      <c r="C33" s="1" t="s">
        <v>25</v>
      </c>
      <c r="D33" t="str">
        <f>MID(A33,5,2)</f>
        <v>MX</v>
      </c>
      <c r="E33" s="1" t="s">
        <v>48</v>
      </c>
      <c r="F33" s="1">
        <v>2008</v>
      </c>
      <c r="G33" s="1">
        <f>2024-F33</f>
        <v>16</v>
      </c>
      <c r="H33" s="5">
        <v>16000</v>
      </c>
      <c r="I33" s="5">
        <f>H33/G33</f>
        <v>1000</v>
      </c>
      <c r="J33" s="1" t="s">
        <v>49</v>
      </c>
      <c r="K33" s="1">
        <v>53000</v>
      </c>
      <c r="L33" s="1" t="str">
        <f>IF(H33&lt;=K33,"Yes","No")</f>
        <v>Yes</v>
      </c>
      <c r="M33" s="1" t="s">
        <v>32</v>
      </c>
      <c r="N33" t="str">
        <f>CONCATENATE(B33,RIGHT(F33,2),D33,UPPER(LEFT(M33,3)),RIGHT(A33,3))</f>
        <v>NI08MXBLU090</v>
      </c>
    </row>
    <row r="34" spans="1:14" x14ac:dyDescent="0.25">
      <c r="A34" s="1" t="s">
        <v>126</v>
      </c>
      <c r="B34" s="1" t="str">
        <f>LEFT(A34,2)</f>
        <v>RR</v>
      </c>
      <c r="C34" s="1" t="s">
        <v>10</v>
      </c>
      <c r="D34" t="str">
        <f>MID(A34,5,2)</f>
        <v>CU</v>
      </c>
      <c r="E34" s="1" t="s">
        <v>39</v>
      </c>
      <c r="F34" s="1">
        <v>2002</v>
      </c>
      <c r="G34" s="1">
        <f>2024-F34</f>
        <v>22</v>
      </c>
      <c r="H34" s="5">
        <v>22000</v>
      </c>
      <c r="I34" s="5">
        <f>H34/G34</f>
        <v>1000</v>
      </c>
      <c r="J34" s="1" t="s">
        <v>40</v>
      </c>
      <c r="K34" s="1">
        <v>55000</v>
      </c>
      <c r="L34" s="1" t="str">
        <f>IF(H34&lt;=K34,"Yes","No")</f>
        <v>Yes</v>
      </c>
      <c r="M34" s="1" t="s">
        <v>27</v>
      </c>
      <c r="N34" t="str">
        <f>CONCATENATE(B34,RIGHT(F34,2),D34,UPPER(LEFT(M34,3)),RIGHT(A34,3))</f>
        <v>RR02CUSIL087</v>
      </c>
    </row>
    <row r="35" spans="1:14" x14ac:dyDescent="0.25">
      <c r="A35" s="1" t="s">
        <v>84</v>
      </c>
      <c r="B35" s="1" t="str">
        <f>LEFT(A35,2)</f>
        <v>LX</v>
      </c>
      <c r="C35" s="1" t="s">
        <v>30</v>
      </c>
      <c r="D35" t="str">
        <f>MID(A35,5,2)</f>
        <v>RX</v>
      </c>
      <c r="E35" s="1" t="s">
        <v>29</v>
      </c>
      <c r="F35" s="1">
        <v>1996</v>
      </c>
      <c r="G35" s="1">
        <f>2024-F35</f>
        <v>28</v>
      </c>
      <c r="H35" s="5">
        <v>30000</v>
      </c>
      <c r="I35" s="5">
        <f>H35/G35</f>
        <v>1071.4285714285713</v>
      </c>
      <c r="J35" s="1" t="s">
        <v>31</v>
      </c>
      <c r="K35" s="1">
        <v>15000</v>
      </c>
      <c r="L35" s="1" t="str">
        <f>IF(H35&lt;=K35,"Yes","No")</f>
        <v>No</v>
      </c>
      <c r="M35" s="1" t="s">
        <v>32</v>
      </c>
      <c r="N35" t="str">
        <f>CONCATENATE(B35,RIGHT(F35,2),D35,UPPER(LEFT(M35,3)),RIGHT(A35,3))</f>
        <v>LX96RXBLU045</v>
      </c>
    </row>
    <row r="36" spans="1:14" x14ac:dyDescent="0.25">
      <c r="A36" s="1" t="s">
        <v>130</v>
      </c>
      <c r="B36" s="1" t="str">
        <f>LEFT(A36,2)</f>
        <v>RR</v>
      </c>
      <c r="C36" s="1" t="s">
        <v>10</v>
      </c>
      <c r="D36" t="str">
        <f>MID(A36,5,2)</f>
        <v>PH</v>
      </c>
      <c r="E36" s="1" t="s">
        <v>9</v>
      </c>
      <c r="F36" s="1">
        <v>2010</v>
      </c>
      <c r="G36" s="1">
        <f>2024-F36</f>
        <v>14</v>
      </c>
      <c r="H36" s="5">
        <v>15000</v>
      </c>
      <c r="I36" s="5">
        <f>H36/G36</f>
        <v>1071.4285714285713</v>
      </c>
      <c r="J36" s="1" t="s">
        <v>11</v>
      </c>
      <c r="K36" s="1">
        <v>50000</v>
      </c>
      <c r="L36" s="1" t="str">
        <f>IF(H36&lt;=K36,"Yes","No")</f>
        <v>Yes</v>
      </c>
      <c r="M36" s="1" t="s">
        <v>12</v>
      </c>
      <c r="N36" t="str">
        <f>CONCATENATE(B36,RIGHT(F36,2),D36,UPPER(LEFT(M36,3)),RIGHT(A36,3))</f>
        <v>RR10PHBLA091</v>
      </c>
    </row>
    <row r="37" spans="1:14" x14ac:dyDescent="0.25">
      <c r="A37" s="1" t="s">
        <v>98</v>
      </c>
      <c r="B37" s="1" t="str">
        <f>LEFT(A37,2)</f>
        <v>FD</v>
      </c>
      <c r="C37" s="1" t="s">
        <v>20</v>
      </c>
      <c r="D37" t="str">
        <f>MID(A37,5,2)</f>
        <v>F1</v>
      </c>
      <c r="E37" s="1" t="s">
        <v>45</v>
      </c>
      <c r="F37" s="1">
        <v>1998</v>
      </c>
      <c r="G37" s="1">
        <f>2024-F37</f>
        <v>26</v>
      </c>
      <c r="H37" s="5">
        <v>28000</v>
      </c>
      <c r="I37" s="5">
        <f>H37/G37</f>
        <v>1076.9230769230769</v>
      </c>
      <c r="J37" s="1" t="s">
        <v>46</v>
      </c>
      <c r="K37" s="1">
        <v>62000</v>
      </c>
      <c r="L37" s="1" t="str">
        <f>IF(H37&lt;=K37,"Yes","No")</f>
        <v>Yes</v>
      </c>
      <c r="M37" s="1" t="s">
        <v>17</v>
      </c>
      <c r="N37" t="str">
        <f>CONCATENATE(B37,RIGHT(F37,2),D37,UPPER(LEFT(M37,3)),RIGHT(A37,3))</f>
        <v>FD98F1WHI059</v>
      </c>
    </row>
    <row r="38" spans="1:14" x14ac:dyDescent="0.25">
      <c r="A38" s="1" t="s">
        <v>53</v>
      </c>
      <c r="B38" s="1" t="str">
        <f>LEFT(A38,2)</f>
        <v>NI</v>
      </c>
      <c r="C38" s="1" t="s">
        <v>25</v>
      </c>
      <c r="D38" t="str">
        <f>MID(A38,5,2)</f>
        <v>AL</v>
      </c>
      <c r="E38" s="1" t="s">
        <v>24</v>
      </c>
      <c r="F38" s="1">
        <v>2006</v>
      </c>
      <c r="G38" s="1">
        <f>2024-F38</f>
        <v>18</v>
      </c>
      <c r="H38" s="5">
        <v>20000</v>
      </c>
      <c r="I38" s="5">
        <f>H38/G38</f>
        <v>1111.1111111111111</v>
      </c>
      <c r="J38" s="1" t="s">
        <v>26</v>
      </c>
      <c r="K38" s="1">
        <v>58000</v>
      </c>
      <c r="L38" s="1" t="str">
        <f>IF(H38&lt;=K38,"Yes","No")</f>
        <v>Yes</v>
      </c>
      <c r="M38" s="1" t="s">
        <v>27</v>
      </c>
      <c r="N38" t="str">
        <f>CONCATENATE(B38,RIGHT(F38,2),D38,UPPER(LEFT(M38,3)),RIGHT(A38,3))</f>
        <v>NI06ALSIL014</v>
      </c>
    </row>
    <row r="39" spans="1:14" x14ac:dyDescent="0.25">
      <c r="A39" s="1" t="s">
        <v>61</v>
      </c>
      <c r="B39" s="1" t="str">
        <f>LEFT(A39,2)</f>
        <v>TY</v>
      </c>
      <c r="C39" s="1" t="s">
        <v>15</v>
      </c>
      <c r="D39" t="str">
        <f>MID(A39,5,2)</f>
        <v>CR</v>
      </c>
      <c r="E39" s="1" t="s">
        <v>14</v>
      </c>
      <c r="F39" s="1">
        <v>2002</v>
      </c>
      <c r="G39" s="1">
        <f>2024-F39</f>
        <v>22</v>
      </c>
      <c r="H39" s="5">
        <v>25000</v>
      </c>
      <c r="I39" s="5">
        <f>H39/G39</f>
        <v>1136.3636363636363</v>
      </c>
      <c r="J39" s="1" t="s">
        <v>16</v>
      </c>
      <c r="K39" s="1">
        <v>60000</v>
      </c>
      <c r="L39" s="1" t="str">
        <f>IF(H39&lt;=K39,"Yes","No")</f>
        <v>Yes</v>
      </c>
      <c r="M39" s="1" t="s">
        <v>17</v>
      </c>
      <c r="N39" t="str">
        <f>CONCATENATE(B39,RIGHT(F39,2),D39,UPPER(LEFT(M39,3)),RIGHT(A39,3))</f>
        <v>TY02CRWHI022</v>
      </c>
    </row>
    <row r="40" spans="1:14" x14ac:dyDescent="0.25">
      <c r="A40" s="1" t="s">
        <v>124</v>
      </c>
      <c r="B40" s="1" t="str">
        <f>LEFT(A40,2)</f>
        <v>LX</v>
      </c>
      <c r="C40" s="1" t="s">
        <v>30</v>
      </c>
      <c r="D40" t="str">
        <f>MID(A40,5,2)</f>
        <v>RX</v>
      </c>
      <c r="E40" s="1" t="s">
        <v>29</v>
      </c>
      <c r="F40" s="1">
        <v>1998</v>
      </c>
      <c r="G40" s="1">
        <f>2024-F40</f>
        <v>26</v>
      </c>
      <c r="H40" s="5">
        <v>30000</v>
      </c>
      <c r="I40" s="5">
        <f>H40/G40</f>
        <v>1153.8461538461538</v>
      </c>
      <c r="J40" s="1" t="s">
        <v>31</v>
      </c>
      <c r="K40" s="1">
        <v>65000</v>
      </c>
      <c r="L40" s="1" t="str">
        <f>IF(H40&lt;=K40,"Yes","No")</f>
        <v>Yes</v>
      </c>
      <c r="M40" s="1" t="s">
        <v>32</v>
      </c>
      <c r="N40" t="str">
        <f>CONCATENATE(B40,RIGHT(F40,2),D40,UPPER(LEFT(M40,3)),RIGHT(A40,3))</f>
        <v>LX98RXBLU085</v>
      </c>
    </row>
    <row r="41" spans="1:14" x14ac:dyDescent="0.25">
      <c r="A41" s="1" t="s">
        <v>138</v>
      </c>
      <c r="B41" s="1" t="str">
        <f>LEFT(A41,2)</f>
        <v>FD</v>
      </c>
      <c r="C41" s="1" t="s">
        <v>20</v>
      </c>
      <c r="D41" t="str">
        <f>MID(A41,5,2)</f>
        <v>F1</v>
      </c>
      <c r="E41" s="1" t="s">
        <v>45</v>
      </c>
      <c r="F41" s="1">
        <v>2000</v>
      </c>
      <c r="G41" s="1">
        <f>2024-F41</f>
        <v>24</v>
      </c>
      <c r="H41" s="5">
        <v>28000</v>
      </c>
      <c r="I41" s="5">
        <f>H41/G41</f>
        <v>1166.6666666666667</v>
      </c>
      <c r="J41" s="1" t="s">
        <v>46</v>
      </c>
      <c r="K41" s="1">
        <v>62000</v>
      </c>
      <c r="L41" s="1" t="str">
        <f>IF(H41&lt;=K41,"Yes","No")</f>
        <v>Yes</v>
      </c>
      <c r="M41" s="1" t="s">
        <v>17</v>
      </c>
      <c r="N41" t="str">
        <f>CONCATENATE(B41,RIGHT(F41,2),D41,UPPER(LEFT(M41,3)),RIGHT(A41,3))</f>
        <v>FD00F1WHI099</v>
      </c>
    </row>
    <row r="42" spans="1:14" x14ac:dyDescent="0.25">
      <c r="A42" s="1" t="s">
        <v>77</v>
      </c>
      <c r="B42" s="1" t="str">
        <f>LEFT(A42,2)</f>
        <v>TY</v>
      </c>
      <c r="C42" s="1" t="s">
        <v>15</v>
      </c>
      <c r="D42" t="str">
        <f>MID(A42,5,2)</f>
        <v>CM</v>
      </c>
      <c r="E42" s="1" t="s">
        <v>42</v>
      </c>
      <c r="F42" s="1">
        <v>2008</v>
      </c>
      <c r="G42" s="1">
        <f>2024-F42</f>
        <v>16</v>
      </c>
      <c r="H42" s="5">
        <v>19000</v>
      </c>
      <c r="I42" s="5">
        <f>H42/G42</f>
        <v>1187.5</v>
      </c>
      <c r="J42" s="1" t="s">
        <v>43</v>
      </c>
      <c r="K42" s="1">
        <v>59000</v>
      </c>
      <c r="L42" s="1" t="str">
        <f>IF(H42&lt;=K42,"Yes","No")</f>
        <v>Yes</v>
      </c>
      <c r="M42" s="1" t="s">
        <v>12</v>
      </c>
      <c r="N42" t="str">
        <f>CONCATENATE(B42,RIGHT(F42,2),D42,UPPER(LEFT(M42,3)),RIGHT(A42,3))</f>
        <v>TY08CMBLA038</v>
      </c>
    </row>
    <row r="43" spans="1:14" x14ac:dyDescent="0.25">
      <c r="A43" s="1" t="s">
        <v>55</v>
      </c>
      <c r="B43" s="1" t="str">
        <f>LEFT(A43,2)</f>
        <v>HD</v>
      </c>
      <c r="C43" s="1" t="s">
        <v>35</v>
      </c>
      <c r="D43" t="str">
        <f>MID(A43,5,2)</f>
        <v>AC</v>
      </c>
      <c r="E43" s="1" t="s">
        <v>34</v>
      </c>
      <c r="F43" s="1">
        <v>2010</v>
      </c>
      <c r="G43" s="1">
        <f>2024-F43</f>
        <v>14</v>
      </c>
      <c r="H43" s="5">
        <v>17000</v>
      </c>
      <c r="I43" s="5">
        <f>H43/G43</f>
        <v>1214.2857142857142</v>
      </c>
      <c r="J43" s="1" t="s">
        <v>36</v>
      </c>
      <c r="K43" s="1">
        <v>52000</v>
      </c>
      <c r="L43" s="1" t="str">
        <f>IF(H43&lt;=K43,"Yes","No")</f>
        <v>Yes</v>
      </c>
      <c r="M43" s="1" t="s">
        <v>37</v>
      </c>
      <c r="N43" t="str">
        <f>CONCATENATE(B43,RIGHT(F43,2),D43,UPPER(LEFT(M43,3)),RIGHT(A43,3))</f>
        <v>HD10ACGRE016</v>
      </c>
    </row>
    <row r="44" spans="1:14" x14ac:dyDescent="0.25">
      <c r="A44" s="1" t="s">
        <v>65</v>
      </c>
      <c r="B44" s="1" t="str">
        <f>LEFT(A44,2)</f>
        <v>HD</v>
      </c>
      <c r="C44" s="1" t="s">
        <v>35</v>
      </c>
      <c r="D44" t="str">
        <f>MID(A44,5,2)</f>
        <v>AC</v>
      </c>
      <c r="E44" s="1" t="s">
        <v>34</v>
      </c>
      <c r="F44" s="1">
        <v>2010</v>
      </c>
      <c r="G44" s="1">
        <f>2024-F44</f>
        <v>14</v>
      </c>
      <c r="H44" s="5">
        <v>17000</v>
      </c>
      <c r="I44" s="5">
        <f>H44/G44</f>
        <v>1214.2857142857142</v>
      </c>
      <c r="J44" s="1" t="s">
        <v>36</v>
      </c>
      <c r="K44" s="1">
        <v>52000</v>
      </c>
      <c r="L44" s="1" t="str">
        <f>IF(H44&lt;=K44,"Yes","No")</f>
        <v>Yes</v>
      </c>
      <c r="M44" s="1" t="s">
        <v>37</v>
      </c>
      <c r="N44" t="str">
        <f>CONCATENATE(B44,RIGHT(F44,2),D44,UPPER(LEFT(M44,3)),RIGHT(A44,3))</f>
        <v>HD10ACGRE026</v>
      </c>
    </row>
    <row r="45" spans="1:14" x14ac:dyDescent="0.25">
      <c r="A45" s="1" t="s">
        <v>76</v>
      </c>
      <c r="B45" s="1" t="str">
        <f>LEFT(A45,2)</f>
        <v>RR</v>
      </c>
      <c r="C45" s="1" t="s">
        <v>10</v>
      </c>
      <c r="D45" t="str">
        <f>MID(A45,5,2)</f>
        <v>CU</v>
      </c>
      <c r="E45" s="1" t="s">
        <v>39</v>
      </c>
      <c r="F45" s="1">
        <v>2006</v>
      </c>
      <c r="G45" s="1">
        <f>2024-F45</f>
        <v>18</v>
      </c>
      <c r="H45" s="5">
        <v>22000</v>
      </c>
      <c r="I45" s="5">
        <f>H45/G45</f>
        <v>1222.2222222222222</v>
      </c>
      <c r="J45" s="1" t="s">
        <v>40</v>
      </c>
      <c r="K45" s="1">
        <v>55000</v>
      </c>
      <c r="L45" s="1" t="str">
        <f>IF(H45&lt;=K45,"Yes","No")</f>
        <v>Yes</v>
      </c>
      <c r="M45" s="1" t="s">
        <v>27</v>
      </c>
      <c r="N45" t="str">
        <f>CONCATENATE(B45,RIGHT(F45,2),D45,UPPER(LEFT(M45,3)),RIGHT(A45,3))</f>
        <v>RR06CUSIL037</v>
      </c>
    </row>
    <row r="46" spans="1:14" x14ac:dyDescent="0.25">
      <c r="A46" s="1" t="s">
        <v>103</v>
      </c>
      <c r="B46" s="1" t="str">
        <f>LEFT(A46,2)</f>
        <v>NI</v>
      </c>
      <c r="C46" s="1" t="s">
        <v>25</v>
      </c>
      <c r="D46" t="str">
        <f>MID(A46,5,2)</f>
        <v>AL</v>
      </c>
      <c r="E46" s="1" t="s">
        <v>24</v>
      </c>
      <c r="F46" s="1">
        <v>2008</v>
      </c>
      <c r="G46" s="1">
        <f>2024-F46</f>
        <v>16</v>
      </c>
      <c r="H46" s="5">
        <v>20000</v>
      </c>
      <c r="I46" s="5">
        <f>H46/G46</f>
        <v>1250</v>
      </c>
      <c r="J46" s="1" t="s">
        <v>26</v>
      </c>
      <c r="K46" s="1">
        <v>58000</v>
      </c>
      <c r="L46" s="1" t="str">
        <f>IF(H46&lt;=K46,"Yes","No")</f>
        <v>Yes</v>
      </c>
      <c r="M46" s="1" t="s">
        <v>27</v>
      </c>
      <c r="N46" t="str">
        <f>CONCATENATE(B46,RIGHT(F46,2),D46,UPPER(LEFT(M46,3)),RIGHT(A46,3))</f>
        <v>NI08ALSIL064</v>
      </c>
    </row>
    <row r="47" spans="1:14" x14ac:dyDescent="0.25">
      <c r="A47" s="1" t="s">
        <v>101</v>
      </c>
      <c r="B47" s="1" t="str">
        <f>LEFT(A47,2)</f>
        <v>TY</v>
      </c>
      <c r="C47" s="1" t="s">
        <v>15</v>
      </c>
      <c r="D47" t="str">
        <f>MID(A47,5,2)</f>
        <v>CR</v>
      </c>
      <c r="E47" s="1" t="s">
        <v>14</v>
      </c>
      <c r="F47" s="1">
        <v>2004</v>
      </c>
      <c r="G47" s="1">
        <f>2024-F47</f>
        <v>20</v>
      </c>
      <c r="H47" s="5">
        <v>25000</v>
      </c>
      <c r="I47" s="5">
        <f>H47/G47</f>
        <v>1250</v>
      </c>
      <c r="J47" s="1" t="s">
        <v>16</v>
      </c>
      <c r="K47" s="1">
        <v>60000</v>
      </c>
      <c r="L47" s="1" t="str">
        <f>IF(H47&lt;=K47,"Yes","No")</f>
        <v>Yes</v>
      </c>
      <c r="M47" s="1" t="s">
        <v>17</v>
      </c>
      <c r="N47" t="str">
        <f>CONCATENATE(B47,RIGHT(F47,2),D47,UPPER(LEFT(M47,3)),RIGHT(A47,3))</f>
        <v>TY04CRWHI062</v>
      </c>
    </row>
    <row r="48" spans="1:14" x14ac:dyDescent="0.25">
      <c r="A48" s="1" t="s">
        <v>79</v>
      </c>
      <c r="B48" s="1" t="str">
        <f>LEFT(A48,2)</f>
        <v>NI</v>
      </c>
      <c r="C48" s="1" t="s">
        <v>25</v>
      </c>
      <c r="D48" t="str">
        <f>MID(A48,5,2)</f>
        <v>MX</v>
      </c>
      <c r="E48" s="1" t="s">
        <v>48</v>
      </c>
      <c r="F48" s="1">
        <v>2012</v>
      </c>
      <c r="G48" s="1">
        <f>2024-F48</f>
        <v>12</v>
      </c>
      <c r="H48" s="5">
        <v>16000</v>
      </c>
      <c r="I48" s="5">
        <f>H48/G48</f>
        <v>1333.3333333333333</v>
      </c>
      <c r="J48" s="1" t="s">
        <v>49</v>
      </c>
      <c r="K48" s="1">
        <v>53000</v>
      </c>
      <c r="L48" s="1" t="str">
        <f>IF(H48&lt;=K48,"Yes","No")</f>
        <v>Yes</v>
      </c>
      <c r="M48" s="1" t="s">
        <v>32</v>
      </c>
      <c r="N48" t="str">
        <f>CONCATENATE(B48,RIGHT(F48,2),D48,UPPER(LEFT(M48,3)),RIGHT(A48,3))</f>
        <v>NI12MXBLU040</v>
      </c>
    </row>
    <row r="49" spans="1:14" x14ac:dyDescent="0.25">
      <c r="A49" s="1" t="s">
        <v>41</v>
      </c>
      <c r="B49" s="1" t="str">
        <f>LEFT(A49,2)</f>
        <v>TY</v>
      </c>
      <c r="C49" s="1" t="s">
        <v>15</v>
      </c>
      <c r="D49" t="str">
        <f>MID(A49,5,2)</f>
        <v>CM</v>
      </c>
      <c r="E49" s="1" t="s">
        <v>42</v>
      </c>
      <c r="F49" s="1">
        <v>2010</v>
      </c>
      <c r="G49" s="1">
        <f>2024-F49</f>
        <v>14</v>
      </c>
      <c r="H49" s="5">
        <v>19000</v>
      </c>
      <c r="I49" s="5">
        <f>H49/G49</f>
        <v>1357.1428571428571</v>
      </c>
      <c r="J49" s="1" t="s">
        <v>43</v>
      </c>
      <c r="K49" s="1">
        <v>59000</v>
      </c>
      <c r="L49" s="1" t="str">
        <f>IF(H49&lt;=K49,"Yes","No")</f>
        <v>Yes</v>
      </c>
      <c r="M49" s="1" t="s">
        <v>12</v>
      </c>
      <c r="N49" t="str">
        <f>CONCATENATE(B49,RIGHT(F49,2),D49,UPPER(LEFT(M49,3)),RIGHT(A49,3))</f>
        <v>TY10CMBLA008</v>
      </c>
    </row>
    <row r="50" spans="1:14" x14ac:dyDescent="0.25">
      <c r="A50" s="1" t="s">
        <v>117</v>
      </c>
      <c r="B50" s="1" t="str">
        <f>LEFT(A50,2)</f>
        <v>TY</v>
      </c>
      <c r="C50" s="1" t="s">
        <v>15</v>
      </c>
      <c r="D50" t="str">
        <f>MID(A50,5,2)</f>
        <v>CM</v>
      </c>
      <c r="E50" s="1" t="s">
        <v>42</v>
      </c>
      <c r="F50" s="1">
        <v>2010</v>
      </c>
      <c r="G50" s="1">
        <f>2024-F50</f>
        <v>14</v>
      </c>
      <c r="H50" s="5">
        <v>19000</v>
      </c>
      <c r="I50" s="5">
        <f>H50/G50</f>
        <v>1357.1428571428571</v>
      </c>
      <c r="J50" s="1" t="s">
        <v>43</v>
      </c>
      <c r="K50" s="1">
        <v>59000</v>
      </c>
      <c r="L50" s="1" t="str">
        <f>IF(H50&lt;=K50,"Yes","No")</f>
        <v>Yes</v>
      </c>
      <c r="M50" s="1" t="s">
        <v>12</v>
      </c>
      <c r="N50" t="str">
        <f>CONCATENATE(B50,RIGHT(F50,2),D50,UPPER(LEFT(M50,3)),RIGHT(A50,3))</f>
        <v>TY10CMBLA078</v>
      </c>
    </row>
    <row r="51" spans="1:14" x14ac:dyDescent="0.25">
      <c r="A51" s="1" t="s">
        <v>74</v>
      </c>
      <c r="B51" s="1" t="str">
        <f>LEFT(A51,2)</f>
        <v>LX</v>
      </c>
      <c r="C51" s="1" t="s">
        <v>30</v>
      </c>
      <c r="D51" t="str">
        <f>MID(A51,5,2)</f>
        <v>RX</v>
      </c>
      <c r="E51" s="1" t="s">
        <v>29</v>
      </c>
      <c r="F51" s="1">
        <v>2002</v>
      </c>
      <c r="G51" s="1">
        <f>2024-F51</f>
        <v>22</v>
      </c>
      <c r="H51" s="5">
        <v>30000</v>
      </c>
      <c r="I51" s="5">
        <f>H51/G51</f>
        <v>1363.6363636363637</v>
      </c>
      <c r="J51" s="1" t="s">
        <v>31</v>
      </c>
      <c r="K51" s="1">
        <v>25000</v>
      </c>
      <c r="L51" s="1" t="str">
        <f>IF(H51&lt;=K51,"Yes","No")</f>
        <v>No</v>
      </c>
      <c r="M51" s="1" t="s">
        <v>32</v>
      </c>
      <c r="N51" t="str">
        <f>CONCATENATE(B51,RIGHT(F51,2),D51,UPPER(LEFT(M51,3)),RIGHT(A51,3))</f>
        <v>LX02RXBLU035</v>
      </c>
    </row>
    <row r="52" spans="1:14" x14ac:dyDescent="0.25">
      <c r="A52" s="1" t="s">
        <v>38</v>
      </c>
      <c r="B52" s="1" t="str">
        <f>LEFT(A52,2)</f>
        <v>RR</v>
      </c>
      <c r="C52" s="1" t="s">
        <v>10</v>
      </c>
      <c r="D52" t="str">
        <f>MID(A52,5,2)</f>
        <v>CU</v>
      </c>
      <c r="E52" s="1" t="s">
        <v>39</v>
      </c>
      <c r="F52" s="1">
        <v>2008</v>
      </c>
      <c r="G52" s="1">
        <f>2024-F52</f>
        <v>16</v>
      </c>
      <c r="H52" s="5">
        <v>22000</v>
      </c>
      <c r="I52" s="5">
        <f>H52/G52</f>
        <v>1375</v>
      </c>
      <c r="J52" s="1" t="s">
        <v>40</v>
      </c>
      <c r="K52" s="1">
        <v>55000</v>
      </c>
      <c r="L52" s="1" t="str">
        <f>IF(H52&lt;=K52,"Yes","No")</f>
        <v>Yes</v>
      </c>
      <c r="M52" s="1" t="s">
        <v>27</v>
      </c>
      <c r="N52" t="str">
        <f>CONCATENATE(B52,RIGHT(F52,2),D52,UPPER(LEFT(M52,3)),RIGHT(A52,3))</f>
        <v>RR08CUSIL007</v>
      </c>
    </row>
    <row r="53" spans="1:14" x14ac:dyDescent="0.25">
      <c r="A53" s="1" t="s">
        <v>116</v>
      </c>
      <c r="B53" s="1" t="str">
        <f>LEFT(A53,2)</f>
        <v>RR</v>
      </c>
      <c r="C53" s="1" t="s">
        <v>10</v>
      </c>
      <c r="D53" t="str">
        <f>MID(A53,5,2)</f>
        <v>CU</v>
      </c>
      <c r="E53" s="1" t="s">
        <v>39</v>
      </c>
      <c r="F53" s="1">
        <v>2008</v>
      </c>
      <c r="G53" s="1">
        <f>2024-F53</f>
        <v>16</v>
      </c>
      <c r="H53" s="5">
        <v>22000</v>
      </c>
      <c r="I53" s="5">
        <f>H53/G53</f>
        <v>1375</v>
      </c>
      <c r="J53" s="1" t="s">
        <v>40</v>
      </c>
      <c r="K53" s="1">
        <v>55000</v>
      </c>
      <c r="L53" s="1" t="str">
        <f>IF(H53&lt;=K53,"Yes","No")</f>
        <v>Yes</v>
      </c>
      <c r="M53" s="1" t="s">
        <v>27</v>
      </c>
      <c r="N53" t="str">
        <f>CONCATENATE(B53,RIGHT(F53,2),D53,UPPER(LEFT(M53,3)),RIGHT(A53,3))</f>
        <v>RR08CUSIL077</v>
      </c>
    </row>
    <row r="54" spans="1:14" x14ac:dyDescent="0.25">
      <c r="A54" s="1" t="s">
        <v>88</v>
      </c>
      <c r="B54" s="1" t="str">
        <f>LEFT(A54,2)</f>
        <v>FD</v>
      </c>
      <c r="C54" s="1" t="s">
        <v>20</v>
      </c>
      <c r="D54" t="str">
        <f>MID(A54,5,2)</f>
        <v>F1</v>
      </c>
      <c r="E54" s="1" t="s">
        <v>45</v>
      </c>
      <c r="F54" s="1">
        <v>2004</v>
      </c>
      <c r="G54" s="1">
        <f>2024-F54</f>
        <v>20</v>
      </c>
      <c r="H54" s="5">
        <v>28000</v>
      </c>
      <c r="I54" s="5">
        <f>H54/G54</f>
        <v>1400</v>
      </c>
      <c r="J54" s="1" t="s">
        <v>46</v>
      </c>
      <c r="K54" s="1">
        <v>62000</v>
      </c>
      <c r="L54" s="1" t="str">
        <f>IF(H54&lt;=K54,"Yes","No")</f>
        <v>Yes</v>
      </c>
      <c r="M54" s="1" t="s">
        <v>17</v>
      </c>
      <c r="N54" t="str">
        <f>CONCATENATE(B54,RIGHT(F54,2),D54,UPPER(LEFT(M54,3)),RIGHT(A54,3))</f>
        <v>FD04F1WHI049</v>
      </c>
    </row>
    <row r="55" spans="1:14" x14ac:dyDescent="0.25">
      <c r="A55" s="1" t="s">
        <v>105</v>
      </c>
      <c r="B55" s="1" t="str">
        <f>LEFT(A55,2)</f>
        <v>HD</v>
      </c>
      <c r="C55" s="1" t="s">
        <v>35</v>
      </c>
      <c r="D55" t="str">
        <f>MID(A55,5,2)</f>
        <v>AC</v>
      </c>
      <c r="E55" s="1" t="s">
        <v>34</v>
      </c>
      <c r="F55" s="1">
        <v>2012</v>
      </c>
      <c r="G55" s="1">
        <f>2024-F55</f>
        <v>12</v>
      </c>
      <c r="H55" s="5">
        <v>17000</v>
      </c>
      <c r="I55" s="5">
        <f>H55/G55</f>
        <v>1416.6666666666667</v>
      </c>
      <c r="J55" s="1" t="s">
        <v>36</v>
      </c>
      <c r="K55" s="1">
        <v>52000</v>
      </c>
      <c r="L55" s="1" t="str">
        <f>IF(H55&lt;=K55,"Yes","No")</f>
        <v>Yes</v>
      </c>
      <c r="M55" s="1" t="s">
        <v>37</v>
      </c>
      <c r="N55" t="str">
        <f>CONCATENATE(B55,RIGHT(F55,2),D55,UPPER(LEFT(M55,3)),RIGHT(A55,3))</f>
        <v>HD12ACGRE066</v>
      </c>
    </row>
    <row r="56" spans="1:14" x14ac:dyDescent="0.25">
      <c r="A56" s="1" t="s">
        <v>92</v>
      </c>
      <c r="B56" s="1" t="str">
        <f>LEFT(A56,2)</f>
        <v>FD</v>
      </c>
      <c r="C56" s="1" t="s">
        <v>20</v>
      </c>
      <c r="D56" t="str">
        <f>MID(A56,5,2)</f>
        <v>MU</v>
      </c>
      <c r="E56" s="1" t="s">
        <v>19</v>
      </c>
      <c r="F56" s="1">
        <v>2012</v>
      </c>
      <c r="G56" s="1">
        <f>2024-F56</f>
        <v>12</v>
      </c>
      <c r="H56" s="5">
        <v>18000</v>
      </c>
      <c r="I56" s="5">
        <f>H56/G56</f>
        <v>1500</v>
      </c>
      <c r="J56" s="1" t="s">
        <v>21</v>
      </c>
      <c r="K56" s="1">
        <v>55000</v>
      </c>
      <c r="L56" s="1" t="str">
        <f>IF(H56&lt;=K56,"Yes","No")</f>
        <v>Yes</v>
      </c>
      <c r="M56" s="1" t="s">
        <v>22</v>
      </c>
      <c r="N56" t="str">
        <f>CONCATENATE(B56,RIGHT(F56,2),D56,UPPER(LEFT(M56,3)),RIGHT(A56,3))</f>
        <v>FD12MURED053</v>
      </c>
    </row>
    <row r="57" spans="1:14" x14ac:dyDescent="0.25">
      <c r="A57" s="1" t="s">
        <v>28</v>
      </c>
      <c r="B57" s="1" t="str">
        <f>LEFT(A57,2)</f>
        <v>LX</v>
      </c>
      <c r="C57" s="1" t="s">
        <v>30</v>
      </c>
      <c r="D57" t="str">
        <f>MID(A57,5,2)</f>
        <v>RX</v>
      </c>
      <c r="E57" s="1" t="s">
        <v>29</v>
      </c>
      <c r="F57" s="1">
        <v>2004</v>
      </c>
      <c r="G57" s="1">
        <f>2024-F57</f>
        <v>20</v>
      </c>
      <c r="H57" s="5">
        <v>30000</v>
      </c>
      <c r="I57" s="5">
        <f>H57/G57</f>
        <v>1500</v>
      </c>
      <c r="J57" s="1" t="s">
        <v>31</v>
      </c>
      <c r="K57" s="1">
        <v>65000</v>
      </c>
      <c r="L57" s="1" t="str">
        <f>IF(H57&lt;=K57,"Yes","No")</f>
        <v>Yes</v>
      </c>
      <c r="M57" s="1" t="s">
        <v>32</v>
      </c>
      <c r="N57" t="str">
        <f>CONCATENATE(B57,RIGHT(F57,2),D57,UPPER(LEFT(M57,3)),RIGHT(A57,3))</f>
        <v>LX04RXBLU005</v>
      </c>
    </row>
    <row r="58" spans="1:14" x14ac:dyDescent="0.25">
      <c r="A58" s="1" t="s">
        <v>114</v>
      </c>
      <c r="B58" s="1" t="str">
        <f>LEFT(A58,2)</f>
        <v>LX</v>
      </c>
      <c r="C58" s="1" t="s">
        <v>30</v>
      </c>
      <c r="D58" t="str">
        <f>MID(A58,5,2)</f>
        <v>RX</v>
      </c>
      <c r="E58" s="1" t="s">
        <v>29</v>
      </c>
      <c r="F58" s="1">
        <v>2004</v>
      </c>
      <c r="G58" s="1">
        <f>2024-F58</f>
        <v>20</v>
      </c>
      <c r="H58" s="5">
        <v>30000</v>
      </c>
      <c r="I58" s="5">
        <f>H58/G58</f>
        <v>1500</v>
      </c>
      <c r="J58" s="1" t="s">
        <v>31</v>
      </c>
      <c r="K58" s="1">
        <v>65000</v>
      </c>
      <c r="L58" s="1" t="str">
        <f>IF(H58&lt;=K58,"Yes","No")</f>
        <v>Yes</v>
      </c>
      <c r="M58" s="1" t="s">
        <v>32</v>
      </c>
      <c r="N58" t="str">
        <f>CONCATENATE(B58,RIGHT(F58,2),D58,UPPER(LEFT(M58,3)),RIGHT(A58,3))</f>
        <v>LX04RXBLU075</v>
      </c>
    </row>
    <row r="59" spans="1:14" x14ac:dyDescent="0.25">
      <c r="A59" s="1" t="s">
        <v>80</v>
      </c>
      <c r="B59" s="1" t="str">
        <f>LEFT(A59,2)</f>
        <v>RR</v>
      </c>
      <c r="C59" s="1" t="s">
        <v>10</v>
      </c>
      <c r="D59" t="str">
        <f>MID(A59,5,2)</f>
        <v>PH</v>
      </c>
      <c r="E59" s="1" t="s">
        <v>9</v>
      </c>
      <c r="F59" s="1">
        <v>2014</v>
      </c>
      <c r="G59" s="1">
        <f>2024-F59</f>
        <v>10</v>
      </c>
      <c r="H59" s="5">
        <v>15000</v>
      </c>
      <c r="I59" s="5">
        <f>H59/G59</f>
        <v>1500</v>
      </c>
      <c r="J59" s="1" t="s">
        <v>11</v>
      </c>
      <c r="K59" s="1">
        <v>50000</v>
      </c>
      <c r="L59" s="1" t="str">
        <f>IF(H59&lt;=K59,"Yes","No")</f>
        <v>Yes</v>
      </c>
      <c r="M59" s="1" t="s">
        <v>12</v>
      </c>
      <c r="N59" t="str">
        <f>CONCATENATE(B59,RIGHT(F59,2),D59,UPPER(LEFT(M59,3)),RIGHT(A59,3))</f>
        <v>RR14PHBLA041</v>
      </c>
    </row>
    <row r="60" spans="1:14" x14ac:dyDescent="0.25">
      <c r="A60" s="1" t="s">
        <v>128</v>
      </c>
      <c r="B60" s="1" t="str">
        <f>LEFT(A60,2)</f>
        <v>FD</v>
      </c>
      <c r="C60" s="1" t="s">
        <v>20</v>
      </c>
      <c r="D60" t="str">
        <f>MID(A60,5,2)</f>
        <v>F1</v>
      </c>
      <c r="E60" s="1" t="s">
        <v>45</v>
      </c>
      <c r="F60" s="1">
        <v>2006</v>
      </c>
      <c r="G60" s="1">
        <f>2024-F60</f>
        <v>18</v>
      </c>
      <c r="H60" s="5">
        <v>28000</v>
      </c>
      <c r="I60" s="5">
        <f>H60/G60</f>
        <v>1555.5555555555557</v>
      </c>
      <c r="J60" s="1" t="s">
        <v>46</v>
      </c>
      <c r="K60" s="1">
        <v>62000</v>
      </c>
      <c r="L60" s="1" t="str">
        <f>IF(H60&lt;=K60,"Yes","No")</f>
        <v>Yes</v>
      </c>
      <c r="M60" s="1" t="s">
        <v>17</v>
      </c>
      <c r="N60" t="str">
        <f>CONCATENATE(B60,RIGHT(F60,2),D60,UPPER(LEFT(M60,3)),RIGHT(A60,3))</f>
        <v>FD06F1WHI089</v>
      </c>
    </row>
    <row r="61" spans="1:14" x14ac:dyDescent="0.25">
      <c r="A61" s="1" t="s">
        <v>47</v>
      </c>
      <c r="B61" s="1" t="str">
        <f>LEFT(A61,2)</f>
        <v>NI</v>
      </c>
      <c r="C61" s="1" t="s">
        <v>25</v>
      </c>
      <c r="D61" t="str">
        <f>MID(A61,5,2)</f>
        <v>MX</v>
      </c>
      <c r="E61" s="1" t="s">
        <v>48</v>
      </c>
      <c r="F61" s="1">
        <v>2014</v>
      </c>
      <c r="G61" s="1">
        <f>2024-F61</f>
        <v>10</v>
      </c>
      <c r="H61" s="5">
        <v>16000</v>
      </c>
      <c r="I61" s="5">
        <f>H61/G61</f>
        <v>1600</v>
      </c>
      <c r="J61" s="1" t="s">
        <v>49</v>
      </c>
      <c r="K61" s="1">
        <v>53000</v>
      </c>
      <c r="L61" s="1" t="str">
        <f>IF(H61&lt;=K61,"Yes","No")</f>
        <v>Yes</v>
      </c>
      <c r="M61" s="1" t="s">
        <v>32</v>
      </c>
      <c r="N61" t="str">
        <f>CONCATENATE(B61,RIGHT(F61,2),D61,UPPER(LEFT(M61,3)),RIGHT(A61,3))</f>
        <v>NI14MXBLU010</v>
      </c>
    </row>
    <row r="62" spans="1:14" x14ac:dyDescent="0.25">
      <c r="A62" s="1" t="s">
        <v>119</v>
      </c>
      <c r="B62" s="1" t="str">
        <f>LEFT(A62,2)</f>
        <v>NI</v>
      </c>
      <c r="C62" s="1" t="s">
        <v>25</v>
      </c>
      <c r="D62" t="str">
        <f>MID(A62,5,2)</f>
        <v>MX</v>
      </c>
      <c r="E62" s="1" t="s">
        <v>48</v>
      </c>
      <c r="F62" s="1">
        <v>2014</v>
      </c>
      <c r="G62" s="1">
        <f>2024-F62</f>
        <v>10</v>
      </c>
      <c r="H62" s="5">
        <v>16000</v>
      </c>
      <c r="I62" s="5">
        <f>H62/G62</f>
        <v>1600</v>
      </c>
      <c r="J62" s="1" t="s">
        <v>49</v>
      </c>
      <c r="K62" s="1">
        <v>53000</v>
      </c>
      <c r="L62" s="1" t="str">
        <f>IF(H62&lt;=K62,"Yes","No")</f>
        <v>Yes</v>
      </c>
      <c r="M62" s="1" t="s">
        <v>32</v>
      </c>
      <c r="N62" t="str">
        <f>CONCATENATE(B62,RIGHT(F62,2),D62,UPPER(LEFT(M62,3)),RIGHT(A62,3))</f>
        <v>NI14MXBLU080</v>
      </c>
    </row>
    <row r="63" spans="1:14" x14ac:dyDescent="0.25">
      <c r="A63" s="1" t="s">
        <v>91</v>
      </c>
      <c r="B63" s="1" t="str">
        <f>LEFT(A63,2)</f>
        <v>TY</v>
      </c>
      <c r="C63" s="1" t="s">
        <v>15</v>
      </c>
      <c r="D63" t="str">
        <f>MID(A63,5,2)</f>
        <v>CR</v>
      </c>
      <c r="E63" s="1" t="s">
        <v>14</v>
      </c>
      <c r="F63" s="1">
        <v>2010</v>
      </c>
      <c r="G63" s="1">
        <f>2024-F63</f>
        <v>14</v>
      </c>
      <c r="H63" s="5">
        <v>25000</v>
      </c>
      <c r="I63" s="5">
        <f>H63/G63</f>
        <v>1785.7142857142858</v>
      </c>
      <c r="J63" s="1" t="s">
        <v>16</v>
      </c>
      <c r="K63" s="1">
        <v>20000</v>
      </c>
      <c r="L63" s="1" t="str">
        <f>IF(H63&lt;=K63,"Yes","No")</f>
        <v>No</v>
      </c>
      <c r="M63" s="1" t="s">
        <v>17</v>
      </c>
      <c r="N63" t="str">
        <f>CONCATENATE(B63,RIGHT(F63,2),D63,UPPER(LEFT(M63,3)),RIGHT(A63,3))</f>
        <v>TY10CRWHI052</v>
      </c>
    </row>
    <row r="64" spans="1:14" x14ac:dyDescent="0.25">
      <c r="A64" s="1" t="s">
        <v>132</v>
      </c>
      <c r="B64" s="1" t="str">
        <f>LEFT(A64,2)</f>
        <v>FD</v>
      </c>
      <c r="C64" s="1" t="s">
        <v>20</v>
      </c>
      <c r="D64" t="str">
        <f>MID(A64,5,2)</f>
        <v>MU</v>
      </c>
      <c r="E64" s="1" t="s">
        <v>19</v>
      </c>
      <c r="F64" s="1">
        <v>2014</v>
      </c>
      <c r="G64" s="1">
        <f>2024-F64</f>
        <v>10</v>
      </c>
      <c r="H64" s="5">
        <v>18000</v>
      </c>
      <c r="I64" s="5">
        <f>H64/G64</f>
        <v>1800</v>
      </c>
      <c r="J64" s="1" t="s">
        <v>21</v>
      </c>
      <c r="K64" s="1">
        <v>55000</v>
      </c>
      <c r="L64" s="1" t="str">
        <f>IF(H64&lt;=K64,"Yes","No")</f>
        <v>Yes</v>
      </c>
      <c r="M64" s="1" t="s">
        <v>22</v>
      </c>
      <c r="N64" t="str">
        <f>CONCATENATE(B64,RIGHT(F64,2),D64,UPPER(LEFT(M64,3)),RIGHT(A64,3))</f>
        <v>FD14MURED093</v>
      </c>
    </row>
    <row r="65" spans="1:14" x14ac:dyDescent="0.25">
      <c r="A65" s="1" t="s">
        <v>56</v>
      </c>
      <c r="B65" s="1" t="str">
        <f>LEFT(A65,2)</f>
        <v>RR</v>
      </c>
      <c r="C65" s="1" t="s">
        <v>10</v>
      </c>
      <c r="D65" t="str">
        <f>MID(A65,5,2)</f>
        <v>CU</v>
      </c>
      <c r="E65" s="1" t="s">
        <v>39</v>
      </c>
      <c r="F65" s="1">
        <v>2012</v>
      </c>
      <c r="G65" s="1">
        <f>2024-F65</f>
        <v>12</v>
      </c>
      <c r="H65" s="5">
        <v>22000</v>
      </c>
      <c r="I65" s="5">
        <f>H65/G65</f>
        <v>1833.3333333333333</v>
      </c>
      <c r="J65" s="1" t="s">
        <v>40</v>
      </c>
      <c r="K65" s="1">
        <v>55000</v>
      </c>
      <c r="L65" s="1" t="str">
        <f>IF(H65&lt;=K65,"Yes","No")</f>
        <v>Yes</v>
      </c>
      <c r="M65" s="1" t="s">
        <v>27</v>
      </c>
      <c r="N65" t="str">
        <f>CONCATENATE(B65,RIGHT(F65,2),D65,UPPER(LEFT(M65,3)),RIGHT(A65,3))</f>
        <v>RR12CUSIL017</v>
      </c>
    </row>
    <row r="66" spans="1:14" x14ac:dyDescent="0.25">
      <c r="A66" s="1" t="s">
        <v>66</v>
      </c>
      <c r="B66" s="1" t="str">
        <f>LEFT(A66,2)</f>
        <v>RR</v>
      </c>
      <c r="C66" s="1" t="s">
        <v>10</v>
      </c>
      <c r="D66" t="str">
        <f>MID(A66,5,2)</f>
        <v>CU</v>
      </c>
      <c r="E66" s="1" t="s">
        <v>39</v>
      </c>
      <c r="F66" s="1">
        <v>2012</v>
      </c>
      <c r="G66" s="1">
        <f>2024-F66</f>
        <v>12</v>
      </c>
      <c r="H66" s="5">
        <v>22000</v>
      </c>
      <c r="I66" s="5">
        <f>H66/G66</f>
        <v>1833.3333333333333</v>
      </c>
      <c r="J66" s="1" t="s">
        <v>40</v>
      </c>
      <c r="K66" s="1">
        <v>55000</v>
      </c>
      <c r="L66" s="1" t="str">
        <f>IF(H66&lt;=K66,"Yes","No")</f>
        <v>Yes</v>
      </c>
      <c r="M66" s="1" t="s">
        <v>27</v>
      </c>
      <c r="N66" t="str">
        <f>CONCATENATE(B66,RIGHT(F66,2),D66,UPPER(LEFT(M66,3)),RIGHT(A66,3))</f>
        <v>RR12CUSIL027</v>
      </c>
    </row>
    <row r="67" spans="1:14" x14ac:dyDescent="0.25">
      <c r="A67" s="1" t="s">
        <v>50</v>
      </c>
      <c r="B67" s="1" t="str">
        <f>LEFT(A67,2)</f>
        <v>FD</v>
      </c>
      <c r="C67" s="1" t="s">
        <v>10</v>
      </c>
      <c r="D67" t="str">
        <f>MID(A67,5,2)</f>
        <v>PH</v>
      </c>
      <c r="E67" s="1" t="s">
        <v>9</v>
      </c>
      <c r="F67" s="1">
        <v>2016</v>
      </c>
      <c r="G67" s="1">
        <f>2024-F67</f>
        <v>8</v>
      </c>
      <c r="H67" s="5">
        <v>15000</v>
      </c>
      <c r="I67" s="5">
        <f>H67/G67</f>
        <v>1875</v>
      </c>
      <c r="J67" s="1" t="s">
        <v>11</v>
      </c>
      <c r="K67" s="1">
        <v>50000</v>
      </c>
      <c r="L67" s="1" t="str">
        <f>IF(H67&lt;=K67,"Yes","No")</f>
        <v>Yes</v>
      </c>
      <c r="M67" s="1" t="s">
        <v>12</v>
      </c>
      <c r="N67" t="str">
        <f>CONCATENATE(B67,RIGHT(F67,2),D67,UPPER(LEFT(M67,3)),RIGHT(A67,3))</f>
        <v>FD16PHBLA011</v>
      </c>
    </row>
    <row r="68" spans="1:14" x14ac:dyDescent="0.25">
      <c r="A68" s="1" t="s">
        <v>54</v>
      </c>
      <c r="B68" s="1" t="str">
        <f>LEFT(A68,2)</f>
        <v>LX</v>
      </c>
      <c r="C68" s="1" t="s">
        <v>30</v>
      </c>
      <c r="D68" t="str">
        <f>MID(A68,5,2)</f>
        <v>RX</v>
      </c>
      <c r="E68" s="1" t="s">
        <v>29</v>
      </c>
      <c r="F68" s="1">
        <v>2008</v>
      </c>
      <c r="G68" s="1">
        <f>2024-F68</f>
        <v>16</v>
      </c>
      <c r="H68" s="5">
        <v>30000</v>
      </c>
      <c r="I68" s="5">
        <f>H68/G68</f>
        <v>1875</v>
      </c>
      <c r="J68" s="1" t="s">
        <v>31</v>
      </c>
      <c r="K68" s="1">
        <v>65000</v>
      </c>
      <c r="L68" s="1" t="str">
        <f>IF(H68&lt;=K68,"Yes","No")</f>
        <v>Yes</v>
      </c>
      <c r="M68" s="1" t="s">
        <v>32</v>
      </c>
      <c r="N68" t="str">
        <f>CONCATENATE(B68,RIGHT(F68,2),D68,UPPER(LEFT(M68,3)),RIGHT(A68,3))</f>
        <v>LX08RXBLU015</v>
      </c>
    </row>
    <row r="69" spans="1:14" x14ac:dyDescent="0.25">
      <c r="A69" s="1" t="s">
        <v>64</v>
      </c>
      <c r="B69" s="1" t="str">
        <f>LEFT(A69,2)</f>
        <v>LX</v>
      </c>
      <c r="C69" s="1" t="s">
        <v>30</v>
      </c>
      <c r="D69" t="str">
        <f>MID(A69,5,2)</f>
        <v>RX</v>
      </c>
      <c r="E69" s="1" t="s">
        <v>29</v>
      </c>
      <c r="F69" s="1">
        <v>2008</v>
      </c>
      <c r="G69" s="1">
        <f>2024-F69</f>
        <v>16</v>
      </c>
      <c r="H69" s="5">
        <v>30000</v>
      </c>
      <c r="I69" s="5">
        <f>H69/G69</f>
        <v>1875</v>
      </c>
      <c r="J69" s="1" t="s">
        <v>31</v>
      </c>
      <c r="K69" s="1">
        <v>65000</v>
      </c>
      <c r="L69" s="1" t="str">
        <f>IF(H69&lt;=K69,"Yes","No")</f>
        <v>Yes</v>
      </c>
      <c r="M69" s="1" t="s">
        <v>32</v>
      </c>
      <c r="N69" t="str">
        <f>CONCATENATE(B69,RIGHT(F69,2),D69,UPPER(LEFT(M69,3)),RIGHT(A69,3))</f>
        <v>LX08RXBLU025</v>
      </c>
    </row>
    <row r="70" spans="1:14" x14ac:dyDescent="0.25">
      <c r="A70" s="1" t="s">
        <v>120</v>
      </c>
      <c r="B70" s="1" t="str">
        <f>LEFT(A70,2)</f>
        <v>RR</v>
      </c>
      <c r="C70" s="1" t="s">
        <v>10</v>
      </c>
      <c r="D70" t="str">
        <f>MID(A70,5,2)</f>
        <v>PH</v>
      </c>
      <c r="E70" s="1" t="s">
        <v>9</v>
      </c>
      <c r="F70" s="1">
        <v>2016</v>
      </c>
      <c r="G70" s="1">
        <f>2024-F70</f>
        <v>8</v>
      </c>
      <c r="H70" s="5">
        <v>15000</v>
      </c>
      <c r="I70" s="5">
        <f>H70/G70</f>
        <v>1875</v>
      </c>
      <c r="J70" s="1" t="s">
        <v>11</v>
      </c>
      <c r="K70" s="1">
        <v>50000</v>
      </c>
      <c r="L70" s="1" t="str">
        <f>IF(H70&lt;=K70,"Yes","No")</f>
        <v>Yes</v>
      </c>
      <c r="M70" s="1" t="s">
        <v>12</v>
      </c>
      <c r="N70" t="str">
        <f>CONCATENATE(B70,RIGHT(F70,2),D70,UPPER(LEFT(M70,3)),RIGHT(A70,3))</f>
        <v>RR16PHBLA081</v>
      </c>
    </row>
    <row r="71" spans="1:14" x14ac:dyDescent="0.25">
      <c r="A71" s="1" t="s">
        <v>57</v>
      </c>
      <c r="B71" s="1" t="str">
        <f>LEFT(A71,2)</f>
        <v>TY</v>
      </c>
      <c r="C71" s="1" t="s">
        <v>15</v>
      </c>
      <c r="D71" t="str">
        <f>MID(A71,5,2)</f>
        <v>CM</v>
      </c>
      <c r="E71" s="1" t="s">
        <v>42</v>
      </c>
      <c r="F71" s="1">
        <v>2014</v>
      </c>
      <c r="G71" s="1">
        <f>2024-F71</f>
        <v>10</v>
      </c>
      <c r="H71" s="5">
        <v>19000</v>
      </c>
      <c r="I71" s="5">
        <f>H71/G71</f>
        <v>1900</v>
      </c>
      <c r="J71" s="1" t="s">
        <v>43</v>
      </c>
      <c r="K71" s="1">
        <v>59000</v>
      </c>
      <c r="L71" s="1" t="str">
        <f>IF(H71&lt;=K71,"Yes","No")</f>
        <v>Yes</v>
      </c>
      <c r="M71" s="1" t="s">
        <v>12</v>
      </c>
      <c r="N71" t="str">
        <f>CONCATENATE(B71,RIGHT(F71,2),D71,UPPER(LEFT(M71,3)),RIGHT(A71,3))</f>
        <v>TY14CMBLA018</v>
      </c>
    </row>
    <row r="72" spans="1:14" x14ac:dyDescent="0.25">
      <c r="A72" s="1" t="s">
        <v>67</v>
      </c>
      <c r="B72" s="1" t="str">
        <f>LEFT(A72,2)</f>
        <v>TY</v>
      </c>
      <c r="C72" s="1" t="s">
        <v>15</v>
      </c>
      <c r="D72" t="str">
        <f>MID(A72,5,2)</f>
        <v>CM</v>
      </c>
      <c r="E72" s="1" t="s">
        <v>42</v>
      </c>
      <c r="F72" s="1">
        <v>2014</v>
      </c>
      <c r="G72" s="1">
        <f>2024-F72</f>
        <v>10</v>
      </c>
      <c r="H72" s="5">
        <v>19000</v>
      </c>
      <c r="I72" s="5">
        <f>H72/G72</f>
        <v>1900</v>
      </c>
      <c r="J72" s="1" t="s">
        <v>43</v>
      </c>
      <c r="K72" s="1">
        <v>59000</v>
      </c>
      <c r="L72" s="1" t="str">
        <f>IF(H72&lt;=K72,"Yes","No")</f>
        <v>Yes</v>
      </c>
      <c r="M72" s="1" t="s">
        <v>12</v>
      </c>
      <c r="N72" t="str">
        <f>CONCATENATE(B72,RIGHT(F72,2),D72,UPPER(LEFT(M72,3)),RIGHT(A72,3))</f>
        <v>TY14CMBLA028</v>
      </c>
    </row>
    <row r="73" spans="1:14" x14ac:dyDescent="0.25">
      <c r="A73" s="1" t="s">
        <v>78</v>
      </c>
      <c r="B73" s="1" t="str">
        <f>LEFT(A73,2)</f>
        <v>FD</v>
      </c>
      <c r="C73" s="1" t="s">
        <v>20</v>
      </c>
      <c r="D73" t="str">
        <f>MID(A73,5,2)</f>
        <v>F1</v>
      </c>
      <c r="E73" s="1" t="s">
        <v>45</v>
      </c>
      <c r="F73" s="1">
        <v>2010</v>
      </c>
      <c r="G73" s="1">
        <f>2024-F73</f>
        <v>14</v>
      </c>
      <c r="H73" s="5">
        <v>28000</v>
      </c>
      <c r="I73" s="5">
        <f>H73/G73</f>
        <v>2000</v>
      </c>
      <c r="J73" s="1" t="s">
        <v>46</v>
      </c>
      <c r="K73" s="1">
        <v>62000</v>
      </c>
      <c r="L73" s="1" t="str">
        <f>IF(H73&lt;=K73,"Yes","No")</f>
        <v>Yes</v>
      </c>
      <c r="M73" s="1" t="s">
        <v>17</v>
      </c>
      <c r="N73" t="str">
        <f>CONCATENATE(B73,RIGHT(F73,2),D73,UPPER(LEFT(M73,3)),RIGHT(A73,3))</f>
        <v>FD10F1WHI039</v>
      </c>
    </row>
    <row r="74" spans="1:14" x14ac:dyDescent="0.25">
      <c r="A74" s="1" t="s">
        <v>93</v>
      </c>
      <c r="B74" s="1" t="str">
        <f>LEFT(A74,2)</f>
        <v>NI</v>
      </c>
      <c r="C74" s="1" t="s">
        <v>25</v>
      </c>
      <c r="D74" t="str">
        <f>MID(A74,5,2)</f>
        <v>AL</v>
      </c>
      <c r="E74" s="1" t="s">
        <v>24</v>
      </c>
      <c r="F74" s="1">
        <v>2014</v>
      </c>
      <c r="G74" s="1">
        <f>2024-F74</f>
        <v>10</v>
      </c>
      <c r="H74" s="5">
        <v>20000</v>
      </c>
      <c r="I74" s="5">
        <f>H74/G74</f>
        <v>2000</v>
      </c>
      <c r="J74" s="1" t="s">
        <v>26</v>
      </c>
      <c r="K74" s="1">
        <v>58000</v>
      </c>
      <c r="L74" s="1" t="str">
        <f>IF(H74&lt;=K74,"Yes","No")</f>
        <v>Yes</v>
      </c>
      <c r="M74" s="1" t="s">
        <v>27</v>
      </c>
      <c r="N74" t="str">
        <f>CONCATENATE(B74,RIGHT(F74,2),D74,UPPER(LEFT(M74,3)),RIGHT(A74,3))</f>
        <v>NI14ALSIL054</v>
      </c>
    </row>
    <row r="75" spans="1:14" x14ac:dyDescent="0.25">
      <c r="A75" s="1" t="s">
        <v>131</v>
      </c>
      <c r="B75" s="1" t="str">
        <f>LEFT(A75,2)</f>
        <v>TY</v>
      </c>
      <c r="C75" s="1" t="s">
        <v>15</v>
      </c>
      <c r="D75" t="str">
        <f>MID(A75,5,2)</f>
        <v>CR</v>
      </c>
      <c r="E75" s="1" t="s">
        <v>14</v>
      </c>
      <c r="F75" s="1">
        <v>2012</v>
      </c>
      <c r="G75" s="1">
        <f>2024-F75</f>
        <v>12</v>
      </c>
      <c r="H75" s="5">
        <v>25000</v>
      </c>
      <c r="I75" s="5">
        <f>H75/G75</f>
        <v>2083.3333333333335</v>
      </c>
      <c r="J75" s="1" t="s">
        <v>16</v>
      </c>
      <c r="K75" s="1">
        <v>60000</v>
      </c>
      <c r="L75" s="1" t="str">
        <f>IF(H75&lt;=K75,"Yes","No")</f>
        <v>Yes</v>
      </c>
      <c r="M75" s="1" t="s">
        <v>17</v>
      </c>
      <c r="N75" t="str">
        <f>CONCATENATE(B75,RIGHT(F75,2),D75,UPPER(LEFT(M75,3)),RIGHT(A75,3))</f>
        <v>TY12CRWHI092</v>
      </c>
    </row>
    <row r="76" spans="1:14" x14ac:dyDescent="0.25">
      <c r="A76" s="1" t="s">
        <v>104</v>
      </c>
      <c r="B76" s="1" t="str">
        <f>LEFT(A76,2)</f>
        <v>LX</v>
      </c>
      <c r="C76" s="1" t="s">
        <v>30</v>
      </c>
      <c r="D76" t="str">
        <f>MID(A76,5,2)</f>
        <v>RX</v>
      </c>
      <c r="E76" s="1" t="s">
        <v>29</v>
      </c>
      <c r="F76" s="1">
        <v>2010</v>
      </c>
      <c r="G76" s="1">
        <f>2024-F76</f>
        <v>14</v>
      </c>
      <c r="H76" s="5">
        <v>30000</v>
      </c>
      <c r="I76" s="5">
        <f>H76/G76</f>
        <v>2142.8571428571427</v>
      </c>
      <c r="J76" s="1" t="s">
        <v>31</v>
      </c>
      <c r="K76" s="1">
        <v>65000</v>
      </c>
      <c r="L76" s="1" t="str">
        <f>IF(H76&lt;=K76,"Yes","No")</f>
        <v>Yes</v>
      </c>
      <c r="M76" s="1" t="s">
        <v>32</v>
      </c>
      <c r="N76" t="str">
        <f>CONCATENATE(B76,RIGHT(F76,2),D76,UPPER(LEFT(M76,3)),RIGHT(A76,3))</f>
        <v>LX10RXBLU065</v>
      </c>
    </row>
    <row r="77" spans="1:14" x14ac:dyDescent="0.25">
      <c r="A77" s="1" t="s">
        <v>106</v>
      </c>
      <c r="B77" s="1" t="str">
        <f>LEFT(A77,2)</f>
        <v>RR</v>
      </c>
      <c r="C77" s="1" t="s">
        <v>10</v>
      </c>
      <c r="D77" t="str">
        <f>MID(A77,5,2)</f>
        <v>CU</v>
      </c>
      <c r="E77" s="1" t="s">
        <v>39</v>
      </c>
      <c r="F77" s="1">
        <v>2014</v>
      </c>
      <c r="G77" s="1">
        <f>2024-F77</f>
        <v>10</v>
      </c>
      <c r="H77" s="5">
        <v>22000</v>
      </c>
      <c r="I77" s="5">
        <f>H77/G77</f>
        <v>2200</v>
      </c>
      <c r="J77" s="1" t="s">
        <v>40</v>
      </c>
      <c r="K77" s="1">
        <v>55000</v>
      </c>
      <c r="L77" s="1" t="str">
        <f>IF(H77&lt;=K77,"Yes","No")</f>
        <v>Yes</v>
      </c>
      <c r="M77" s="1" t="s">
        <v>27</v>
      </c>
      <c r="N77" t="str">
        <f>CONCATENATE(B77,RIGHT(F77,2),D77,UPPER(LEFT(M77,3)),RIGHT(A77,3))</f>
        <v>RR14CUSIL067</v>
      </c>
    </row>
    <row r="78" spans="1:14" x14ac:dyDescent="0.25">
      <c r="A78" s="1" t="s">
        <v>118</v>
      </c>
      <c r="B78" s="1" t="str">
        <f>LEFT(A78,2)</f>
        <v>FD</v>
      </c>
      <c r="C78" s="1" t="s">
        <v>20</v>
      </c>
      <c r="D78" t="str">
        <f>MID(A78,5,2)</f>
        <v>F1</v>
      </c>
      <c r="E78" s="1" t="s">
        <v>45</v>
      </c>
      <c r="F78" s="1">
        <v>2012</v>
      </c>
      <c r="G78" s="1">
        <f>2024-F78</f>
        <v>12</v>
      </c>
      <c r="H78" s="5">
        <v>28000</v>
      </c>
      <c r="I78" s="5">
        <f>H78/G78</f>
        <v>2333.3333333333335</v>
      </c>
      <c r="J78" s="1" t="s">
        <v>46</v>
      </c>
      <c r="K78" s="1">
        <v>62000</v>
      </c>
      <c r="L78" s="1" t="str">
        <f>IF(H78&lt;=K78,"Yes","No")</f>
        <v>Yes</v>
      </c>
      <c r="M78" s="1" t="s">
        <v>17</v>
      </c>
      <c r="N78" t="str">
        <f>CONCATENATE(B78,RIGHT(F78,2),D78,UPPER(LEFT(M78,3)),RIGHT(A78,3))</f>
        <v>FD12F1WHI079</v>
      </c>
    </row>
    <row r="79" spans="1:14" x14ac:dyDescent="0.25">
      <c r="A79" s="1" t="s">
        <v>44</v>
      </c>
      <c r="B79" s="1" t="str">
        <f>LEFT(A79,2)</f>
        <v>FD</v>
      </c>
      <c r="C79" s="1" t="s">
        <v>20</v>
      </c>
      <c r="D79" t="str">
        <f>MID(A79,5,2)</f>
        <v>F1</v>
      </c>
      <c r="E79" s="1" t="s">
        <v>45</v>
      </c>
      <c r="F79" s="1">
        <v>2012</v>
      </c>
      <c r="G79" s="1">
        <f>2024-F79</f>
        <v>12</v>
      </c>
      <c r="H79" s="5">
        <v>28000</v>
      </c>
      <c r="I79" s="5">
        <f>H79/G79</f>
        <v>2333.3333333333335</v>
      </c>
      <c r="J79" s="1" t="s">
        <v>46</v>
      </c>
      <c r="K79" s="1">
        <v>12000</v>
      </c>
      <c r="L79" s="1" t="str">
        <f>IF(H79&lt;=K79,"Yes","No")</f>
        <v>No</v>
      </c>
      <c r="M79" s="1" t="s">
        <v>17</v>
      </c>
      <c r="N79" t="str">
        <f>CONCATENATE(B79,RIGHT(F79,2),D79,UPPER(LEFT(M79,3)),RIGHT(A79,3))</f>
        <v>FD12F1WHI509</v>
      </c>
    </row>
    <row r="80" spans="1:14" x14ac:dyDescent="0.25">
      <c r="A80" s="1" t="s">
        <v>107</v>
      </c>
      <c r="B80" s="1" t="str">
        <f>LEFT(A80,2)</f>
        <v>TY</v>
      </c>
      <c r="C80" s="1" t="s">
        <v>15</v>
      </c>
      <c r="D80" t="str">
        <f>MID(A80,5,2)</f>
        <v>CM</v>
      </c>
      <c r="E80" s="1" t="s">
        <v>42</v>
      </c>
      <c r="F80" s="1">
        <v>2016</v>
      </c>
      <c r="G80" s="1">
        <f>2024-F80</f>
        <v>8</v>
      </c>
      <c r="H80" s="5">
        <v>19000</v>
      </c>
      <c r="I80" s="5">
        <f>H80/G80</f>
        <v>2375</v>
      </c>
      <c r="J80" s="1" t="s">
        <v>43</v>
      </c>
      <c r="K80" s="1">
        <v>59000</v>
      </c>
      <c r="L80" s="1" t="str">
        <f>IF(H80&lt;=K80,"Yes","No")</f>
        <v>Yes</v>
      </c>
      <c r="M80" s="1" t="s">
        <v>12</v>
      </c>
      <c r="N80" t="str">
        <f>CONCATENATE(B80,RIGHT(F80,2),D80,UPPER(LEFT(M80,3)),RIGHT(A80,3))</f>
        <v>TY16CMBLA068</v>
      </c>
    </row>
    <row r="81" spans="1:14" x14ac:dyDescent="0.25">
      <c r="A81" s="1" t="s">
        <v>133</v>
      </c>
      <c r="B81" s="1" t="str">
        <f>LEFT(A81,2)</f>
        <v>NI</v>
      </c>
      <c r="C81" s="1" t="s">
        <v>25</v>
      </c>
      <c r="D81" t="str">
        <f>MID(A81,5,2)</f>
        <v>AL</v>
      </c>
      <c r="E81" s="1" t="s">
        <v>24</v>
      </c>
      <c r="F81" s="1">
        <v>2016</v>
      </c>
      <c r="G81" s="1">
        <f>2024-F81</f>
        <v>8</v>
      </c>
      <c r="H81" s="5">
        <v>20000</v>
      </c>
      <c r="I81" s="5">
        <f>H81/G81</f>
        <v>2500</v>
      </c>
      <c r="J81" s="1" t="s">
        <v>26</v>
      </c>
      <c r="K81" s="1">
        <v>58000</v>
      </c>
      <c r="L81" s="1" t="str">
        <f>IF(H81&lt;=K81,"Yes","No")</f>
        <v>Yes</v>
      </c>
      <c r="M81" s="1" t="s">
        <v>27</v>
      </c>
      <c r="N81" t="str">
        <f>CONCATENATE(B81,RIGHT(F81,2),D81,UPPER(LEFT(M81,3)),RIGHT(A81,3))</f>
        <v>NI16ALSIL094</v>
      </c>
    </row>
    <row r="82" spans="1:14" x14ac:dyDescent="0.25">
      <c r="A82" s="1" t="s">
        <v>59</v>
      </c>
      <c r="B82" s="1" t="str">
        <f>LEFT(A82,2)</f>
        <v>NI</v>
      </c>
      <c r="C82" s="1" t="s">
        <v>25</v>
      </c>
      <c r="D82" t="str">
        <f>MID(A82,5,2)</f>
        <v>MX</v>
      </c>
      <c r="E82" s="1" t="s">
        <v>48</v>
      </c>
      <c r="F82" s="1">
        <v>2018</v>
      </c>
      <c r="G82" s="1">
        <f>2024-F82</f>
        <v>6</v>
      </c>
      <c r="H82" s="5">
        <v>16000</v>
      </c>
      <c r="I82" s="5">
        <f>H82/G82</f>
        <v>2666.6666666666665</v>
      </c>
      <c r="J82" s="1" t="s">
        <v>49</v>
      </c>
      <c r="K82" s="1">
        <v>53000</v>
      </c>
      <c r="L82" s="1" t="str">
        <f>IF(H82&lt;=K82,"Yes","No")</f>
        <v>Yes</v>
      </c>
      <c r="M82" s="1" t="s">
        <v>32</v>
      </c>
      <c r="N82" t="str">
        <f>CONCATENATE(B82,RIGHT(F82,2),D82,UPPER(LEFT(M82,3)),RIGHT(A82,3))</f>
        <v>NI18MXBLU020</v>
      </c>
    </row>
    <row r="83" spans="1:14" x14ac:dyDescent="0.25">
      <c r="A83" s="1" t="s">
        <v>69</v>
      </c>
      <c r="B83" s="1" t="str">
        <f>LEFT(A83,2)</f>
        <v>NI</v>
      </c>
      <c r="C83" s="1" t="s">
        <v>25</v>
      </c>
      <c r="D83" t="str">
        <f>MID(A83,5,2)</f>
        <v>MX</v>
      </c>
      <c r="E83" s="1" t="s">
        <v>48</v>
      </c>
      <c r="F83" s="1">
        <v>2018</v>
      </c>
      <c r="G83" s="1">
        <f>2024-F83</f>
        <v>6</v>
      </c>
      <c r="H83" s="5">
        <v>16000</v>
      </c>
      <c r="I83" s="5">
        <f>H83/G83</f>
        <v>2666.6666666666665</v>
      </c>
      <c r="J83" s="1" t="s">
        <v>49</v>
      </c>
      <c r="K83" s="1">
        <v>53000</v>
      </c>
      <c r="L83" s="1" t="str">
        <f>IF(H83&lt;=K83,"Yes","No")</f>
        <v>Yes</v>
      </c>
      <c r="M83" s="1" t="s">
        <v>32</v>
      </c>
      <c r="N83" t="str">
        <f>CONCATENATE(B83,RIGHT(F83,2),D83,UPPER(LEFT(M83,3)),RIGHT(A83,3))</f>
        <v>NI18MXBLU030</v>
      </c>
    </row>
    <row r="84" spans="1:14" x14ac:dyDescent="0.25">
      <c r="A84" s="1" t="s">
        <v>95</v>
      </c>
      <c r="B84" s="1" t="str">
        <f>LEFT(A84,2)</f>
        <v>HD</v>
      </c>
      <c r="C84" s="1" t="s">
        <v>35</v>
      </c>
      <c r="D84" t="str">
        <f>MID(A84,5,2)</f>
        <v>AC</v>
      </c>
      <c r="E84" s="1" t="s">
        <v>34</v>
      </c>
      <c r="F84" s="1">
        <v>2018</v>
      </c>
      <c r="G84" s="1">
        <f>2024-F84</f>
        <v>6</v>
      </c>
      <c r="H84" s="5">
        <v>17000</v>
      </c>
      <c r="I84" s="5">
        <f>H84/G84</f>
        <v>2833.3333333333335</v>
      </c>
      <c r="J84" s="1" t="s">
        <v>36</v>
      </c>
      <c r="K84" s="1">
        <v>52000</v>
      </c>
      <c r="L84" s="1" t="str">
        <f>IF(H84&lt;=K84,"Yes","No")</f>
        <v>Yes</v>
      </c>
      <c r="M84" s="1" t="s">
        <v>37</v>
      </c>
      <c r="N84" t="str">
        <f>CONCATENATE(B84,RIGHT(F84,2),D84,UPPER(LEFT(M84,3)),RIGHT(A84,3))</f>
        <v>HD18ACGRE056</v>
      </c>
    </row>
    <row r="85" spans="1:14" x14ac:dyDescent="0.25">
      <c r="A85" s="1" t="s">
        <v>82</v>
      </c>
      <c r="B85" s="1" t="str">
        <f>LEFT(A85,2)</f>
        <v>FD</v>
      </c>
      <c r="C85" s="1" t="s">
        <v>20</v>
      </c>
      <c r="D85" t="str">
        <f>MID(A85,5,2)</f>
        <v>MU</v>
      </c>
      <c r="E85" s="1" t="s">
        <v>19</v>
      </c>
      <c r="F85" s="1">
        <v>2018</v>
      </c>
      <c r="G85" s="1">
        <f>2024-F85</f>
        <v>6</v>
      </c>
      <c r="H85" s="5">
        <v>18000</v>
      </c>
      <c r="I85" s="5">
        <f>H85/G85</f>
        <v>3000</v>
      </c>
      <c r="J85" s="1" t="s">
        <v>21</v>
      </c>
      <c r="K85" s="1">
        <v>55000</v>
      </c>
      <c r="L85" s="1" t="str">
        <f>IF(H85&lt;=K85,"Yes","No")</f>
        <v>Yes</v>
      </c>
      <c r="M85" s="1" t="s">
        <v>22</v>
      </c>
      <c r="N85" t="str">
        <f>CONCATENATE(B85,RIGHT(F85,2),D85,UPPER(LEFT(M85,3)),RIGHT(A85,3))</f>
        <v>FD18MURED043</v>
      </c>
    </row>
    <row r="86" spans="1:14" x14ac:dyDescent="0.25">
      <c r="A86" s="1" t="s">
        <v>81</v>
      </c>
      <c r="B86" s="1" t="str">
        <f>LEFT(A86,2)</f>
        <v>TY</v>
      </c>
      <c r="C86" s="1" t="s">
        <v>15</v>
      </c>
      <c r="D86" t="str">
        <f>MID(A86,5,2)</f>
        <v>CR</v>
      </c>
      <c r="E86" s="1" t="s">
        <v>14</v>
      </c>
      <c r="F86" s="1">
        <v>2016</v>
      </c>
      <c r="G86" s="1">
        <f>2024-F86</f>
        <v>8</v>
      </c>
      <c r="H86" s="5">
        <v>25000</v>
      </c>
      <c r="I86" s="5">
        <f>H86/G86</f>
        <v>3125</v>
      </c>
      <c r="J86" s="1" t="s">
        <v>16</v>
      </c>
      <c r="K86" s="1">
        <v>60000</v>
      </c>
      <c r="L86" s="1" t="str">
        <f>IF(H86&lt;=K86,"Yes","No")</f>
        <v>Yes</v>
      </c>
      <c r="M86" s="1" t="s">
        <v>17</v>
      </c>
      <c r="N86" t="str">
        <f>CONCATENATE(B86,RIGHT(F86,2),D86,UPPER(LEFT(M86,3)),RIGHT(A86,3))</f>
        <v>TY16CRWHI042</v>
      </c>
    </row>
    <row r="87" spans="1:14" x14ac:dyDescent="0.25">
      <c r="A87" s="1" t="s">
        <v>58</v>
      </c>
      <c r="B87" s="1" t="str">
        <f>LEFT(A87,2)</f>
        <v>FD</v>
      </c>
      <c r="C87" s="1" t="s">
        <v>20</v>
      </c>
      <c r="D87" t="str">
        <f>MID(A87,5,2)</f>
        <v>F1</v>
      </c>
      <c r="E87" s="1" t="s">
        <v>45</v>
      </c>
      <c r="F87" s="1">
        <v>2016</v>
      </c>
      <c r="G87" s="1">
        <f>2024-F87</f>
        <v>8</v>
      </c>
      <c r="H87" s="5">
        <v>28000</v>
      </c>
      <c r="I87" s="5">
        <f>H87/G87</f>
        <v>3500</v>
      </c>
      <c r="J87" s="1" t="s">
        <v>46</v>
      </c>
      <c r="K87" s="1">
        <v>62000</v>
      </c>
      <c r="L87" s="1" t="str">
        <f>IF(H87&lt;=K87,"Yes","No")</f>
        <v>Yes</v>
      </c>
      <c r="M87" s="1" t="s">
        <v>17</v>
      </c>
      <c r="N87" t="str">
        <f>CONCATENATE(B87,RIGHT(F87,2),D87,UPPER(LEFT(M87,3)),RIGHT(A87,3))</f>
        <v>FD16F1WHI019</v>
      </c>
    </row>
    <row r="88" spans="1:14" x14ac:dyDescent="0.25">
      <c r="A88" s="1" t="s">
        <v>68</v>
      </c>
      <c r="B88" s="1" t="str">
        <f>LEFT(A88,2)</f>
        <v>FD</v>
      </c>
      <c r="C88" s="1" t="s">
        <v>20</v>
      </c>
      <c r="D88" t="str">
        <f>MID(A88,5,2)</f>
        <v>F1</v>
      </c>
      <c r="E88" s="1" t="s">
        <v>45</v>
      </c>
      <c r="F88" s="1">
        <v>2016</v>
      </c>
      <c r="G88" s="1">
        <f>2024-F88</f>
        <v>8</v>
      </c>
      <c r="H88" s="5">
        <v>28000</v>
      </c>
      <c r="I88" s="5">
        <f>H88/G88</f>
        <v>3500</v>
      </c>
      <c r="J88" s="1" t="s">
        <v>46</v>
      </c>
      <c r="K88" s="1">
        <v>62000</v>
      </c>
      <c r="L88" s="1" t="str">
        <f>IF(H88&lt;=K88,"Yes","No")</f>
        <v>Yes</v>
      </c>
      <c r="M88" s="1" t="s">
        <v>17</v>
      </c>
      <c r="N88" t="str">
        <f>CONCATENATE(B88,RIGHT(F88,2),D88,UPPER(LEFT(M88,3)),RIGHT(A88,3))</f>
        <v>FD16F1WHI029</v>
      </c>
    </row>
    <row r="89" spans="1:14" x14ac:dyDescent="0.25">
      <c r="A89" s="1" t="s">
        <v>94</v>
      </c>
      <c r="B89" s="1" t="str">
        <f>LEFT(A89,2)</f>
        <v>LX</v>
      </c>
      <c r="C89" s="1" t="s">
        <v>30</v>
      </c>
      <c r="D89" t="str">
        <f>MID(A89,5,2)</f>
        <v>RX</v>
      </c>
      <c r="E89" s="1" t="s">
        <v>29</v>
      </c>
      <c r="F89" s="1">
        <v>2016</v>
      </c>
      <c r="G89" s="1">
        <f>2024-F89</f>
        <v>8</v>
      </c>
      <c r="H89" s="5">
        <v>30000</v>
      </c>
      <c r="I89" s="5">
        <f>H89/G89</f>
        <v>3750</v>
      </c>
      <c r="J89" s="1" t="s">
        <v>31</v>
      </c>
      <c r="K89" s="1">
        <v>65000</v>
      </c>
      <c r="L89" s="1" t="str">
        <f>IF(H89&lt;=K89,"Yes","No")</f>
        <v>Yes</v>
      </c>
      <c r="M89" s="1" t="s">
        <v>32</v>
      </c>
      <c r="N89" t="str">
        <f>CONCATENATE(B89,RIGHT(F89,2),D89,UPPER(LEFT(M89,3)),RIGHT(A89,3))</f>
        <v>LX16RXBLU055</v>
      </c>
    </row>
    <row r="90" spans="1:14" x14ac:dyDescent="0.25">
      <c r="A90" s="1" t="s">
        <v>70</v>
      </c>
      <c r="B90" s="1" t="str">
        <f>LEFT(A90,2)</f>
        <v>RR</v>
      </c>
      <c r="C90" s="1" t="s">
        <v>10</v>
      </c>
      <c r="D90" t="str">
        <f>MID(A90,5,2)</f>
        <v>PH</v>
      </c>
      <c r="E90" s="1" t="s">
        <v>9</v>
      </c>
      <c r="F90" s="1">
        <v>2020</v>
      </c>
      <c r="G90" s="1">
        <f>2024-F90</f>
        <v>4</v>
      </c>
      <c r="H90" s="5">
        <v>15000</v>
      </c>
      <c r="I90" s="5">
        <f>H90/G90</f>
        <v>3750</v>
      </c>
      <c r="J90" s="1" t="s">
        <v>11</v>
      </c>
      <c r="K90" s="1">
        <v>50000</v>
      </c>
      <c r="L90" s="1" t="str">
        <f>IF(H90&lt;=K90,"Yes","No")</f>
        <v>Yes</v>
      </c>
      <c r="M90" s="1" t="s">
        <v>12</v>
      </c>
      <c r="N90" t="str">
        <f>CONCATENATE(B90,RIGHT(F90,2),D90,UPPER(LEFT(M90,3)),RIGHT(A90,3))</f>
        <v>RR20PHBLA031</v>
      </c>
    </row>
    <row r="91" spans="1:14" x14ac:dyDescent="0.25">
      <c r="A91" s="1" t="s">
        <v>109</v>
      </c>
      <c r="B91" s="1" t="str">
        <f>LEFT(A91,2)</f>
        <v>NI</v>
      </c>
      <c r="C91" s="1" t="s">
        <v>25</v>
      </c>
      <c r="D91" t="str">
        <f>MID(A91,5,2)</f>
        <v>MX</v>
      </c>
      <c r="E91" s="1" t="s">
        <v>48</v>
      </c>
      <c r="F91" s="1">
        <v>2020</v>
      </c>
      <c r="G91" s="1">
        <f>2024-F91</f>
        <v>4</v>
      </c>
      <c r="H91" s="5">
        <v>16000</v>
      </c>
      <c r="I91" s="5">
        <f>H91/G91</f>
        <v>4000</v>
      </c>
      <c r="J91" s="1" t="s">
        <v>49</v>
      </c>
      <c r="K91" s="1">
        <v>53000</v>
      </c>
      <c r="L91" s="1" t="str">
        <f>IF(H91&lt;=K91,"Yes","No")</f>
        <v>Yes</v>
      </c>
      <c r="M91" s="1" t="s">
        <v>32</v>
      </c>
      <c r="N91" t="str">
        <f>CONCATENATE(B91,RIGHT(F91,2),D91,UPPER(LEFT(M91,3)),RIGHT(A91,3))</f>
        <v>NI20MXBLU070</v>
      </c>
    </row>
    <row r="92" spans="1:14" x14ac:dyDescent="0.25">
      <c r="A92" s="1" t="s">
        <v>51</v>
      </c>
      <c r="B92" s="1" t="str">
        <f>LEFT(A92,2)</f>
        <v>TY</v>
      </c>
      <c r="C92" s="1" t="s">
        <v>15</v>
      </c>
      <c r="D92" t="str">
        <f>MID(A92,5,2)</f>
        <v>CR</v>
      </c>
      <c r="E92" s="1" t="s">
        <v>14</v>
      </c>
      <c r="F92" s="1">
        <v>2018</v>
      </c>
      <c r="G92" s="1">
        <f>2024-F92</f>
        <v>6</v>
      </c>
      <c r="H92" s="5">
        <v>25000</v>
      </c>
      <c r="I92" s="5">
        <f>H92/G92</f>
        <v>4166.666666666667</v>
      </c>
      <c r="J92" s="1" t="s">
        <v>16</v>
      </c>
      <c r="K92" s="1">
        <v>60000</v>
      </c>
      <c r="L92" s="1" t="str">
        <f>IF(H92&lt;=K92,"Yes","No")</f>
        <v>Yes</v>
      </c>
      <c r="M92" s="1" t="s">
        <v>17</v>
      </c>
      <c r="N92" t="str">
        <f>CONCATENATE(B92,RIGHT(F92,2),D92,UPPER(LEFT(M92,3)),RIGHT(A92,3))</f>
        <v>TY18CRWHI012</v>
      </c>
    </row>
    <row r="93" spans="1:14" x14ac:dyDescent="0.25">
      <c r="A93" s="1" t="s">
        <v>121</v>
      </c>
      <c r="B93" s="1" t="str">
        <f>LEFT(A93,2)</f>
        <v>TY</v>
      </c>
      <c r="C93" s="1" t="s">
        <v>15</v>
      </c>
      <c r="D93" t="str">
        <f>MID(A93,5,2)</f>
        <v>CR</v>
      </c>
      <c r="E93" s="1" t="s">
        <v>14</v>
      </c>
      <c r="F93" s="1">
        <v>2018</v>
      </c>
      <c r="G93" s="1">
        <f>2024-F93</f>
        <v>6</v>
      </c>
      <c r="H93" s="5">
        <v>25000</v>
      </c>
      <c r="I93" s="5">
        <f>H93/G93</f>
        <v>4166.666666666667</v>
      </c>
      <c r="J93" s="1" t="s">
        <v>16</v>
      </c>
      <c r="K93" s="1">
        <v>60000</v>
      </c>
      <c r="L93" s="1" t="str">
        <f>IF(H93&lt;=K93,"Yes","No")</f>
        <v>Yes</v>
      </c>
      <c r="M93" s="1" t="s">
        <v>17</v>
      </c>
      <c r="N93" t="str">
        <f>CONCATENATE(B93,RIGHT(F93,2),D93,UPPER(LEFT(M93,3)),RIGHT(A93,3))</f>
        <v>TY18CRWHI082</v>
      </c>
    </row>
    <row r="94" spans="1:14" x14ac:dyDescent="0.25">
      <c r="A94" s="1" t="s">
        <v>135</v>
      </c>
      <c r="B94" s="1" t="str">
        <f>LEFT(A94,2)</f>
        <v>HD</v>
      </c>
      <c r="C94" s="1" t="s">
        <v>35</v>
      </c>
      <c r="D94" t="str">
        <f>MID(A94,5,2)</f>
        <v>AC</v>
      </c>
      <c r="E94" s="1" t="s">
        <v>34</v>
      </c>
      <c r="F94" s="1">
        <v>2020</v>
      </c>
      <c r="G94" s="1">
        <f>2024-F94</f>
        <v>4</v>
      </c>
      <c r="H94" s="5">
        <v>17000</v>
      </c>
      <c r="I94" s="5">
        <f>H94/G94</f>
        <v>4250</v>
      </c>
      <c r="J94" s="1" t="s">
        <v>36</v>
      </c>
      <c r="K94" s="1">
        <v>52000</v>
      </c>
      <c r="L94" s="1" t="str">
        <f>IF(H94&lt;=K94,"Yes","No")</f>
        <v>Yes</v>
      </c>
      <c r="M94" s="1" t="s">
        <v>37</v>
      </c>
      <c r="N94" t="str">
        <f>CONCATENATE(B94,RIGHT(F94,2),D94,UPPER(LEFT(M94,3)),RIGHT(A94,3))</f>
        <v>HD20ACGRE096</v>
      </c>
    </row>
    <row r="95" spans="1:14" x14ac:dyDescent="0.25">
      <c r="A95" s="1" t="s">
        <v>52</v>
      </c>
      <c r="B95" s="1" t="str">
        <f>LEFT(A95,2)</f>
        <v>FD</v>
      </c>
      <c r="C95" s="1" t="s">
        <v>20</v>
      </c>
      <c r="D95" t="str">
        <f>MID(A95,5,2)</f>
        <v>MU</v>
      </c>
      <c r="E95" s="1" t="s">
        <v>19</v>
      </c>
      <c r="F95" s="1">
        <v>2020</v>
      </c>
      <c r="G95" s="1">
        <f>2024-F95</f>
        <v>4</v>
      </c>
      <c r="H95" s="5">
        <v>18000</v>
      </c>
      <c r="I95" s="5">
        <f>H95/G95</f>
        <v>4500</v>
      </c>
      <c r="J95" s="1" t="s">
        <v>21</v>
      </c>
      <c r="K95" s="1">
        <v>55000</v>
      </c>
      <c r="L95" s="1" t="str">
        <f>IF(H95&lt;=K95,"Yes","No")</f>
        <v>Yes</v>
      </c>
      <c r="M95" s="1" t="s">
        <v>22</v>
      </c>
      <c r="N95" t="str">
        <f>CONCATENATE(B95,RIGHT(F95,2),D95,UPPER(LEFT(M95,3)),RIGHT(A95,3))</f>
        <v>FD20MURED013</v>
      </c>
    </row>
    <row r="96" spans="1:14" x14ac:dyDescent="0.25">
      <c r="A96" s="1" t="s">
        <v>122</v>
      </c>
      <c r="B96" s="1" t="str">
        <f>LEFT(A96,2)</f>
        <v>FD</v>
      </c>
      <c r="C96" s="1" t="s">
        <v>20</v>
      </c>
      <c r="D96" t="str">
        <f>MID(A96,5,2)</f>
        <v>MU</v>
      </c>
      <c r="E96" s="1" t="s">
        <v>19</v>
      </c>
      <c r="F96" s="1">
        <v>2020</v>
      </c>
      <c r="G96" s="1">
        <f>2024-F96</f>
        <v>4</v>
      </c>
      <c r="H96" s="5">
        <v>18000</v>
      </c>
      <c r="I96" s="5">
        <f>H96/G96</f>
        <v>4500</v>
      </c>
      <c r="J96" s="1" t="s">
        <v>21</v>
      </c>
      <c r="K96" s="1">
        <v>55000</v>
      </c>
      <c r="L96" s="1" t="str">
        <f>IF(H96&lt;=K96,"Yes","No")</f>
        <v>Yes</v>
      </c>
      <c r="M96" s="1" t="s">
        <v>22</v>
      </c>
      <c r="N96" t="str">
        <f>CONCATENATE(B96,RIGHT(F96,2),D96,UPPER(LEFT(M96,3)),RIGHT(A96,3))</f>
        <v>FD20MURED083</v>
      </c>
    </row>
    <row r="97" spans="1:14" x14ac:dyDescent="0.25">
      <c r="A97" s="1" t="s">
        <v>108</v>
      </c>
      <c r="B97" s="1" t="str">
        <f>LEFT(A97,2)</f>
        <v>FD</v>
      </c>
      <c r="C97" s="1" t="s">
        <v>20</v>
      </c>
      <c r="D97" t="str">
        <f>MID(A97,5,2)</f>
        <v>F1</v>
      </c>
      <c r="E97" s="1" t="s">
        <v>45</v>
      </c>
      <c r="F97" s="1">
        <v>2018</v>
      </c>
      <c r="G97" s="1">
        <f>2024-F97</f>
        <v>6</v>
      </c>
      <c r="H97" s="5">
        <v>28000</v>
      </c>
      <c r="I97" s="5">
        <f>H97/G97</f>
        <v>4666.666666666667</v>
      </c>
      <c r="J97" s="1" t="s">
        <v>46</v>
      </c>
      <c r="K97" s="1">
        <v>62000</v>
      </c>
      <c r="L97" s="1" t="str">
        <f>IF(H97&lt;=K97,"Yes","No")</f>
        <v>Yes</v>
      </c>
      <c r="M97" s="1" t="s">
        <v>17</v>
      </c>
      <c r="N97" t="str">
        <f>CONCATENATE(B97,RIGHT(F97,2),D97,UPPER(LEFT(M97,3)),RIGHT(A97,3))</f>
        <v>FD18F1WHI069</v>
      </c>
    </row>
    <row r="98" spans="1:14" x14ac:dyDescent="0.25">
      <c r="A98" s="1" t="s">
        <v>134</v>
      </c>
      <c r="B98" s="1" t="str">
        <f>LEFT(A98,2)</f>
        <v>LX</v>
      </c>
      <c r="C98" s="1" t="s">
        <v>30</v>
      </c>
      <c r="D98" t="str">
        <f>MID(A98,5,2)</f>
        <v>RX</v>
      </c>
      <c r="E98" s="1" t="s">
        <v>29</v>
      </c>
      <c r="F98" s="1">
        <v>2018</v>
      </c>
      <c r="G98" s="1">
        <f>2024-F98</f>
        <v>6</v>
      </c>
      <c r="H98" s="5">
        <v>30000</v>
      </c>
      <c r="I98" s="5">
        <f>H98/G98</f>
        <v>5000</v>
      </c>
      <c r="J98" s="1" t="s">
        <v>31</v>
      </c>
      <c r="K98" s="1">
        <v>65000</v>
      </c>
      <c r="L98" s="1" t="str">
        <f>IF(H98&lt;=K98,"Yes","No")</f>
        <v>Yes</v>
      </c>
      <c r="M98" s="1" t="s">
        <v>32</v>
      </c>
      <c r="N98" t="str">
        <f>CONCATENATE(B98,RIGHT(F98,2),D98,UPPER(LEFT(M98,3)),RIGHT(A98,3))</f>
        <v>LX18RXBLU095</v>
      </c>
    </row>
    <row r="99" spans="1:14" x14ac:dyDescent="0.25">
      <c r="A99" s="1" t="s">
        <v>83</v>
      </c>
      <c r="B99" s="1" t="str">
        <f>LEFT(A99,2)</f>
        <v>NI</v>
      </c>
      <c r="C99" s="1" t="s">
        <v>25</v>
      </c>
      <c r="D99" t="str">
        <f>MID(A99,5,2)</f>
        <v>AL</v>
      </c>
      <c r="E99" s="1" t="s">
        <v>24</v>
      </c>
      <c r="F99" s="1">
        <v>2020</v>
      </c>
      <c r="G99" s="1">
        <f>2024-F99</f>
        <v>4</v>
      </c>
      <c r="H99" s="5">
        <v>20000</v>
      </c>
      <c r="I99" s="5">
        <f>H99/G99</f>
        <v>5000</v>
      </c>
      <c r="J99" s="1" t="s">
        <v>26</v>
      </c>
      <c r="K99" s="1">
        <v>58000</v>
      </c>
      <c r="L99" s="1" t="str">
        <f>IF(H99&lt;=K99,"Yes","No")</f>
        <v>Yes</v>
      </c>
      <c r="M99" s="1" t="s">
        <v>27</v>
      </c>
      <c r="N99" t="str">
        <f>CONCATENATE(B99,RIGHT(F99,2),D99,UPPER(LEFT(M99,3)),RIGHT(A99,3))</f>
        <v>NI20ALSIL044</v>
      </c>
    </row>
    <row r="100" spans="1:14" x14ac:dyDescent="0.25">
      <c r="A100" s="1" t="s">
        <v>96</v>
      </c>
      <c r="B100" s="1" t="str">
        <f>LEFT(A100,2)</f>
        <v>RR</v>
      </c>
      <c r="C100" s="1" t="s">
        <v>10</v>
      </c>
      <c r="D100" t="str">
        <f>MID(A100,5,2)</f>
        <v>CU</v>
      </c>
      <c r="E100" s="1" t="s">
        <v>39</v>
      </c>
      <c r="F100" s="1">
        <v>2020</v>
      </c>
      <c r="G100" s="1">
        <f>2024-F100</f>
        <v>4</v>
      </c>
      <c r="H100" s="5">
        <v>22000</v>
      </c>
      <c r="I100" s="5">
        <f>H100/G100</f>
        <v>5500</v>
      </c>
      <c r="J100" s="1" t="s">
        <v>40</v>
      </c>
      <c r="K100" s="1">
        <v>55000</v>
      </c>
      <c r="L100" s="1" t="str">
        <f>IF(H100&lt;=K100,"Yes","No")</f>
        <v>Yes</v>
      </c>
      <c r="M100" s="1" t="s">
        <v>27</v>
      </c>
      <c r="N100" t="str">
        <f>CONCATENATE(B100,RIGHT(F100,2),D100,UPPER(LEFT(M100,3)),RIGHT(A100,3))</f>
        <v>RR20CUSIL057</v>
      </c>
    </row>
    <row r="101" spans="1:14" x14ac:dyDescent="0.25">
      <c r="A101" s="1" t="s">
        <v>63</v>
      </c>
      <c r="B101" s="1" t="str">
        <f>LEFT(A101,2)</f>
        <v>NI</v>
      </c>
      <c r="C101" s="1" t="s">
        <v>25</v>
      </c>
      <c r="D101" t="str">
        <f>MID(A101,5,2)</f>
        <v>AL</v>
      </c>
      <c r="E101" s="1" t="s">
        <v>24</v>
      </c>
      <c r="F101" s="1">
        <v>2006</v>
      </c>
      <c r="G101" s="1">
        <f>2024-F101</f>
        <v>18</v>
      </c>
      <c r="H101" s="5">
        <v>200000</v>
      </c>
      <c r="I101" s="5">
        <f>H101/G101</f>
        <v>11111.111111111111</v>
      </c>
      <c r="J101" s="1" t="s">
        <v>26</v>
      </c>
      <c r="K101" s="1">
        <v>58000</v>
      </c>
      <c r="L101" s="1" t="str">
        <f>IF(H101&lt;=K101,"Yes","No")</f>
        <v>No</v>
      </c>
      <c r="M101" s="1" t="s">
        <v>27</v>
      </c>
      <c r="N101" t="str">
        <f>CONCATENATE(B101,RIGHT(F101,2),D101,UPPER(LEFT(M101,3)),RIGHT(A101,3))</f>
        <v>NI06ALSIL024</v>
      </c>
    </row>
  </sheetData>
  <autoFilter ref="A1:N101" xr:uid="{00000000-0001-0000-0000-000000000000}"/>
  <sortState xmlns:xlrd2="http://schemas.microsoft.com/office/spreadsheetml/2017/richdata2" ref="A2:N101">
    <sortCondition ref="I2:I101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2A84-30A4-43FA-B7AD-CB206805667E}">
  <dimension ref="A3:B14"/>
  <sheetViews>
    <sheetView workbookViewId="0">
      <selection activeCell="M35" sqref="M35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6" t="s">
        <v>146</v>
      </c>
      <c r="B3" t="s">
        <v>148</v>
      </c>
    </row>
    <row r="4" spans="1:2" x14ac:dyDescent="0.25">
      <c r="A4" s="7" t="s">
        <v>43</v>
      </c>
      <c r="B4" s="8">
        <v>190000</v>
      </c>
    </row>
    <row r="5" spans="1:2" x14ac:dyDescent="0.25">
      <c r="A5" s="7" t="s">
        <v>21</v>
      </c>
      <c r="B5" s="8">
        <v>180000</v>
      </c>
    </row>
    <row r="6" spans="1:2" x14ac:dyDescent="0.25">
      <c r="A6" s="7" t="s">
        <v>16</v>
      </c>
      <c r="B6" s="8">
        <v>250000</v>
      </c>
    </row>
    <row r="7" spans="1:2" x14ac:dyDescent="0.25">
      <c r="A7" s="7" t="s">
        <v>46</v>
      </c>
      <c r="B7" s="8">
        <v>280000</v>
      </c>
    </row>
    <row r="8" spans="1:2" x14ac:dyDescent="0.25">
      <c r="A8" s="7" t="s">
        <v>36</v>
      </c>
      <c r="B8" s="8">
        <v>170000</v>
      </c>
    </row>
    <row r="9" spans="1:2" x14ac:dyDescent="0.25">
      <c r="A9" s="7" t="s">
        <v>11</v>
      </c>
      <c r="B9" s="8">
        <v>150000</v>
      </c>
    </row>
    <row r="10" spans="1:2" x14ac:dyDescent="0.25">
      <c r="A10" s="7" t="s">
        <v>31</v>
      </c>
      <c r="B10" s="8">
        <v>300000</v>
      </c>
    </row>
    <row r="11" spans="1:2" x14ac:dyDescent="0.25">
      <c r="A11" s="7" t="s">
        <v>49</v>
      </c>
      <c r="B11" s="8">
        <v>160000</v>
      </c>
    </row>
    <row r="12" spans="1:2" x14ac:dyDescent="0.25">
      <c r="A12" s="7" t="s">
        <v>40</v>
      </c>
      <c r="B12" s="8">
        <v>220000</v>
      </c>
    </row>
    <row r="13" spans="1:2" x14ac:dyDescent="0.25">
      <c r="A13" s="7" t="s">
        <v>26</v>
      </c>
      <c r="B13" s="8">
        <v>380000</v>
      </c>
    </row>
    <row r="14" spans="1:2" x14ac:dyDescent="0.25">
      <c r="A14" s="7" t="s">
        <v>147</v>
      </c>
      <c r="B14" s="8">
        <v>2280000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Inventory 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Quadri Azeez</dc:creator>
  <cp:lastModifiedBy>Quadri Azeez</cp:lastModifiedBy>
  <dcterms:created xsi:type="dcterms:W3CDTF">2024-05-15T15:50:43Z</dcterms:created>
  <dcterms:modified xsi:type="dcterms:W3CDTF">2024-05-15T20:19:32Z</dcterms:modified>
</cp:coreProperties>
</file>