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arad\Downloads\"/>
    </mc:Choice>
  </mc:AlternateContent>
  <xr:revisionPtr revIDLastSave="0" documentId="13_ncr:1_{B66D55CE-9E44-466D-B02E-83F1DCAF4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ivot Table 1" sheetId="2" r:id="rId2"/>
    <sheet name="Sheet2" sheetId="3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S201" i="1"/>
  <c r="R201" i="1"/>
  <c r="O201" i="1"/>
  <c r="N201" i="1"/>
  <c r="M201" i="1"/>
  <c r="K201" i="1"/>
  <c r="S200" i="1"/>
  <c r="R200" i="1"/>
  <c r="O200" i="1"/>
  <c r="N200" i="1"/>
  <c r="M200" i="1"/>
  <c r="K200" i="1"/>
  <c r="S199" i="1"/>
  <c r="R199" i="1"/>
  <c r="O199" i="1"/>
  <c r="N199" i="1"/>
  <c r="M199" i="1"/>
  <c r="K199" i="1"/>
  <c r="S198" i="1"/>
  <c r="R198" i="1"/>
  <c r="O198" i="1"/>
  <c r="N198" i="1"/>
  <c r="M198" i="1"/>
  <c r="K198" i="1"/>
  <c r="S197" i="1"/>
  <c r="R197" i="1"/>
  <c r="O197" i="1"/>
  <c r="N197" i="1"/>
  <c r="M197" i="1"/>
  <c r="K197" i="1"/>
  <c r="S196" i="1"/>
  <c r="R196" i="1"/>
  <c r="O196" i="1"/>
  <c r="N196" i="1"/>
  <c r="M196" i="1"/>
  <c r="K196" i="1"/>
  <c r="S195" i="1"/>
  <c r="R195" i="1"/>
  <c r="O195" i="1"/>
  <c r="N195" i="1"/>
  <c r="M195" i="1"/>
  <c r="K195" i="1"/>
  <c r="S194" i="1"/>
  <c r="R194" i="1"/>
  <c r="O194" i="1"/>
  <c r="N194" i="1"/>
  <c r="M194" i="1"/>
  <c r="K194" i="1"/>
  <c r="S193" i="1"/>
  <c r="R193" i="1"/>
  <c r="O193" i="1"/>
  <c r="N193" i="1"/>
  <c r="M193" i="1"/>
  <c r="K193" i="1"/>
  <c r="S192" i="1"/>
  <c r="R192" i="1"/>
  <c r="O192" i="1"/>
  <c r="N192" i="1"/>
  <c r="M192" i="1"/>
  <c r="K192" i="1"/>
  <c r="S191" i="1"/>
  <c r="R191" i="1"/>
  <c r="O191" i="1"/>
  <c r="N191" i="1"/>
  <c r="M191" i="1"/>
  <c r="K191" i="1"/>
  <c r="S190" i="1"/>
  <c r="R190" i="1"/>
  <c r="O190" i="1"/>
  <c r="N190" i="1"/>
  <c r="M190" i="1"/>
  <c r="K190" i="1"/>
  <c r="S189" i="1"/>
  <c r="R189" i="1"/>
  <c r="O189" i="1"/>
  <c r="N189" i="1"/>
  <c r="M189" i="1"/>
  <c r="K189" i="1"/>
  <c r="S188" i="1"/>
  <c r="R188" i="1"/>
  <c r="O188" i="1"/>
  <c r="N188" i="1"/>
  <c r="M188" i="1"/>
  <c r="K188" i="1"/>
  <c r="S187" i="1"/>
  <c r="R187" i="1"/>
  <c r="O187" i="1"/>
  <c r="N187" i="1"/>
  <c r="M187" i="1"/>
  <c r="K187" i="1"/>
  <c r="S186" i="1"/>
  <c r="R186" i="1"/>
  <c r="O186" i="1"/>
  <c r="N186" i="1"/>
  <c r="M186" i="1"/>
  <c r="K186" i="1"/>
  <c r="S185" i="1"/>
  <c r="R185" i="1"/>
  <c r="O185" i="1"/>
  <c r="N185" i="1"/>
  <c r="M185" i="1"/>
  <c r="K185" i="1"/>
  <c r="S184" i="1"/>
  <c r="R184" i="1"/>
  <c r="O184" i="1"/>
  <c r="N184" i="1"/>
  <c r="M184" i="1"/>
  <c r="K184" i="1"/>
  <c r="S183" i="1"/>
  <c r="R183" i="1"/>
  <c r="O183" i="1"/>
  <c r="N183" i="1"/>
  <c r="M183" i="1"/>
  <c r="K183" i="1"/>
  <c r="S182" i="1"/>
  <c r="R182" i="1"/>
  <c r="O182" i="1"/>
  <c r="N182" i="1"/>
  <c r="M182" i="1"/>
  <c r="K182" i="1"/>
  <c r="S181" i="1"/>
  <c r="R181" i="1"/>
  <c r="O181" i="1"/>
  <c r="N181" i="1"/>
  <c r="M181" i="1"/>
  <c r="K181" i="1"/>
  <c r="S180" i="1"/>
  <c r="R180" i="1"/>
  <c r="O180" i="1"/>
  <c r="N180" i="1"/>
  <c r="M180" i="1"/>
  <c r="K180" i="1"/>
  <c r="S179" i="1"/>
  <c r="R179" i="1"/>
  <c r="O179" i="1"/>
  <c r="N179" i="1"/>
  <c r="M179" i="1"/>
  <c r="K179" i="1"/>
  <c r="S178" i="1"/>
  <c r="R178" i="1"/>
  <c r="O178" i="1"/>
  <c r="N178" i="1"/>
  <c r="M178" i="1"/>
  <c r="K178" i="1"/>
  <c r="S177" i="1"/>
  <c r="R177" i="1"/>
  <c r="O177" i="1"/>
  <c r="N177" i="1"/>
  <c r="M177" i="1"/>
  <c r="K177" i="1"/>
  <c r="S176" i="1"/>
  <c r="R176" i="1"/>
  <c r="O176" i="1"/>
  <c r="N176" i="1"/>
  <c r="M176" i="1"/>
  <c r="K176" i="1"/>
  <c r="S175" i="1"/>
  <c r="R175" i="1"/>
  <c r="O175" i="1"/>
  <c r="N175" i="1"/>
  <c r="M175" i="1"/>
  <c r="K175" i="1"/>
  <c r="S174" i="1"/>
  <c r="R174" i="1"/>
  <c r="O174" i="1"/>
  <c r="N174" i="1"/>
  <c r="M174" i="1"/>
  <c r="K174" i="1"/>
  <c r="S173" i="1"/>
  <c r="R173" i="1"/>
  <c r="O173" i="1"/>
  <c r="N173" i="1"/>
  <c r="M173" i="1"/>
  <c r="K173" i="1"/>
  <c r="S172" i="1"/>
  <c r="R172" i="1"/>
  <c r="O172" i="1"/>
  <c r="N172" i="1"/>
  <c r="M172" i="1"/>
  <c r="K172" i="1"/>
  <c r="S171" i="1"/>
  <c r="R171" i="1"/>
  <c r="O171" i="1"/>
  <c r="N171" i="1"/>
  <c r="M171" i="1"/>
  <c r="K171" i="1"/>
  <c r="S170" i="1"/>
  <c r="R170" i="1"/>
  <c r="O170" i="1"/>
  <c r="N170" i="1"/>
  <c r="M170" i="1"/>
  <c r="K170" i="1"/>
  <c r="S169" i="1"/>
  <c r="R169" i="1"/>
  <c r="O169" i="1"/>
  <c r="N169" i="1"/>
  <c r="M169" i="1"/>
  <c r="K169" i="1"/>
  <c r="S168" i="1"/>
  <c r="R168" i="1"/>
  <c r="O168" i="1"/>
  <c r="N168" i="1"/>
  <c r="M168" i="1"/>
  <c r="K168" i="1"/>
  <c r="S167" i="1"/>
  <c r="R167" i="1"/>
  <c r="O167" i="1"/>
  <c r="N167" i="1"/>
  <c r="M167" i="1"/>
  <c r="K167" i="1"/>
  <c r="S166" i="1"/>
  <c r="R166" i="1"/>
  <c r="O166" i="1"/>
  <c r="N166" i="1"/>
  <c r="M166" i="1"/>
  <c r="K166" i="1"/>
  <c r="S165" i="1"/>
  <c r="R165" i="1"/>
  <c r="O165" i="1"/>
  <c r="N165" i="1"/>
  <c r="M165" i="1"/>
  <c r="K165" i="1"/>
  <c r="S164" i="1"/>
  <c r="R164" i="1"/>
  <c r="O164" i="1"/>
  <c r="N164" i="1"/>
  <c r="M164" i="1"/>
  <c r="K164" i="1"/>
  <c r="S163" i="1"/>
  <c r="R163" i="1"/>
  <c r="O163" i="1"/>
  <c r="N163" i="1"/>
  <c r="M163" i="1"/>
  <c r="K163" i="1"/>
  <c r="S162" i="1"/>
  <c r="R162" i="1"/>
  <c r="O162" i="1"/>
  <c r="N162" i="1"/>
  <c r="M162" i="1"/>
  <c r="K162" i="1"/>
  <c r="S161" i="1"/>
  <c r="R161" i="1"/>
  <c r="O161" i="1"/>
  <c r="N161" i="1"/>
  <c r="M161" i="1"/>
  <c r="K161" i="1"/>
  <c r="S160" i="1"/>
  <c r="R160" i="1"/>
  <c r="O160" i="1"/>
  <c r="N160" i="1"/>
  <c r="M160" i="1"/>
  <c r="K160" i="1"/>
  <c r="S159" i="1"/>
  <c r="R159" i="1"/>
  <c r="O159" i="1"/>
  <c r="N159" i="1"/>
  <c r="M159" i="1"/>
  <c r="K159" i="1"/>
  <c r="S158" i="1"/>
  <c r="R158" i="1"/>
  <c r="O158" i="1"/>
  <c r="N158" i="1"/>
  <c r="M158" i="1"/>
  <c r="K158" i="1"/>
  <c r="S157" i="1"/>
  <c r="R157" i="1"/>
  <c r="O157" i="1"/>
  <c r="N157" i="1"/>
  <c r="M157" i="1"/>
  <c r="K157" i="1"/>
  <c r="S156" i="1"/>
  <c r="R156" i="1"/>
  <c r="O156" i="1"/>
  <c r="N156" i="1"/>
  <c r="M156" i="1"/>
  <c r="K156" i="1"/>
  <c r="S155" i="1"/>
  <c r="R155" i="1"/>
  <c r="O155" i="1"/>
  <c r="N155" i="1"/>
  <c r="M155" i="1"/>
  <c r="K155" i="1"/>
  <c r="S154" i="1"/>
  <c r="R154" i="1"/>
  <c r="O154" i="1"/>
  <c r="N154" i="1"/>
  <c r="M154" i="1"/>
  <c r="K154" i="1"/>
  <c r="S153" i="1"/>
  <c r="R153" i="1"/>
  <c r="O153" i="1"/>
  <c r="N153" i="1"/>
  <c r="M153" i="1"/>
  <c r="K153" i="1"/>
  <c r="S152" i="1"/>
  <c r="R152" i="1"/>
  <c r="O152" i="1"/>
  <c r="N152" i="1"/>
  <c r="M152" i="1"/>
  <c r="K152" i="1"/>
  <c r="S151" i="1"/>
  <c r="R151" i="1"/>
  <c r="O151" i="1"/>
  <c r="N151" i="1"/>
  <c r="M151" i="1"/>
  <c r="K151" i="1"/>
  <c r="S150" i="1"/>
  <c r="R150" i="1"/>
  <c r="O150" i="1"/>
  <c r="N150" i="1"/>
  <c r="M150" i="1"/>
  <c r="K150" i="1"/>
  <c r="S149" i="1"/>
  <c r="R149" i="1"/>
  <c r="O149" i="1"/>
  <c r="N149" i="1"/>
  <c r="M149" i="1"/>
  <c r="K149" i="1"/>
  <c r="S148" i="1"/>
  <c r="R148" i="1"/>
  <c r="O148" i="1"/>
  <c r="N148" i="1"/>
  <c r="M148" i="1"/>
  <c r="K148" i="1"/>
  <c r="S147" i="1"/>
  <c r="R147" i="1"/>
  <c r="O147" i="1"/>
  <c r="N147" i="1"/>
  <c r="M147" i="1"/>
  <c r="K147" i="1"/>
  <c r="S146" i="1"/>
  <c r="R146" i="1"/>
  <c r="O146" i="1"/>
  <c r="N146" i="1"/>
  <c r="M146" i="1"/>
  <c r="K146" i="1"/>
  <c r="S145" i="1"/>
  <c r="R145" i="1"/>
  <c r="O145" i="1"/>
  <c r="N145" i="1"/>
  <c r="M145" i="1"/>
  <c r="K145" i="1"/>
  <c r="S144" i="1"/>
  <c r="R144" i="1"/>
  <c r="O144" i="1"/>
  <c r="N144" i="1"/>
  <c r="M144" i="1"/>
  <c r="K144" i="1"/>
  <c r="S143" i="1"/>
  <c r="R143" i="1"/>
  <c r="O143" i="1"/>
  <c r="N143" i="1"/>
  <c r="M143" i="1"/>
  <c r="K143" i="1"/>
  <c r="S142" i="1"/>
  <c r="R142" i="1"/>
  <c r="O142" i="1"/>
  <c r="N142" i="1"/>
  <c r="M142" i="1"/>
  <c r="K142" i="1"/>
  <c r="S141" i="1"/>
  <c r="R141" i="1"/>
  <c r="O141" i="1"/>
  <c r="N141" i="1"/>
  <c r="M141" i="1"/>
  <c r="K141" i="1"/>
  <c r="S140" i="1"/>
  <c r="R140" i="1"/>
  <c r="O140" i="1"/>
  <c r="N140" i="1"/>
  <c r="M140" i="1"/>
  <c r="K140" i="1"/>
  <c r="S139" i="1"/>
  <c r="R139" i="1"/>
  <c r="O139" i="1"/>
  <c r="N139" i="1"/>
  <c r="M139" i="1"/>
  <c r="K139" i="1"/>
  <c r="S138" i="1"/>
  <c r="R138" i="1"/>
  <c r="O138" i="1"/>
  <c r="N138" i="1"/>
  <c r="M138" i="1"/>
  <c r="K138" i="1"/>
  <c r="S137" i="1"/>
  <c r="R137" i="1"/>
  <c r="O137" i="1"/>
  <c r="N137" i="1"/>
  <c r="M137" i="1"/>
  <c r="K137" i="1"/>
  <c r="S136" i="1"/>
  <c r="R136" i="1"/>
  <c r="O136" i="1"/>
  <c r="N136" i="1"/>
  <c r="M136" i="1"/>
  <c r="K136" i="1"/>
  <c r="S135" i="1"/>
  <c r="R135" i="1"/>
  <c r="O135" i="1"/>
  <c r="N135" i="1"/>
  <c r="M135" i="1"/>
  <c r="K135" i="1"/>
  <c r="S134" i="1"/>
  <c r="R134" i="1"/>
  <c r="O134" i="1"/>
  <c r="N134" i="1"/>
  <c r="M134" i="1"/>
  <c r="K134" i="1"/>
  <c r="S133" i="1"/>
  <c r="R133" i="1"/>
  <c r="O133" i="1"/>
  <c r="N133" i="1"/>
  <c r="M133" i="1"/>
  <c r="K133" i="1"/>
  <c r="S132" i="1"/>
  <c r="R132" i="1"/>
  <c r="O132" i="1"/>
  <c r="N132" i="1"/>
  <c r="M132" i="1"/>
  <c r="K132" i="1"/>
  <c r="S131" i="1"/>
  <c r="R131" i="1"/>
  <c r="O131" i="1"/>
  <c r="N131" i="1"/>
  <c r="M131" i="1"/>
  <c r="K131" i="1"/>
  <c r="S130" i="1"/>
  <c r="R130" i="1"/>
  <c r="O130" i="1"/>
  <c r="N130" i="1"/>
  <c r="M130" i="1"/>
  <c r="K130" i="1"/>
  <c r="S129" i="1"/>
  <c r="R129" i="1"/>
  <c r="O129" i="1"/>
  <c r="N129" i="1"/>
  <c r="M129" i="1"/>
  <c r="K129" i="1"/>
  <c r="S128" i="1"/>
  <c r="R128" i="1"/>
  <c r="O128" i="1"/>
  <c r="N128" i="1"/>
  <c r="M128" i="1"/>
  <c r="K128" i="1"/>
  <c r="S127" i="1"/>
  <c r="R127" i="1"/>
  <c r="O127" i="1"/>
  <c r="N127" i="1"/>
  <c r="M127" i="1"/>
  <c r="K127" i="1"/>
  <c r="S126" i="1"/>
  <c r="R126" i="1"/>
  <c r="O126" i="1"/>
  <c r="N126" i="1"/>
  <c r="M126" i="1"/>
  <c r="K126" i="1"/>
  <c r="S125" i="1"/>
  <c r="R125" i="1"/>
  <c r="O125" i="1"/>
  <c r="N125" i="1"/>
  <c r="M125" i="1"/>
  <c r="K125" i="1"/>
  <c r="S124" i="1"/>
  <c r="R124" i="1"/>
  <c r="O124" i="1"/>
  <c r="N124" i="1"/>
  <c r="M124" i="1"/>
  <c r="K124" i="1"/>
  <c r="S123" i="1"/>
  <c r="R123" i="1"/>
  <c r="O123" i="1"/>
  <c r="N123" i="1"/>
  <c r="M123" i="1"/>
  <c r="K123" i="1"/>
  <c r="S122" i="1"/>
  <c r="R122" i="1"/>
  <c r="O122" i="1"/>
  <c r="N122" i="1"/>
  <c r="M122" i="1"/>
  <c r="K122" i="1"/>
  <c r="S121" i="1"/>
  <c r="R121" i="1"/>
  <c r="O121" i="1"/>
  <c r="N121" i="1"/>
  <c r="M121" i="1"/>
  <c r="K121" i="1"/>
  <c r="S120" i="1"/>
  <c r="R120" i="1"/>
  <c r="O120" i="1"/>
  <c r="N120" i="1"/>
  <c r="M120" i="1"/>
  <c r="K120" i="1"/>
  <c r="S119" i="1"/>
  <c r="R119" i="1"/>
  <c r="O119" i="1"/>
  <c r="N119" i="1"/>
  <c r="M119" i="1"/>
  <c r="K119" i="1"/>
  <c r="S118" i="1"/>
  <c r="R118" i="1"/>
  <c r="O118" i="1"/>
  <c r="N118" i="1"/>
  <c r="M118" i="1"/>
  <c r="K118" i="1"/>
  <c r="S117" i="1"/>
  <c r="R117" i="1"/>
  <c r="O117" i="1"/>
  <c r="N117" i="1"/>
  <c r="M117" i="1"/>
  <c r="K117" i="1"/>
  <c r="S116" i="1"/>
  <c r="R116" i="1"/>
  <c r="O116" i="1"/>
  <c r="N116" i="1"/>
  <c r="M116" i="1"/>
  <c r="K116" i="1"/>
  <c r="S115" i="1"/>
  <c r="R115" i="1"/>
  <c r="O115" i="1"/>
  <c r="N115" i="1"/>
  <c r="M115" i="1"/>
  <c r="K115" i="1"/>
  <c r="S114" i="1"/>
  <c r="R114" i="1"/>
  <c r="O114" i="1"/>
  <c r="N114" i="1"/>
  <c r="M114" i="1"/>
  <c r="K114" i="1"/>
  <c r="S113" i="1"/>
  <c r="R113" i="1"/>
  <c r="O113" i="1"/>
  <c r="N113" i="1"/>
  <c r="M113" i="1"/>
  <c r="K113" i="1"/>
  <c r="S112" i="1"/>
  <c r="R112" i="1"/>
  <c r="O112" i="1"/>
  <c r="N112" i="1"/>
  <c r="M112" i="1"/>
  <c r="K112" i="1"/>
  <c r="S111" i="1"/>
  <c r="R111" i="1"/>
  <c r="O111" i="1"/>
  <c r="N111" i="1"/>
  <c r="M111" i="1"/>
  <c r="K111" i="1"/>
  <c r="S110" i="1"/>
  <c r="R110" i="1"/>
  <c r="O110" i="1"/>
  <c r="N110" i="1"/>
  <c r="M110" i="1"/>
  <c r="K110" i="1"/>
  <c r="S109" i="1"/>
  <c r="R109" i="1"/>
  <c r="O109" i="1"/>
  <c r="N109" i="1"/>
  <c r="M109" i="1"/>
  <c r="K109" i="1"/>
  <c r="S108" i="1"/>
  <c r="R108" i="1"/>
  <c r="O108" i="1"/>
  <c r="N108" i="1"/>
  <c r="M108" i="1"/>
  <c r="K108" i="1"/>
  <c r="S107" i="1"/>
  <c r="R107" i="1"/>
  <c r="O107" i="1"/>
  <c r="N107" i="1"/>
  <c r="M107" i="1"/>
  <c r="K107" i="1"/>
  <c r="S106" i="1"/>
  <c r="R106" i="1"/>
  <c r="O106" i="1"/>
  <c r="N106" i="1"/>
  <c r="M106" i="1"/>
  <c r="K106" i="1"/>
  <c r="S105" i="1"/>
  <c r="R105" i="1"/>
  <c r="O105" i="1"/>
  <c r="N105" i="1"/>
  <c r="M105" i="1"/>
  <c r="K105" i="1"/>
  <c r="S104" i="1"/>
  <c r="R104" i="1"/>
  <c r="O104" i="1"/>
  <c r="N104" i="1"/>
  <c r="M104" i="1"/>
  <c r="K104" i="1"/>
  <c r="S103" i="1"/>
  <c r="R103" i="1"/>
  <c r="O103" i="1"/>
  <c r="N103" i="1"/>
  <c r="M103" i="1"/>
  <c r="K103" i="1"/>
  <c r="S102" i="1"/>
  <c r="R102" i="1"/>
  <c r="O102" i="1"/>
  <c r="N102" i="1"/>
  <c r="M102" i="1"/>
  <c r="K102" i="1"/>
  <c r="S101" i="1"/>
  <c r="R101" i="1"/>
  <c r="O101" i="1"/>
  <c r="N101" i="1"/>
  <c r="M101" i="1"/>
  <c r="K101" i="1"/>
  <c r="S100" i="1"/>
  <c r="R100" i="1"/>
  <c r="O100" i="1"/>
  <c r="N100" i="1"/>
  <c r="M100" i="1"/>
  <c r="K100" i="1"/>
  <c r="S99" i="1"/>
  <c r="R99" i="1"/>
  <c r="O99" i="1"/>
  <c r="N99" i="1"/>
  <c r="M99" i="1"/>
  <c r="K99" i="1"/>
  <c r="S98" i="1"/>
  <c r="R98" i="1"/>
  <c r="O98" i="1"/>
  <c r="N98" i="1"/>
  <c r="M98" i="1"/>
  <c r="K98" i="1"/>
  <c r="S97" i="1"/>
  <c r="R97" i="1"/>
  <c r="O97" i="1"/>
  <c r="N97" i="1"/>
  <c r="M97" i="1"/>
  <c r="K97" i="1"/>
  <c r="S96" i="1"/>
  <c r="R96" i="1"/>
  <c r="O96" i="1"/>
  <c r="N96" i="1"/>
  <c r="M96" i="1"/>
  <c r="K96" i="1"/>
  <c r="S95" i="1"/>
  <c r="R95" i="1"/>
  <c r="O95" i="1"/>
  <c r="N95" i="1"/>
  <c r="M95" i="1"/>
  <c r="K95" i="1"/>
  <c r="S94" i="1"/>
  <c r="R94" i="1"/>
  <c r="O94" i="1"/>
  <c r="N94" i="1"/>
  <c r="M94" i="1"/>
  <c r="K94" i="1"/>
  <c r="S93" i="1"/>
  <c r="R93" i="1"/>
  <c r="O93" i="1"/>
  <c r="N93" i="1"/>
  <c r="M93" i="1"/>
  <c r="K93" i="1"/>
  <c r="S92" i="1"/>
  <c r="R92" i="1"/>
  <c r="O92" i="1"/>
  <c r="N92" i="1"/>
  <c r="M92" i="1"/>
  <c r="K92" i="1"/>
  <c r="S91" i="1"/>
  <c r="R91" i="1"/>
  <c r="O91" i="1"/>
  <c r="N91" i="1"/>
  <c r="M91" i="1"/>
  <c r="K91" i="1"/>
  <c r="S90" i="1"/>
  <c r="R90" i="1"/>
  <c r="O90" i="1"/>
  <c r="N90" i="1"/>
  <c r="M90" i="1"/>
  <c r="K90" i="1"/>
  <c r="S89" i="1"/>
  <c r="R89" i="1"/>
  <c r="O89" i="1"/>
  <c r="N89" i="1"/>
  <c r="M89" i="1"/>
  <c r="K89" i="1"/>
  <c r="S88" i="1"/>
  <c r="R88" i="1"/>
  <c r="O88" i="1"/>
  <c r="N88" i="1"/>
  <c r="M88" i="1"/>
  <c r="K88" i="1"/>
  <c r="S87" i="1"/>
  <c r="R87" i="1"/>
  <c r="O87" i="1"/>
  <c r="N87" i="1"/>
  <c r="M87" i="1"/>
  <c r="K87" i="1"/>
  <c r="S86" i="1"/>
  <c r="R86" i="1"/>
  <c r="O86" i="1"/>
  <c r="N86" i="1"/>
  <c r="M86" i="1"/>
  <c r="K86" i="1"/>
  <c r="S85" i="1"/>
  <c r="R85" i="1"/>
  <c r="O85" i="1"/>
  <c r="N85" i="1"/>
  <c r="M85" i="1"/>
  <c r="K85" i="1"/>
  <c r="S84" i="1"/>
  <c r="R84" i="1"/>
  <c r="O84" i="1"/>
  <c r="N84" i="1"/>
  <c r="M84" i="1"/>
  <c r="K84" i="1"/>
  <c r="S83" i="1"/>
  <c r="R83" i="1"/>
  <c r="O83" i="1"/>
  <c r="N83" i="1"/>
  <c r="M83" i="1"/>
  <c r="K83" i="1"/>
  <c r="S82" i="1"/>
  <c r="R82" i="1"/>
  <c r="O82" i="1"/>
  <c r="N82" i="1"/>
  <c r="M82" i="1"/>
  <c r="K82" i="1"/>
  <c r="S81" i="1"/>
  <c r="R81" i="1"/>
  <c r="O81" i="1"/>
  <c r="N81" i="1"/>
  <c r="M81" i="1"/>
  <c r="K81" i="1"/>
  <c r="S80" i="1"/>
  <c r="R80" i="1"/>
  <c r="O80" i="1"/>
  <c r="N80" i="1"/>
  <c r="M80" i="1"/>
  <c r="K80" i="1"/>
  <c r="S79" i="1"/>
  <c r="R79" i="1"/>
  <c r="O79" i="1"/>
  <c r="N79" i="1"/>
  <c r="M79" i="1"/>
  <c r="K79" i="1"/>
  <c r="S78" i="1"/>
  <c r="R78" i="1"/>
  <c r="O78" i="1"/>
  <c r="N78" i="1"/>
  <c r="M78" i="1"/>
  <c r="K78" i="1"/>
  <c r="S77" i="1"/>
  <c r="R77" i="1"/>
  <c r="O77" i="1"/>
  <c r="N77" i="1"/>
  <c r="M77" i="1"/>
  <c r="K77" i="1"/>
  <c r="S76" i="1"/>
  <c r="R76" i="1"/>
  <c r="O76" i="1"/>
  <c r="N76" i="1"/>
  <c r="M76" i="1"/>
  <c r="K76" i="1"/>
  <c r="S75" i="1"/>
  <c r="R75" i="1"/>
  <c r="O75" i="1"/>
  <c r="N75" i="1"/>
  <c r="M75" i="1"/>
  <c r="K75" i="1"/>
  <c r="S74" i="1"/>
  <c r="R74" i="1"/>
  <c r="O74" i="1"/>
  <c r="N74" i="1"/>
  <c r="M74" i="1"/>
  <c r="K74" i="1"/>
  <c r="S73" i="1"/>
  <c r="R73" i="1"/>
  <c r="O73" i="1"/>
  <c r="N73" i="1"/>
  <c r="M73" i="1"/>
  <c r="K73" i="1"/>
  <c r="S72" i="1"/>
  <c r="R72" i="1"/>
  <c r="O72" i="1"/>
  <c r="N72" i="1"/>
  <c r="M72" i="1"/>
  <c r="K72" i="1"/>
  <c r="S71" i="1"/>
  <c r="R71" i="1"/>
  <c r="O71" i="1"/>
  <c r="N71" i="1"/>
  <c r="M71" i="1"/>
  <c r="K71" i="1"/>
  <c r="S70" i="1"/>
  <c r="R70" i="1"/>
  <c r="O70" i="1"/>
  <c r="N70" i="1"/>
  <c r="M70" i="1"/>
  <c r="K70" i="1"/>
  <c r="S69" i="1"/>
  <c r="R69" i="1"/>
  <c r="O69" i="1"/>
  <c r="N69" i="1"/>
  <c r="M69" i="1"/>
  <c r="K69" i="1"/>
  <c r="S68" i="1"/>
  <c r="R68" i="1"/>
  <c r="O68" i="1"/>
  <c r="N68" i="1"/>
  <c r="M68" i="1"/>
  <c r="K68" i="1"/>
  <c r="S67" i="1"/>
  <c r="R67" i="1"/>
  <c r="O67" i="1"/>
  <c r="N67" i="1"/>
  <c r="M67" i="1"/>
  <c r="K67" i="1"/>
  <c r="S66" i="1"/>
  <c r="R66" i="1"/>
  <c r="O66" i="1"/>
  <c r="N66" i="1"/>
  <c r="M66" i="1"/>
  <c r="K66" i="1"/>
  <c r="S65" i="1"/>
  <c r="R65" i="1"/>
  <c r="O65" i="1"/>
  <c r="N65" i="1"/>
  <c r="M65" i="1"/>
  <c r="K65" i="1"/>
  <c r="S64" i="1"/>
  <c r="R64" i="1"/>
  <c r="O64" i="1"/>
  <c r="N64" i="1"/>
  <c r="M64" i="1"/>
  <c r="K64" i="1"/>
  <c r="S63" i="1"/>
  <c r="R63" i="1"/>
  <c r="O63" i="1"/>
  <c r="N63" i="1"/>
  <c r="M63" i="1"/>
  <c r="K63" i="1"/>
  <c r="S62" i="1"/>
  <c r="R62" i="1"/>
  <c r="O62" i="1"/>
  <c r="N62" i="1"/>
  <c r="M62" i="1"/>
  <c r="K62" i="1"/>
  <c r="S61" i="1"/>
  <c r="R61" i="1"/>
  <c r="O61" i="1"/>
  <c r="N61" i="1"/>
  <c r="M61" i="1"/>
  <c r="K61" i="1"/>
  <c r="S60" i="1"/>
  <c r="R60" i="1"/>
  <c r="O60" i="1"/>
  <c r="N60" i="1"/>
  <c r="M60" i="1"/>
  <c r="K60" i="1"/>
  <c r="S59" i="1"/>
  <c r="R59" i="1"/>
  <c r="O59" i="1"/>
  <c r="N59" i="1"/>
  <c r="M59" i="1"/>
  <c r="K59" i="1"/>
  <c r="S58" i="1"/>
  <c r="R58" i="1"/>
  <c r="O58" i="1"/>
  <c r="N58" i="1"/>
  <c r="M58" i="1"/>
  <c r="K58" i="1"/>
  <c r="S57" i="1"/>
  <c r="R57" i="1"/>
  <c r="O57" i="1"/>
  <c r="N57" i="1"/>
  <c r="M57" i="1"/>
  <c r="K57" i="1"/>
  <c r="S56" i="1"/>
  <c r="R56" i="1"/>
  <c r="O56" i="1"/>
  <c r="N56" i="1"/>
  <c r="M56" i="1"/>
  <c r="K56" i="1"/>
  <c r="S55" i="1"/>
  <c r="R55" i="1"/>
  <c r="O55" i="1"/>
  <c r="N55" i="1"/>
  <c r="M55" i="1"/>
  <c r="K55" i="1"/>
  <c r="S54" i="1"/>
  <c r="R54" i="1"/>
  <c r="O54" i="1"/>
  <c r="N54" i="1"/>
  <c r="M54" i="1"/>
  <c r="K54" i="1"/>
  <c r="S53" i="1"/>
  <c r="R53" i="1"/>
  <c r="O53" i="1"/>
  <c r="N53" i="1"/>
  <c r="M53" i="1"/>
  <c r="K53" i="1"/>
  <c r="S52" i="1"/>
  <c r="R52" i="1"/>
  <c r="O52" i="1"/>
  <c r="N52" i="1"/>
  <c r="M52" i="1"/>
  <c r="K52" i="1"/>
  <c r="S51" i="1"/>
  <c r="R51" i="1"/>
  <c r="O51" i="1"/>
  <c r="N51" i="1"/>
  <c r="M51" i="1"/>
  <c r="K51" i="1"/>
  <c r="S50" i="1"/>
  <c r="R50" i="1"/>
  <c r="O50" i="1"/>
  <c r="N50" i="1"/>
  <c r="M50" i="1"/>
  <c r="K50" i="1"/>
  <c r="S49" i="1"/>
  <c r="R49" i="1"/>
  <c r="O49" i="1"/>
  <c r="N49" i="1"/>
  <c r="M49" i="1"/>
  <c r="K49" i="1"/>
  <c r="S48" i="1"/>
  <c r="R48" i="1"/>
  <c r="O48" i="1"/>
  <c r="N48" i="1"/>
  <c r="M48" i="1"/>
  <c r="K48" i="1"/>
  <c r="S47" i="1"/>
  <c r="R47" i="1"/>
  <c r="O47" i="1"/>
  <c r="N47" i="1"/>
  <c r="M47" i="1"/>
  <c r="K47" i="1"/>
  <c r="S46" i="1"/>
  <c r="R46" i="1"/>
  <c r="O46" i="1"/>
  <c r="N46" i="1"/>
  <c r="M46" i="1"/>
  <c r="K46" i="1"/>
  <c r="S45" i="1"/>
  <c r="R45" i="1"/>
  <c r="O45" i="1"/>
  <c r="N45" i="1"/>
  <c r="M45" i="1"/>
  <c r="K45" i="1"/>
  <c r="S44" i="1"/>
  <c r="R44" i="1"/>
  <c r="O44" i="1"/>
  <c r="N44" i="1"/>
  <c r="M44" i="1"/>
  <c r="K44" i="1"/>
  <c r="S43" i="1"/>
  <c r="R43" i="1"/>
  <c r="O43" i="1"/>
  <c r="N43" i="1"/>
  <c r="M43" i="1"/>
  <c r="K43" i="1"/>
  <c r="S42" i="1"/>
  <c r="R42" i="1"/>
  <c r="O42" i="1"/>
  <c r="N42" i="1"/>
  <c r="M42" i="1"/>
  <c r="K42" i="1"/>
  <c r="S41" i="1"/>
  <c r="R41" i="1"/>
  <c r="O41" i="1"/>
  <c r="N41" i="1"/>
  <c r="M41" i="1"/>
  <c r="K41" i="1"/>
  <c r="S40" i="1"/>
  <c r="R40" i="1"/>
  <c r="O40" i="1"/>
  <c r="N40" i="1"/>
  <c r="M40" i="1"/>
  <c r="K40" i="1"/>
  <c r="S39" i="1"/>
  <c r="R39" i="1"/>
  <c r="O39" i="1"/>
  <c r="N39" i="1"/>
  <c r="M39" i="1"/>
  <c r="K39" i="1"/>
  <c r="S38" i="1"/>
  <c r="R38" i="1"/>
  <c r="O38" i="1"/>
  <c r="N38" i="1"/>
  <c r="M38" i="1"/>
  <c r="K38" i="1"/>
  <c r="S37" i="1"/>
  <c r="R37" i="1"/>
  <c r="O37" i="1"/>
  <c r="N37" i="1"/>
  <c r="M37" i="1"/>
  <c r="K37" i="1"/>
  <c r="S36" i="1"/>
  <c r="R36" i="1"/>
  <c r="O36" i="1"/>
  <c r="N36" i="1"/>
  <c r="M36" i="1"/>
  <c r="K36" i="1"/>
  <c r="S35" i="1"/>
  <c r="R35" i="1"/>
  <c r="O35" i="1"/>
  <c r="N35" i="1"/>
  <c r="M35" i="1"/>
  <c r="K35" i="1"/>
  <c r="S34" i="1"/>
  <c r="R34" i="1"/>
  <c r="O34" i="1"/>
  <c r="N34" i="1"/>
  <c r="M34" i="1"/>
  <c r="K34" i="1"/>
  <c r="S33" i="1"/>
  <c r="R33" i="1"/>
  <c r="O33" i="1"/>
  <c r="N33" i="1"/>
  <c r="M33" i="1"/>
  <c r="K33" i="1"/>
  <c r="S32" i="1"/>
  <c r="R32" i="1"/>
  <c r="O32" i="1"/>
  <c r="N32" i="1"/>
  <c r="M32" i="1"/>
  <c r="K32" i="1"/>
  <c r="S31" i="1"/>
  <c r="R31" i="1"/>
  <c r="O31" i="1"/>
  <c r="N31" i="1"/>
  <c r="M31" i="1"/>
  <c r="K31" i="1"/>
  <c r="S30" i="1"/>
  <c r="R30" i="1"/>
  <c r="O30" i="1"/>
  <c r="N30" i="1"/>
  <c r="M30" i="1"/>
  <c r="K30" i="1"/>
  <c r="S29" i="1"/>
  <c r="R29" i="1"/>
  <c r="O29" i="1"/>
  <c r="N29" i="1"/>
  <c r="M29" i="1"/>
  <c r="K29" i="1"/>
  <c r="S28" i="1"/>
  <c r="R28" i="1"/>
  <c r="O28" i="1"/>
  <c r="N28" i="1"/>
  <c r="M28" i="1"/>
  <c r="K28" i="1"/>
  <c r="S27" i="1"/>
  <c r="R27" i="1"/>
  <c r="O27" i="1"/>
  <c r="N27" i="1"/>
  <c r="M27" i="1"/>
  <c r="K27" i="1"/>
  <c r="S26" i="1"/>
  <c r="R26" i="1"/>
  <c r="O26" i="1"/>
  <c r="N26" i="1"/>
  <c r="M26" i="1"/>
  <c r="K26" i="1"/>
  <c r="S25" i="1"/>
  <c r="R25" i="1"/>
  <c r="O25" i="1"/>
  <c r="N25" i="1"/>
  <c r="M25" i="1"/>
  <c r="K25" i="1"/>
  <c r="S24" i="1"/>
  <c r="R24" i="1"/>
  <c r="O24" i="1"/>
  <c r="N24" i="1"/>
  <c r="M24" i="1"/>
  <c r="K24" i="1"/>
  <c r="S23" i="1"/>
  <c r="R23" i="1"/>
  <c r="O23" i="1"/>
  <c r="N23" i="1"/>
  <c r="M23" i="1"/>
  <c r="K23" i="1"/>
  <c r="S22" i="1"/>
  <c r="R22" i="1"/>
  <c r="O22" i="1"/>
  <c r="N22" i="1"/>
  <c r="M22" i="1"/>
  <c r="K22" i="1"/>
  <c r="S21" i="1"/>
  <c r="R21" i="1"/>
  <c r="O21" i="1"/>
  <c r="N21" i="1"/>
  <c r="M21" i="1"/>
  <c r="K21" i="1"/>
  <c r="S20" i="1"/>
  <c r="R20" i="1"/>
  <c r="O20" i="1"/>
  <c r="N20" i="1"/>
  <c r="M20" i="1"/>
  <c r="K20" i="1"/>
  <c r="S19" i="1"/>
  <c r="R19" i="1"/>
  <c r="O19" i="1"/>
  <c r="N19" i="1"/>
  <c r="M19" i="1"/>
  <c r="K19" i="1"/>
  <c r="S18" i="1"/>
  <c r="R18" i="1"/>
  <c r="P18" i="1" a="1"/>
  <c r="P18" i="1" s="1"/>
  <c r="O18" i="1"/>
  <c r="N18" i="1"/>
  <c r="M18" i="1"/>
  <c r="K18" i="1"/>
  <c r="S17" i="1"/>
  <c r="R17" i="1"/>
  <c r="O17" i="1"/>
  <c r="N17" i="1"/>
  <c r="M17" i="1"/>
  <c r="K17" i="1"/>
  <c r="S16" i="1"/>
  <c r="R16" i="1"/>
  <c r="P16" i="1"/>
  <c r="O16" i="1"/>
  <c r="N16" i="1"/>
  <c r="M16" i="1"/>
  <c r="K16" i="1"/>
  <c r="S15" i="1"/>
  <c r="R15" i="1"/>
  <c r="O15" i="1"/>
  <c r="N15" i="1"/>
  <c r="M15" i="1"/>
  <c r="K15" i="1"/>
  <c r="S14" i="1"/>
  <c r="R14" i="1"/>
  <c r="P14" i="1"/>
  <c r="O14" i="1"/>
  <c r="N14" i="1"/>
  <c r="M14" i="1"/>
  <c r="K14" i="1"/>
  <c r="S13" i="1"/>
  <c r="R13" i="1"/>
  <c r="O13" i="1"/>
  <c r="N13" i="1"/>
  <c r="M13" i="1"/>
  <c r="K13" i="1"/>
  <c r="S12" i="1"/>
  <c r="R12" i="1"/>
  <c r="P12" i="1"/>
  <c r="O12" i="1"/>
  <c r="N12" i="1"/>
  <c r="M12" i="1"/>
  <c r="K12" i="1"/>
  <c r="S11" i="1"/>
  <c r="R11" i="1"/>
  <c r="O11" i="1"/>
  <c r="N11" i="1"/>
  <c r="M11" i="1"/>
  <c r="K11" i="1"/>
  <c r="S10" i="1"/>
  <c r="R10" i="1"/>
  <c r="P10" i="1"/>
  <c r="O10" i="1"/>
  <c r="N10" i="1"/>
  <c r="M10" i="1"/>
  <c r="K10" i="1"/>
  <c r="S9" i="1"/>
  <c r="R9" i="1"/>
  <c r="O9" i="1"/>
  <c r="N9" i="1"/>
  <c r="M9" i="1"/>
  <c r="K9" i="1"/>
  <c r="S8" i="1"/>
  <c r="R8" i="1"/>
  <c r="P8" i="1"/>
  <c r="O8" i="1"/>
  <c r="N8" i="1"/>
  <c r="M8" i="1"/>
  <c r="K8" i="1"/>
  <c r="S7" i="1"/>
  <c r="R7" i="1"/>
  <c r="O7" i="1"/>
  <c r="N7" i="1"/>
  <c r="M7" i="1"/>
  <c r="K7" i="1"/>
  <c r="S6" i="1"/>
  <c r="R6" i="1"/>
  <c r="P6" i="1"/>
  <c r="O6" i="1"/>
  <c r="N6" i="1"/>
  <c r="M6" i="1"/>
  <c r="K6" i="1"/>
  <c r="S5" i="1"/>
  <c r="R5" i="1"/>
  <c r="O5" i="1"/>
  <c r="N5" i="1"/>
  <c r="M5" i="1"/>
  <c r="K5" i="1"/>
  <c r="S4" i="1"/>
  <c r="R4" i="1"/>
  <c r="P4" i="1"/>
  <c r="O4" i="1"/>
  <c r="N4" i="1"/>
  <c r="M4" i="1"/>
  <c r="K4" i="1"/>
  <c r="S3" i="1"/>
  <c r="R3" i="1"/>
  <c r="O3" i="1"/>
  <c r="N3" i="1"/>
  <c r="M3" i="1"/>
  <c r="K3" i="1"/>
  <c r="S2" i="1"/>
  <c r="R2" i="1"/>
  <c r="P2" i="1"/>
  <c r="O2" i="1"/>
  <c r="N2" i="1"/>
  <c r="M2" i="1"/>
  <c r="K2" i="1"/>
</calcChain>
</file>

<file path=xl/sharedStrings.xml><?xml version="1.0" encoding="utf-8"?>
<sst xmlns="http://schemas.openxmlformats.org/spreadsheetml/2006/main" count="859" uniqueCount="242">
  <si>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</si>
  <si>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</si>
  <si>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</si>
  <si>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</si>
  <si>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</si>
  <si>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</si>
  <si>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</si>
  <si>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</si>
  <si>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</si>
  <si>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</si>
  <si>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1.Earning Status</t>
  </si>
  <si>
    <t>2.Project Performance</t>
  </si>
  <si>
    <t xml:space="preserve"> 3.Check Status</t>
  </si>
  <si>
    <t>4.OR Function</t>
  </si>
  <si>
    <t>5.Not function</t>
  </si>
  <si>
    <t>6.calculate Total Salary of Employee From The Sales Department</t>
  </si>
  <si>
    <t>14.VLOOKUP</t>
  </si>
  <si>
    <t>15.HLOOKUP</t>
  </si>
  <si>
    <t>Joseph Little</t>
  </si>
  <si>
    <t>F</t>
  </si>
  <si>
    <t>IT</t>
  </si>
  <si>
    <t>North</t>
  </si>
  <si>
    <t>Jennifer Jordan</t>
  </si>
  <si>
    <t>M</t>
  </si>
  <si>
    <t xml:space="preserve">7.Calculate the total salary of employees in the IT department who have more than 35 
project hours.
</t>
  </si>
  <si>
    <t>Mark Gomez</t>
  </si>
  <si>
    <t>HR</t>
  </si>
  <si>
    <t>West</t>
  </si>
  <si>
    <t>Thomas Keith</t>
  </si>
  <si>
    <t>Finance</t>
  </si>
  <si>
    <t>South</t>
  </si>
  <si>
    <t>8.Count the number of employees in the HR department.</t>
  </si>
  <si>
    <t>Derrick Ray</t>
  </si>
  <si>
    <t>East</t>
  </si>
  <si>
    <t>Anthony Martinez</t>
  </si>
  <si>
    <t>9.Count the number of female employees in the Finance department.</t>
  </si>
  <si>
    <t>Stephanie Murphy</t>
  </si>
  <si>
    <t>Courtney Newman</t>
  </si>
  <si>
    <t>10.Find the average salary of employees in the Marketing department</t>
  </si>
  <si>
    <t>Tanya Rodriguez</t>
  </si>
  <si>
    <t>Jeffery Foster</t>
  </si>
  <si>
    <t>Marketing</t>
  </si>
  <si>
    <r>
      <rPr>
        <sz val="10"/>
        <color theme="1"/>
        <rFont val="Arial"/>
      </rPr>
      <t>11.</t>
    </r>
    <r>
      <rPr>
        <b/>
        <sz val="10"/>
        <color theme="1"/>
        <rFont val="Arial"/>
      </rPr>
      <t>Find the average sales for employees in the North region with project hours above 40.</t>
    </r>
  </si>
  <si>
    <t>Jasmine Martin</t>
  </si>
  <si>
    <t>Maria Hale</t>
  </si>
  <si>
    <t>12.Determine the maximum salary among employees in the South region</t>
  </si>
  <si>
    <t>Eric Smith</t>
  </si>
  <si>
    <t>Jason Calhoun</t>
  </si>
  <si>
    <t>13.Find the minimum number of project hours for employees in the Finance department.</t>
  </si>
  <si>
    <t>Hannah Soto</t>
  </si>
  <si>
    <t>Robert Russo</t>
  </si>
  <si>
    <t xml:space="preserve"> 16.Use INDEX and MATCH to find the sales amount for a specific employee.</t>
  </si>
  <si>
    <t>Kevin Knox</t>
  </si>
  <si>
    <t>Patricia Brown</t>
  </si>
  <si>
    <r>
      <rPr>
        <sz val="10"/>
        <color theme="1"/>
        <rFont val="Arial"/>
      </rPr>
      <t>1</t>
    </r>
    <r>
      <rPr>
        <b/>
        <sz val="10"/>
        <color theme="1"/>
        <rFont val="Arial"/>
      </rPr>
      <t>7 Highlight cells in the Salary column that are above $60,000.</t>
    </r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</si>
  <si>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</si>
  <si>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</si>
  <si>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</si>
  <si>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</si>
  <si>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</si>
  <si>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</si>
  <si>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</si>
  <si>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</si>
  <si>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</si>
  <si>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</si>
  <si>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</si>
  <si>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</si>
  <si>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</si>
  <si>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</si>
  <si>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</si>
  <si>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</si>
  <si>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</si>
  <si>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</si>
  <si>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</si>
  <si>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</si>
  <si>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</si>
  <si>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</si>
  <si>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</si>
  <si>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</si>
  <si>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</si>
  <si>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</si>
  <si>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</si>
  <si>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</si>
  <si>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</si>
  <si>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</si>
  <si>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</si>
  <si>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</si>
  <si>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</si>
  <si>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</si>
  <si>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</si>
  <si>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</si>
  <si>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</si>
  <si>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</si>
  <si>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</si>
  <si>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</si>
  <si>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</si>
  <si>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</si>
  <si>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</si>
  <si>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</si>
  <si>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</si>
  <si>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</si>
  <si>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</si>
  <si>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</si>
  <si>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</si>
  <si>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</si>
  <si>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</si>
  <si>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</si>
  <si>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</si>
  <si>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</si>
  <si>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</si>
  <si>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</si>
  <si>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</si>
  <si>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</si>
  <si>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</si>
  <si>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</si>
  <si>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</si>
  <si>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</si>
  <si>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</si>
  <si>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</si>
  <si>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</si>
  <si>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</si>
  <si>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</si>
  <si>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</si>
  <si>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</si>
  <si>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</si>
  <si>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</si>
  <si>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</si>
  <si>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</si>
  <si>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</si>
  <si>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</si>
  <si>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</si>
  <si>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</si>
  <si>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</si>
  <si>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</si>
  <si>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</si>
  <si>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</si>
  <si>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</si>
  <si>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</si>
  <si>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</si>
  <si>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</si>
  <si>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</si>
  <si>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</si>
  <si>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</si>
  <si>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</si>
  <si>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</si>
  <si>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</si>
  <si>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</si>
  <si>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</si>
  <si>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</si>
  <si>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</si>
  <si>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</si>
  <si>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</si>
  <si>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</si>
  <si>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</si>
  <si>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</si>
  <si>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</si>
  <si>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</si>
  <si>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</si>
  <si>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</si>
  <si>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</si>
  <si>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</si>
  <si>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</si>
  <si>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</si>
  <si>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</si>
  <si>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</si>
  <si>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</si>
  <si>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</si>
  <si>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</si>
  <si>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</si>
  <si>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</si>
  <si>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</si>
  <si>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</si>
  <si>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</si>
  <si>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</si>
  <si>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</si>
  <si>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</si>
  <si>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</si>
  <si>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</si>
  <si>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</si>
  <si>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</si>
  <si>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</si>
  <si>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</si>
  <si>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</si>
  <si>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</si>
  <si>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</si>
  <si>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</si>
  <si>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</si>
  <si>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</si>
  <si>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</si>
  <si>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</si>
  <si>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</si>
  <si>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</si>
  <si>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</si>
  <si>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</si>
  <si>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</si>
  <si>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</si>
  <si>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</si>
  <si>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</si>
  <si>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</si>
  <si>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</si>
  <si>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</si>
  <si>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</si>
  <si>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</si>
  <si>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</si>
  <si>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</si>
  <si>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</si>
  <si>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</si>
  <si>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</si>
  <si>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</si>
  <si>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</si>
  <si>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</si>
  <si>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</si>
  <si>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</si>
  <si>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</si>
  <si>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</si>
  <si>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</si>
  <si>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</si>
  <si>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</si>
  <si>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</si>
  <si>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</si>
  <si>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</si>
  <si>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</si>
  <si>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</si>
  <si>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</si>
  <si>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</si>
  <si>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</si>
  <si>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</si>
  <si>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</si>
  <si>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</si>
  <si>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</si>
  <si>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</si>
  <si>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</si>
  <si>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</si>
  <si>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</si>
  <si>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</si>
  <si>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</si>
  <si>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AVERAGE of Sales</t>
  </si>
  <si>
    <t>East Total</t>
  </si>
  <si>
    <t>North Total</t>
  </si>
  <si>
    <t>South Total</t>
  </si>
  <si>
    <t>West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</si>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</sst>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9"/>
      <color rgb="FF000000"/>
      <name val="&quot;Google Sans Mono&quot;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5" fillId="4" borderId="0" xfId="0" applyFont="1" applyFill="1"/>
    <xf numFmtId="0" fontId="3" fillId="5" borderId="0" xfId="0" applyFont="1" applyFill="1"/>
    <xf numFmtId="0" fontId="3" fillId="4" borderId="0" xfId="0" applyFont="1" applyFill="1"/>
    <xf numFmtId="0" fontId="6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0" fontId="5" fillId="0" borderId="0" xfId="0" applyFont="1"/>
    <xf numFmtId="164" fontId="5" fillId="0" borderId="0" xfId="0" applyNumberFormat="1" applyFont="1"/>
    <xf numFmtId="0" fontId="5" fillId="3" borderId="0" xfId="0" applyFont="1" applyFill="1"/>
    <xf numFmtId="0" fontId="7" fillId="4" borderId="0" xfId="0" applyFont="1" applyFill="1"/>
    <xf numFmtId="0" fontId="0" fillId="0" borderId="3" xfId="0" pivotButton="1" applyBorder="1"/>
    <xf numFmtId="0" fontId="0" fillId="0" borderId="4" xfId="0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NumberFormat="1" applyBorder="1"/>
  </cellXfs>
  <cellStyles count="1">
    <cellStyle name="Normal" xfId="0" builtinId="0"/>
  </cellStyles>
  <dxfs count="1">
    <dxf>
      <font>
        <b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aradhya jain" refreshedDate="45491.780919212964" refreshedVersion="8" recordCount="200" xr:uid="{00000000-000A-0000-FFFF-FFFF00000000}">
  <cacheSource type="worksheet">
    <worksheetSource ref="A1:J201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  <n v="44"/>
  </r>
  <r>
    <n v="2"/>
    <s v="Jennifer Jordan"/>
    <n v="40"/>
    <s v="M"/>
    <x v="1"/>
    <n v="63849"/>
    <d v="2022-01-05T00:00:00"/>
    <n v="28070"/>
    <x v="0"/>
    <n v="44"/>
  </r>
  <r>
    <n v="3"/>
    <s v="Mark Gomez"/>
    <n v="55"/>
    <s v="M"/>
    <x v="2"/>
    <n v="52537"/>
    <d v="2021-08-10T00:00:00"/>
    <n v="38327"/>
    <x v="1"/>
    <n v="44"/>
  </r>
  <r>
    <n v="4"/>
    <s v="Thomas Keith"/>
    <n v="44"/>
    <s v="F"/>
    <x v="3"/>
    <n v="77358"/>
    <d v="2018-10-12T00:00:00"/>
    <n v="20413"/>
    <x v="2"/>
    <n v="44"/>
  </r>
  <r>
    <n v="5"/>
    <s v="Derrick Ray"/>
    <n v="37"/>
    <s v="M"/>
    <x v="2"/>
    <n v="70572"/>
    <d v="2020-04-24T00:00:00"/>
    <n v="31025"/>
    <x v="3"/>
    <n v="44"/>
  </r>
  <r>
    <n v="6"/>
    <s v="Anthony Martinez"/>
    <n v="44"/>
    <s v="M"/>
    <x v="1"/>
    <n v="67081"/>
    <d v="2016-04-05T00:00:00"/>
    <n v="12096"/>
    <x v="0"/>
    <n v="28"/>
  </r>
  <r>
    <n v="7"/>
    <s v="Stephanie Murphy"/>
    <n v="26"/>
    <s v="F"/>
    <x v="3"/>
    <n v="53813"/>
    <d v="2022-05-13T00:00:00"/>
    <n v="39507"/>
    <x v="0"/>
    <n v="25"/>
  </r>
  <r>
    <n v="8"/>
    <s v="Courtney Newman"/>
    <n v="30"/>
    <s v="M"/>
    <x v="2"/>
    <n v="54706"/>
    <d v="2021-01-20T00:00:00"/>
    <n v="16865"/>
    <x v="0"/>
    <n v="59"/>
  </r>
  <r>
    <n v="9"/>
    <s v="Tanya Rodriguez"/>
    <n v="20"/>
    <s v="M"/>
    <x v="0"/>
    <n v="76304"/>
    <d v="2016-08-15T00:00:00"/>
    <n v="22260"/>
    <x v="0"/>
    <n v="38"/>
  </r>
  <r>
    <n v="10"/>
    <s v="Jeffery Foster"/>
    <n v="56"/>
    <s v="F"/>
    <x v="4"/>
    <n v="44181"/>
    <d v="2022-05-09T00:00:00"/>
    <n v="19002"/>
    <x v="1"/>
    <n v="38"/>
  </r>
  <r>
    <n v="11"/>
    <s v="Jasmine Martin"/>
    <n v="42"/>
    <s v="F"/>
    <x v="0"/>
    <n v="47225"/>
    <d v="2020-08-21T00:00:00"/>
    <n v="39772"/>
    <x v="2"/>
    <n v="41"/>
  </r>
  <r>
    <n v="12"/>
    <s v="Maria Hale"/>
    <n v="43"/>
    <s v="M"/>
    <x v="4"/>
    <n v="43769"/>
    <d v="2022-08-27T00:00:00"/>
    <n v="25897"/>
    <x v="2"/>
    <n v="56"/>
  </r>
  <r>
    <n v="13"/>
    <s v="Eric Smith"/>
    <n v="27"/>
    <s v="F"/>
    <x v="1"/>
    <n v="77634"/>
    <d v="2019-07-04T00:00:00"/>
    <n v="22359"/>
    <x v="0"/>
    <n v="41"/>
  </r>
  <r>
    <n v="14"/>
    <s v="Jason Calhoun"/>
    <n v="55"/>
    <s v="F"/>
    <x v="1"/>
    <n v="46025"/>
    <d v="2015-01-10T00:00:00"/>
    <n v="14774"/>
    <x v="1"/>
    <n v="44"/>
  </r>
  <r>
    <n v="15"/>
    <s v="Hannah Soto"/>
    <n v="57"/>
    <s v="F"/>
    <x v="0"/>
    <n v="72009"/>
    <d v="2016-10-25T00:00:00"/>
    <n v="36836"/>
    <x v="1"/>
    <n v="54"/>
  </r>
  <r>
    <n v="16"/>
    <s v="Robert Russo"/>
    <n v="57"/>
    <s v="M"/>
    <x v="4"/>
    <n v="62745"/>
    <d v="2017-02-28T00:00:00"/>
    <n v="36474"/>
    <x v="1"/>
    <n v="60"/>
  </r>
  <r>
    <n v="17"/>
    <s v="Kevin Knox"/>
    <n v="55"/>
    <s v="F"/>
    <x v="2"/>
    <n v="39959"/>
    <d v="2022-09-18T00:00:00"/>
    <n v="22654"/>
    <x v="2"/>
    <n v="47"/>
  </r>
  <r>
    <n v="18"/>
    <s v="Patricia Brown"/>
    <n v="28"/>
    <s v="M"/>
    <x v="4"/>
    <n v="50794"/>
    <d v="2021-10-10T00:00:00"/>
    <n v="24487"/>
    <x v="3"/>
    <n v="52"/>
  </r>
  <r>
    <n v="19"/>
    <s v="Monica Garcia"/>
    <n v="27"/>
    <s v="F"/>
    <x v="4"/>
    <n v="65152"/>
    <d v="2021-05-20T00:00:00"/>
    <n v="33987"/>
    <x v="2"/>
    <n v="41"/>
  </r>
  <r>
    <n v="20"/>
    <s v="Thomas Anderson"/>
    <n v="54"/>
    <s v="F"/>
    <x v="3"/>
    <n v="46252"/>
    <d v="2021-07-17T00:00:00"/>
    <n v="34241"/>
    <x v="1"/>
    <n v="44"/>
  </r>
  <r>
    <n v="21"/>
    <s v="Dr. Kristi Davis"/>
    <n v="32"/>
    <s v="F"/>
    <x v="1"/>
    <n v="31929"/>
    <d v="2017-01-14T00:00:00"/>
    <n v="34366"/>
    <x v="2"/>
    <n v="44"/>
  </r>
  <r>
    <n v="22"/>
    <s v="Amber Henderson"/>
    <n v="48"/>
    <s v="M"/>
    <x v="4"/>
    <n v="77413"/>
    <d v="2017-07-21T00:00:00"/>
    <n v="16964"/>
    <x v="1"/>
    <n v="41"/>
  </r>
  <r>
    <n v="23"/>
    <s v="Ariana Morrison MD"/>
    <n v="33"/>
    <s v="F"/>
    <x v="2"/>
    <n v="75052"/>
    <d v="2020-04-21T00:00:00"/>
    <n v="28846"/>
    <x v="0"/>
    <n v="25"/>
  </r>
  <r>
    <n v="24"/>
    <s v="Catherine Smith"/>
    <n v="60"/>
    <s v="M"/>
    <x v="0"/>
    <n v="54329"/>
    <d v="2019-11-27T00:00:00"/>
    <n v="33529"/>
    <x v="2"/>
    <n v="20"/>
  </r>
  <r>
    <n v="25"/>
    <s v="Jeffrey Richards"/>
    <n v="42"/>
    <s v="F"/>
    <x v="0"/>
    <n v="70350"/>
    <d v="2016-02-12T00:00:00"/>
    <n v="38067"/>
    <x v="1"/>
    <n v="21"/>
  </r>
  <r>
    <n v="26"/>
    <s v="Cody Richardson"/>
    <n v="39"/>
    <s v="F"/>
    <x v="1"/>
    <n v="46435"/>
    <d v="2024-01-29T00:00:00"/>
    <n v="39585"/>
    <x v="2"/>
    <n v="45"/>
  </r>
  <r>
    <n v="27"/>
    <s v="Kevin Edwards"/>
    <n v="59"/>
    <s v="F"/>
    <x v="2"/>
    <n v="76884"/>
    <d v="2020-01-10T00:00:00"/>
    <n v="11271"/>
    <x v="1"/>
    <n v="25"/>
  </r>
  <r>
    <n v="28"/>
    <s v="Kenneth Porter"/>
    <n v="49"/>
    <s v="F"/>
    <x v="1"/>
    <n v="44789"/>
    <d v="2023-04-01T00:00:00"/>
    <n v="22170"/>
    <x v="2"/>
    <n v="22"/>
  </r>
  <r>
    <n v="29"/>
    <s v="Victor Miller"/>
    <n v="59"/>
    <s v="M"/>
    <x v="2"/>
    <n v="79873"/>
    <d v="2018-12-24T00:00:00"/>
    <n v="20391"/>
    <x v="1"/>
    <n v="20"/>
  </r>
  <r>
    <n v="30"/>
    <s v="Jeffrey Ortiz"/>
    <n v="56"/>
    <s v="M"/>
    <x v="4"/>
    <n v="58256"/>
    <d v="2021-08-30T00:00:00"/>
    <n v="20553"/>
    <x v="3"/>
    <n v="36"/>
  </r>
  <r>
    <n v="31"/>
    <s v="Scott Brooks"/>
    <n v="30"/>
    <s v="M"/>
    <x v="2"/>
    <n v="61420"/>
    <d v="2019-11-04T00:00:00"/>
    <n v="10664"/>
    <x v="2"/>
    <n v="28"/>
  </r>
  <r>
    <n v="32"/>
    <s v="Brian Rivera"/>
    <n v="36"/>
    <s v="F"/>
    <x v="1"/>
    <n v="65570"/>
    <d v="2023-06-26T00:00:00"/>
    <n v="21285"/>
    <x v="3"/>
    <n v="23"/>
  </r>
  <r>
    <n v="33"/>
    <s v="Dr. Tammy Williams"/>
    <n v="26"/>
    <s v="M"/>
    <x v="3"/>
    <n v="60577"/>
    <d v="2015-11-24T00:00:00"/>
    <n v="11672"/>
    <x v="0"/>
    <n v="54"/>
  </r>
  <r>
    <n v="34"/>
    <s v="Monica Vance"/>
    <n v="34"/>
    <s v="M"/>
    <x v="2"/>
    <n v="63927"/>
    <d v="2021-03-20T00:00:00"/>
    <n v="24967"/>
    <x v="2"/>
    <n v="46"/>
  </r>
  <r>
    <n v="35"/>
    <s v="Lisa Brown"/>
    <n v="44"/>
    <s v="F"/>
    <x v="2"/>
    <n v="39949"/>
    <d v="2024-04-17T00:00:00"/>
    <n v="11978"/>
    <x v="0"/>
    <n v="55"/>
  </r>
  <r>
    <n v="36"/>
    <s v="Jonathan Romero"/>
    <n v="30"/>
    <s v="F"/>
    <x v="4"/>
    <n v="40376"/>
    <d v="2016-01-16T00:00:00"/>
    <n v="31174"/>
    <x v="2"/>
    <n v="57"/>
  </r>
  <r>
    <n v="37"/>
    <s v="Laura Bradford"/>
    <n v="58"/>
    <s v="M"/>
    <x v="0"/>
    <n v="64073"/>
    <d v="2023-07-13T00:00:00"/>
    <n v="38678"/>
    <x v="1"/>
    <n v="28"/>
  </r>
  <r>
    <n v="38"/>
    <s v="James Taylor"/>
    <n v="30"/>
    <s v="M"/>
    <x v="3"/>
    <n v="71550"/>
    <d v="2021-01-07T00:00:00"/>
    <n v="31994"/>
    <x v="3"/>
    <n v="39"/>
  </r>
  <r>
    <n v="39"/>
    <s v="Joseph Harris"/>
    <n v="46"/>
    <s v="F"/>
    <x v="3"/>
    <n v="45787"/>
    <d v="2024-02-20T00:00:00"/>
    <n v="14870"/>
    <x v="3"/>
    <n v="22"/>
  </r>
  <r>
    <n v="40"/>
    <s v="Cynthia Miller"/>
    <n v="26"/>
    <s v="F"/>
    <x v="2"/>
    <n v="76412"/>
    <d v="2023-02-14T00:00:00"/>
    <n v="21302"/>
    <x v="2"/>
    <n v="40"/>
  </r>
  <r>
    <n v="41"/>
    <s v="Donald Jones"/>
    <n v="31"/>
    <s v="M"/>
    <x v="1"/>
    <n v="51394"/>
    <d v="2024-06-29T00:00:00"/>
    <n v="30546"/>
    <x v="1"/>
    <n v="25"/>
  </r>
  <r>
    <n v="42"/>
    <s v="Mackenzie Foster"/>
    <n v="44"/>
    <s v="F"/>
    <x v="2"/>
    <n v="41457"/>
    <d v="2015-08-15T00:00:00"/>
    <n v="22139"/>
    <x v="1"/>
    <n v="23"/>
  </r>
  <r>
    <n v="43"/>
    <s v="Diana Goodwin"/>
    <n v="30"/>
    <s v="M"/>
    <x v="1"/>
    <n v="67040"/>
    <d v="2017-03-30T00:00:00"/>
    <n v="11264"/>
    <x v="1"/>
    <n v="52"/>
  </r>
  <r>
    <n v="44"/>
    <s v="Steven Ramirez"/>
    <n v="33"/>
    <s v="M"/>
    <x v="0"/>
    <n v="55132"/>
    <d v="2019-10-18T00:00:00"/>
    <n v="11878"/>
    <x v="1"/>
    <n v="27"/>
  </r>
  <r>
    <n v="45"/>
    <s v="Adam Friedman"/>
    <n v="32"/>
    <s v="M"/>
    <x v="0"/>
    <n v="58404"/>
    <d v="2020-10-05T00:00:00"/>
    <n v="20523"/>
    <x v="3"/>
    <n v="60"/>
  </r>
  <r>
    <n v="46"/>
    <s v="Matthew Wade"/>
    <n v="54"/>
    <s v="M"/>
    <x v="3"/>
    <n v="45721"/>
    <d v="2015-12-02T00:00:00"/>
    <n v="10765"/>
    <x v="0"/>
    <n v="46"/>
  </r>
  <r>
    <n v="47"/>
    <s v="George Graham"/>
    <n v="59"/>
    <s v="F"/>
    <x v="4"/>
    <n v="49526"/>
    <d v="2016-04-08T00:00:00"/>
    <n v="36637"/>
    <x v="3"/>
    <n v="58"/>
  </r>
  <r>
    <n v="48"/>
    <s v="Christina Murphy"/>
    <n v="32"/>
    <s v="F"/>
    <x v="3"/>
    <n v="30111"/>
    <d v="2017-10-21T00:00:00"/>
    <n v="16498"/>
    <x v="3"/>
    <n v="31"/>
  </r>
  <r>
    <n v="49"/>
    <s v="Jamie Kidd"/>
    <n v="54"/>
    <s v="F"/>
    <x v="0"/>
    <n v="43627"/>
    <d v="2020-04-18T00:00:00"/>
    <n v="37968"/>
    <x v="0"/>
    <n v="25"/>
  </r>
  <r>
    <n v="50"/>
    <s v="Linda Oneal"/>
    <n v="53"/>
    <s v="M"/>
    <x v="4"/>
    <n v="50514"/>
    <d v="2015-08-06T00:00:00"/>
    <n v="17681"/>
    <x v="3"/>
    <n v="23"/>
  </r>
  <r>
    <n v="51"/>
    <s v="Cristian Cantu"/>
    <n v="21"/>
    <s v="M"/>
    <x v="2"/>
    <n v="60466"/>
    <d v="2014-11-11T00:00:00"/>
    <n v="17012"/>
    <x v="2"/>
    <n v="30"/>
  </r>
  <r>
    <n v="52"/>
    <s v="Nicole Bailey"/>
    <n v="55"/>
    <s v="F"/>
    <x v="4"/>
    <n v="43355"/>
    <d v="2017-05-02T00:00:00"/>
    <n v="19881"/>
    <x v="0"/>
    <n v="26"/>
  </r>
  <r>
    <n v="53"/>
    <s v="Shannon Brown"/>
    <n v="55"/>
    <s v="M"/>
    <x v="3"/>
    <n v="34592"/>
    <d v="2023-05-03T00:00:00"/>
    <n v="29803"/>
    <x v="0"/>
    <n v="29"/>
  </r>
  <r>
    <n v="54"/>
    <s v="Laura Jones DDS"/>
    <n v="55"/>
    <s v="F"/>
    <x v="2"/>
    <n v="58324"/>
    <d v="2022-10-11T00:00:00"/>
    <n v="19170"/>
    <x v="3"/>
    <n v="43"/>
  </r>
  <r>
    <n v="55"/>
    <s v="Melissa Hernandez"/>
    <n v="26"/>
    <s v="F"/>
    <x v="4"/>
    <n v="72194"/>
    <d v="2019-02-08T00:00:00"/>
    <n v="17352"/>
    <x v="0"/>
    <n v="26"/>
  </r>
  <r>
    <n v="56"/>
    <s v="Elizabeth Robinson"/>
    <n v="37"/>
    <s v="F"/>
    <x v="4"/>
    <n v="52055"/>
    <d v="2020-01-23T00:00:00"/>
    <n v="29240"/>
    <x v="0"/>
    <n v="59"/>
  </r>
  <r>
    <n v="57"/>
    <s v="Tammy Beck"/>
    <n v="52"/>
    <s v="M"/>
    <x v="1"/>
    <n v="64063"/>
    <d v="2016-07-06T00:00:00"/>
    <n v="12142"/>
    <x v="0"/>
    <n v="24"/>
  </r>
  <r>
    <n v="58"/>
    <s v="Joseph Peters"/>
    <n v="44"/>
    <s v="F"/>
    <x v="3"/>
    <n v="71515"/>
    <d v="2021-02-17T00:00:00"/>
    <n v="31876"/>
    <x v="3"/>
    <n v="36"/>
  </r>
  <r>
    <n v="59"/>
    <s v="Brianna Robertson"/>
    <n v="36"/>
    <s v="F"/>
    <x v="2"/>
    <n v="38571"/>
    <d v="2022-10-08T00:00:00"/>
    <n v="16927"/>
    <x v="1"/>
    <n v="45"/>
  </r>
  <r>
    <n v="60"/>
    <s v="John Smith"/>
    <n v="23"/>
    <s v="M"/>
    <x v="0"/>
    <n v="58107"/>
    <d v="2019-03-08T00:00:00"/>
    <n v="25284"/>
    <x v="0"/>
    <n v="42"/>
  </r>
  <r>
    <n v="61"/>
    <s v="Austin Vaughn"/>
    <n v="48"/>
    <s v="F"/>
    <x v="2"/>
    <n v="61988"/>
    <d v="2018-12-20T00:00:00"/>
    <n v="10594"/>
    <x v="2"/>
    <n v="26"/>
  </r>
  <r>
    <n v="62"/>
    <s v="Alexis Smith"/>
    <n v="60"/>
    <s v="F"/>
    <x v="0"/>
    <n v="49014"/>
    <d v="2018-04-01T00:00:00"/>
    <n v="13213"/>
    <x v="2"/>
    <n v="37"/>
  </r>
  <r>
    <n v="63"/>
    <s v="Alyssa Watkins"/>
    <n v="42"/>
    <s v="M"/>
    <x v="0"/>
    <n v="40744"/>
    <d v="2016-07-07T00:00:00"/>
    <n v="27273"/>
    <x v="3"/>
    <n v="44"/>
  </r>
  <r>
    <n v="64"/>
    <s v="Mrs. Tammy Turner"/>
    <n v="36"/>
    <s v="F"/>
    <x v="2"/>
    <n v="58110"/>
    <d v="2018-07-31T00:00:00"/>
    <n v="21278"/>
    <x v="2"/>
    <n v="59"/>
  </r>
  <r>
    <n v="65"/>
    <s v="Amanda Hayes"/>
    <n v="35"/>
    <s v="F"/>
    <x v="3"/>
    <n v="75947"/>
    <d v="2017-02-22T00:00:00"/>
    <n v="14363"/>
    <x v="3"/>
    <n v="53"/>
  </r>
  <r>
    <n v="66"/>
    <s v="Raymond Mcclure"/>
    <n v="47"/>
    <s v="F"/>
    <x v="3"/>
    <n v="37978"/>
    <d v="2023-10-23T00:00:00"/>
    <n v="32521"/>
    <x v="2"/>
    <n v="39"/>
  </r>
  <r>
    <n v="67"/>
    <s v="Taylor Dillon"/>
    <n v="60"/>
    <s v="M"/>
    <x v="3"/>
    <n v="55541"/>
    <d v="2015-08-19T00:00:00"/>
    <n v="16011"/>
    <x v="2"/>
    <n v="25"/>
  </r>
  <r>
    <n v="68"/>
    <s v="April Roach"/>
    <n v="22"/>
    <s v="F"/>
    <x v="2"/>
    <n v="45508"/>
    <d v="2019-02-12T00:00:00"/>
    <n v="16901"/>
    <x v="0"/>
    <n v="33"/>
  </r>
  <r>
    <n v="69"/>
    <s v="Charles Skinner"/>
    <n v="39"/>
    <s v="M"/>
    <x v="1"/>
    <n v="30135"/>
    <d v="2024-02-06T00:00:00"/>
    <n v="28340"/>
    <x v="1"/>
    <n v="53"/>
  </r>
  <r>
    <n v="70"/>
    <s v="Vincent Huynh"/>
    <n v="22"/>
    <s v="M"/>
    <x v="1"/>
    <n v="75728"/>
    <d v="2019-02-22T00:00:00"/>
    <n v="31020"/>
    <x v="0"/>
    <n v="54"/>
  </r>
  <r>
    <n v="71"/>
    <s v="Felicia Taylor"/>
    <n v="26"/>
    <s v="F"/>
    <x v="4"/>
    <n v="51724"/>
    <d v="2021-01-11T00:00:00"/>
    <n v="27123"/>
    <x v="2"/>
    <n v="36"/>
  </r>
  <r>
    <n v="72"/>
    <s v="Mr. Andrew Kelly Jr."/>
    <n v="21"/>
    <s v="M"/>
    <x v="0"/>
    <n v="77886"/>
    <d v="2017-07-04T00:00:00"/>
    <n v="30080"/>
    <x v="0"/>
    <n v="27"/>
  </r>
  <r>
    <n v="73"/>
    <s v="Ashley Wallace"/>
    <n v="41"/>
    <s v="M"/>
    <x v="3"/>
    <n v="35220"/>
    <d v="2020-09-17T00:00:00"/>
    <n v="29444"/>
    <x v="3"/>
    <n v="53"/>
  </r>
  <r>
    <n v="74"/>
    <s v="Roger Simmons"/>
    <n v="58"/>
    <s v="M"/>
    <x v="3"/>
    <n v="51321"/>
    <d v="2022-02-23T00:00:00"/>
    <n v="29006"/>
    <x v="3"/>
    <n v="53"/>
  </r>
  <r>
    <n v="75"/>
    <s v="Melissa Jones"/>
    <n v="29"/>
    <s v="M"/>
    <x v="4"/>
    <n v="61527"/>
    <d v="2016-04-27T00:00:00"/>
    <n v="21871"/>
    <x v="3"/>
    <n v="34"/>
  </r>
  <r>
    <n v="76"/>
    <s v="Daniel Howell"/>
    <n v="21"/>
    <s v="F"/>
    <x v="3"/>
    <n v="38684"/>
    <d v="2018-09-10T00:00:00"/>
    <n v="37414"/>
    <x v="1"/>
    <n v="60"/>
  </r>
  <r>
    <n v="77"/>
    <s v="Alexander Padilla"/>
    <n v="56"/>
    <s v="F"/>
    <x v="0"/>
    <n v="31005"/>
    <d v="2017-06-27T00:00:00"/>
    <n v="24340"/>
    <x v="2"/>
    <n v="25"/>
  </r>
  <r>
    <n v="78"/>
    <s v="Lynn Marsh"/>
    <n v="56"/>
    <s v="F"/>
    <x v="2"/>
    <n v="44245"/>
    <d v="2015-10-06T00:00:00"/>
    <n v="16800"/>
    <x v="1"/>
    <n v="27"/>
  </r>
  <r>
    <n v="79"/>
    <s v="Sandy Price"/>
    <n v="24"/>
    <s v="F"/>
    <x v="4"/>
    <n v="48296"/>
    <d v="2017-10-30T00:00:00"/>
    <n v="33597"/>
    <x v="0"/>
    <n v="47"/>
  </r>
  <r>
    <n v="80"/>
    <s v="James Walker"/>
    <n v="38"/>
    <s v="M"/>
    <x v="3"/>
    <n v="74413"/>
    <d v="2014-11-17T00:00:00"/>
    <n v="14844"/>
    <x v="1"/>
    <n v="57"/>
  </r>
  <r>
    <n v="81"/>
    <s v="Andre Hunt"/>
    <n v="33"/>
    <s v="M"/>
    <x v="4"/>
    <n v="76940"/>
    <d v="2023-07-28T00:00:00"/>
    <n v="27082"/>
    <x v="2"/>
    <n v="28"/>
  </r>
  <r>
    <n v="82"/>
    <s v="Richard Williams"/>
    <n v="20"/>
    <s v="F"/>
    <x v="0"/>
    <n v="64523"/>
    <d v="2021-04-28T00:00:00"/>
    <n v="35187"/>
    <x v="0"/>
    <n v="25"/>
  </r>
  <r>
    <n v="83"/>
    <s v="Lori Hamilton"/>
    <n v="49"/>
    <s v="F"/>
    <x v="2"/>
    <n v="38871"/>
    <d v="2017-01-18T00:00:00"/>
    <n v="32084"/>
    <x v="1"/>
    <n v="34"/>
  </r>
  <r>
    <n v="84"/>
    <s v="David Taylor"/>
    <n v="27"/>
    <s v="M"/>
    <x v="3"/>
    <n v="39090"/>
    <d v="2023-01-21T00:00:00"/>
    <n v="19756"/>
    <x v="0"/>
    <n v="43"/>
  </r>
  <r>
    <n v="85"/>
    <s v="Jeremy Beck"/>
    <n v="28"/>
    <s v="M"/>
    <x v="2"/>
    <n v="65939"/>
    <d v="2019-11-07T00:00:00"/>
    <n v="23065"/>
    <x v="1"/>
    <n v="24"/>
  </r>
  <r>
    <n v="86"/>
    <s v="Julie Barber"/>
    <n v="41"/>
    <s v="F"/>
    <x v="4"/>
    <n v="60367"/>
    <d v="2017-09-26T00:00:00"/>
    <n v="16439"/>
    <x v="1"/>
    <n v="29"/>
  </r>
  <r>
    <n v="87"/>
    <s v="Nancy Bishop"/>
    <n v="44"/>
    <s v="F"/>
    <x v="2"/>
    <n v="44276"/>
    <d v="2015-04-30T00:00:00"/>
    <n v="38522"/>
    <x v="3"/>
    <n v="26"/>
  </r>
  <r>
    <n v="88"/>
    <s v="Aaron Bates"/>
    <n v="24"/>
    <s v="F"/>
    <x v="4"/>
    <n v="50630"/>
    <d v="2018-12-06T00:00:00"/>
    <n v="12662"/>
    <x v="2"/>
    <n v="38"/>
  </r>
  <r>
    <n v="89"/>
    <s v="Jorge Harris"/>
    <n v="26"/>
    <s v="F"/>
    <x v="4"/>
    <n v="44082"/>
    <d v="2024-06-13T00:00:00"/>
    <n v="27956"/>
    <x v="3"/>
    <n v="42"/>
  </r>
  <r>
    <n v="90"/>
    <s v="Charlene Gomez"/>
    <n v="22"/>
    <s v="F"/>
    <x v="3"/>
    <n v="46592"/>
    <d v="2015-01-23T00:00:00"/>
    <n v="11073"/>
    <x v="1"/>
    <n v="26"/>
  </r>
  <r>
    <n v="91"/>
    <s v="Yolanda Heath"/>
    <n v="28"/>
    <s v="F"/>
    <x v="3"/>
    <n v="59613"/>
    <d v="2023-10-18T00:00:00"/>
    <n v="32024"/>
    <x v="0"/>
    <n v="41"/>
  </r>
  <r>
    <n v="92"/>
    <s v="Steven Ali"/>
    <n v="50"/>
    <s v="M"/>
    <x v="0"/>
    <n v="58254"/>
    <d v="2019-03-29T00:00:00"/>
    <n v="24398"/>
    <x v="0"/>
    <n v="22"/>
  </r>
  <r>
    <n v="93"/>
    <s v="Sandra Sims"/>
    <n v="51"/>
    <s v="F"/>
    <x v="0"/>
    <n v="32448"/>
    <d v="2018-07-09T00:00:00"/>
    <n v="39487"/>
    <x v="3"/>
    <n v="42"/>
  </r>
  <r>
    <n v="94"/>
    <s v="Jonathon Donovan"/>
    <n v="49"/>
    <s v="M"/>
    <x v="0"/>
    <n v="67377"/>
    <d v="2023-02-14T00:00:00"/>
    <n v="38185"/>
    <x v="2"/>
    <n v="51"/>
  </r>
  <r>
    <n v="95"/>
    <s v="Robert Trujillo"/>
    <n v="49"/>
    <s v="M"/>
    <x v="0"/>
    <n v="66570"/>
    <d v="2024-01-12T00:00:00"/>
    <n v="21575"/>
    <x v="2"/>
    <n v="56"/>
  </r>
  <r>
    <n v="96"/>
    <s v="Ryan Brown"/>
    <n v="40"/>
    <s v="F"/>
    <x v="3"/>
    <n v="40862"/>
    <d v="2019-03-05T00:00:00"/>
    <n v="13911"/>
    <x v="1"/>
    <n v="26"/>
  </r>
  <r>
    <n v="97"/>
    <s v="Candice Figueroa"/>
    <n v="20"/>
    <s v="M"/>
    <x v="2"/>
    <n v="37827"/>
    <d v="2018-06-23T00:00:00"/>
    <n v="36655"/>
    <x v="0"/>
    <n v="28"/>
  </r>
  <r>
    <n v="98"/>
    <s v="Daniel Mitchell"/>
    <n v="22"/>
    <s v="F"/>
    <x v="0"/>
    <n v="65539"/>
    <d v="2023-01-30T00:00:00"/>
    <n v="21102"/>
    <x v="3"/>
    <n v="40"/>
  </r>
  <r>
    <n v="99"/>
    <s v="Henry Whitney"/>
    <n v="39"/>
    <s v="F"/>
    <x v="3"/>
    <n v="43063"/>
    <d v="2023-05-13T00:00:00"/>
    <n v="36315"/>
    <x v="2"/>
    <n v="51"/>
  </r>
  <r>
    <n v="100"/>
    <s v="Sheri Warren"/>
    <n v="52"/>
    <s v="M"/>
    <x v="0"/>
    <n v="76115"/>
    <d v="2017-12-02T00:00:00"/>
    <n v="37613"/>
    <x v="1"/>
    <n v="44"/>
  </r>
  <r>
    <n v="101"/>
    <s v="Jeffrey West"/>
    <n v="37"/>
    <s v="M"/>
    <x v="0"/>
    <n v="79682"/>
    <d v="2023-10-20T00:00:00"/>
    <n v="13747"/>
    <x v="3"/>
    <n v="39"/>
  </r>
  <r>
    <n v="102"/>
    <s v="Samantha Mcneil MD"/>
    <n v="24"/>
    <s v="M"/>
    <x v="1"/>
    <n v="62476"/>
    <d v="2024-04-08T00:00:00"/>
    <n v="22606"/>
    <x v="3"/>
    <n v="56"/>
  </r>
  <r>
    <n v="103"/>
    <s v="Tyler Sanchez"/>
    <n v="54"/>
    <s v="F"/>
    <x v="1"/>
    <n v="74601"/>
    <d v="2020-03-21T00:00:00"/>
    <n v="35571"/>
    <x v="3"/>
    <n v="23"/>
  </r>
  <r>
    <n v="104"/>
    <s v="Evan Scott"/>
    <n v="41"/>
    <s v="M"/>
    <x v="0"/>
    <n v="40856"/>
    <d v="2016-07-16T00:00:00"/>
    <n v="27112"/>
    <x v="3"/>
    <n v="49"/>
  </r>
  <r>
    <n v="105"/>
    <s v="David Duffy"/>
    <n v="56"/>
    <s v="M"/>
    <x v="2"/>
    <n v="47261"/>
    <d v="2016-09-24T00:00:00"/>
    <n v="31585"/>
    <x v="3"/>
    <n v="21"/>
  </r>
  <r>
    <n v="106"/>
    <s v="Caleb Schwartz"/>
    <n v="23"/>
    <s v="M"/>
    <x v="3"/>
    <n v="43021"/>
    <d v="2022-09-12T00:00:00"/>
    <n v="18918"/>
    <x v="3"/>
    <n v="37"/>
  </r>
  <r>
    <n v="107"/>
    <s v="Andrea Elliott"/>
    <n v="58"/>
    <s v="F"/>
    <x v="3"/>
    <n v="43933"/>
    <d v="2014-08-18T00:00:00"/>
    <n v="32242"/>
    <x v="0"/>
    <n v="34"/>
  </r>
  <r>
    <n v="108"/>
    <s v="Anthony Kirby"/>
    <n v="24"/>
    <s v="M"/>
    <x v="1"/>
    <n v="41324"/>
    <d v="2018-04-10T00:00:00"/>
    <n v="19856"/>
    <x v="1"/>
    <n v="55"/>
  </r>
  <r>
    <n v="109"/>
    <s v="Jerry Vance"/>
    <n v="28"/>
    <s v="M"/>
    <x v="3"/>
    <n v="43941"/>
    <d v="2020-08-21T00:00:00"/>
    <n v="28005"/>
    <x v="0"/>
    <n v="28"/>
  </r>
  <r>
    <n v="110"/>
    <s v="Candice Koch"/>
    <n v="56"/>
    <s v="F"/>
    <x v="4"/>
    <n v="72463"/>
    <d v="2020-01-29T00:00:00"/>
    <n v="15511"/>
    <x v="1"/>
    <n v="32"/>
  </r>
  <r>
    <n v="111"/>
    <s v="Debra Jennings"/>
    <n v="53"/>
    <s v="M"/>
    <x v="2"/>
    <n v="33591"/>
    <d v="2019-05-18T00:00:00"/>
    <n v="12276"/>
    <x v="2"/>
    <n v="38"/>
  </r>
  <r>
    <n v="112"/>
    <s v="Nichole Taylor"/>
    <n v="30"/>
    <s v="M"/>
    <x v="3"/>
    <n v="39047"/>
    <d v="2022-09-26T00:00:00"/>
    <n v="28398"/>
    <x v="0"/>
    <n v="25"/>
  </r>
  <r>
    <n v="113"/>
    <s v="Patricia Richard"/>
    <n v="28"/>
    <s v="M"/>
    <x v="4"/>
    <n v="67255"/>
    <d v="2017-09-17T00:00:00"/>
    <n v="27117"/>
    <x v="1"/>
    <n v="25"/>
  </r>
  <r>
    <n v="114"/>
    <s v="Edward Kim"/>
    <n v="58"/>
    <s v="M"/>
    <x v="3"/>
    <n v="37610"/>
    <d v="2019-02-04T00:00:00"/>
    <n v="13505"/>
    <x v="3"/>
    <n v="41"/>
  </r>
  <r>
    <n v="115"/>
    <s v="Sonia Burns"/>
    <n v="40"/>
    <s v="F"/>
    <x v="1"/>
    <n v="72740"/>
    <d v="2017-01-09T00:00:00"/>
    <n v="36502"/>
    <x v="3"/>
    <n v="57"/>
  </r>
  <r>
    <n v="116"/>
    <s v="Chelsea Chapman"/>
    <n v="30"/>
    <s v="M"/>
    <x v="1"/>
    <n v="70516"/>
    <d v="2017-10-09T00:00:00"/>
    <n v="19645"/>
    <x v="3"/>
    <n v="55"/>
  </r>
  <r>
    <n v="117"/>
    <s v="Dr. Tammy Madden"/>
    <n v="52"/>
    <s v="M"/>
    <x v="3"/>
    <n v="54788"/>
    <d v="2019-01-13T00:00:00"/>
    <n v="10595"/>
    <x v="2"/>
    <n v="39"/>
  </r>
  <r>
    <n v="118"/>
    <s v="Kristen Gonzalez"/>
    <n v="25"/>
    <s v="M"/>
    <x v="4"/>
    <n v="32584"/>
    <d v="2017-12-28T00:00:00"/>
    <n v="14730"/>
    <x v="3"/>
    <n v="60"/>
  </r>
  <r>
    <n v="119"/>
    <s v="Daniel Morales"/>
    <n v="24"/>
    <s v="M"/>
    <x v="2"/>
    <n v="56707"/>
    <d v="2016-03-10T00:00:00"/>
    <n v="19419"/>
    <x v="0"/>
    <n v="35"/>
  </r>
  <r>
    <n v="120"/>
    <s v="Susan Allen"/>
    <n v="23"/>
    <s v="M"/>
    <x v="3"/>
    <n v="73126"/>
    <d v="2019-12-12T00:00:00"/>
    <n v="39227"/>
    <x v="2"/>
    <n v="39"/>
  </r>
  <r>
    <n v="121"/>
    <s v="Frank Gibson"/>
    <n v="47"/>
    <s v="M"/>
    <x v="1"/>
    <n v="57750"/>
    <d v="2020-01-10T00:00:00"/>
    <n v="18644"/>
    <x v="0"/>
    <n v="38"/>
  </r>
  <r>
    <n v="122"/>
    <s v="Lindsey Cook"/>
    <n v="47"/>
    <s v="F"/>
    <x v="3"/>
    <n v="62476"/>
    <d v="2021-11-30T00:00:00"/>
    <n v="30287"/>
    <x v="2"/>
    <n v="23"/>
  </r>
  <r>
    <n v="123"/>
    <s v="Mallory Garcia"/>
    <n v="49"/>
    <s v="F"/>
    <x v="1"/>
    <n v="53691"/>
    <d v="2014-12-22T00:00:00"/>
    <n v="18177"/>
    <x v="1"/>
    <n v="47"/>
  </r>
  <r>
    <n v="124"/>
    <s v="Jonathan Dixon"/>
    <n v="55"/>
    <s v="M"/>
    <x v="2"/>
    <n v="32296"/>
    <d v="2017-12-30T00:00:00"/>
    <n v="36702"/>
    <x v="3"/>
    <n v="48"/>
  </r>
  <r>
    <n v="125"/>
    <s v="Erin Morton"/>
    <n v="48"/>
    <s v="M"/>
    <x v="2"/>
    <n v="60772"/>
    <d v="2020-11-10T00:00:00"/>
    <n v="37823"/>
    <x v="0"/>
    <n v="38"/>
  </r>
  <r>
    <n v="126"/>
    <s v="Julie Anderson"/>
    <n v="20"/>
    <s v="M"/>
    <x v="4"/>
    <n v="79060"/>
    <d v="2024-02-19T00:00:00"/>
    <n v="12135"/>
    <x v="0"/>
    <n v="59"/>
  </r>
  <r>
    <n v="127"/>
    <s v="Robert Moore"/>
    <n v="49"/>
    <s v="F"/>
    <x v="2"/>
    <n v="58083"/>
    <d v="2023-01-17T00:00:00"/>
    <n v="30782"/>
    <x v="2"/>
    <n v="56"/>
  </r>
  <r>
    <n v="128"/>
    <s v="Jason Hernandez"/>
    <n v="41"/>
    <s v="M"/>
    <x v="2"/>
    <n v="74168"/>
    <d v="2016-05-18T00:00:00"/>
    <n v="17297"/>
    <x v="1"/>
    <n v="50"/>
  </r>
  <r>
    <n v="129"/>
    <s v="Brittany Hughes"/>
    <n v="36"/>
    <s v="F"/>
    <x v="1"/>
    <n v="37109"/>
    <d v="2021-02-21T00:00:00"/>
    <n v="34181"/>
    <x v="1"/>
    <n v="60"/>
  </r>
  <r>
    <n v="130"/>
    <s v="Bianca Kim"/>
    <n v="30"/>
    <s v="M"/>
    <x v="0"/>
    <n v="42519"/>
    <d v="2017-10-14T00:00:00"/>
    <n v="35171"/>
    <x v="3"/>
    <n v="31"/>
  </r>
  <r>
    <n v="131"/>
    <s v="Kathleen Reed"/>
    <n v="59"/>
    <s v="M"/>
    <x v="4"/>
    <n v="35096"/>
    <d v="2015-11-16T00:00:00"/>
    <n v="12270"/>
    <x v="3"/>
    <n v="21"/>
  </r>
  <r>
    <n v="132"/>
    <s v="Dr. Timothy Becker"/>
    <n v="59"/>
    <s v="F"/>
    <x v="1"/>
    <n v="42158"/>
    <d v="2023-04-24T00:00:00"/>
    <n v="36938"/>
    <x v="3"/>
    <n v="46"/>
  </r>
  <r>
    <n v="133"/>
    <s v="Michael Miller"/>
    <n v="40"/>
    <s v="F"/>
    <x v="1"/>
    <n v="74324"/>
    <d v="2022-11-01T00:00:00"/>
    <n v="10779"/>
    <x v="0"/>
    <n v="46"/>
  </r>
  <r>
    <n v="134"/>
    <s v="Michelle Austin"/>
    <n v="56"/>
    <s v="M"/>
    <x v="4"/>
    <n v="43241"/>
    <d v="2016-03-03T00:00:00"/>
    <n v="30260"/>
    <x v="0"/>
    <n v="50"/>
  </r>
  <r>
    <n v="135"/>
    <s v="Gary Gibson"/>
    <n v="26"/>
    <s v="M"/>
    <x v="0"/>
    <n v="72907"/>
    <d v="2017-11-19T00:00:00"/>
    <n v="34641"/>
    <x v="2"/>
    <n v="43"/>
  </r>
  <r>
    <n v="136"/>
    <s v="Catherine Roberts"/>
    <n v="44"/>
    <s v="M"/>
    <x v="4"/>
    <n v="43747"/>
    <d v="2018-03-30T00:00:00"/>
    <n v="33232"/>
    <x v="0"/>
    <n v="31"/>
  </r>
  <r>
    <n v="137"/>
    <s v="Andrea Williams"/>
    <n v="40"/>
    <s v="F"/>
    <x v="2"/>
    <n v="46491"/>
    <d v="2018-05-14T00:00:00"/>
    <n v="26996"/>
    <x v="0"/>
    <n v="47"/>
  </r>
  <r>
    <n v="138"/>
    <s v="Robert Williams"/>
    <n v="55"/>
    <s v="F"/>
    <x v="1"/>
    <n v="47731"/>
    <d v="2015-04-17T00:00:00"/>
    <n v="16639"/>
    <x v="1"/>
    <n v="57"/>
  </r>
  <r>
    <n v="139"/>
    <s v="Gabrielle Maddox"/>
    <n v="25"/>
    <s v="F"/>
    <x v="2"/>
    <n v="69901"/>
    <d v="2023-05-18T00:00:00"/>
    <n v="37582"/>
    <x v="3"/>
    <n v="46"/>
  </r>
  <r>
    <n v="140"/>
    <s v="Jack Wilson"/>
    <n v="48"/>
    <s v="F"/>
    <x v="0"/>
    <n v="78937"/>
    <d v="2022-05-10T00:00:00"/>
    <n v="12146"/>
    <x v="0"/>
    <n v="60"/>
  </r>
  <r>
    <n v="141"/>
    <s v="Travis Ramirez"/>
    <n v="41"/>
    <s v="M"/>
    <x v="3"/>
    <n v="74925"/>
    <d v="2017-08-24T00:00:00"/>
    <n v="24266"/>
    <x v="0"/>
    <n v="32"/>
  </r>
  <r>
    <n v="142"/>
    <s v="Dylan Barnes"/>
    <n v="57"/>
    <s v="F"/>
    <x v="1"/>
    <n v="58486"/>
    <d v="2024-06-10T00:00:00"/>
    <n v="34805"/>
    <x v="0"/>
    <n v="60"/>
  </r>
  <r>
    <n v="143"/>
    <s v="Adam Lozano"/>
    <n v="42"/>
    <s v="M"/>
    <x v="2"/>
    <n v="64296"/>
    <d v="2020-03-25T00:00:00"/>
    <n v="14122"/>
    <x v="3"/>
    <n v="30"/>
  </r>
  <r>
    <n v="144"/>
    <s v="Brianna Nelson"/>
    <n v="32"/>
    <s v="M"/>
    <x v="0"/>
    <n v="45459"/>
    <d v="2021-06-16T00:00:00"/>
    <n v="14152"/>
    <x v="3"/>
    <n v="20"/>
  </r>
  <r>
    <n v="145"/>
    <s v="Shelby Gonzales"/>
    <n v="27"/>
    <s v="M"/>
    <x v="0"/>
    <n v="48643"/>
    <d v="2020-04-22T00:00:00"/>
    <n v="37173"/>
    <x v="3"/>
    <n v="42"/>
  </r>
  <r>
    <n v="146"/>
    <s v="Brenda Roberts"/>
    <n v="47"/>
    <s v="F"/>
    <x v="0"/>
    <n v="30655"/>
    <d v="2020-03-21T00:00:00"/>
    <n v="11775"/>
    <x v="2"/>
    <n v="20"/>
  </r>
  <r>
    <n v="147"/>
    <s v="Steven Riggs"/>
    <n v="33"/>
    <s v="F"/>
    <x v="4"/>
    <n v="40055"/>
    <d v="2022-07-24T00:00:00"/>
    <n v="34271"/>
    <x v="2"/>
    <n v="53"/>
  </r>
  <r>
    <n v="148"/>
    <s v="Melinda Meyers"/>
    <n v="32"/>
    <s v="M"/>
    <x v="0"/>
    <n v="61996"/>
    <d v="2014-08-31T00:00:00"/>
    <n v="27635"/>
    <x v="1"/>
    <n v="38"/>
  </r>
  <r>
    <n v="149"/>
    <s v="Matthew Gibson"/>
    <n v="35"/>
    <s v="M"/>
    <x v="0"/>
    <n v="74165"/>
    <d v="2017-05-07T00:00:00"/>
    <n v="26800"/>
    <x v="3"/>
    <n v="57"/>
  </r>
  <r>
    <n v="150"/>
    <s v="Cody Hickman"/>
    <n v="44"/>
    <s v="F"/>
    <x v="3"/>
    <n v="70831"/>
    <d v="2020-09-03T00:00:00"/>
    <n v="16156"/>
    <x v="2"/>
    <n v="52"/>
  </r>
  <r>
    <n v="151"/>
    <s v="Michelle Smith"/>
    <n v="39"/>
    <s v="F"/>
    <x v="4"/>
    <n v="64877"/>
    <d v="2023-08-21T00:00:00"/>
    <n v="10425"/>
    <x v="0"/>
    <n v="22"/>
  </r>
  <r>
    <n v="152"/>
    <s v="Kelly Williams"/>
    <n v="57"/>
    <s v="F"/>
    <x v="3"/>
    <n v="68905"/>
    <d v="2019-02-18T00:00:00"/>
    <n v="32750"/>
    <x v="1"/>
    <n v="57"/>
  </r>
  <r>
    <n v="153"/>
    <s v="Benjamin Kirby"/>
    <n v="58"/>
    <s v="F"/>
    <x v="1"/>
    <n v="61268"/>
    <d v="2019-07-27T00:00:00"/>
    <n v="21569"/>
    <x v="2"/>
    <n v="47"/>
  </r>
  <r>
    <n v="154"/>
    <s v="Erika Bradley"/>
    <n v="51"/>
    <s v="M"/>
    <x v="1"/>
    <n v="45143"/>
    <d v="2014-07-23T00:00:00"/>
    <n v="18063"/>
    <x v="3"/>
    <n v="30"/>
  </r>
  <r>
    <n v="155"/>
    <s v="Nicholas Gamble"/>
    <n v="47"/>
    <s v="M"/>
    <x v="4"/>
    <n v="64181"/>
    <d v="2022-09-30T00:00:00"/>
    <n v="34507"/>
    <x v="0"/>
    <n v="22"/>
  </r>
  <r>
    <n v="156"/>
    <s v="David Duffy"/>
    <n v="55"/>
    <s v="F"/>
    <x v="0"/>
    <n v="58898"/>
    <d v="2015-03-22T00:00:00"/>
    <n v="38150"/>
    <x v="0"/>
    <n v="42"/>
  </r>
  <r>
    <n v="157"/>
    <s v="Jacqueline Reed"/>
    <n v="31"/>
    <s v="M"/>
    <x v="2"/>
    <n v="67654"/>
    <d v="2015-04-19T00:00:00"/>
    <n v="39106"/>
    <x v="2"/>
    <n v="49"/>
  </r>
  <r>
    <n v="158"/>
    <s v="Becky Williams"/>
    <n v="45"/>
    <s v="F"/>
    <x v="4"/>
    <n v="60860"/>
    <d v="2014-12-13T00:00:00"/>
    <n v="37379"/>
    <x v="2"/>
    <n v="59"/>
  </r>
  <r>
    <n v="159"/>
    <s v="Jennifer Myers"/>
    <n v="48"/>
    <s v="F"/>
    <x v="3"/>
    <n v="61305"/>
    <d v="2022-04-28T00:00:00"/>
    <n v="24748"/>
    <x v="3"/>
    <n v="60"/>
  </r>
  <r>
    <n v="160"/>
    <s v="Ashley Wilson"/>
    <n v="44"/>
    <s v="M"/>
    <x v="3"/>
    <n v="65012"/>
    <d v="2017-04-17T00:00:00"/>
    <n v="13558"/>
    <x v="2"/>
    <n v="50"/>
  </r>
  <r>
    <n v="161"/>
    <s v="Michael West"/>
    <n v="21"/>
    <s v="F"/>
    <x v="1"/>
    <n v="77402"/>
    <d v="2022-07-11T00:00:00"/>
    <n v="14394"/>
    <x v="1"/>
    <n v="45"/>
  </r>
  <r>
    <n v="162"/>
    <s v="Ryan Boyle"/>
    <n v="38"/>
    <s v="F"/>
    <x v="4"/>
    <n v="48827"/>
    <d v="2020-07-31T00:00:00"/>
    <n v="23493"/>
    <x v="0"/>
    <n v="48"/>
  </r>
  <r>
    <n v="163"/>
    <s v="Laura White"/>
    <n v="59"/>
    <s v="F"/>
    <x v="4"/>
    <n v="39475"/>
    <d v="2020-05-07T00:00:00"/>
    <n v="32807"/>
    <x v="2"/>
    <n v="56"/>
  </r>
  <r>
    <n v="164"/>
    <s v="Megan Richardson"/>
    <n v="53"/>
    <s v="M"/>
    <x v="0"/>
    <n v="33511"/>
    <d v="2023-06-21T00:00:00"/>
    <n v="39643"/>
    <x v="1"/>
    <n v="20"/>
  </r>
  <r>
    <n v="165"/>
    <s v="Johnny Bishop"/>
    <n v="40"/>
    <s v="M"/>
    <x v="2"/>
    <n v="53198"/>
    <d v="2018-05-14T00:00:00"/>
    <n v="18370"/>
    <x v="3"/>
    <n v="31"/>
  </r>
  <r>
    <n v="166"/>
    <s v="James Riddle"/>
    <n v="38"/>
    <s v="M"/>
    <x v="3"/>
    <n v="78013"/>
    <d v="2024-07-10T00:00:00"/>
    <n v="20000"/>
    <x v="1"/>
    <n v="38"/>
  </r>
  <r>
    <n v="167"/>
    <s v="Kristina Tyler"/>
    <n v="42"/>
    <s v="M"/>
    <x v="0"/>
    <n v="58229"/>
    <d v="2019-09-07T00:00:00"/>
    <n v="35960"/>
    <x v="3"/>
    <n v="39"/>
  </r>
  <r>
    <n v="168"/>
    <s v="Diana Cortez"/>
    <n v="35"/>
    <s v="M"/>
    <x v="2"/>
    <n v="43487"/>
    <d v="2016-01-23T00:00:00"/>
    <n v="31341"/>
    <x v="2"/>
    <n v="36"/>
  </r>
  <r>
    <n v="169"/>
    <s v="Breanna Perez"/>
    <n v="50"/>
    <s v="M"/>
    <x v="2"/>
    <n v="66075"/>
    <d v="2017-05-17T00:00:00"/>
    <n v="13992"/>
    <x v="0"/>
    <n v="42"/>
  </r>
  <r>
    <n v="170"/>
    <s v="Manuel Braun"/>
    <n v="40"/>
    <s v="M"/>
    <x v="3"/>
    <n v="75366"/>
    <d v="2016-09-10T00:00:00"/>
    <n v="36286"/>
    <x v="1"/>
    <n v="35"/>
  </r>
  <r>
    <n v="171"/>
    <s v="Timothy Wilkinson"/>
    <n v="41"/>
    <s v="F"/>
    <x v="3"/>
    <n v="39006"/>
    <d v="2019-07-15T00:00:00"/>
    <n v="39466"/>
    <x v="2"/>
    <n v="40"/>
  </r>
  <r>
    <n v="172"/>
    <s v="Matthew Miller"/>
    <n v="40"/>
    <s v="F"/>
    <x v="4"/>
    <n v="51182"/>
    <d v="2023-09-18T00:00:00"/>
    <n v="10283"/>
    <x v="0"/>
    <n v="27"/>
  </r>
  <r>
    <n v="173"/>
    <s v="Eric Parker"/>
    <n v="43"/>
    <s v="M"/>
    <x v="0"/>
    <n v="67044"/>
    <d v="2015-10-14T00:00:00"/>
    <n v="36781"/>
    <x v="2"/>
    <n v="40"/>
  </r>
  <r>
    <n v="174"/>
    <s v="Mary Austin"/>
    <n v="57"/>
    <s v="F"/>
    <x v="4"/>
    <n v="64841"/>
    <d v="2021-07-06T00:00:00"/>
    <n v="35393"/>
    <x v="2"/>
    <n v="34"/>
  </r>
  <r>
    <n v="175"/>
    <s v="Mark Glass"/>
    <n v="20"/>
    <s v="F"/>
    <x v="1"/>
    <n v="72477"/>
    <d v="2021-07-07T00:00:00"/>
    <n v="10726"/>
    <x v="1"/>
    <n v="58"/>
  </r>
  <r>
    <n v="176"/>
    <s v="Anthony Castillo"/>
    <n v="51"/>
    <s v="F"/>
    <x v="1"/>
    <n v="35473"/>
    <d v="2023-05-06T00:00:00"/>
    <n v="22612"/>
    <x v="2"/>
    <n v="25"/>
  </r>
  <r>
    <n v="177"/>
    <s v="Larry Fuller PhD"/>
    <n v="43"/>
    <s v="F"/>
    <x v="3"/>
    <n v="35951"/>
    <d v="2016-03-08T00:00:00"/>
    <n v="17614"/>
    <x v="3"/>
    <n v="52"/>
  </r>
  <r>
    <n v="178"/>
    <s v="William Larsen"/>
    <n v="22"/>
    <s v="F"/>
    <x v="4"/>
    <n v="44599"/>
    <d v="2020-04-24T00:00:00"/>
    <n v="12888"/>
    <x v="2"/>
    <n v="25"/>
  </r>
  <r>
    <n v="179"/>
    <s v="Curtis Thompson"/>
    <n v="56"/>
    <s v="M"/>
    <x v="1"/>
    <n v="34957"/>
    <d v="2020-07-24T00:00:00"/>
    <n v="33112"/>
    <x v="3"/>
    <n v="54"/>
  </r>
  <r>
    <n v="180"/>
    <s v="Keith Williams"/>
    <n v="25"/>
    <s v="M"/>
    <x v="2"/>
    <n v="42559"/>
    <d v="2020-09-16T00:00:00"/>
    <n v="20838"/>
    <x v="3"/>
    <n v="45"/>
  </r>
  <r>
    <n v="181"/>
    <s v="Catherine Patton"/>
    <n v="34"/>
    <s v="F"/>
    <x v="0"/>
    <n v="56023"/>
    <d v="2017-06-27T00:00:00"/>
    <n v="18735"/>
    <x v="1"/>
    <n v="46"/>
  </r>
  <r>
    <n v="182"/>
    <s v="David Bird"/>
    <n v="58"/>
    <s v="M"/>
    <x v="0"/>
    <n v="44123"/>
    <d v="2018-05-27T00:00:00"/>
    <n v="39503"/>
    <x v="0"/>
    <n v="27"/>
  </r>
  <r>
    <n v="183"/>
    <s v="Lydia Jones"/>
    <n v="41"/>
    <s v="M"/>
    <x v="0"/>
    <n v="31425"/>
    <d v="2020-12-24T00:00:00"/>
    <n v="15952"/>
    <x v="1"/>
    <n v="20"/>
  </r>
  <r>
    <n v="184"/>
    <s v="Thomas Yates"/>
    <n v="49"/>
    <s v="F"/>
    <x v="2"/>
    <n v="77111"/>
    <d v="2021-02-14T00:00:00"/>
    <n v="13838"/>
    <x v="0"/>
    <n v="22"/>
  </r>
  <r>
    <n v="185"/>
    <s v="Kimberly Stewart"/>
    <n v="50"/>
    <s v="F"/>
    <x v="0"/>
    <n v="49236"/>
    <d v="2018-12-12T00:00:00"/>
    <n v="16487"/>
    <x v="0"/>
    <n v="50"/>
  </r>
  <r>
    <n v="186"/>
    <s v="Mr. Jeffery Tyler"/>
    <n v="37"/>
    <s v="F"/>
    <x v="3"/>
    <n v="73975"/>
    <d v="2015-12-07T00:00:00"/>
    <n v="27092"/>
    <x v="1"/>
    <n v="39"/>
  </r>
  <r>
    <n v="187"/>
    <s v="Michael Soto"/>
    <n v="42"/>
    <s v="M"/>
    <x v="2"/>
    <n v="56023"/>
    <d v="2018-04-27T00:00:00"/>
    <n v="12903"/>
    <x v="2"/>
    <n v="48"/>
  </r>
  <r>
    <n v="188"/>
    <s v="Daniel Allen"/>
    <n v="45"/>
    <s v="M"/>
    <x v="2"/>
    <n v="41548"/>
    <d v="2020-10-11T00:00:00"/>
    <n v="37035"/>
    <x v="0"/>
    <n v="26"/>
  </r>
  <r>
    <n v="189"/>
    <s v="Jonathon Cline"/>
    <n v="52"/>
    <s v="F"/>
    <x v="2"/>
    <n v="78838"/>
    <d v="2017-12-02T00:00:00"/>
    <n v="14615"/>
    <x v="1"/>
    <n v="28"/>
  </r>
  <r>
    <n v="190"/>
    <s v="Justin Hale"/>
    <n v="48"/>
    <s v="F"/>
    <x v="4"/>
    <n v="37488"/>
    <d v="2018-04-09T00:00:00"/>
    <n v="29838"/>
    <x v="2"/>
    <n v="47"/>
  </r>
  <r>
    <n v="191"/>
    <s v="Keith Lewis"/>
    <n v="25"/>
    <s v="M"/>
    <x v="3"/>
    <n v="37793"/>
    <d v="2023-12-26T00:00:00"/>
    <n v="17507"/>
    <x v="3"/>
    <n v="24"/>
  </r>
  <r>
    <n v="192"/>
    <s v="Miss Linda Murray"/>
    <n v="49"/>
    <s v="F"/>
    <x v="0"/>
    <n v="57691"/>
    <d v="2020-03-24T00:00:00"/>
    <n v="29163"/>
    <x v="0"/>
    <n v="43"/>
  </r>
  <r>
    <n v="193"/>
    <s v="Cynthia Thompson"/>
    <n v="24"/>
    <s v="F"/>
    <x v="0"/>
    <n v="44070"/>
    <d v="2022-04-01T00:00:00"/>
    <n v="24662"/>
    <x v="1"/>
    <n v="36"/>
  </r>
  <r>
    <n v="194"/>
    <s v="Sherri Perez"/>
    <n v="28"/>
    <s v="M"/>
    <x v="2"/>
    <n v="70986"/>
    <d v="2018-12-27T00:00:00"/>
    <n v="10263"/>
    <x v="1"/>
    <n v="31"/>
  </r>
  <r>
    <n v="195"/>
    <s v="Dr. Anthony Lucero"/>
    <n v="53"/>
    <s v="F"/>
    <x v="3"/>
    <n v="36513"/>
    <d v="2020-01-05T00:00:00"/>
    <n v="22041"/>
    <x v="2"/>
    <n v="36"/>
  </r>
  <r>
    <n v="196"/>
    <s v="Kathy Mills"/>
    <n v="55"/>
    <s v="M"/>
    <x v="4"/>
    <n v="35073"/>
    <d v="2014-07-26T00:00:00"/>
    <n v="15778"/>
    <x v="3"/>
    <n v="42"/>
  </r>
  <r>
    <n v="197"/>
    <s v="Michael Mooney"/>
    <n v="41"/>
    <s v="M"/>
    <x v="1"/>
    <n v="62437"/>
    <d v="2021-01-01T00:00:00"/>
    <n v="20588"/>
    <x v="2"/>
    <n v="36"/>
  </r>
  <r>
    <n v="198"/>
    <s v="Erica Branch"/>
    <n v="44"/>
    <s v="M"/>
    <x v="2"/>
    <n v="33873"/>
    <d v="2016-03-02T00:00:00"/>
    <n v="32158"/>
    <x v="3"/>
    <n v="50"/>
  </r>
  <r>
    <n v="199"/>
    <s v="Heather Cook"/>
    <n v="39"/>
    <s v="M"/>
    <x v="0"/>
    <n v="72959"/>
    <d v="2017-11-04T00:00:00"/>
    <n v="17883"/>
    <x v="3"/>
    <n v="25"/>
  </r>
  <r>
    <n v="200"/>
    <s v="Christopher Ochoa"/>
    <n v="59"/>
    <s v="M"/>
    <x v="3"/>
    <n v="66546"/>
    <d v="2021-12-07T00:00:00"/>
    <n v="26898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1" cacheId="5" applyNumberFormats="0" applyBorderFormats="0" applyFontFormats="0" applyPatternFormats="0" applyAlignmentFormats="0" applyWidthHeightFormats="0" dataCaption="" updatedVersion="8" compact="0" compactData="0">
  <location ref="A1:C26" firstHeaderRow="1" firstDataRow="1" firstDataCol="2"/>
  <pivotFields count="10">
    <pivotField name="ID" compact="0" outline="0" multipleItemSelectionAllowed="1" showAll="0"/>
    <pivotField name="Name" compact="0" outline="0" multipleItemSelectionAllowed="1" showAll="0"/>
    <pivotField name="Age" compact="0" outline="0" multipleItemSelectionAllowed="1" showAll="0"/>
    <pivotField name="Gender" compact="0" outline="0" multipleItemSelectionAllowed="1" showAll="0"/>
    <pivotField name="Department" axis="axisRow" compact="0" outline="0" multipleItemSelectionAllowed="1" showAll="0" sortType="ascending">
      <items count="6">
        <item x="3"/>
        <item x="2"/>
        <item x="0"/>
        <item x="4"/>
        <item x="1"/>
        <item t="default"/>
      </items>
    </pivotField>
    <pivotField name="Salary" compact="0" outline="0" multipleItemSelectionAllowed="1" showAll="0"/>
    <pivotField name="Joining Date" compact="0" numFmtId="164" outline="0" multipleItemSelectionAllowed="1" showAll="0"/>
    <pivotField name="Sales" dataField="1" compact="0" outline="0" multipleItemSelectionAllowed="1" showAll="0"/>
    <pivotField name="Region" axis="axisRow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Project Hours" compact="0" outline="0" multipleItemSelectionAllowed="1" showAll="0"/>
  </pivotFields>
  <rowFields count="2">
    <field x="8"/>
    <field x="4"/>
  </rowFields>
  <row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rowItems>
  <colItems count="1">
    <i/>
  </colItems>
  <dataFields count="1">
    <dataField name="AVERAGE of Sales" fld="7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4"/>
  <sheetViews>
    <sheetView tabSelected="1" topLeftCell="A181" workbookViewId="0">
      <selection activeCell="K203" sqref="K203"/>
    </sheetView>
  </sheetViews>
  <sheetFormatPr defaultColWidth="12.6640625" defaultRowHeight="15.75" customHeight="1"/>
  <cols>
    <col min="11" max="11" width="13.6640625" customWidth="1"/>
    <col min="12" max="12" width="25.6640625" customWidth="1"/>
    <col min="15" max="15" width="19.6640625" customWidth="1"/>
    <col min="16" max="16" width="58.44140625" customWidth="1"/>
    <col min="17" max="17" width="16.109375" customWidth="1"/>
    <col min="20" max="20" width="17.332031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/>
      <c r="R1" s="4" t="s">
        <v>16</v>
      </c>
      <c r="S1" s="7" t="s">
        <v>17</v>
      </c>
      <c r="T1" s="8"/>
    </row>
    <row r="2" spans="1:20" ht="15.75" customHeight="1">
      <c r="A2" s="9">
        <v>1</v>
      </c>
      <c r="B2" s="10" t="s">
        <v>18</v>
      </c>
      <c r="C2" s="9">
        <v>35</v>
      </c>
      <c r="D2" s="10" t="s">
        <v>19</v>
      </c>
      <c r="E2" s="10" t="s">
        <v>20</v>
      </c>
      <c r="F2" s="9">
        <v>70986</v>
      </c>
      <c r="G2" s="11">
        <v>44354</v>
      </c>
      <c r="H2" s="9">
        <v>13394</v>
      </c>
      <c r="I2" s="10" t="s">
        <v>21</v>
      </c>
      <c r="J2" s="9">
        <v>44</v>
      </c>
      <c r="K2" s="12" t="str">
        <f t="shared" ref="K2:K201" si="0">IF(F2&gt;50000,"Above","Below")</f>
        <v>Above</v>
      </c>
      <c r="L2" s="12" t="str">
        <f>_xlfn.IFS(J2&gt;=50,"Excellent",J2&gt;=40,"Good",J2&gt;=30,"Average",J2&lt;30,"Poor")</f>
        <v>Good</v>
      </c>
      <c r="M2" s="12" t="str">
        <f t="shared" ref="M2:M201" si="1">IF(AND(E2="HR",I2="North",H2&gt;15000),"TRUE","FALSE")</f>
        <v>FALSE</v>
      </c>
      <c r="N2" s="12" t="str">
        <f t="shared" ref="N2:N201" si="2">IF(OR(E2="IT",F2&gt;60000),"YES","NO")</f>
        <v>YES</v>
      </c>
      <c r="O2" s="12" t="b">
        <f>NOT(E2="marketing")</f>
        <v>1</v>
      </c>
      <c r="P2" s="12">
        <f>SUMIF($E$2:$E$201,"Sales",F2:F201)</f>
        <v>1813735</v>
      </c>
      <c r="R2" s="12">
        <f t="shared" ref="R2:R201" si="3">VLOOKUP(A2,$A$2:$J$201,6,"False")</f>
        <v>70986</v>
      </c>
      <c r="S2" s="13">
        <f t="shared" ref="S2:S201" si="4">HLOOKUP(G2,A2:J201,5,FALSE)</f>
        <v>43945</v>
      </c>
    </row>
    <row r="3" spans="1:20" ht="15.75" customHeight="1">
      <c r="A3" s="9">
        <v>2</v>
      </c>
      <c r="B3" s="10" t="s">
        <v>22</v>
      </c>
      <c r="C3" s="9">
        <v>40</v>
      </c>
      <c r="D3" s="10" t="s">
        <v>23</v>
      </c>
      <c r="E3" s="10" t="s">
        <v>7</v>
      </c>
      <c r="F3" s="9">
        <v>63849</v>
      </c>
      <c r="G3" s="11">
        <v>44566</v>
      </c>
      <c r="H3" s="9">
        <v>28070</v>
      </c>
      <c r="I3" s="10" t="s">
        <v>21</v>
      </c>
      <c r="J3" s="9">
        <v>44</v>
      </c>
      <c r="K3" s="12" t="str">
        <f t="shared" si="0"/>
        <v>Above</v>
      </c>
      <c r="L3" s="12" t="str">
        <f t="shared" ref="L3:L66" si="5">_xlfn.IFS(J3&gt;=50,"Excellent",J3&gt;=40,"Good",J3&gt;=30,"Average",J3&lt;30,"Poor")</f>
        <v>Good</v>
      </c>
      <c r="M3" s="12" t="str">
        <f t="shared" si="1"/>
        <v>FALSE</v>
      </c>
      <c r="N3" s="12" t="str">
        <f t="shared" si="2"/>
        <v>YES</v>
      </c>
      <c r="O3" s="12" t="b">
        <f t="shared" ref="O3:O201" si="6">NOT(E3="marketing")</f>
        <v>1</v>
      </c>
      <c r="P3" s="4" t="s">
        <v>24</v>
      </c>
      <c r="Q3" s="14"/>
      <c r="R3" s="12">
        <f t="shared" si="3"/>
        <v>63849</v>
      </c>
      <c r="S3" s="13">
        <f t="shared" si="4"/>
        <v>42465</v>
      </c>
    </row>
    <row r="4" spans="1:20" ht="15.75" customHeight="1">
      <c r="A4" s="9">
        <v>3</v>
      </c>
      <c r="B4" s="10" t="s">
        <v>25</v>
      </c>
      <c r="C4" s="9">
        <v>55</v>
      </c>
      <c r="D4" s="10" t="s">
        <v>23</v>
      </c>
      <c r="E4" s="10" t="s">
        <v>26</v>
      </c>
      <c r="F4" s="9">
        <v>52537</v>
      </c>
      <c r="G4" s="11">
        <v>44418</v>
      </c>
      <c r="H4" s="9">
        <v>38327</v>
      </c>
      <c r="I4" s="10" t="s">
        <v>27</v>
      </c>
      <c r="J4" s="9">
        <v>44</v>
      </c>
      <c r="K4" s="12" t="str">
        <f t="shared" si="0"/>
        <v>Above</v>
      </c>
      <c r="L4" s="12" t="str">
        <f t="shared" si="5"/>
        <v>Good</v>
      </c>
      <c r="M4" s="12" t="str">
        <f t="shared" si="1"/>
        <v>FALSE</v>
      </c>
      <c r="N4" s="12" t="str">
        <f t="shared" si="2"/>
        <v>NO</v>
      </c>
      <c r="O4" s="12" t="b">
        <f t="shared" si="6"/>
        <v>1</v>
      </c>
      <c r="P4" s="15">
        <f>SUMIFS($F$2:$F$201,$E$2:$E$201,"IT",J2:J201, "&gt;35")</f>
        <v>1629219</v>
      </c>
      <c r="R4" s="12">
        <f t="shared" si="3"/>
        <v>52537</v>
      </c>
      <c r="S4" s="13">
        <f t="shared" si="4"/>
        <v>44694</v>
      </c>
    </row>
    <row r="5" spans="1:20" ht="15.75" customHeight="1">
      <c r="A5" s="9">
        <v>4</v>
      </c>
      <c r="B5" s="10" t="s">
        <v>28</v>
      </c>
      <c r="C5" s="9">
        <v>44</v>
      </c>
      <c r="D5" s="10" t="s">
        <v>19</v>
      </c>
      <c r="E5" s="10" t="s">
        <v>29</v>
      </c>
      <c r="F5" s="9">
        <v>77358</v>
      </c>
      <c r="G5" s="11">
        <v>43385</v>
      </c>
      <c r="H5" s="9">
        <v>20413</v>
      </c>
      <c r="I5" s="10" t="s">
        <v>30</v>
      </c>
      <c r="J5" s="9">
        <v>44</v>
      </c>
      <c r="K5" s="12" t="str">
        <f t="shared" si="0"/>
        <v>Above</v>
      </c>
      <c r="L5" s="12" t="str">
        <f t="shared" si="5"/>
        <v>Good</v>
      </c>
      <c r="M5" s="12" t="str">
        <f t="shared" si="1"/>
        <v>FALSE</v>
      </c>
      <c r="N5" s="12" t="str">
        <f t="shared" si="2"/>
        <v>YES</v>
      </c>
      <c r="O5" s="12" t="b">
        <f t="shared" si="6"/>
        <v>1</v>
      </c>
      <c r="P5" s="4" t="s">
        <v>31</v>
      </c>
      <c r="R5" s="12">
        <f t="shared" si="3"/>
        <v>77358</v>
      </c>
      <c r="S5" s="13">
        <f t="shared" si="4"/>
        <v>44216</v>
      </c>
    </row>
    <row r="6" spans="1:20" ht="15.75" customHeight="1">
      <c r="A6" s="9">
        <v>5</v>
      </c>
      <c r="B6" s="10" t="s">
        <v>32</v>
      </c>
      <c r="C6" s="9">
        <v>37</v>
      </c>
      <c r="D6" s="10" t="s">
        <v>23</v>
      </c>
      <c r="E6" s="10" t="s">
        <v>26</v>
      </c>
      <c r="F6" s="9">
        <v>70572</v>
      </c>
      <c r="G6" s="11">
        <v>43945</v>
      </c>
      <c r="H6" s="9">
        <v>31025</v>
      </c>
      <c r="I6" s="10" t="s">
        <v>33</v>
      </c>
      <c r="J6" s="9">
        <v>44</v>
      </c>
      <c r="K6" s="12" t="str">
        <f t="shared" si="0"/>
        <v>Above</v>
      </c>
      <c r="L6" s="12" t="str">
        <f t="shared" si="5"/>
        <v>Good</v>
      </c>
      <c r="M6" s="12" t="str">
        <f t="shared" si="1"/>
        <v>FALSE</v>
      </c>
      <c r="N6" s="12" t="str">
        <f t="shared" si="2"/>
        <v>YES</v>
      </c>
      <c r="O6" s="12" t="b">
        <f t="shared" si="6"/>
        <v>1</v>
      </c>
      <c r="P6" s="12">
        <f>COUNTIF($E$2:$E$201,"HR")</f>
        <v>44</v>
      </c>
      <c r="R6" s="12">
        <f t="shared" si="3"/>
        <v>70572</v>
      </c>
      <c r="S6" s="13">
        <f t="shared" si="4"/>
        <v>42597</v>
      </c>
    </row>
    <row r="7" spans="1:20" ht="15.75" customHeight="1">
      <c r="A7" s="9">
        <v>6</v>
      </c>
      <c r="B7" s="10" t="s">
        <v>34</v>
      </c>
      <c r="C7" s="9">
        <v>44</v>
      </c>
      <c r="D7" s="10" t="s">
        <v>23</v>
      </c>
      <c r="E7" s="10" t="s">
        <v>7</v>
      </c>
      <c r="F7" s="9">
        <v>67081</v>
      </c>
      <c r="G7" s="11">
        <v>42465</v>
      </c>
      <c r="H7" s="9">
        <v>12096</v>
      </c>
      <c r="I7" s="10" t="s">
        <v>21</v>
      </c>
      <c r="J7" s="9">
        <v>28</v>
      </c>
      <c r="K7" s="12" t="str">
        <f t="shared" si="0"/>
        <v>Above</v>
      </c>
      <c r="L7" s="12" t="str">
        <f t="shared" si="5"/>
        <v>Poor</v>
      </c>
      <c r="M7" s="12" t="str">
        <f t="shared" si="1"/>
        <v>FALSE</v>
      </c>
      <c r="N7" s="12" t="str">
        <f t="shared" si="2"/>
        <v>YES</v>
      </c>
      <c r="O7" s="12" t="b">
        <f t="shared" si="6"/>
        <v>1</v>
      </c>
      <c r="P7" s="4" t="s">
        <v>35</v>
      </c>
      <c r="R7" s="12">
        <f t="shared" si="3"/>
        <v>67081</v>
      </c>
      <c r="S7" s="13">
        <f t="shared" si="4"/>
        <v>44690</v>
      </c>
    </row>
    <row r="8" spans="1:20" ht="15.75" customHeight="1">
      <c r="A8" s="9">
        <v>7</v>
      </c>
      <c r="B8" s="10" t="s">
        <v>36</v>
      </c>
      <c r="C8" s="9">
        <v>26</v>
      </c>
      <c r="D8" s="10" t="s">
        <v>19</v>
      </c>
      <c r="E8" s="10" t="s">
        <v>29</v>
      </c>
      <c r="F8" s="9">
        <v>53813</v>
      </c>
      <c r="G8" s="11">
        <v>44694</v>
      </c>
      <c r="H8" s="9">
        <v>39507</v>
      </c>
      <c r="I8" s="10" t="s">
        <v>21</v>
      </c>
      <c r="J8" s="9">
        <v>25</v>
      </c>
      <c r="K8" s="12" t="str">
        <f t="shared" si="0"/>
        <v>Above</v>
      </c>
      <c r="L8" s="12" t="str">
        <f t="shared" si="5"/>
        <v>Poor</v>
      </c>
      <c r="M8" s="12" t="str">
        <f t="shared" si="1"/>
        <v>FALSE</v>
      </c>
      <c r="N8" s="12" t="str">
        <f t="shared" si="2"/>
        <v>NO</v>
      </c>
      <c r="O8" s="12" t="b">
        <f t="shared" si="6"/>
        <v>1</v>
      </c>
      <c r="P8" s="12">
        <f>COUNTIFS($D$2:$D$201,"F",$E$2:$E$201,"Finance")</f>
        <v>22</v>
      </c>
      <c r="R8" s="12">
        <f t="shared" si="3"/>
        <v>53813</v>
      </c>
      <c r="S8" s="13">
        <f t="shared" si="4"/>
        <v>44064</v>
      </c>
    </row>
    <row r="9" spans="1:20" ht="15.75" customHeight="1">
      <c r="A9" s="9">
        <v>8</v>
      </c>
      <c r="B9" s="10" t="s">
        <v>37</v>
      </c>
      <c r="C9" s="9">
        <v>30</v>
      </c>
      <c r="D9" s="10" t="s">
        <v>23</v>
      </c>
      <c r="E9" s="10" t="s">
        <v>26</v>
      </c>
      <c r="F9" s="9">
        <v>54706</v>
      </c>
      <c r="G9" s="11">
        <v>44216</v>
      </c>
      <c r="H9" s="9">
        <v>16865</v>
      </c>
      <c r="I9" s="10" t="s">
        <v>21</v>
      </c>
      <c r="J9" s="9">
        <v>59</v>
      </c>
      <c r="K9" s="12" t="str">
        <f t="shared" si="0"/>
        <v>Above</v>
      </c>
      <c r="L9" s="12" t="str">
        <f t="shared" si="5"/>
        <v>Excellent</v>
      </c>
      <c r="M9" s="12" t="str">
        <f t="shared" si="1"/>
        <v>TRUE</v>
      </c>
      <c r="N9" s="12" t="str">
        <f t="shared" si="2"/>
        <v>NO</v>
      </c>
      <c r="O9" s="12" t="b">
        <f t="shared" si="6"/>
        <v>1</v>
      </c>
      <c r="P9" s="4" t="s">
        <v>38</v>
      </c>
      <c r="R9" s="12">
        <f t="shared" si="3"/>
        <v>54706</v>
      </c>
      <c r="S9" s="13">
        <f t="shared" si="4"/>
        <v>44800</v>
      </c>
    </row>
    <row r="10" spans="1:20" ht="15.75" customHeight="1">
      <c r="A10" s="9">
        <v>9</v>
      </c>
      <c r="B10" s="10" t="s">
        <v>39</v>
      </c>
      <c r="C10" s="9">
        <v>20</v>
      </c>
      <c r="D10" s="10" t="s">
        <v>23</v>
      </c>
      <c r="E10" s="10" t="s">
        <v>20</v>
      </c>
      <c r="F10" s="9">
        <v>76304</v>
      </c>
      <c r="G10" s="11">
        <v>42597</v>
      </c>
      <c r="H10" s="9">
        <v>22260</v>
      </c>
      <c r="I10" s="10" t="s">
        <v>21</v>
      </c>
      <c r="J10" s="9">
        <v>38</v>
      </c>
      <c r="K10" s="12" t="str">
        <f t="shared" si="0"/>
        <v>Above</v>
      </c>
      <c r="L10" s="12" t="str">
        <f t="shared" si="5"/>
        <v>Average</v>
      </c>
      <c r="M10" s="12" t="str">
        <f t="shared" si="1"/>
        <v>FALSE</v>
      </c>
      <c r="N10" s="12" t="str">
        <f t="shared" si="2"/>
        <v>YES</v>
      </c>
      <c r="O10" s="12" t="b">
        <f t="shared" si="6"/>
        <v>1</v>
      </c>
      <c r="P10" s="12">
        <f>AVERAGEIF($E$2:$E$201,"Marketing",$F$2:$F$201)</f>
        <v>53389.473684210527</v>
      </c>
      <c r="R10" s="12">
        <f t="shared" si="3"/>
        <v>76304</v>
      </c>
      <c r="S10" s="13">
        <f t="shared" si="4"/>
        <v>43650</v>
      </c>
    </row>
    <row r="11" spans="1:20" ht="15.75" customHeight="1">
      <c r="A11" s="9">
        <v>10</v>
      </c>
      <c r="B11" s="10" t="s">
        <v>40</v>
      </c>
      <c r="C11" s="9">
        <v>56</v>
      </c>
      <c r="D11" s="10" t="s">
        <v>19</v>
      </c>
      <c r="E11" s="10" t="s">
        <v>41</v>
      </c>
      <c r="F11" s="9">
        <v>44181</v>
      </c>
      <c r="G11" s="11">
        <v>44690</v>
      </c>
      <c r="H11" s="9">
        <v>19002</v>
      </c>
      <c r="I11" s="10" t="s">
        <v>27</v>
      </c>
      <c r="J11" s="9">
        <v>38</v>
      </c>
      <c r="K11" s="12" t="str">
        <f t="shared" si="0"/>
        <v>Below</v>
      </c>
      <c r="L11" s="12" t="str">
        <f t="shared" si="5"/>
        <v>Average</v>
      </c>
      <c r="M11" s="12" t="str">
        <f t="shared" si="1"/>
        <v>FALSE</v>
      </c>
      <c r="N11" s="12" t="str">
        <f t="shared" si="2"/>
        <v>NO</v>
      </c>
      <c r="O11" s="12" t="b">
        <f t="shared" si="6"/>
        <v>0</v>
      </c>
      <c r="P11" s="14" t="s">
        <v>42</v>
      </c>
      <c r="Q11" s="14"/>
      <c r="R11" s="12">
        <f t="shared" si="3"/>
        <v>44181</v>
      </c>
      <c r="S11" s="13">
        <f t="shared" si="4"/>
        <v>42014</v>
      </c>
    </row>
    <row r="12" spans="1:20" ht="15.75" customHeight="1">
      <c r="A12" s="9">
        <v>11</v>
      </c>
      <c r="B12" s="10" t="s">
        <v>43</v>
      </c>
      <c r="C12" s="9">
        <v>42</v>
      </c>
      <c r="D12" s="10" t="s">
        <v>19</v>
      </c>
      <c r="E12" s="10" t="s">
        <v>20</v>
      </c>
      <c r="F12" s="9">
        <v>47225</v>
      </c>
      <c r="G12" s="11">
        <v>44064</v>
      </c>
      <c r="H12" s="9">
        <v>39772</v>
      </c>
      <c r="I12" s="10" t="s">
        <v>30</v>
      </c>
      <c r="J12" s="9">
        <v>41</v>
      </c>
      <c r="K12" s="12" t="str">
        <f t="shared" si="0"/>
        <v>Below</v>
      </c>
      <c r="L12" s="12" t="str">
        <f t="shared" si="5"/>
        <v>Good</v>
      </c>
      <c r="M12" s="12" t="str">
        <f t="shared" si="1"/>
        <v>FALSE</v>
      </c>
      <c r="N12" s="12" t="str">
        <f t="shared" si="2"/>
        <v>YES</v>
      </c>
      <c r="O12" s="12" t="b">
        <f t="shared" si="6"/>
        <v>1</v>
      </c>
      <c r="P12" s="12">
        <f>AVERAGEIFS($H$2:$H$201,$I$2:$I$201,"North",$J$2:$J$201,"&gt;40")</f>
        <v>22267.916666666668</v>
      </c>
      <c r="R12" s="12">
        <f t="shared" si="3"/>
        <v>47225</v>
      </c>
      <c r="S12" s="13">
        <f t="shared" si="4"/>
        <v>42668</v>
      </c>
    </row>
    <row r="13" spans="1:20" ht="15.75" customHeight="1">
      <c r="A13" s="9">
        <v>12</v>
      </c>
      <c r="B13" s="10" t="s">
        <v>44</v>
      </c>
      <c r="C13" s="9">
        <v>43</v>
      </c>
      <c r="D13" s="10" t="s">
        <v>23</v>
      </c>
      <c r="E13" s="10" t="s">
        <v>41</v>
      </c>
      <c r="F13" s="9">
        <v>43769</v>
      </c>
      <c r="G13" s="11">
        <v>44800</v>
      </c>
      <c r="H13" s="9">
        <v>25897</v>
      </c>
      <c r="I13" s="10" t="s">
        <v>30</v>
      </c>
      <c r="J13" s="9">
        <v>56</v>
      </c>
      <c r="K13" s="12" t="str">
        <f t="shared" si="0"/>
        <v>Below</v>
      </c>
      <c r="L13" s="12" t="str">
        <f t="shared" si="5"/>
        <v>Excellent</v>
      </c>
      <c r="M13" s="12" t="str">
        <f t="shared" si="1"/>
        <v>FALSE</v>
      </c>
      <c r="N13" s="12" t="str">
        <f t="shared" si="2"/>
        <v>NO</v>
      </c>
      <c r="O13" s="12" t="b">
        <f t="shared" si="6"/>
        <v>0</v>
      </c>
      <c r="P13" s="4" t="s">
        <v>45</v>
      </c>
      <c r="R13" s="12">
        <f t="shared" si="3"/>
        <v>43769</v>
      </c>
      <c r="S13" s="13">
        <f t="shared" si="4"/>
        <v>42794</v>
      </c>
    </row>
    <row r="14" spans="1:20" ht="15.75" customHeight="1">
      <c r="A14" s="9">
        <v>13</v>
      </c>
      <c r="B14" s="10" t="s">
        <v>46</v>
      </c>
      <c r="C14" s="9">
        <v>27</v>
      </c>
      <c r="D14" s="10" t="s">
        <v>19</v>
      </c>
      <c r="E14" s="10" t="s">
        <v>7</v>
      </c>
      <c r="F14" s="9">
        <v>77634</v>
      </c>
      <c r="G14" s="11">
        <v>43650</v>
      </c>
      <c r="H14" s="9">
        <v>22359</v>
      </c>
      <c r="I14" s="10" t="s">
        <v>21</v>
      </c>
      <c r="J14" s="9">
        <v>41</v>
      </c>
      <c r="K14" s="12" t="str">
        <f t="shared" si="0"/>
        <v>Above</v>
      </c>
      <c r="L14" s="12" t="str">
        <f t="shared" si="5"/>
        <v>Good</v>
      </c>
      <c r="M14" s="12" t="str">
        <f t="shared" si="1"/>
        <v>FALSE</v>
      </c>
      <c r="N14" s="12" t="str">
        <f t="shared" si="2"/>
        <v>YES</v>
      </c>
      <c r="O14" s="12" t="b">
        <f t="shared" si="6"/>
        <v>1</v>
      </c>
      <c r="P14" s="12" t="e">
        <f ca="1">_xludf.MAXIFS($F$2:$F$201,$I$2:$I$201,"South")</f>
        <v>#NAME?</v>
      </c>
      <c r="R14" s="12">
        <f t="shared" si="3"/>
        <v>77634</v>
      </c>
      <c r="S14" s="13">
        <f t="shared" si="4"/>
        <v>44822</v>
      </c>
    </row>
    <row r="15" spans="1:20" ht="15.75" customHeight="1">
      <c r="A15" s="9">
        <v>14</v>
      </c>
      <c r="B15" s="10" t="s">
        <v>47</v>
      </c>
      <c r="C15" s="9">
        <v>55</v>
      </c>
      <c r="D15" s="10" t="s">
        <v>19</v>
      </c>
      <c r="E15" s="10" t="s">
        <v>7</v>
      </c>
      <c r="F15" s="9">
        <v>46025</v>
      </c>
      <c r="G15" s="11">
        <v>42014</v>
      </c>
      <c r="H15" s="9">
        <v>14774</v>
      </c>
      <c r="I15" s="10" t="s">
        <v>27</v>
      </c>
      <c r="J15" s="9">
        <v>44</v>
      </c>
      <c r="K15" s="12" t="str">
        <f t="shared" si="0"/>
        <v>Below</v>
      </c>
      <c r="L15" s="12" t="str">
        <f t="shared" si="5"/>
        <v>Good</v>
      </c>
      <c r="M15" s="12" t="str">
        <f t="shared" si="1"/>
        <v>FALSE</v>
      </c>
      <c r="N15" s="12" t="str">
        <f t="shared" si="2"/>
        <v>NO</v>
      </c>
      <c r="O15" s="12" t="b">
        <f t="shared" si="6"/>
        <v>1</v>
      </c>
      <c r="P15" s="4" t="s">
        <v>48</v>
      </c>
      <c r="Q15" s="14"/>
      <c r="R15" s="12">
        <f t="shared" si="3"/>
        <v>46025</v>
      </c>
      <c r="S15" s="13">
        <f t="shared" si="4"/>
        <v>44479</v>
      </c>
    </row>
    <row r="16" spans="1:20" ht="15.75" customHeight="1">
      <c r="A16" s="9">
        <v>15</v>
      </c>
      <c r="B16" s="10" t="s">
        <v>49</v>
      </c>
      <c r="C16" s="9">
        <v>57</v>
      </c>
      <c r="D16" s="10" t="s">
        <v>19</v>
      </c>
      <c r="E16" s="10" t="s">
        <v>20</v>
      </c>
      <c r="F16" s="9">
        <v>72009</v>
      </c>
      <c r="G16" s="11">
        <v>42668</v>
      </c>
      <c r="H16" s="9">
        <v>36836</v>
      </c>
      <c r="I16" s="10" t="s">
        <v>27</v>
      </c>
      <c r="J16" s="9">
        <v>54</v>
      </c>
      <c r="K16" s="12" t="str">
        <f t="shared" si="0"/>
        <v>Above</v>
      </c>
      <c r="L16" s="12" t="str">
        <f t="shared" si="5"/>
        <v>Excellent</v>
      </c>
      <c r="M16" s="12" t="str">
        <f t="shared" si="1"/>
        <v>FALSE</v>
      </c>
      <c r="N16" s="12" t="str">
        <f t="shared" si="2"/>
        <v>YES</v>
      </c>
      <c r="O16" s="12" t="b">
        <f t="shared" si="6"/>
        <v>1</v>
      </c>
      <c r="P16" s="12" t="e">
        <f ca="1">_xludf.MINIFS($J$2:$J$201,$E$2:$E$201,"Finance")</f>
        <v>#NAME?</v>
      </c>
      <c r="R16" s="12">
        <f t="shared" si="3"/>
        <v>72009</v>
      </c>
      <c r="S16" s="13">
        <f t="shared" si="4"/>
        <v>44336</v>
      </c>
    </row>
    <row r="17" spans="1:19" ht="15.75" customHeight="1">
      <c r="A17" s="9">
        <v>16</v>
      </c>
      <c r="B17" s="10" t="s">
        <v>50</v>
      </c>
      <c r="C17" s="9">
        <v>57</v>
      </c>
      <c r="D17" s="10" t="s">
        <v>23</v>
      </c>
      <c r="E17" s="10" t="s">
        <v>41</v>
      </c>
      <c r="F17" s="9">
        <v>62745</v>
      </c>
      <c r="G17" s="11">
        <v>42794</v>
      </c>
      <c r="H17" s="9">
        <v>36474</v>
      </c>
      <c r="I17" s="10" t="s">
        <v>27</v>
      </c>
      <c r="J17" s="9">
        <v>60</v>
      </c>
      <c r="K17" s="12" t="str">
        <f t="shared" si="0"/>
        <v>Above</v>
      </c>
      <c r="L17" s="12" t="str">
        <f t="shared" si="5"/>
        <v>Excellent</v>
      </c>
      <c r="M17" s="12" t="str">
        <f t="shared" si="1"/>
        <v>FALSE</v>
      </c>
      <c r="N17" s="12" t="str">
        <f t="shared" si="2"/>
        <v>YES</v>
      </c>
      <c r="O17" s="12" t="b">
        <f t="shared" si="6"/>
        <v>0</v>
      </c>
      <c r="P17" s="4" t="s">
        <v>51</v>
      </c>
      <c r="Q17" s="14"/>
      <c r="R17" s="12">
        <f t="shared" si="3"/>
        <v>62745</v>
      </c>
      <c r="S17" s="13">
        <f t="shared" si="4"/>
        <v>44394</v>
      </c>
    </row>
    <row r="18" spans="1:19" ht="15.75" customHeight="1">
      <c r="A18" s="9">
        <v>17</v>
      </c>
      <c r="B18" s="10" t="s">
        <v>52</v>
      </c>
      <c r="C18" s="9">
        <v>55</v>
      </c>
      <c r="D18" s="10" t="s">
        <v>19</v>
      </c>
      <c r="E18" s="10" t="s">
        <v>26</v>
      </c>
      <c r="F18" s="9">
        <v>39959</v>
      </c>
      <c r="G18" s="11">
        <v>44822</v>
      </c>
      <c r="H18" s="9">
        <v>22654</v>
      </c>
      <c r="I18" s="10" t="s">
        <v>30</v>
      </c>
      <c r="J18" s="9">
        <v>47</v>
      </c>
      <c r="K18" s="12" t="str">
        <f t="shared" si="0"/>
        <v>Below</v>
      </c>
      <c r="L18" s="12" t="str">
        <f t="shared" si="5"/>
        <v>Good</v>
      </c>
      <c r="M18" s="12" t="str">
        <f t="shared" si="1"/>
        <v>FALSE</v>
      </c>
      <c r="N18" s="12" t="str">
        <f t="shared" si="2"/>
        <v>NO</v>
      </c>
      <c r="O18" s="12" t="b">
        <f t="shared" si="6"/>
        <v>1</v>
      </c>
      <c r="P18" s="12">
        <f t="array" ref="P18">INDEX($H$2:$H$201,MATCH(A13,A2:A201,0))</f>
        <v>25897</v>
      </c>
      <c r="R18" s="12">
        <f t="shared" si="3"/>
        <v>39959</v>
      </c>
      <c r="S18" s="13">
        <f t="shared" si="4"/>
        <v>42749</v>
      </c>
    </row>
    <row r="19" spans="1:19" ht="15.75" customHeight="1">
      <c r="A19" s="9">
        <v>18</v>
      </c>
      <c r="B19" s="10" t="s">
        <v>53</v>
      </c>
      <c r="C19" s="9">
        <v>28</v>
      </c>
      <c r="D19" s="10" t="s">
        <v>23</v>
      </c>
      <c r="E19" s="10" t="s">
        <v>41</v>
      </c>
      <c r="F19" s="9">
        <v>50794</v>
      </c>
      <c r="G19" s="11">
        <v>44479</v>
      </c>
      <c r="H19" s="9">
        <v>24487</v>
      </c>
      <c r="I19" s="10" t="s">
        <v>33</v>
      </c>
      <c r="J19" s="9">
        <v>52</v>
      </c>
      <c r="K19" s="12" t="str">
        <f t="shared" si="0"/>
        <v>Above</v>
      </c>
      <c r="L19" s="12" t="str">
        <f t="shared" si="5"/>
        <v>Excellent</v>
      </c>
      <c r="M19" s="12" t="str">
        <f t="shared" si="1"/>
        <v>FALSE</v>
      </c>
      <c r="N19" s="12" t="str">
        <f t="shared" si="2"/>
        <v>NO</v>
      </c>
      <c r="O19" s="12" t="b">
        <f t="shared" si="6"/>
        <v>0</v>
      </c>
      <c r="P19" s="14" t="s">
        <v>54</v>
      </c>
      <c r="R19" s="12">
        <f t="shared" si="3"/>
        <v>50794</v>
      </c>
      <c r="S19" s="13">
        <f t="shared" si="4"/>
        <v>42937</v>
      </c>
    </row>
    <row r="20" spans="1:19" ht="15.75" customHeight="1">
      <c r="A20" s="9">
        <v>19</v>
      </c>
      <c r="B20" s="10" t="s">
        <v>55</v>
      </c>
      <c r="C20" s="9">
        <v>27</v>
      </c>
      <c r="D20" s="10" t="s">
        <v>19</v>
      </c>
      <c r="E20" s="10" t="s">
        <v>41</v>
      </c>
      <c r="F20" s="9">
        <v>65152</v>
      </c>
      <c r="G20" s="11">
        <v>44336</v>
      </c>
      <c r="H20" s="9">
        <v>33987</v>
      </c>
      <c r="I20" s="10" t="s">
        <v>30</v>
      </c>
      <c r="J20" s="9">
        <v>41</v>
      </c>
      <c r="K20" s="12" t="str">
        <f t="shared" si="0"/>
        <v>Above</v>
      </c>
      <c r="L20" s="12" t="str">
        <f t="shared" si="5"/>
        <v>Good</v>
      </c>
      <c r="M20" s="12" t="str">
        <f t="shared" si="1"/>
        <v>FALSE</v>
      </c>
      <c r="N20" s="12" t="str">
        <f t="shared" si="2"/>
        <v>YES</v>
      </c>
      <c r="O20" s="12" t="b">
        <f t="shared" si="6"/>
        <v>0</v>
      </c>
      <c r="R20" s="12">
        <f t="shared" si="3"/>
        <v>65152</v>
      </c>
      <c r="S20" s="13">
        <f t="shared" si="4"/>
        <v>43942</v>
      </c>
    </row>
    <row r="21" spans="1:19" ht="15.75" customHeight="1">
      <c r="A21" s="9">
        <v>20</v>
      </c>
      <c r="B21" s="10" t="s">
        <v>56</v>
      </c>
      <c r="C21" s="9">
        <v>54</v>
      </c>
      <c r="D21" s="10" t="s">
        <v>19</v>
      </c>
      <c r="E21" s="10" t="s">
        <v>29</v>
      </c>
      <c r="F21" s="9">
        <v>46252</v>
      </c>
      <c r="G21" s="11">
        <v>44394</v>
      </c>
      <c r="H21" s="9">
        <v>34241</v>
      </c>
      <c r="I21" s="10" t="s">
        <v>27</v>
      </c>
      <c r="J21" s="9">
        <v>44</v>
      </c>
      <c r="K21" s="12" t="str">
        <f t="shared" si="0"/>
        <v>Below</v>
      </c>
      <c r="L21" s="12" t="str">
        <f t="shared" si="5"/>
        <v>Good</v>
      </c>
      <c r="M21" s="12" t="str">
        <f t="shared" si="1"/>
        <v>FALSE</v>
      </c>
      <c r="N21" s="12" t="str">
        <f t="shared" si="2"/>
        <v>NO</v>
      </c>
      <c r="O21" s="12" t="b">
        <f t="shared" si="6"/>
        <v>1</v>
      </c>
      <c r="R21" s="12">
        <f t="shared" si="3"/>
        <v>46252</v>
      </c>
      <c r="S21" s="13">
        <f t="shared" si="4"/>
        <v>43796</v>
      </c>
    </row>
    <row r="22" spans="1:19" ht="15.75" customHeight="1">
      <c r="A22" s="9">
        <v>21</v>
      </c>
      <c r="B22" s="10" t="s">
        <v>57</v>
      </c>
      <c r="C22" s="9">
        <v>32</v>
      </c>
      <c r="D22" s="10" t="s">
        <v>19</v>
      </c>
      <c r="E22" s="10" t="s">
        <v>7</v>
      </c>
      <c r="F22" s="9">
        <v>31929</v>
      </c>
      <c r="G22" s="11">
        <v>42749</v>
      </c>
      <c r="H22" s="9">
        <v>34366</v>
      </c>
      <c r="I22" s="10" t="s">
        <v>30</v>
      </c>
      <c r="J22" s="9">
        <v>44</v>
      </c>
      <c r="K22" s="12" t="str">
        <f t="shared" si="0"/>
        <v>Below</v>
      </c>
      <c r="L22" s="12" t="str">
        <f t="shared" si="5"/>
        <v>Good</v>
      </c>
      <c r="M22" s="12" t="str">
        <f t="shared" si="1"/>
        <v>FALSE</v>
      </c>
      <c r="N22" s="12" t="str">
        <f t="shared" si="2"/>
        <v>NO</v>
      </c>
      <c r="O22" s="12" t="b">
        <f t="shared" si="6"/>
        <v>1</v>
      </c>
      <c r="R22" s="12">
        <f t="shared" si="3"/>
        <v>31929</v>
      </c>
      <c r="S22" s="13">
        <f t="shared" si="4"/>
        <v>42412</v>
      </c>
    </row>
    <row r="23" spans="1:19" ht="15.75" customHeight="1">
      <c r="A23" s="9">
        <v>22</v>
      </c>
      <c r="B23" s="10" t="s">
        <v>58</v>
      </c>
      <c r="C23" s="9">
        <v>48</v>
      </c>
      <c r="D23" s="10" t="s">
        <v>23</v>
      </c>
      <c r="E23" s="10" t="s">
        <v>41</v>
      </c>
      <c r="F23" s="9">
        <v>77413</v>
      </c>
      <c r="G23" s="11">
        <v>42937</v>
      </c>
      <c r="H23" s="9">
        <v>16964</v>
      </c>
      <c r="I23" s="10" t="s">
        <v>27</v>
      </c>
      <c r="J23" s="9">
        <v>41</v>
      </c>
      <c r="K23" s="12" t="str">
        <f t="shared" si="0"/>
        <v>Above</v>
      </c>
      <c r="L23" s="12" t="str">
        <f t="shared" si="5"/>
        <v>Good</v>
      </c>
      <c r="M23" s="12" t="str">
        <f t="shared" si="1"/>
        <v>FALSE</v>
      </c>
      <c r="N23" s="12" t="str">
        <f t="shared" si="2"/>
        <v>YES</v>
      </c>
      <c r="O23" s="12" t="b">
        <f t="shared" si="6"/>
        <v>0</v>
      </c>
      <c r="R23" s="12">
        <f t="shared" si="3"/>
        <v>77413</v>
      </c>
      <c r="S23" s="13">
        <f t="shared" si="4"/>
        <v>45320</v>
      </c>
    </row>
    <row r="24" spans="1:19" ht="15.75" customHeight="1">
      <c r="A24" s="9">
        <v>23</v>
      </c>
      <c r="B24" s="10" t="s">
        <v>59</v>
      </c>
      <c r="C24" s="9">
        <v>33</v>
      </c>
      <c r="D24" s="10" t="s">
        <v>19</v>
      </c>
      <c r="E24" s="10" t="s">
        <v>26</v>
      </c>
      <c r="F24" s="9">
        <v>75052</v>
      </c>
      <c r="G24" s="11">
        <v>43942</v>
      </c>
      <c r="H24" s="9">
        <v>28846</v>
      </c>
      <c r="I24" s="10" t="s">
        <v>21</v>
      </c>
      <c r="J24" s="9">
        <v>25</v>
      </c>
      <c r="K24" s="12" t="str">
        <f t="shared" si="0"/>
        <v>Above</v>
      </c>
      <c r="L24" s="12" t="str">
        <f t="shared" si="5"/>
        <v>Poor</v>
      </c>
      <c r="M24" s="12" t="str">
        <f t="shared" si="1"/>
        <v>TRUE</v>
      </c>
      <c r="N24" s="12" t="str">
        <f t="shared" si="2"/>
        <v>YES</v>
      </c>
      <c r="O24" s="12" t="b">
        <f t="shared" si="6"/>
        <v>1</v>
      </c>
      <c r="R24" s="12">
        <f t="shared" si="3"/>
        <v>75052</v>
      </c>
      <c r="S24" s="13">
        <f t="shared" si="4"/>
        <v>43840</v>
      </c>
    </row>
    <row r="25" spans="1:19" ht="14.4">
      <c r="A25" s="9">
        <v>24</v>
      </c>
      <c r="B25" s="10" t="s">
        <v>60</v>
      </c>
      <c r="C25" s="9">
        <v>60</v>
      </c>
      <c r="D25" s="10" t="s">
        <v>23</v>
      </c>
      <c r="E25" s="10" t="s">
        <v>20</v>
      </c>
      <c r="F25" s="9">
        <v>54329</v>
      </c>
      <c r="G25" s="11">
        <v>43796</v>
      </c>
      <c r="H25" s="9">
        <v>33529</v>
      </c>
      <c r="I25" s="10" t="s">
        <v>30</v>
      </c>
      <c r="J25" s="9">
        <v>20</v>
      </c>
      <c r="K25" s="12" t="str">
        <f t="shared" si="0"/>
        <v>Above</v>
      </c>
      <c r="L25" s="12" t="str">
        <f t="shared" si="5"/>
        <v>Poor</v>
      </c>
      <c r="M25" s="12" t="str">
        <f t="shared" si="1"/>
        <v>FALSE</v>
      </c>
      <c r="N25" s="12" t="str">
        <f t="shared" si="2"/>
        <v>YES</v>
      </c>
      <c r="O25" s="12" t="b">
        <f t="shared" si="6"/>
        <v>1</v>
      </c>
      <c r="R25" s="12">
        <f t="shared" si="3"/>
        <v>54329</v>
      </c>
      <c r="S25" s="13">
        <f t="shared" si="4"/>
        <v>45017</v>
      </c>
    </row>
    <row r="26" spans="1:19" ht="14.4">
      <c r="A26" s="9">
        <v>25</v>
      </c>
      <c r="B26" s="10" t="s">
        <v>61</v>
      </c>
      <c r="C26" s="9">
        <v>42</v>
      </c>
      <c r="D26" s="10" t="s">
        <v>19</v>
      </c>
      <c r="E26" s="10" t="s">
        <v>20</v>
      </c>
      <c r="F26" s="9">
        <v>70350</v>
      </c>
      <c r="G26" s="11">
        <v>42412</v>
      </c>
      <c r="H26" s="9">
        <v>38067</v>
      </c>
      <c r="I26" s="10" t="s">
        <v>27</v>
      </c>
      <c r="J26" s="9">
        <v>21</v>
      </c>
      <c r="K26" s="12" t="str">
        <f t="shared" si="0"/>
        <v>Above</v>
      </c>
      <c r="L26" s="12" t="str">
        <f t="shared" si="5"/>
        <v>Poor</v>
      </c>
      <c r="M26" s="12" t="str">
        <f t="shared" si="1"/>
        <v>FALSE</v>
      </c>
      <c r="N26" s="12" t="str">
        <f t="shared" si="2"/>
        <v>YES</v>
      </c>
      <c r="O26" s="12" t="b">
        <f t="shared" si="6"/>
        <v>1</v>
      </c>
      <c r="R26" s="12">
        <f t="shared" si="3"/>
        <v>70350</v>
      </c>
      <c r="S26" s="13">
        <f t="shared" si="4"/>
        <v>43458</v>
      </c>
    </row>
    <row r="27" spans="1:19" ht="14.4">
      <c r="A27" s="9">
        <v>26</v>
      </c>
      <c r="B27" s="10" t="s">
        <v>62</v>
      </c>
      <c r="C27" s="9">
        <v>39</v>
      </c>
      <c r="D27" s="10" t="s">
        <v>19</v>
      </c>
      <c r="E27" s="10" t="s">
        <v>7</v>
      </c>
      <c r="F27" s="9">
        <v>46435</v>
      </c>
      <c r="G27" s="11">
        <v>45320</v>
      </c>
      <c r="H27" s="9">
        <v>39585</v>
      </c>
      <c r="I27" s="10" t="s">
        <v>30</v>
      </c>
      <c r="J27" s="9">
        <v>45</v>
      </c>
      <c r="K27" s="12" t="str">
        <f t="shared" si="0"/>
        <v>Below</v>
      </c>
      <c r="L27" s="12" t="str">
        <f t="shared" si="5"/>
        <v>Good</v>
      </c>
      <c r="M27" s="12" t="str">
        <f t="shared" si="1"/>
        <v>FALSE</v>
      </c>
      <c r="N27" s="12" t="str">
        <f t="shared" si="2"/>
        <v>NO</v>
      </c>
      <c r="O27" s="12" t="b">
        <f t="shared" si="6"/>
        <v>1</v>
      </c>
      <c r="R27" s="12">
        <f t="shared" si="3"/>
        <v>46435</v>
      </c>
      <c r="S27" s="13">
        <f t="shared" si="4"/>
        <v>44438</v>
      </c>
    </row>
    <row r="28" spans="1:19" ht="14.4">
      <c r="A28" s="9">
        <v>27</v>
      </c>
      <c r="B28" s="10" t="s">
        <v>63</v>
      </c>
      <c r="C28" s="9">
        <v>59</v>
      </c>
      <c r="D28" s="10" t="s">
        <v>19</v>
      </c>
      <c r="E28" s="10" t="s">
        <v>26</v>
      </c>
      <c r="F28" s="9">
        <v>76884</v>
      </c>
      <c r="G28" s="11">
        <v>43840</v>
      </c>
      <c r="H28" s="9">
        <v>11271</v>
      </c>
      <c r="I28" s="10" t="s">
        <v>27</v>
      </c>
      <c r="J28" s="9">
        <v>25</v>
      </c>
      <c r="K28" s="12" t="str">
        <f t="shared" si="0"/>
        <v>Above</v>
      </c>
      <c r="L28" s="12" t="str">
        <f t="shared" si="5"/>
        <v>Poor</v>
      </c>
      <c r="M28" s="12" t="str">
        <f t="shared" si="1"/>
        <v>FALSE</v>
      </c>
      <c r="N28" s="12" t="str">
        <f t="shared" si="2"/>
        <v>YES</v>
      </c>
      <c r="O28" s="12" t="b">
        <f t="shared" si="6"/>
        <v>1</v>
      </c>
      <c r="R28" s="12">
        <f t="shared" si="3"/>
        <v>76884</v>
      </c>
      <c r="S28" s="13">
        <f t="shared" si="4"/>
        <v>43773</v>
      </c>
    </row>
    <row r="29" spans="1:19" ht="14.4">
      <c r="A29" s="9">
        <v>28</v>
      </c>
      <c r="B29" s="10" t="s">
        <v>64</v>
      </c>
      <c r="C29" s="9">
        <v>49</v>
      </c>
      <c r="D29" s="10" t="s">
        <v>19</v>
      </c>
      <c r="E29" s="10" t="s">
        <v>7</v>
      </c>
      <c r="F29" s="9">
        <v>44789</v>
      </c>
      <c r="G29" s="11">
        <v>45017</v>
      </c>
      <c r="H29" s="9">
        <v>22170</v>
      </c>
      <c r="I29" s="10" t="s">
        <v>30</v>
      </c>
      <c r="J29" s="9">
        <v>22</v>
      </c>
      <c r="K29" s="12" t="str">
        <f t="shared" si="0"/>
        <v>Below</v>
      </c>
      <c r="L29" s="12" t="str">
        <f t="shared" si="5"/>
        <v>Poor</v>
      </c>
      <c r="M29" s="12" t="str">
        <f t="shared" si="1"/>
        <v>FALSE</v>
      </c>
      <c r="N29" s="12" t="str">
        <f t="shared" si="2"/>
        <v>NO</v>
      </c>
      <c r="O29" s="12" t="b">
        <f t="shared" si="6"/>
        <v>1</v>
      </c>
      <c r="R29" s="12">
        <f t="shared" si="3"/>
        <v>44789</v>
      </c>
      <c r="S29" s="13">
        <f t="shared" si="4"/>
        <v>45103</v>
      </c>
    </row>
    <row r="30" spans="1:19" ht="14.4">
      <c r="A30" s="9">
        <v>29</v>
      </c>
      <c r="B30" s="10" t="s">
        <v>65</v>
      </c>
      <c r="C30" s="9">
        <v>59</v>
      </c>
      <c r="D30" s="10" t="s">
        <v>23</v>
      </c>
      <c r="E30" s="10" t="s">
        <v>26</v>
      </c>
      <c r="F30" s="9">
        <v>79873</v>
      </c>
      <c r="G30" s="11">
        <v>43458</v>
      </c>
      <c r="H30" s="9">
        <v>20391</v>
      </c>
      <c r="I30" s="10" t="s">
        <v>27</v>
      </c>
      <c r="J30" s="9">
        <v>20</v>
      </c>
      <c r="K30" s="12" t="str">
        <f t="shared" si="0"/>
        <v>Above</v>
      </c>
      <c r="L30" s="12" t="str">
        <f t="shared" si="5"/>
        <v>Poor</v>
      </c>
      <c r="M30" s="12" t="str">
        <f t="shared" si="1"/>
        <v>FALSE</v>
      </c>
      <c r="N30" s="12" t="str">
        <f t="shared" si="2"/>
        <v>YES</v>
      </c>
      <c r="O30" s="12" t="b">
        <f t="shared" si="6"/>
        <v>1</v>
      </c>
      <c r="R30" s="12">
        <f t="shared" si="3"/>
        <v>79873</v>
      </c>
      <c r="S30" s="13">
        <f t="shared" si="4"/>
        <v>42332</v>
      </c>
    </row>
    <row r="31" spans="1:19" ht="14.4">
      <c r="A31" s="9">
        <v>30</v>
      </c>
      <c r="B31" s="10" t="s">
        <v>66</v>
      </c>
      <c r="C31" s="9">
        <v>56</v>
      </c>
      <c r="D31" s="10" t="s">
        <v>23</v>
      </c>
      <c r="E31" s="10" t="s">
        <v>41</v>
      </c>
      <c r="F31" s="9">
        <v>58256</v>
      </c>
      <c r="G31" s="11">
        <v>44438</v>
      </c>
      <c r="H31" s="9">
        <v>20553</v>
      </c>
      <c r="I31" s="10" t="s">
        <v>33</v>
      </c>
      <c r="J31" s="9">
        <v>36</v>
      </c>
      <c r="K31" s="12" t="str">
        <f t="shared" si="0"/>
        <v>Above</v>
      </c>
      <c r="L31" s="12" t="str">
        <f t="shared" si="5"/>
        <v>Average</v>
      </c>
      <c r="M31" s="12" t="str">
        <f t="shared" si="1"/>
        <v>FALSE</v>
      </c>
      <c r="N31" s="12" t="str">
        <f t="shared" si="2"/>
        <v>NO</v>
      </c>
      <c r="O31" s="12" t="b">
        <f t="shared" si="6"/>
        <v>0</v>
      </c>
      <c r="R31" s="12">
        <f t="shared" si="3"/>
        <v>58256</v>
      </c>
      <c r="S31" s="13">
        <f t="shared" si="4"/>
        <v>44275</v>
      </c>
    </row>
    <row r="32" spans="1:19" ht="14.4">
      <c r="A32" s="9">
        <v>31</v>
      </c>
      <c r="B32" s="10" t="s">
        <v>67</v>
      </c>
      <c r="C32" s="9">
        <v>30</v>
      </c>
      <c r="D32" s="10" t="s">
        <v>23</v>
      </c>
      <c r="E32" s="10" t="s">
        <v>26</v>
      </c>
      <c r="F32" s="9">
        <v>61420</v>
      </c>
      <c r="G32" s="11">
        <v>43773</v>
      </c>
      <c r="H32" s="9">
        <v>10664</v>
      </c>
      <c r="I32" s="10" t="s">
        <v>30</v>
      </c>
      <c r="J32" s="9">
        <v>28</v>
      </c>
      <c r="K32" s="12" t="str">
        <f t="shared" si="0"/>
        <v>Above</v>
      </c>
      <c r="L32" s="12" t="str">
        <f t="shared" si="5"/>
        <v>Poor</v>
      </c>
      <c r="M32" s="12" t="str">
        <f t="shared" si="1"/>
        <v>FALSE</v>
      </c>
      <c r="N32" s="12" t="str">
        <f t="shared" si="2"/>
        <v>YES</v>
      </c>
      <c r="O32" s="12" t="b">
        <f t="shared" si="6"/>
        <v>1</v>
      </c>
      <c r="R32" s="12">
        <f t="shared" si="3"/>
        <v>61420</v>
      </c>
      <c r="S32" s="13">
        <f t="shared" si="4"/>
        <v>45399</v>
      </c>
    </row>
    <row r="33" spans="1:19" ht="14.4">
      <c r="A33" s="9">
        <v>32</v>
      </c>
      <c r="B33" s="10" t="s">
        <v>68</v>
      </c>
      <c r="C33" s="9">
        <v>36</v>
      </c>
      <c r="D33" s="10" t="s">
        <v>19</v>
      </c>
      <c r="E33" s="10" t="s">
        <v>7</v>
      </c>
      <c r="F33" s="9">
        <v>65570</v>
      </c>
      <c r="G33" s="11">
        <v>45103</v>
      </c>
      <c r="H33" s="9">
        <v>21285</v>
      </c>
      <c r="I33" s="10" t="s">
        <v>33</v>
      </c>
      <c r="J33" s="9">
        <v>23</v>
      </c>
      <c r="K33" s="12" t="str">
        <f t="shared" si="0"/>
        <v>Above</v>
      </c>
      <c r="L33" s="12" t="str">
        <f t="shared" si="5"/>
        <v>Poor</v>
      </c>
      <c r="M33" s="12" t="str">
        <f t="shared" si="1"/>
        <v>FALSE</v>
      </c>
      <c r="N33" s="12" t="str">
        <f t="shared" si="2"/>
        <v>YES</v>
      </c>
      <c r="O33" s="12" t="b">
        <f t="shared" si="6"/>
        <v>1</v>
      </c>
      <c r="R33" s="12">
        <f t="shared" si="3"/>
        <v>65570</v>
      </c>
      <c r="S33" s="13">
        <f t="shared" si="4"/>
        <v>42385</v>
      </c>
    </row>
    <row r="34" spans="1:19" ht="14.4">
      <c r="A34" s="9">
        <v>33</v>
      </c>
      <c r="B34" s="10" t="s">
        <v>69</v>
      </c>
      <c r="C34" s="9">
        <v>26</v>
      </c>
      <c r="D34" s="10" t="s">
        <v>23</v>
      </c>
      <c r="E34" s="10" t="s">
        <v>29</v>
      </c>
      <c r="F34" s="9">
        <v>60577</v>
      </c>
      <c r="G34" s="11">
        <v>42332</v>
      </c>
      <c r="H34" s="9">
        <v>11672</v>
      </c>
      <c r="I34" s="10" t="s">
        <v>21</v>
      </c>
      <c r="J34" s="9">
        <v>54</v>
      </c>
      <c r="K34" s="12" t="str">
        <f t="shared" si="0"/>
        <v>Above</v>
      </c>
      <c r="L34" s="12" t="str">
        <f t="shared" si="5"/>
        <v>Excellent</v>
      </c>
      <c r="M34" s="12" t="str">
        <f t="shared" si="1"/>
        <v>FALSE</v>
      </c>
      <c r="N34" s="12" t="str">
        <f t="shared" si="2"/>
        <v>YES</v>
      </c>
      <c r="O34" s="12" t="b">
        <f t="shared" si="6"/>
        <v>1</v>
      </c>
      <c r="R34" s="12">
        <f t="shared" si="3"/>
        <v>60577</v>
      </c>
      <c r="S34" s="13">
        <f t="shared" si="4"/>
        <v>45120</v>
      </c>
    </row>
    <row r="35" spans="1:19" ht="14.4">
      <c r="A35" s="9">
        <v>34</v>
      </c>
      <c r="B35" s="10" t="s">
        <v>70</v>
      </c>
      <c r="C35" s="9">
        <v>34</v>
      </c>
      <c r="D35" s="10" t="s">
        <v>23</v>
      </c>
      <c r="E35" s="10" t="s">
        <v>26</v>
      </c>
      <c r="F35" s="9">
        <v>63927</v>
      </c>
      <c r="G35" s="11">
        <v>44275</v>
      </c>
      <c r="H35" s="9">
        <v>24967</v>
      </c>
      <c r="I35" s="10" t="s">
        <v>30</v>
      </c>
      <c r="J35" s="9">
        <v>46</v>
      </c>
      <c r="K35" s="12" t="str">
        <f t="shared" si="0"/>
        <v>Above</v>
      </c>
      <c r="L35" s="12" t="str">
        <f t="shared" si="5"/>
        <v>Good</v>
      </c>
      <c r="M35" s="12" t="str">
        <f t="shared" si="1"/>
        <v>FALSE</v>
      </c>
      <c r="N35" s="12" t="str">
        <f t="shared" si="2"/>
        <v>YES</v>
      </c>
      <c r="O35" s="12" t="b">
        <f t="shared" si="6"/>
        <v>1</v>
      </c>
      <c r="R35" s="12">
        <f t="shared" si="3"/>
        <v>63927</v>
      </c>
      <c r="S35" s="13">
        <f t="shared" si="4"/>
        <v>44203</v>
      </c>
    </row>
    <row r="36" spans="1:19" ht="14.4">
      <c r="A36" s="9">
        <v>35</v>
      </c>
      <c r="B36" s="10" t="s">
        <v>71</v>
      </c>
      <c r="C36" s="9">
        <v>44</v>
      </c>
      <c r="D36" s="10" t="s">
        <v>19</v>
      </c>
      <c r="E36" s="10" t="s">
        <v>26</v>
      </c>
      <c r="F36" s="9">
        <v>39949</v>
      </c>
      <c r="G36" s="11">
        <v>45399</v>
      </c>
      <c r="H36" s="9">
        <v>11978</v>
      </c>
      <c r="I36" s="10" t="s">
        <v>21</v>
      </c>
      <c r="J36" s="9">
        <v>55</v>
      </c>
      <c r="K36" s="12" t="str">
        <f t="shared" si="0"/>
        <v>Below</v>
      </c>
      <c r="L36" s="12" t="str">
        <f t="shared" si="5"/>
        <v>Excellent</v>
      </c>
      <c r="M36" s="12" t="str">
        <f t="shared" si="1"/>
        <v>FALSE</v>
      </c>
      <c r="N36" s="12" t="str">
        <f t="shared" si="2"/>
        <v>NO</v>
      </c>
      <c r="O36" s="12" t="b">
        <f t="shared" si="6"/>
        <v>1</v>
      </c>
      <c r="R36" s="12">
        <f t="shared" si="3"/>
        <v>39949</v>
      </c>
      <c r="S36" s="13">
        <f t="shared" si="4"/>
        <v>45342</v>
      </c>
    </row>
    <row r="37" spans="1:19" ht="14.4">
      <c r="A37" s="9">
        <v>36</v>
      </c>
      <c r="B37" s="10" t="s">
        <v>72</v>
      </c>
      <c r="C37" s="9">
        <v>30</v>
      </c>
      <c r="D37" s="10" t="s">
        <v>19</v>
      </c>
      <c r="E37" s="10" t="s">
        <v>41</v>
      </c>
      <c r="F37" s="9">
        <v>40376</v>
      </c>
      <c r="G37" s="11">
        <v>42385</v>
      </c>
      <c r="H37" s="9">
        <v>31174</v>
      </c>
      <c r="I37" s="10" t="s">
        <v>30</v>
      </c>
      <c r="J37" s="9">
        <v>57</v>
      </c>
      <c r="K37" s="12" t="str">
        <f t="shared" si="0"/>
        <v>Below</v>
      </c>
      <c r="L37" s="12" t="str">
        <f t="shared" si="5"/>
        <v>Excellent</v>
      </c>
      <c r="M37" s="12" t="str">
        <f t="shared" si="1"/>
        <v>FALSE</v>
      </c>
      <c r="N37" s="12" t="str">
        <f t="shared" si="2"/>
        <v>NO</v>
      </c>
      <c r="O37" s="12" t="b">
        <f t="shared" si="6"/>
        <v>0</v>
      </c>
      <c r="R37" s="12">
        <f t="shared" si="3"/>
        <v>40376</v>
      </c>
      <c r="S37" s="13">
        <f t="shared" si="4"/>
        <v>44971</v>
      </c>
    </row>
    <row r="38" spans="1:19" ht="14.4">
      <c r="A38" s="9">
        <v>37</v>
      </c>
      <c r="B38" s="10" t="s">
        <v>73</v>
      </c>
      <c r="C38" s="9">
        <v>58</v>
      </c>
      <c r="D38" s="10" t="s">
        <v>23</v>
      </c>
      <c r="E38" s="10" t="s">
        <v>20</v>
      </c>
      <c r="F38" s="9">
        <v>64073</v>
      </c>
      <c r="G38" s="11">
        <v>45120</v>
      </c>
      <c r="H38" s="9">
        <v>38678</v>
      </c>
      <c r="I38" s="10" t="s">
        <v>27</v>
      </c>
      <c r="J38" s="9">
        <v>28</v>
      </c>
      <c r="K38" s="12" t="str">
        <f t="shared" si="0"/>
        <v>Above</v>
      </c>
      <c r="L38" s="12" t="str">
        <f t="shared" si="5"/>
        <v>Poor</v>
      </c>
      <c r="M38" s="12" t="str">
        <f t="shared" si="1"/>
        <v>FALSE</v>
      </c>
      <c r="N38" s="12" t="str">
        <f t="shared" si="2"/>
        <v>YES</v>
      </c>
      <c r="O38" s="12" t="b">
        <f t="shared" si="6"/>
        <v>1</v>
      </c>
      <c r="R38" s="12">
        <f t="shared" si="3"/>
        <v>64073</v>
      </c>
      <c r="S38" s="13">
        <f t="shared" si="4"/>
        <v>45472</v>
      </c>
    </row>
    <row r="39" spans="1:19" ht="14.4">
      <c r="A39" s="9">
        <v>38</v>
      </c>
      <c r="B39" s="10" t="s">
        <v>74</v>
      </c>
      <c r="C39" s="9">
        <v>30</v>
      </c>
      <c r="D39" s="10" t="s">
        <v>23</v>
      </c>
      <c r="E39" s="10" t="s">
        <v>29</v>
      </c>
      <c r="F39" s="9">
        <v>71550</v>
      </c>
      <c r="G39" s="11">
        <v>44203</v>
      </c>
      <c r="H39" s="9">
        <v>31994</v>
      </c>
      <c r="I39" s="10" t="s">
        <v>33</v>
      </c>
      <c r="J39" s="9">
        <v>39</v>
      </c>
      <c r="K39" s="12" t="str">
        <f t="shared" si="0"/>
        <v>Above</v>
      </c>
      <c r="L39" s="12" t="str">
        <f t="shared" si="5"/>
        <v>Average</v>
      </c>
      <c r="M39" s="12" t="str">
        <f t="shared" si="1"/>
        <v>FALSE</v>
      </c>
      <c r="N39" s="12" t="str">
        <f t="shared" si="2"/>
        <v>YES</v>
      </c>
      <c r="O39" s="12" t="b">
        <f t="shared" si="6"/>
        <v>1</v>
      </c>
      <c r="R39" s="12">
        <f t="shared" si="3"/>
        <v>71550</v>
      </c>
      <c r="S39" s="13">
        <f t="shared" si="4"/>
        <v>42231</v>
      </c>
    </row>
    <row r="40" spans="1:19" ht="14.4">
      <c r="A40" s="9">
        <v>39</v>
      </c>
      <c r="B40" s="10" t="s">
        <v>75</v>
      </c>
      <c r="C40" s="9">
        <v>46</v>
      </c>
      <c r="D40" s="10" t="s">
        <v>19</v>
      </c>
      <c r="E40" s="10" t="s">
        <v>29</v>
      </c>
      <c r="F40" s="9">
        <v>45787</v>
      </c>
      <c r="G40" s="11">
        <v>45342</v>
      </c>
      <c r="H40" s="9">
        <v>14870</v>
      </c>
      <c r="I40" s="10" t="s">
        <v>33</v>
      </c>
      <c r="J40" s="9">
        <v>22</v>
      </c>
      <c r="K40" s="12" t="str">
        <f t="shared" si="0"/>
        <v>Below</v>
      </c>
      <c r="L40" s="12" t="str">
        <f t="shared" si="5"/>
        <v>Poor</v>
      </c>
      <c r="M40" s="12" t="str">
        <f t="shared" si="1"/>
        <v>FALSE</v>
      </c>
      <c r="N40" s="12" t="str">
        <f t="shared" si="2"/>
        <v>NO</v>
      </c>
      <c r="O40" s="12" t="b">
        <f t="shared" si="6"/>
        <v>1</v>
      </c>
      <c r="R40" s="12">
        <f t="shared" si="3"/>
        <v>45787</v>
      </c>
      <c r="S40" s="13">
        <f t="shared" si="4"/>
        <v>42824</v>
      </c>
    </row>
    <row r="41" spans="1:19" ht="14.4">
      <c r="A41" s="9">
        <v>40</v>
      </c>
      <c r="B41" s="10" t="s">
        <v>76</v>
      </c>
      <c r="C41" s="9">
        <v>26</v>
      </c>
      <c r="D41" s="10" t="s">
        <v>19</v>
      </c>
      <c r="E41" s="10" t="s">
        <v>26</v>
      </c>
      <c r="F41" s="9">
        <v>76412</v>
      </c>
      <c r="G41" s="11">
        <v>44971</v>
      </c>
      <c r="H41" s="9">
        <v>21302</v>
      </c>
      <c r="I41" s="10" t="s">
        <v>30</v>
      </c>
      <c r="J41" s="9">
        <v>40</v>
      </c>
      <c r="K41" s="12" t="str">
        <f t="shared" si="0"/>
        <v>Above</v>
      </c>
      <c r="L41" s="12" t="str">
        <f t="shared" si="5"/>
        <v>Good</v>
      </c>
      <c r="M41" s="12" t="str">
        <f t="shared" si="1"/>
        <v>FALSE</v>
      </c>
      <c r="N41" s="12" t="str">
        <f t="shared" si="2"/>
        <v>YES</v>
      </c>
      <c r="O41" s="12" t="b">
        <f t="shared" si="6"/>
        <v>1</v>
      </c>
      <c r="R41" s="12">
        <f t="shared" si="3"/>
        <v>76412</v>
      </c>
      <c r="S41" s="13">
        <f t="shared" si="4"/>
        <v>43756</v>
      </c>
    </row>
    <row r="42" spans="1:19" ht="14.4">
      <c r="A42" s="9">
        <v>41</v>
      </c>
      <c r="B42" s="10" t="s">
        <v>77</v>
      </c>
      <c r="C42" s="9">
        <v>31</v>
      </c>
      <c r="D42" s="10" t="s">
        <v>23</v>
      </c>
      <c r="E42" s="10" t="s">
        <v>7</v>
      </c>
      <c r="F42" s="9">
        <v>51394</v>
      </c>
      <c r="G42" s="11">
        <v>45472</v>
      </c>
      <c r="H42" s="9">
        <v>30546</v>
      </c>
      <c r="I42" s="10" t="s">
        <v>27</v>
      </c>
      <c r="J42" s="9">
        <v>25</v>
      </c>
      <c r="K42" s="12" t="str">
        <f t="shared" si="0"/>
        <v>Above</v>
      </c>
      <c r="L42" s="12" t="str">
        <f t="shared" si="5"/>
        <v>Poor</v>
      </c>
      <c r="M42" s="12" t="str">
        <f t="shared" si="1"/>
        <v>FALSE</v>
      </c>
      <c r="N42" s="12" t="str">
        <f t="shared" si="2"/>
        <v>NO</v>
      </c>
      <c r="O42" s="12" t="b">
        <f t="shared" si="6"/>
        <v>1</v>
      </c>
      <c r="R42" s="12">
        <f t="shared" si="3"/>
        <v>51394</v>
      </c>
      <c r="S42" s="13">
        <f t="shared" si="4"/>
        <v>44109</v>
      </c>
    </row>
    <row r="43" spans="1:19" ht="14.4">
      <c r="A43" s="9">
        <v>42</v>
      </c>
      <c r="B43" s="10" t="s">
        <v>78</v>
      </c>
      <c r="C43" s="9">
        <v>44</v>
      </c>
      <c r="D43" s="10" t="s">
        <v>19</v>
      </c>
      <c r="E43" s="10" t="s">
        <v>26</v>
      </c>
      <c r="F43" s="9">
        <v>41457</v>
      </c>
      <c r="G43" s="11">
        <v>42231</v>
      </c>
      <c r="H43" s="9">
        <v>22139</v>
      </c>
      <c r="I43" s="10" t="s">
        <v>27</v>
      </c>
      <c r="J43" s="9">
        <v>23</v>
      </c>
      <c r="K43" s="12" t="str">
        <f t="shared" si="0"/>
        <v>Below</v>
      </c>
      <c r="L43" s="12" t="str">
        <f t="shared" si="5"/>
        <v>Poor</v>
      </c>
      <c r="M43" s="12" t="str">
        <f t="shared" si="1"/>
        <v>FALSE</v>
      </c>
      <c r="N43" s="12" t="str">
        <f t="shared" si="2"/>
        <v>NO</v>
      </c>
      <c r="O43" s="12" t="b">
        <f t="shared" si="6"/>
        <v>1</v>
      </c>
      <c r="R43" s="12">
        <f t="shared" si="3"/>
        <v>41457</v>
      </c>
      <c r="S43" s="13">
        <f t="shared" si="4"/>
        <v>42340</v>
      </c>
    </row>
    <row r="44" spans="1:19" ht="14.4">
      <c r="A44" s="9">
        <v>43</v>
      </c>
      <c r="B44" s="10" t="s">
        <v>79</v>
      </c>
      <c r="C44" s="9">
        <v>30</v>
      </c>
      <c r="D44" s="10" t="s">
        <v>23</v>
      </c>
      <c r="E44" s="10" t="s">
        <v>7</v>
      </c>
      <c r="F44" s="9">
        <v>67040</v>
      </c>
      <c r="G44" s="11">
        <v>42824</v>
      </c>
      <c r="H44" s="9">
        <v>11264</v>
      </c>
      <c r="I44" s="10" t="s">
        <v>27</v>
      </c>
      <c r="J44" s="9">
        <v>52</v>
      </c>
      <c r="K44" s="12" t="str">
        <f t="shared" si="0"/>
        <v>Above</v>
      </c>
      <c r="L44" s="12" t="str">
        <f t="shared" si="5"/>
        <v>Excellent</v>
      </c>
      <c r="M44" s="12" t="str">
        <f t="shared" si="1"/>
        <v>FALSE</v>
      </c>
      <c r="N44" s="12" t="str">
        <f t="shared" si="2"/>
        <v>YES</v>
      </c>
      <c r="O44" s="12" t="b">
        <f t="shared" si="6"/>
        <v>1</v>
      </c>
      <c r="R44" s="12">
        <f t="shared" si="3"/>
        <v>67040</v>
      </c>
      <c r="S44" s="13">
        <f t="shared" si="4"/>
        <v>42468</v>
      </c>
    </row>
    <row r="45" spans="1:19" ht="14.4">
      <c r="A45" s="9">
        <v>44</v>
      </c>
      <c r="B45" s="10" t="s">
        <v>80</v>
      </c>
      <c r="C45" s="9">
        <v>33</v>
      </c>
      <c r="D45" s="10" t="s">
        <v>23</v>
      </c>
      <c r="E45" s="10" t="s">
        <v>20</v>
      </c>
      <c r="F45" s="9">
        <v>55132</v>
      </c>
      <c r="G45" s="11">
        <v>43756</v>
      </c>
      <c r="H45" s="9">
        <v>11878</v>
      </c>
      <c r="I45" s="10" t="s">
        <v>27</v>
      </c>
      <c r="J45" s="9">
        <v>27</v>
      </c>
      <c r="K45" s="12" t="str">
        <f t="shared" si="0"/>
        <v>Above</v>
      </c>
      <c r="L45" s="12" t="str">
        <f t="shared" si="5"/>
        <v>Poor</v>
      </c>
      <c r="M45" s="12" t="str">
        <f t="shared" si="1"/>
        <v>FALSE</v>
      </c>
      <c r="N45" s="12" t="str">
        <f t="shared" si="2"/>
        <v>YES</v>
      </c>
      <c r="O45" s="12" t="b">
        <f t="shared" si="6"/>
        <v>1</v>
      </c>
      <c r="R45" s="12">
        <f t="shared" si="3"/>
        <v>55132</v>
      </c>
      <c r="S45" s="13">
        <f t="shared" si="4"/>
        <v>43029</v>
      </c>
    </row>
    <row r="46" spans="1:19" ht="14.4">
      <c r="A46" s="9">
        <v>45</v>
      </c>
      <c r="B46" s="10" t="s">
        <v>81</v>
      </c>
      <c r="C46" s="9">
        <v>32</v>
      </c>
      <c r="D46" s="10" t="s">
        <v>23</v>
      </c>
      <c r="E46" s="10" t="s">
        <v>20</v>
      </c>
      <c r="F46" s="9">
        <v>58404</v>
      </c>
      <c r="G46" s="11">
        <v>44109</v>
      </c>
      <c r="H46" s="9">
        <v>20523</v>
      </c>
      <c r="I46" s="10" t="s">
        <v>33</v>
      </c>
      <c r="J46" s="9">
        <v>60</v>
      </c>
      <c r="K46" s="12" t="str">
        <f t="shared" si="0"/>
        <v>Above</v>
      </c>
      <c r="L46" s="12" t="str">
        <f t="shared" si="5"/>
        <v>Excellent</v>
      </c>
      <c r="M46" s="12" t="str">
        <f t="shared" si="1"/>
        <v>FALSE</v>
      </c>
      <c r="N46" s="12" t="str">
        <f t="shared" si="2"/>
        <v>YES</v>
      </c>
      <c r="O46" s="12" t="b">
        <f t="shared" si="6"/>
        <v>1</v>
      </c>
      <c r="R46" s="12">
        <f t="shared" si="3"/>
        <v>58404</v>
      </c>
      <c r="S46" s="13">
        <f t="shared" si="4"/>
        <v>43939</v>
      </c>
    </row>
    <row r="47" spans="1:19" ht="14.4">
      <c r="A47" s="9">
        <v>46</v>
      </c>
      <c r="B47" s="10" t="s">
        <v>82</v>
      </c>
      <c r="C47" s="9">
        <v>54</v>
      </c>
      <c r="D47" s="10" t="s">
        <v>23</v>
      </c>
      <c r="E47" s="10" t="s">
        <v>29</v>
      </c>
      <c r="F47" s="9">
        <v>45721</v>
      </c>
      <c r="G47" s="11">
        <v>42340</v>
      </c>
      <c r="H47" s="9">
        <v>10765</v>
      </c>
      <c r="I47" s="10" t="s">
        <v>21</v>
      </c>
      <c r="J47" s="9">
        <v>46</v>
      </c>
      <c r="K47" s="12" t="str">
        <f t="shared" si="0"/>
        <v>Below</v>
      </c>
      <c r="L47" s="12" t="str">
        <f t="shared" si="5"/>
        <v>Good</v>
      </c>
      <c r="M47" s="12" t="str">
        <f t="shared" si="1"/>
        <v>FALSE</v>
      </c>
      <c r="N47" s="12" t="str">
        <f t="shared" si="2"/>
        <v>NO</v>
      </c>
      <c r="O47" s="12" t="b">
        <f t="shared" si="6"/>
        <v>1</v>
      </c>
      <c r="R47" s="12">
        <f t="shared" si="3"/>
        <v>45721</v>
      </c>
      <c r="S47" s="13">
        <f t="shared" si="4"/>
        <v>42222</v>
      </c>
    </row>
    <row r="48" spans="1:19" ht="14.4">
      <c r="A48" s="9">
        <v>47</v>
      </c>
      <c r="B48" s="10" t="s">
        <v>83</v>
      </c>
      <c r="C48" s="9">
        <v>59</v>
      </c>
      <c r="D48" s="10" t="s">
        <v>19</v>
      </c>
      <c r="E48" s="10" t="s">
        <v>41</v>
      </c>
      <c r="F48" s="9">
        <v>49526</v>
      </c>
      <c r="G48" s="11">
        <v>42468</v>
      </c>
      <c r="H48" s="9">
        <v>36637</v>
      </c>
      <c r="I48" s="10" t="s">
        <v>33</v>
      </c>
      <c r="J48" s="9">
        <v>58</v>
      </c>
      <c r="K48" s="12" t="str">
        <f t="shared" si="0"/>
        <v>Below</v>
      </c>
      <c r="L48" s="12" t="str">
        <f t="shared" si="5"/>
        <v>Excellent</v>
      </c>
      <c r="M48" s="12" t="str">
        <f t="shared" si="1"/>
        <v>FALSE</v>
      </c>
      <c r="N48" s="12" t="str">
        <f t="shared" si="2"/>
        <v>NO</v>
      </c>
      <c r="O48" s="12" t="b">
        <f t="shared" si="6"/>
        <v>0</v>
      </c>
      <c r="R48" s="12">
        <f t="shared" si="3"/>
        <v>49526</v>
      </c>
      <c r="S48" s="13">
        <f t="shared" si="4"/>
        <v>41954</v>
      </c>
    </row>
    <row r="49" spans="1:19" ht="14.4">
      <c r="A49" s="9">
        <v>48</v>
      </c>
      <c r="B49" s="10" t="s">
        <v>84</v>
      </c>
      <c r="C49" s="9">
        <v>32</v>
      </c>
      <c r="D49" s="10" t="s">
        <v>19</v>
      </c>
      <c r="E49" s="10" t="s">
        <v>29</v>
      </c>
      <c r="F49" s="9">
        <v>30111</v>
      </c>
      <c r="G49" s="11">
        <v>43029</v>
      </c>
      <c r="H49" s="9">
        <v>16498</v>
      </c>
      <c r="I49" s="10" t="s">
        <v>33</v>
      </c>
      <c r="J49" s="9">
        <v>31</v>
      </c>
      <c r="K49" s="12" t="str">
        <f t="shared" si="0"/>
        <v>Below</v>
      </c>
      <c r="L49" s="12" t="str">
        <f t="shared" si="5"/>
        <v>Average</v>
      </c>
      <c r="M49" s="12" t="str">
        <f t="shared" si="1"/>
        <v>FALSE</v>
      </c>
      <c r="N49" s="12" t="str">
        <f t="shared" si="2"/>
        <v>NO</v>
      </c>
      <c r="O49" s="12" t="b">
        <f t="shared" si="6"/>
        <v>1</v>
      </c>
      <c r="R49" s="12">
        <f t="shared" si="3"/>
        <v>30111</v>
      </c>
      <c r="S49" s="13">
        <f t="shared" si="4"/>
        <v>42857</v>
      </c>
    </row>
    <row r="50" spans="1:19" ht="14.4">
      <c r="A50" s="9">
        <v>49</v>
      </c>
      <c r="B50" s="10" t="s">
        <v>85</v>
      </c>
      <c r="C50" s="9">
        <v>54</v>
      </c>
      <c r="D50" s="10" t="s">
        <v>19</v>
      </c>
      <c r="E50" s="10" t="s">
        <v>20</v>
      </c>
      <c r="F50" s="9">
        <v>43627</v>
      </c>
      <c r="G50" s="11">
        <v>43939</v>
      </c>
      <c r="H50" s="9">
        <v>37968</v>
      </c>
      <c r="I50" s="10" t="s">
        <v>21</v>
      </c>
      <c r="J50" s="9">
        <v>25</v>
      </c>
      <c r="K50" s="12" t="str">
        <f t="shared" si="0"/>
        <v>Below</v>
      </c>
      <c r="L50" s="12" t="str">
        <f t="shared" si="5"/>
        <v>Poor</v>
      </c>
      <c r="M50" s="12" t="str">
        <f t="shared" si="1"/>
        <v>FALSE</v>
      </c>
      <c r="N50" s="12" t="str">
        <f t="shared" si="2"/>
        <v>YES</v>
      </c>
      <c r="O50" s="12" t="b">
        <f t="shared" si="6"/>
        <v>1</v>
      </c>
      <c r="R50" s="12">
        <f t="shared" si="3"/>
        <v>43627</v>
      </c>
      <c r="S50" s="13">
        <f t="shared" si="4"/>
        <v>45049</v>
      </c>
    </row>
    <row r="51" spans="1:19" ht="14.4">
      <c r="A51" s="9">
        <v>50</v>
      </c>
      <c r="B51" s="10" t="s">
        <v>86</v>
      </c>
      <c r="C51" s="9">
        <v>53</v>
      </c>
      <c r="D51" s="10" t="s">
        <v>23</v>
      </c>
      <c r="E51" s="10" t="s">
        <v>41</v>
      </c>
      <c r="F51" s="9">
        <v>50514</v>
      </c>
      <c r="G51" s="11">
        <v>42222</v>
      </c>
      <c r="H51" s="9">
        <v>17681</v>
      </c>
      <c r="I51" s="10" t="s">
        <v>33</v>
      </c>
      <c r="J51" s="9">
        <v>23</v>
      </c>
      <c r="K51" s="12" t="str">
        <f t="shared" si="0"/>
        <v>Above</v>
      </c>
      <c r="L51" s="12" t="str">
        <f t="shared" si="5"/>
        <v>Poor</v>
      </c>
      <c r="M51" s="12" t="str">
        <f t="shared" si="1"/>
        <v>FALSE</v>
      </c>
      <c r="N51" s="12" t="str">
        <f t="shared" si="2"/>
        <v>NO</v>
      </c>
      <c r="O51" s="12" t="b">
        <f t="shared" si="6"/>
        <v>0</v>
      </c>
      <c r="R51" s="12">
        <f t="shared" si="3"/>
        <v>50514</v>
      </c>
      <c r="S51" s="13">
        <f t="shared" si="4"/>
        <v>44845</v>
      </c>
    </row>
    <row r="52" spans="1:19" ht="14.4">
      <c r="A52" s="9">
        <v>51</v>
      </c>
      <c r="B52" s="10" t="s">
        <v>87</v>
      </c>
      <c r="C52" s="9">
        <v>21</v>
      </c>
      <c r="D52" s="10" t="s">
        <v>23</v>
      </c>
      <c r="E52" s="10" t="s">
        <v>26</v>
      </c>
      <c r="F52" s="9">
        <v>60466</v>
      </c>
      <c r="G52" s="11">
        <v>41954</v>
      </c>
      <c r="H52" s="9">
        <v>17012</v>
      </c>
      <c r="I52" s="10" t="s">
        <v>30</v>
      </c>
      <c r="J52" s="9">
        <v>30</v>
      </c>
      <c r="K52" s="12" t="str">
        <f t="shared" si="0"/>
        <v>Above</v>
      </c>
      <c r="L52" s="12" t="str">
        <f t="shared" si="5"/>
        <v>Average</v>
      </c>
      <c r="M52" s="12" t="str">
        <f t="shared" si="1"/>
        <v>FALSE</v>
      </c>
      <c r="N52" s="12" t="str">
        <f t="shared" si="2"/>
        <v>YES</v>
      </c>
      <c r="O52" s="12" t="b">
        <f t="shared" si="6"/>
        <v>1</v>
      </c>
      <c r="R52" s="12">
        <f t="shared" si="3"/>
        <v>60466</v>
      </c>
      <c r="S52" s="13">
        <f t="shared" si="4"/>
        <v>43504</v>
      </c>
    </row>
    <row r="53" spans="1:19" ht="14.4">
      <c r="A53" s="9">
        <v>52</v>
      </c>
      <c r="B53" s="10" t="s">
        <v>88</v>
      </c>
      <c r="C53" s="9">
        <v>55</v>
      </c>
      <c r="D53" s="10" t="s">
        <v>19</v>
      </c>
      <c r="E53" s="10" t="s">
        <v>41</v>
      </c>
      <c r="F53" s="9">
        <v>43355</v>
      </c>
      <c r="G53" s="11">
        <v>42857</v>
      </c>
      <c r="H53" s="9">
        <v>19881</v>
      </c>
      <c r="I53" s="10" t="s">
        <v>21</v>
      </c>
      <c r="J53" s="9">
        <v>26</v>
      </c>
      <c r="K53" s="12" t="str">
        <f t="shared" si="0"/>
        <v>Below</v>
      </c>
      <c r="L53" s="12" t="str">
        <f t="shared" si="5"/>
        <v>Poor</v>
      </c>
      <c r="M53" s="12" t="str">
        <f t="shared" si="1"/>
        <v>FALSE</v>
      </c>
      <c r="N53" s="12" t="str">
        <f t="shared" si="2"/>
        <v>NO</v>
      </c>
      <c r="O53" s="12" t="b">
        <f t="shared" si="6"/>
        <v>0</v>
      </c>
      <c r="R53" s="12">
        <f t="shared" si="3"/>
        <v>43355</v>
      </c>
      <c r="S53" s="13">
        <f t="shared" si="4"/>
        <v>43853</v>
      </c>
    </row>
    <row r="54" spans="1:19" ht="14.4">
      <c r="A54" s="9">
        <v>53</v>
      </c>
      <c r="B54" s="10" t="s">
        <v>89</v>
      </c>
      <c r="C54" s="9">
        <v>55</v>
      </c>
      <c r="D54" s="10" t="s">
        <v>23</v>
      </c>
      <c r="E54" s="10" t="s">
        <v>29</v>
      </c>
      <c r="F54" s="9">
        <v>34592</v>
      </c>
      <c r="G54" s="11">
        <v>45049</v>
      </c>
      <c r="H54" s="9">
        <v>29803</v>
      </c>
      <c r="I54" s="10" t="s">
        <v>21</v>
      </c>
      <c r="J54" s="9">
        <v>29</v>
      </c>
      <c r="K54" s="12" t="str">
        <f t="shared" si="0"/>
        <v>Below</v>
      </c>
      <c r="L54" s="12" t="str">
        <f t="shared" si="5"/>
        <v>Poor</v>
      </c>
      <c r="M54" s="12" t="str">
        <f t="shared" si="1"/>
        <v>FALSE</v>
      </c>
      <c r="N54" s="12" t="str">
        <f t="shared" si="2"/>
        <v>NO</v>
      </c>
      <c r="O54" s="12" t="b">
        <f t="shared" si="6"/>
        <v>1</v>
      </c>
      <c r="R54" s="12">
        <f t="shared" si="3"/>
        <v>34592</v>
      </c>
      <c r="S54" s="13">
        <f t="shared" si="4"/>
        <v>42557</v>
      </c>
    </row>
    <row r="55" spans="1:19" ht="14.4">
      <c r="A55" s="9">
        <v>54</v>
      </c>
      <c r="B55" s="10" t="s">
        <v>90</v>
      </c>
      <c r="C55" s="9">
        <v>55</v>
      </c>
      <c r="D55" s="10" t="s">
        <v>19</v>
      </c>
      <c r="E55" s="10" t="s">
        <v>26</v>
      </c>
      <c r="F55" s="9">
        <v>58324</v>
      </c>
      <c r="G55" s="11">
        <v>44845</v>
      </c>
      <c r="H55" s="9">
        <v>19170</v>
      </c>
      <c r="I55" s="10" t="s">
        <v>33</v>
      </c>
      <c r="J55" s="9">
        <v>43</v>
      </c>
      <c r="K55" s="12" t="str">
        <f t="shared" si="0"/>
        <v>Above</v>
      </c>
      <c r="L55" s="12" t="str">
        <f t="shared" si="5"/>
        <v>Good</v>
      </c>
      <c r="M55" s="12" t="str">
        <f t="shared" si="1"/>
        <v>FALSE</v>
      </c>
      <c r="N55" s="12" t="str">
        <f t="shared" si="2"/>
        <v>NO</v>
      </c>
      <c r="O55" s="12" t="b">
        <f t="shared" si="6"/>
        <v>1</v>
      </c>
      <c r="R55" s="12">
        <f t="shared" si="3"/>
        <v>58324</v>
      </c>
      <c r="S55" s="13">
        <f t="shared" si="4"/>
        <v>44244</v>
      </c>
    </row>
    <row r="56" spans="1:19" ht="14.4">
      <c r="A56" s="9">
        <v>55</v>
      </c>
      <c r="B56" s="10" t="s">
        <v>91</v>
      </c>
      <c r="C56" s="9">
        <v>26</v>
      </c>
      <c r="D56" s="10" t="s">
        <v>19</v>
      </c>
      <c r="E56" s="10" t="s">
        <v>41</v>
      </c>
      <c r="F56" s="9">
        <v>72194</v>
      </c>
      <c r="G56" s="11">
        <v>43504</v>
      </c>
      <c r="H56" s="9">
        <v>17352</v>
      </c>
      <c r="I56" s="10" t="s">
        <v>21</v>
      </c>
      <c r="J56" s="9">
        <v>26</v>
      </c>
      <c r="K56" s="12" t="str">
        <f t="shared" si="0"/>
        <v>Above</v>
      </c>
      <c r="L56" s="12" t="str">
        <f t="shared" si="5"/>
        <v>Poor</v>
      </c>
      <c r="M56" s="12" t="str">
        <f t="shared" si="1"/>
        <v>FALSE</v>
      </c>
      <c r="N56" s="12" t="str">
        <f t="shared" si="2"/>
        <v>YES</v>
      </c>
      <c r="O56" s="12" t="b">
        <f t="shared" si="6"/>
        <v>0</v>
      </c>
      <c r="R56" s="12">
        <f t="shared" si="3"/>
        <v>72194</v>
      </c>
      <c r="S56" s="13">
        <f t="shared" si="4"/>
        <v>44842</v>
      </c>
    </row>
    <row r="57" spans="1:19" ht="14.4">
      <c r="A57" s="9">
        <v>56</v>
      </c>
      <c r="B57" s="10" t="s">
        <v>92</v>
      </c>
      <c r="C57" s="9">
        <v>37</v>
      </c>
      <c r="D57" s="10" t="s">
        <v>19</v>
      </c>
      <c r="E57" s="10" t="s">
        <v>41</v>
      </c>
      <c r="F57" s="9">
        <v>52055</v>
      </c>
      <c r="G57" s="11">
        <v>43853</v>
      </c>
      <c r="H57" s="9">
        <v>29240</v>
      </c>
      <c r="I57" s="10" t="s">
        <v>21</v>
      </c>
      <c r="J57" s="9">
        <v>59</v>
      </c>
      <c r="K57" s="12" t="str">
        <f t="shared" si="0"/>
        <v>Above</v>
      </c>
      <c r="L57" s="12" t="str">
        <f t="shared" si="5"/>
        <v>Excellent</v>
      </c>
      <c r="M57" s="12" t="str">
        <f t="shared" si="1"/>
        <v>FALSE</v>
      </c>
      <c r="N57" s="12" t="str">
        <f t="shared" si="2"/>
        <v>NO</v>
      </c>
      <c r="O57" s="12" t="b">
        <f t="shared" si="6"/>
        <v>0</v>
      </c>
      <c r="R57" s="12">
        <f t="shared" si="3"/>
        <v>52055</v>
      </c>
      <c r="S57" s="13">
        <f t="shared" si="4"/>
        <v>43532</v>
      </c>
    </row>
    <row r="58" spans="1:19" ht="14.4">
      <c r="A58" s="9">
        <v>57</v>
      </c>
      <c r="B58" s="10" t="s">
        <v>93</v>
      </c>
      <c r="C58" s="9">
        <v>52</v>
      </c>
      <c r="D58" s="10" t="s">
        <v>23</v>
      </c>
      <c r="E58" s="10" t="s">
        <v>7</v>
      </c>
      <c r="F58" s="9">
        <v>64063</v>
      </c>
      <c r="G58" s="11">
        <v>42557</v>
      </c>
      <c r="H58" s="9">
        <v>12142</v>
      </c>
      <c r="I58" s="10" t="s">
        <v>21</v>
      </c>
      <c r="J58" s="9">
        <v>24</v>
      </c>
      <c r="K58" s="12" t="str">
        <f t="shared" si="0"/>
        <v>Above</v>
      </c>
      <c r="L58" s="12" t="str">
        <f t="shared" si="5"/>
        <v>Poor</v>
      </c>
      <c r="M58" s="12" t="str">
        <f t="shared" si="1"/>
        <v>FALSE</v>
      </c>
      <c r="N58" s="12" t="str">
        <f t="shared" si="2"/>
        <v>YES</v>
      </c>
      <c r="O58" s="12" t="b">
        <f t="shared" si="6"/>
        <v>1</v>
      </c>
      <c r="R58" s="12">
        <f t="shared" si="3"/>
        <v>64063</v>
      </c>
      <c r="S58" s="13">
        <f t="shared" si="4"/>
        <v>43454</v>
      </c>
    </row>
    <row r="59" spans="1:19" ht="14.4">
      <c r="A59" s="9">
        <v>58</v>
      </c>
      <c r="B59" s="10" t="s">
        <v>94</v>
      </c>
      <c r="C59" s="9">
        <v>44</v>
      </c>
      <c r="D59" s="10" t="s">
        <v>19</v>
      </c>
      <c r="E59" s="10" t="s">
        <v>29</v>
      </c>
      <c r="F59" s="9">
        <v>71515</v>
      </c>
      <c r="G59" s="11">
        <v>44244</v>
      </c>
      <c r="H59" s="9">
        <v>31876</v>
      </c>
      <c r="I59" s="10" t="s">
        <v>33</v>
      </c>
      <c r="J59" s="9">
        <v>36</v>
      </c>
      <c r="K59" s="12" t="str">
        <f t="shared" si="0"/>
        <v>Above</v>
      </c>
      <c r="L59" s="12" t="str">
        <f t="shared" si="5"/>
        <v>Average</v>
      </c>
      <c r="M59" s="12" t="str">
        <f t="shared" si="1"/>
        <v>FALSE</v>
      </c>
      <c r="N59" s="12" t="str">
        <f t="shared" si="2"/>
        <v>YES</v>
      </c>
      <c r="O59" s="12" t="b">
        <f t="shared" si="6"/>
        <v>1</v>
      </c>
      <c r="R59" s="12">
        <f t="shared" si="3"/>
        <v>71515</v>
      </c>
      <c r="S59" s="13">
        <f t="shared" si="4"/>
        <v>43191</v>
      </c>
    </row>
    <row r="60" spans="1:19" ht="14.4">
      <c r="A60" s="9">
        <v>59</v>
      </c>
      <c r="B60" s="10" t="s">
        <v>95</v>
      </c>
      <c r="C60" s="9">
        <v>36</v>
      </c>
      <c r="D60" s="10" t="s">
        <v>19</v>
      </c>
      <c r="E60" s="10" t="s">
        <v>26</v>
      </c>
      <c r="F60" s="9">
        <v>38571</v>
      </c>
      <c r="G60" s="11">
        <v>44842</v>
      </c>
      <c r="H60" s="9">
        <v>16927</v>
      </c>
      <c r="I60" s="10" t="s">
        <v>27</v>
      </c>
      <c r="J60" s="9">
        <v>45</v>
      </c>
      <c r="K60" s="12" t="str">
        <f t="shared" si="0"/>
        <v>Below</v>
      </c>
      <c r="L60" s="12" t="str">
        <f t="shared" si="5"/>
        <v>Good</v>
      </c>
      <c r="M60" s="12" t="str">
        <f t="shared" si="1"/>
        <v>FALSE</v>
      </c>
      <c r="N60" s="12" t="str">
        <f t="shared" si="2"/>
        <v>NO</v>
      </c>
      <c r="O60" s="12" t="b">
        <f t="shared" si="6"/>
        <v>1</v>
      </c>
      <c r="R60" s="12">
        <f t="shared" si="3"/>
        <v>38571</v>
      </c>
      <c r="S60" s="13">
        <f t="shared" si="4"/>
        <v>42558</v>
      </c>
    </row>
    <row r="61" spans="1:19" ht="14.4">
      <c r="A61" s="9">
        <v>60</v>
      </c>
      <c r="B61" s="10" t="s">
        <v>96</v>
      </c>
      <c r="C61" s="9">
        <v>23</v>
      </c>
      <c r="D61" s="10" t="s">
        <v>23</v>
      </c>
      <c r="E61" s="10" t="s">
        <v>20</v>
      </c>
      <c r="F61" s="9">
        <v>58107</v>
      </c>
      <c r="G61" s="11">
        <v>43532</v>
      </c>
      <c r="H61" s="9">
        <v>25284</v>
      </c>
      <c r="I61" s="10" t="s">
        <v>21</v>
      </c>
      <c r="J61" s="9">
        <v>42</v>
      </c>
      <c r="K61" s="12" t="str">
        <f t="shared" si="0"/>
        <v>Above</v>
      </c>
      <c r="L61" s="12" t="str">
        <f t="shared" si="5"/>
        <v>Good</v>
      </c>
      <c r="M61" s="12" t="str">
        <f t="shared" si="1"/>
        <v>FALSE</v>
      </c>
      <c r="N61" s="12" t="str">
        <f t="shared" si="2"/>
        <v>YES</v>
      </c>
      <c r="O61" s="12" t="b">
        <f t="shared" si="6"/>
        <v>1</v>
      </c>
      <c r="R61" s="12">
        <f t="shared" si="3"/>
        <v>58107</v>
      </c>
      <c r="S61" s="13">
        <f t="shared" si="4"/>
        <v>43312</v>
      </c>
    </row>
    <row r="62" spans="1:19" ht="14.4">
      <c r="A62" s="9">
        <v>61</v>
      </c>
      <c r="B62" s="10" t="s">
        <v>97</v>
      </c>
      <c r="C62" s="9">
        <v>48</v>
      </c>
      <c r="D62" s="10" t="s">
        <v>19</v>
      </c>
      <c r="E62" s="10" t="s">
        <v>26</v>
      </c>
      <c r="F62" s="9">
        <v>61988</v>
      </c>
      <c r="G62" s="11">
        <v>43454</v>
      </c>
      <c r="H62" s="9">
        <v>10594</v>
      </c>
      <c r="I62" s="10" t="s">
        <v>30</v>
      </c>
      <c r="J62" s="9">
        <v>26</v>
      </c>
      <c r="K62" s="12" t="str">
        <f t="shared" si="0"/>
        <v>Above</v>
      </c>
      <c r="L62" s="12" t="str">
        <f t="shared" si="5"/>
        <v>Poor</v>
      </c>
      <c r="M62" s="12" t="str">
        <f t="shared" si="1"/>
        <v>FALSE</v>
      </c>
      <c r="N62" s="12" t="str">
        <f t="shared" si="2"/>
        <v>YES</v>
      </c>
      <c r="O62" s="12" t="b">
        <f t="shared" si="6"/>
        <v>1</v>
      </c>
      <c r="R62" s="12">
        <f t="shared" si="3"/>
        <v>61988</v>
      </c>
      <c r="S62" s="13">
        <f t="shared" si="4"/>
        <v>42788</v>
      </c>
    </row>
    <row r="63" spans="1:19" ht="14.4">
      <c r="A63" s="9">
        <v>62</v>
      </c>
      <c r="B63" s="10" t="s">
        <v>98</v>
      </c>
      <c r="C63" s="9">
        <v>60</v>
      </c>
      <c r="D63" s="10" t="s">
        <v>19</v>
      </c>
      <c r="E63" s="10" t="s">
        <v>20</v>
      </c>
      <c r="F63" s="9">
        <v>49014</v>
      </c>
      <c r="G63" s="11">
        <v>43191</v>
      </c>
      <c r="H63" s="9">
        <v>13213</v>
      </c>
      <c r="I63" s="10" t="s">
        <v>30</v>
      </c>
      <c r="J63" s="9">
        <v>37</v>
      </c>
      <c r="K63" s="12" t="str">
        <f t="shared" si="0"/>
        <v>Below</v>
      </c>
      <c r="L63" s="12" t="str">
        <f t="shared" si="5"/>
        <v>Average</v>
      </c>
      <c r="M63" s="12" t="str">
        <f t="shared" si="1"/>
        <v>FALSE</v>
      </c>
      <c r="N63" s="12" t="str">
        <f t="shared" si="2"/>
        <v>YES</v>
      </c>
      <c r="O63" s="12" t="b">
        <f t="shared" si="6"/>
        <v>1</v>
      </c>
      <c r="R63" s="12">
        <f t="shared" si="3"/>
        <v>49014</v>
      </c>
      <c r="S63" s="13">
        <f t="shared" si="4"/>
        <v>45222</v>
      </c>
    </row>
    <row r="64" spans="1:19" ht="14.4">
      <c r="A64" s="9">
        <v>63</v>
      </c>
      <c r="B64" s="10" t="s">
        <v>99</v>
      </c>
      <c r="C64" s="9">
        <v>42</v>
      </c>
      <c r="D64" s="10" t="s">
        <v>23</v>
      </c>
      <c r="E64" s="10" t="s">
        <v>20</v>
      </c>
      <c r="F64" s="9">
        <v>40744</v>
      </c>
      <c r="G64" s="11">
        <v>42558</v>
      </c>
      <c r="H64" s="9">
        <v>27273</v>
      </c>
      <c r="I64" s="10" t="s">
        <v>33</v>
      </c>
      <c r="J64" s="9">
        <v>44</v>
      </c>
      <c r="K64" s="12" t="str">
        <f t="shared" si="0"/>
        <v>Below</v>
      </c>
      <c r="L64" s="12" t="str">
        <f t="shared" si="5"/>
        <v>Good</v>
      </c>
      <c r="M64" s="12" t="str">
        <f t="shared" si="1"/>
        <v>FALSE</v>
      </c>
      <c r="N64" s="12" t="str">
        <f t="shared" si="2"/>
        <v>YES</v>
      </c>
      <c r="O64" s="12" t="b">
        <f t="shared" si="6"/>
        <v>1</v>
      </c>
      <c r="R64" s="12">
        <f t="shared" si="3"/>
        <v>40744</v>
      </c>
      <c r="S64" s="13">
        <f t="shared" si="4"/>
        <v>42235</v>
      </c>
    </row>
    <row r="65" spans="1:19" ht="14.4">
      <c r="A65" s="9">
        <v>64</v>
      </c>
      <c r="B65" s="10" t="s">
        <v>100</v>
      </c>
      <c r="C65" s="9">
        <v>36</v>
      </c>
      <c r="D65" s="10" t="s">
        <v>19</v>
      </c>
      <c r="E65" s="10" t="s">
        <v>26</v>
      </c>
      <c r="F65" s="9">
        <v>58110</v>
      </c>
      <c r="G65" s="11">
        <v>43312</v>
      </c>
      <c r="H65" s="9">
        <v>21278</v>
      </c>
      <c r="I65" s="10" t="s">
        <v>30</v>
      </c>
      <c r="J65" s="9">
        <v>59</v>
      </c>
      <c r="K65" s="12" t="str">
        <f t="shared" si="0"/>
        <v>Above</v>
      </c>
      <c r="L65" s="12" t="str">
        <f t="shared" si="5"/>
        <v>Excellent</v>
      </c>
      <c r="M65" s="12" t="str">
        <f t="shared" si="1"/>
        <v>FALSE</v>
      </c>
      <c r="N65" s="12" t="str">
        <f t="shared" si="2"/>
        <v>NO</v>
      </c>
      <c r="O65" s="12" t="b">
        <f t="shared" si="6"/>
        <v>1</v>
      </c>
      <c r="R65" s="12">
        <f t="shared" si="3"/>
        <v>58110</v>
      </c>
      <c r="S65" s="13">
        <f t="shared" si="4"/>
        <v>43508</v>
      </c>
    </row>
    <row r="66" spans="1:19" ht="14.4">
      <c r="A66" s="9">
        <v>65</v>
      </c>
      <c r="B66" s="10" t="s">
        <v>101</v>
      </c>
      <c r="C66" s="9">
        <v>35</v>
      </c>
      <c r="D66" s="10" t="s">
        <v>19</v>
      </c>
      <c r="E66" s="10" t="s">
        <v>29</v>
      </c>
      <c r="F66" s="9">
        <v>75947</v>
      </c>
      <c r="G66" s="11">
        <v>42788</v>
      </c>
      <c r="H66" s="9">
        <v>14363</v>
      </c>
      <c r="I66" s="10" t="s">
        <v>33</v>
      </c>
      <c r="J66" s="9">
        <v>53</v>
      </c>
      <c r="K66" s="12" t="str">
        <f t="shared" si="0"/>
        <v>Above</v>
      </c>
      <c r="L66" s="12" t="str">
        <f t="shared" si="5"/>
        <v>Excellent</v>
      </c>
      <c r="M66" s="12" t="str">
        <f t="shared" si="1"/>
        <v>FALSE</v>
      </c>
      <c r="N66" s="12" t="str">
        <f t="shared" si="2"/>
        <v>YES</v>
      </c>
      <c r="O66" s="12" t="b">
        <f t="shared" si="6"/>
        <v>1</v>
      </c>
      <c r="R66" s="12">
        <f t="shared" si="3"/>
        <v>75947</v>
      </c>
      <c r="S66" s="13">
        <f t="shared" si="4"/>
        <v>45328</v>
      </c>
    </row>
    <row r="67" spans="1:19" ht="14.4">
      <c r="A67" s="9">
        <v>66</v>
      </c>
      <c r="B67" s="10" t="s">
        <v>102</v>
      </c>
      <c r="C67" s="9">
        <v>47</v>
      </c>
      <c r="D67" s="10" t="s">
        <v>19</v>
      </c>
      <c r="E67" s="10" t="s">
        <v>29</v>
      </c>
      <c r="F67" s="9">
        <v>37978</v>
      </c>
      <c r="G67" s="11">
        <v>45222</v>
      </c>
      <c r="H67" s="9">
        <v>32521</v>
      </c>
      <c r="I67" s="10" t="s">
        <v>30</v>
      </c>
      <c r="J67" s="9">
        <v>39</v>
      </c>
      <c r="K67" s="12" t="str">
        <f t="shared" si="0"/>
        <v>Below</v>
      </c>
      <c r="L67" s="12" t="str">
        <f t="shared" ref="L67:L130" si="7">_xlfn.IFS(J67&gt;=50,"Excellent",J67&gt;=40,"Good",J67&gt;=30,"Average",J67&lt;30,"Poor")</f>
        <v>Average</v>
      </c>
      <c r="M67" s="12" t="str">
        <f t="shared" si="1"/>
        <v>FALSE</v>
      </c>
      <c r="N67" s="12" t="str">
        <f t="shared" si="2"/>
        <v>NO</v>
      </c>
      <c r="O67" s="12" t="b">
        <f t="shared" si="6"/>
        <v>1</v>
      </c>
      <c r="R67" s="12">
        <f t="shared" si="3"/>
        <v>37978</v>
      </c>
      <c r="S67" s="13">
        <f t="shared" si="4"/>
        <v>43518</v>
      </c>
    </row>
    <row r="68" spans="1:19" ht="14.4">
      <c r="A68" s="9">
        <v>67</v>
      </c>
      <c r="B68" s="10" t="s">
        <v>103</v>
      </c>
      <c r="C68" s="9">
        <v>60</v>
      </c>
      <c r="D68" s="10" t="s">
        <v>23</v>
      </c>
      <c r="E68" s="10" t="s">
        <v>29</v>
      </c>
      <c r="F68" s="9">
        <v>55541</v>
      </c>
      <c r="G68" s="11">
        <v>42235</v>
      </c>
      <c r="H68" s="9">
        <v>16011</v>
      </c>
      <c r="I68" s="10" t="s">
        <v>30</v>
      </c>
      <c r="J68" s="9">
        <v>25</v>
      </c>
      <c r="K68" s="12" t="str">
        <f t="shared" si="0"/>
        <v>Above</v>
      </c>
      <c r="L68" s="12" t="str">
        <f t="shared" si="7"/>
        <v>Poor</v>
      </c>
      <c r="M68" s="12" t="str">
        <f t="shared" si="1"/>
        <v>FALSE</v>
      </c>
      <c r="N68" s="12" t="str">
        <f t="shared" si="2"/>
        <v>NO</v>
      </c>
      <c r="O68" s="12" t="b">
        <f t="shared" si="6"/>
        <v>1</v>
      </c>
      <c r="R68" s="12">
        <f t="shared" si="3"/>
        <v>55541</v>
      </c>
      <c r="S68" s="13">
        <f t="shared" si="4"/>
        <v>44207</v>
      </c>
    </row>
    <row r="69" spans="1:19" ht="14.4">
      <c r="A69" s="9">
        <v>68</v>
      </c>
      <c r="B69" s="10" t="s">
        <v>104</v>
      </c>
      <c r="C69" s="9">
        <v>22</v>
      </c>
      <c r="D69" s="10" t="s">
        <v>19</v>
      </c>
      <c r="E69" s="10" t="s">
        <v>26</v>
      </c>
      <c r="F69" s="9">
        <v>45508</v>
      </c>
      <c r="G69" s="11">
        <v>43508</v>
      </c>
      <c r="H69" s="9">
        <v>16901</v>
      </c>
      <c r="I69" s="10" t="s">
        <v>21</v>
      </c>
      <c r="J69" s="9">
        <v>33</v>
      </c>
      <c r="K69" s="12" t="str">
        <f t="shared" si="0"/>
        <v>Below</v>
      </c>
      <c r="L69" s="12" t="str">
        <f t="shared" si="7"/>
        <v>Average</v>
      </c>
      <c r="M69" s="12" t="str">
        <f t="shared" si="1"/>
        <v>TRUE</v>
      </c>
      <c r="N69" s="12" t="str">
        <f t="shared" si="2"/>
        <v>NO</v>
      </c>
      <c r="O69" s="12" t="b">
        <f t="shared" si="6"/>
        <v>1</v>
      </c>
      <c r="R69" s="12">
        <f t="shared" si="3"/>
        <v>45508</v>
      </c>
      <c r="S69" s="13">
        <f t="shared" si="4"/>
        <v>42920</v>
      </c>
    </row>
    <row r="70" spans="1:19" ht="14.4">
      <c r="A70" s="9">
        <v>69</v>
      </c>
      <c r="B70" s="10" t="s">
        <v>105</v>
      </c>
      <c r="C70" s="9">
        <v>39</v>
      </c>
      <c r="D70" s="10" t="s">
        <v>23</v>
      </c>
      <c r="E70" s="10" t="s">
        <v>7</v>
      </c>
      <c r="F70" s="9">
        <v>30135</v>
      </c>
      <c r="G70" s="11">
        <v>45328</v>
      </c>
      <c r="H70" s="9">
        <v>28340</v>
      </c>
      <c r="I70" s="10" t="s">
        <v>27</v>
      </c>
      <c r="J70" s="9">
        <v>53</v>
      </c>
      <c r="K70" s="12" t="str">
        <f t="shared" si="0"/>
        <v>Below</v>
      </c>
      <c r="L70" s="12" t="str">
        <f t="shared" si="7"/>
        <v>Excellent</v>
      </c>
      <c r="M70" s="12" t="str">
        <f t="shared" si="1"/>
        <v>FALSE</v>
      </c>
      <c r="N70" s="12" t="str">
        <f t="shared" si="2"/>
        <v>NO</v>
      </c>
      <c r="O70" s="12" t="b">
        <f t="shared" si="6"/>
        <v>1</v>
      </c>
      <c r="R70" s="12">
        <f t="shared" si="3"/>
        <v>30135</v>
      </c>
      <c r="S70" s="13">
        <f t="shared" si="4"/>
        <v>44091</v>
      </c>
    </row>
    <row r="71" spans="1:19" ht="14.4">
      <c r="A71" s="9">
        <v>70</v>
      </c>
      <c r="B71" s="10" t="s">
        <v>106</v>
      </c>
      <c r="C71" s="9">
        <v>22</v>
      </c>
      <c r="D71" s="10" t="s">
        <v>23</v>
      </c>
      <c r="E71" s="10" t="s">
        <v>7</v>
      </c>
      <c r="F71" s="9">
        <v>75728</v>
      </c>
      <c r="G71" s="11">
        <v>43518</v>
      </c>
      <c r="H71" s="9">
        <v>31020</v>
      </c>
      <c r="I71" s="10" t="s">
        <v>21</v>
      </c>
      <c r="J71" s="9">
        <v>54</v>
      </c>
      <c r="K71" s="12" t="str">
        <f t="shared" si="0"/>
        <v>Above</v>
      </c>
      <c r="L71" s="12" t="str">
        <f t="shared" si="7"/>
        <v>Excellent</v>
      </c>
      <c r="M71" s="12" t="str">
        <f t="shared" si="1"/>
        <v>FALSE</v>
      </c>
      <c r="N71" s="12" t="str">
        <f t="shared" si="2"/>
        <v>YES</v>
      </c>
      <c r="O71" s="12" t="b">
        <f t="shared" si="6"/>
        <v>1</v>
      </c>
      <c r="R71" s="12">
        <f t="shared" si="3"/>
        <v>75728</v>
      </c>
      <c r="S71" s="13">
        <f t="shared" si="4"/>
        <v>44615</v>
      </c>
    </row>
    <row r="72" spans="1:19" ht="14.4">
      <c r="A72" s="9">
        <v>71</v>
      </c>
      <c r="B72" s="10" t="s">
        <v>107</v>
      </c>
      <c r="C72" s="9">
        <v>26</v>
      </c>
      <c r="D72" s="10" t="s">
        <v>19</v>
      </c>
      <c r="E72" s="10" t="s">
        <v>41</v>
      </c>
      <c r="F72" s="9">
        <v>51724</v>
      </c>
      <c r="G72" s="11">
        <v>44207</v>
      </c>
      <c r="H72" s="9">
        <v>27123</v>
      </c>
      <c r="I72" s="10" t="s">
        <v>30</v>
      </c>
      <c r="J72" s="9">
        <v>36</v>
      </c>
      <c r="K72" s="12" t="str">
        <f t="shared" si="0"/>
        <v>Above</v>
      </c>
      <c r="L72" s="12" t="str">
        <f t="shared" si="7"/>
        <v>Average</v>
      </c>
      <c r="M72" s="12" t="str">
        <f t="shared" si="1"/>
        <v>FALSE</v>
      </c>
      <c r="N72" s="12" t="str">
        <f t="shared" si="2"/>
        <v>NO</v>
      </c>
      <c r="O72" s="12" t="b">
        <f t="shared" si="6"/>
        <v>0</v>
      </c>
      <c r="R72" s="12">
        <f t="shared" si="3"/>
        <v>51724</v>
      </c>
      <c r="S72" s="13">
        <f t="shared" si="4"/>
        <v>42487</v>
      </c>
    </row>
    <row r="73" spans="1:19" ht="14.4">
      <c r="A73" s="9">
        <v>72</v>
      </c>
      <c r="B73" s="10" t="s">
        <v>108</v>
      </c>
      <c r="C73" s="9">
        <v>21</v>
      </c>
      <c r="D73" s="10" t="s">
        <v>23</v>
      </c>
      <c r="E73" s="10" t="s">
        <v>20</v>
      </c>
      <c r="F73" s="9">
        <v>77886</v>
      </c>
      <c r="G73" s="11">
        <v>42920</v>
      </c>
      <c r="H73" s="9">
        <v>30080</v>
      </c>
      <c r="I73" s="10" t="s">
        <v>21</v>
      </c>
      <c r="J73" s="9">
        <v>27</v>
      </c>
      <c r="K73" s="12" t="str">
        <f t="shared" si="0"/>
        <v>Above</v>
      </c>
      <c r="L73" s="12" t="str">
        <f t="shared" si="7"/>
        <v>Poor</v>
      </c>
      <c r="M73" s="12" t="str">
        <f t="shared" si="1"/>
        <v>FALSE</v>
      </c>
      <c r="N73" s="12" t="str">
        <f t="shared" si="2"/>
        <v>YES</v>
      </c>
      <c r="O73" s="12" t="b">
        <f t="shared" si="6"/>
        <v>1</v>
      </c>
      <c r="R73" s="12">
        <f t="shared" si="3"/>
        <v>77886</v>
      </c>
      <c r="S73" s="13">
        <f t="shared" si="4"/>
        <v>43353</v>
      </c>
    </row>
    <row r="74" spans="1:19" ht="14.4">
      <c r="A74" s="9">
        <v>73</v>
      </c>
      <c r="B74" s="10" t="s">
        <v>109</v>
      </c>
      <c r="C74" s="9">
        <v>41</v>
      </c>
      <c r="D74" s="10" t="s">
        <v>23</v>
      </c>
      <c r="E74" s="10" t="s">
        <v>29</v>
      </c>
      <c r="F74" s="9">
        <v>35220</v>
      </c>
      <c r="G74" s="11">
        <v>44091</v>
      </c>
      <c r="H74" s="9">
        <v>29444</v>
      </c>
      <c r="I74" s="10" t="s">
        <v>33</v>
      </c>
      <c r="J74" s="9">
        <v>53</v>
      </c>
      <c r="K74" s="12" t="str">
        <f t="shared" si="0"/>
        <v>Below</v>
      </c>
      <c r="L74" s="12" t="str">
        <f t="shared" si="7"/>
        <v>Excellent</v>
      </c>
      <c r="M74" s="12" t="str">
        <f t="shared" si="1"/>
        <v>FALSE</v>
      </c>
      <c r="N74" s="12" t="str">
        <f t="shared" si="2"/>
        <v>NO</v>
      </c>
      <c r="O74" s="12" t="b">
        <f t="shared" si="6"/>
        <v>1</v>
      </c>
      <c r="R74" s="12">
        <f t="shared" si="3"/>
        <v>35220</v>
      </c>
      <c r="S74" s="13">
        <f t="shared" si="4"/>
        <v>42913</v>
      </c>
    </row>
    <row r="75" spans="1:19" ht="14.4">
      <c r="A75" s="9">
        <v>74</v>
      </c>
      <c r="B75" s="10" t="s">
        <v>110</v>
      </c>
      <c r="C75" s="9">
        <v>58</v>
      </c>
      <c r="D75" s="10" t="s">
        <v>23</v>
      </c>
      <c r="E75" s="10" t="s">
        <v>29</v>
      </c>
      <c r="F75" s="9">
        <v>51321</v>
      </c>
      <c r="G75" s="11">
        <v>44615</v>
      </c>
      <c r="H75" s="9">
        <v>29006</v>
      </c>
      <c r="I75" s="10" t="s">
        <v>33</v>
      </c>
      <c r="J75" s="9">
        <v>53</v>
      </c>
      <c r="K75" s="12" t="str">
        <f t="shared" si="0"/>
        <v>Above</v>
      </c>
      <c r="L75" s="12" t="str">
        <f t="shared" si="7"/>
        <v>Excellent</v>
      </c>
      <c r="M75" s="12" t="str">
        <f t="shared" si="1"/>
        <v>FALSE</v>
      </c>
      <c r="N75" s="12" t="str">
        <f t="shared" si="2"/>
        <v>NO</v>
      </c>
      <c r="O75" s="12" t="b">
        <f t="shared" si="6"/>
        <v>1</v>
      </c>
      <c r="R75" s="12">
        <f t="shared" si="3"/>
        <v>51321</v>
      </c>
      <c r="S75" s="13">
        <f t="shared" si="4"/>
        <v>42283</v>
      </c>
    </row>
    <row r="76" spans="1:19" ht="14.4">
      <c r="A76" s="9">
        <v>75</v>
      </c>
      <c r="B76" s="10" t="s">
        <v>111</v>
      </c>
      <c r="C76" s="9">
        <v>29</v>
      </c>
      <c r="D76" s="10" t="s">
        <v>23</v>
      </c>
      <c r="E76" s="10" t="s">
        <v>41</v>
      </c>
      <c r="F76" s="9">
        <v>61527</v>
      </c>
      <c r="G76" s="11">
        <v>42487</v>
      </c>
      <c r="H76" s="9">
        <v>21871</v>
      </c>
      <c r="I76" s="10" t="s">
        <v>33</v>
      </c>
      <c r="J76" s="9">
        <v>34</v>
      </c>
      <c r="K76" s="12" t="str">
        <f t="shared" si="0"/>
        <v>Above</v>
      </c>
      <c r="L76" s="12" t="str">
        <f t="shared" si="7"/>
        <v>Average</v>
      </c>
      <c r="M76" s="12" t="str">
        <f t="shared" si="1"/>
        <v>FALSE</v>
      </c>
      <c r="N76" s="12" t="str">
        <f t="shared" si="2"/>
        <v>YES</v>
      </c>
      <c r="O76" s="12" t="b">
        <f t="shared" si="6"/>
        <v>0</v>
      </c>
      <c r="R76" s="12">
        <f t="shared" si="3"/>
        <v>61527</v>
      </c>
      <c r="S76" s="13">
        <f t="shared" si="4"/>
        <v>43038</v>
      </c>
    </row>
    <row r="77" spans="1:19" ht="14.4">
      <c r="A77" s="9">
        <v>76</v>
      </c>
      <c r="B77" s="10" t="s">
        <v>112</v>
      </c>
      <c r="C77" s="9">
        <v>21</v>
      </c>
      <c r="D77" s="10" t="s">
        <v>19</v>
      </c>
      <c r="E77" s="10" t="s">
        <v>29</v>
      </c>
      <c r="F77" s="9">
        <v>38684</v>
      </c>
      <c r="G77" s="11">
        <v>43353</v>
      </c>
      <c r="H77" s="9">
        <v>37414</v>
      </c>
      <c r="I77" s="10" t="s">
        <v>27</v>
      </c>
      <c r="J77" s="9">
        <v>60</v>
      </c>
      <c r="K77" s="12" t="str">
        <f t="shared" si="0"/>
        <v>Below</v>
      </c>
      <c r="L77" s="12" t="str">
        <f t="shared" si="7"/>
        <v>Excellent</v>
      </c>
      <c r="M77" s="12" t="str">
        <f t="shared" si="1"/>
        <v>FALSE</v>
      </c>
      <c r="N77" s="12" t="str">
        <f t="shared" si="2"/>
        <v>NO</v>
      </c>
      <c r="O77" s="12" t="b">
        <f t="shared" si="6"/>
        <v>1</v>
      </c>
      <c r="R77" s="12">
        <f t="shared" si="3"/>
        <v>38684</v>
      </c>
      <c r="S77" s="13">
        <f t="shared" si="4"/>
        <v>41960</v>
      </c>
    </row>
    <row r="78" spans="1:19" ht="14.4">
      <c r="A78" s="9">
        <v>77</v>
      </c>
      <c r="B78" s="10" t="s">
        <v>113</v>
      </c>
      <c r="C78" s="9">
        <v>56</v>
      </c>
      <c r="D78" s="10" t="s">
        <v>19</v>
      </c>
      <c r="E78" s="10" t="s">
        <v>20</v>
      </c>
      <c r="F78" s="9">
        <v>31005</v>
      </c>
      <c r="G78" s="11">
        <v>42913</v>
      </c>
      <c r="H78" s="9">
        <v>24340</v>
      </c>
      <c r="I78" s="10" t="s">
        <v>30</v>
      </c>
      <c r="J78" s="9">
        <v>25</v>
      </c>
      <c r="K78" s="12" t="str">
        <f t="shared" si="0"/>
        <v>Below</v>
      </c>
      <c r="L78" s="12" t="str">
        <f t="shared" si="7"/>
        <v>Poor</v>
      </c>
      <c r="M78" s="12" t="str">
        <f t="shared" si="1"/>
        <v>FALSE</v>
      </c>
      <c r="N78" s="12" t="str">
        <f t="shared" si="2"/>
        <v>YES</v>
      </c>
      <c r="O78" s="12" t="b">
        <f t="shared" si="6"/>
        <v>1</v>
      </c>
      <c r="R78" s="12">
        <f t="shared" si="3"/>
        <v>31005</v>
      </c>
      <c r="S78" s="13">
        <f t="shared" si="4"/>
        <v>45135</v>
      </c>
    </row>
    <row r="79" spans="1:19" ht="14.4">
      <c r="A79" s="9">
        <v>78</v>
      </c>
      <c r="B79" s="10" t="s">
        <v>114</v>
      </c>
      <c r="C79" s="9">
        <v>56</v>
      </c>
      <c r="D79" s="10" t="s">
        <v>19</v>
      </c>
      <c r="E79" s="10" t="s">
        <v>26</v>
      </c>
      <c r="F79" s="9">
        <v>44245</v>
      </c>
      <c r="G79" s="11">
        <v>42283</v>
      </c>
      <c r="H79" s="9">
        <v>16800</v>
      </c>
      <c r="I79" s="10" t="s">
        <v>27</v>
      </c>
      <c r="J79" s="9">
        <v>27</v>
      </c>
      <c r="K79" s="12" t="str">
        <f t="shared" si="0"/>
        <v>Below</v>
      </c>
      <c r="L79" s="12" t="str">
        <f t="shared" si="7"/>
        <v>Poor</v>
      </c>
      <c r="M79" s="12" t="str">
        <f t="shared" si="1"/>
        <v>FALSE</v>
      </c>
      <c r="N79" s="12" t="str">
        <f t="shared" si="2"/>
        <v>NO</v>
      </c>
      <c r="O79" s="12" t="b">
        <f t="shared" si="6"/>
        <v>1</v>
      </c>
      <c r="R79" s="12">
        <f t="shared" si="3"/>
        <v>44245</v>
      </c>
      <c r="S79" s="13">
        <f t="shared" si="4"/>
        <v>44314</v>
      </c>
    </row>
    <row r="80" spans="1:19" ht="14.4">
      <c r="A80" s="9">
        <v>79</v>
      </c>
      <c r="B80" s="10" t="s">
        <v>115</v>
      </c>
      <c r="C80" s="9">
        <v>24</v>
      </c>
      <c r="D80" s="10" t="s">
        <v>19</v>
      </c>
      <c r="E80" s="10" t="s">
        <v>41</v>
      </c>
      <c r="F80" s="9">
        <v>48296</v>
      </c>
      <c r="G80" s="11">
        <v>43038</v>
      </c>
      <c r="H80" s="9">
        <v>33597</v>
      </c>
      <c r="I80" s="10" t="s">
        <v>21</v>
      </c>
      <c r="J80" s="9">
        <v>47</v>
      </c>
      <c r="K80" s="12" t="str">
        <f t="shared" si="0"/>
        <v>Below</v>
      </c>
      <c r="L80" s="12" t="str">
        <f t="shared" si="7"/>
        <v>Good</v>
      </c>
      <c r="M80" s="12" t="str">
        <f t="shared" si="1"/>
        <v>FALSE</v>
      </c>
      <c r="N80" s="12" t="str">
        <f t="shared" si="2"/>
        <v>NO</v>
      </c>
      <c r="O80" s="12" t="b">
        <f t="shared" si="6"/>
        <v>0</v>
      </c>
      <c r="R80" s="12">
        <f t="shared" si="3"/>
        <v>48296</v>
      </c>
      <c r="S80" s="13">
        <f t="shared" si="4"/>
        <v>42753</v>
      </c>
    </row>
    <row r="81" spans="1:19" ht="14.4">
      <c r="A81" s="9">
        <v>80</v>
      </c>
      <c r="B81" s="10" t="s">
        <v>116</v>
      </c>
      <c r="C81" s="9">
        <v>38</v>
      </c>
      <c r="D81" s="10" t="s">
        <v>23</v>
      </c>
      <c r="E81" s="10" t="s">
        <v>29</v>
      </c>
      <c r="F81" s="9">
        <v>74413</v>
      </c>
      <c r="G81" s="11">
        <v>41960</v>
      </c>
      <c r="H81" s="9">
        <v>14844</v>
      </c>
      <c r="I81" s="10" t="s">
        <v>27</v>
      </c>
      <c r="J81" s="9">
        <v>57</v>
      </c>
      <c r="K81" s="12" t="str">
        <f t="shared" si="0"/>
        <v>Above</v>
      </c>
      <c r="L81" s="12" t="str">
        <f t="shared" si="7"/>
        <v>Excellent</v>
      </c>
      <c r="M81" s="12" t="str">
        <f t="shared" si="1"/>
        <v>FALSE</v>
      </c>
      <c r="N81" s="12" t="str">
        <f t="shared" si="2"/>
        <v>YES</v>
      </c>
      <c r="O81" s="12" t="b">
        <f t="shared" si="6"/>
        <v>1</v>
      </c>
      <c r="R81" s="12">
        <f t="shared" si="3"/>
        <v>74413</v>
      </c>
      <c r="S81" s="13">
        <f t="shared" si="4"/>
        <v>44947</v>
      </c>
    </row>
    <row r="82" spans="1:19" ht="14.4">
      <c r="A82" s="9">
        <v>81</v>
      </c>
      <c r="B82" s="10" t="s">
        <v>117</v>
      </c>
      <c r="C82" s="9">
        <v>33</v>
      </c>
      <c r="D82" s="10" t="s">
        <v>23</v>
      </c>
      <c r="E82" s="10" t="s">
        <v>41</v>
      </c>
      <c r="F82" s="9">
        <v>76940</v>
      </c>
      <c r="G82" s="11">
        <v>45135</v>
      </c>
      <c r="H82" s="9">
        <v>27082</v>
      </c>
      <c r="I82" s="10" t="s">
        <v>30</v>
      </c>
      <c r="J82" s="9">
        <v>28</v>
      </c>
      <c r="K82" s="12" t="str">
        <f t="shared" si="0"/>
        <v>Above</v>
      </c>
      <c r="L82" s="12" t="str">
        <f t="shared" si="7"/>
        <v>Poor</v>
      </c>
      <c r="M82" s="12" t="str">
        <f t="shared" si="1"/>
        <v>FALSE</v>
      </c>
      <c r="N82" s="12" t="str">
        <f t="shared" si="2"/>
        <v>YES</v>
      </c>
      <c r="O82" s="12" t="b">
        <f t="shared" si="6"/>
        <v>0</v>
      </c>
      <c r="R82" s="12">
        <f t="shared" si="3"/>
        <v>76940</v>
      </c>
      <c r="S82" s="13">
        <f t="shared" si="4"/>
        <v>43776</v>
      </c>
    </row>
    <row r="83" spans="1:19" ht="14.4">
      <c r="A83" s="9">
        <v>82</v>
      </c>
      <c r="B83" s="10" t="s">
        <v>118</v>
      </c>
      <c r="C83" s="9">
        <v>20</v>
      </c>
      <c r="D83" s="10" t="s">
        <v>19</v>
      </c>
      <c r="E83" s="10" t="s">
        <v>20</v>
      </c>
      <c r="F83" s="9">
        <v>64523</v>
      </c>
      <c r="G83" s="11">
        <v>44314</v>
      </c>
      <c r="H83" s="9">
        <v>35187</v>
      </c>
      <c r="I83" s="10" t="s">
        <v>21</v>
      </c>
      <c r="J83" s="9">
        <v>25</v>
      </c>
      <c r="K83" s="12" t="str">
        <f t="shared" si="0"/>
        <v>Above</v>
      </c>
      <c r="L83" s="12" t="str">
        <f t="shared" si="7"/>
        <v>Poor</v>
      </c>
      <c r="M83" s="12" t="str">
        <f t="shared" si="1"/>
        <v>FALSE</v>
      </c>
      <c r="N83" s="12" t="str">
        <f t="shared" si="2"/>
        <v>YES</v>
      </c>
      <c r="O83" s="12" t="b">
        <f t="shared" si="6"/>
        <v>1</v>
      </c>
      <c r="R83" s="12">
        <f t="shared" si="3"/>
        <v>64523</v>
      </c>
      <c r="S83" s="13">
        <f t="shared" si="4"/>
        <v>43004</v>
      </c>
    </row>
    <row r="84" spans="1:19" ht="14.4">
      <c r="A84" s="9">
        <v>83</v>
      </c>
      <c r="B84" s="10" t="s">
        <v>119</v>
      </c>
      <c r="C84" s="9">
        <v>49</v>
      </c>
      <c r="D84" s="10" t="s">
        <v>19</v>
      </c>
      <c r="E84" s="10" t="s">
        <v>26</v>
      </c>
      <c r="F84" s="9">
        <v>38871</v>
      </c>
      <c r="G84" s="11">
        <v>42753</v>
      </c>
      <c r="H84" s="9">
        <v>32084</v>
      </c>
      <c r="I84" s="10" t="s">
        <v>27</v>
      </c>
      <c r="J84" s="9">
        <v>34</v>
      </c>
      <c r="K84" s="12" t="str">
        <f t="shared" si="0"/>
        <v>Below</v>
      </c>
      <c r="L84" s="12" t="str">
        <f t="shared" si="7"/>
        <v>Average</v>
      </c>
      <c r="M84" s="12" t="str">
        <f t="shared" si="1"/>
        <v>FALSE</v>
      </c>
      <c r="N84" s="12" t="str">
        <f t="shared" si="2"/>
        <v>NO</v>
      </c>
      <c r="O84" s="12" t="b">
        <f t="shared" si="6"/>
        <v>1</v>
      </c>
      <c r="R84" s="12">
        <f t="shared" si="3"/>
        <v>38871</v>
      </c>
      <c r="S84" s="13">
        <f t="shared" si="4"/>
        <v>42124</v>
      </c>
    </row>
    <row r="85" spans="1:19" ht="14.4">
      <c r="A85" s="9">
        <v>84</v>
      </c>
      <c r="B85" s="10" t="s">
        <v>120</v>
      </c>
      <c r="C85" s="9">
        <v>27</v>
      </c>
      <c r="D85" s="10" t="s">
        <v>23</v>
      </c>
      <c r="E85" s="10" t="s">
        <v>29</v>
      </c>
      <c r="F85" s="9">
        <v>39090</v>
      </c>
      <c r="G85" s="11">
        <v>44947</v>
      </c>
      <c r="H85" s="9">
        <v>19756</v>
      </c>
      <c r="I85" s="10" t="s">
        <v>21</v>
      </c>
      <c r="J85" s="9">
        <v>43</v>
      </c>
      <c r="K85" s="12" t="str">
        <f t="shared" si="0"/>
        <v>Below</v>
      </c>
      <c r="L85" s="12" t="str">
        <f t="shared" si="7"/>
        <v>Good</v>
      </c>
      <c r="M85" s="12" t="str">
        <f t="shared" si="1"/>
        <v>FALSE</v>
      </c>
      <c r="N85" s="12" t="str">
        <f t="shared" si="2"/>
        <v>NO</v>
      </c>
      <c r="O85" s="12" t="b">
        <f t="shared" si="6"/>
        <v>1</v>
      </c>
      <c r="R85" s="12">
        <f t="shared" si="3"/>
        <v>39090</v>
      </c>
      <c r="S85" s="13">
        <f t="shared" si="4"/>
        <v>43440</v>
      </c>
    </row>
    <row r="86" spans="1:19" ht="14.4">
      <c r="A86" s="9">
        <v>85</v>
      </c>
      <c r="B86" s="10" t="s">
        <v>121</v>
      </c>
      <c r="C86" s="9">
        <v>28</v>
      </c>
      <c r="D86" s="10" t="s">
        <v>23</v>
      </c>
      <c r="E86" s="10" t="s">
        <v>26</v>
      </c>
      <c r="F86" s="9">
        <v>65939</v>
      </c>
      <c r="G86" s="11">
        <v>43776</v>
      </c>
      <c r="H86" s="9">
        <v>23065</v>
      </c>
      <c r="I86" s="10" t="s">
        <v>27</v>
      </c>
      <c r="J86" s="9">
        <v>24</v>
      </c>
      <c r="K86" s="12" t="str">
        <f t="shared" si="0"/>
        <v>Above</v>
      </c>
      <c r="L86" s="12" t="str">
        <f t="shared" si="7"/>
        <v>Poor</v>
      </c>
      <c r="M86" s="12" t="str">
        <f t="shared" si="1"/>
        <v>FALSE</v>
      </c>
      <c r="N86" s="12" t="str">
        <f t="shared" si="2"/>
        <v>YES</v>
      </c>
      <c r="O86" s="12" t="b">
        <f t="shared" si="6"/>
        <v>1</v>
      </c>
      <c r="R86" s="12">
        <f t="shared" si="3"/>
        <v>65939</v>
      </c>
      <c r="S86" s="13">
        <f t="shared" si="4"/>
        <v>45456</v>
      </c>
    </row>
    <row r="87" spans="1:19" ht="14.4">
      <c r="A87" s="9">
        <v>86</v>
      </c>
      <c r="B87" s="10" t="s">
        <v>122</v>
      </c>
      <c r="C87" s="9">
        <v>41</v>
      </c>
      <c r="D87" s="10" t="s">
        <v>19</v>
      </c>
      <c r="E87" s="10" t="s">
        <v>41</v>
      </c>
      <c r="F87" s="9">
        <v>60367</v>
      </c>
      <c r="G87" s="11">
        <v>43004</v>
      </c>
      <c r="H87" s="9">
        <v>16439</v>
      </c>
      <c r="I87" s="10" t="s">
        <v>27</v>
      </c>
      <c r="J87" s="9">
        <v>29</v>
      </c>
      <c r="K87" s="12" t="str">
        <f t="shared" si="0"/>
        <v>Above</v>
      </c>
      <c r="L87" s="12" t="str">
        <f t="shared" si="7"/>
        <v>Poor</v>
      </c>
      <c r="M87" s="12" t="str">
        <f t="shared" si="1"/>
        <v>FALSE</v>
      </c>
      <c r="N87" s="12" t="str">
        <f t="shared" si="2"/>
        <v>YES</v>
      </c>
      <c r="O87" s="12" t="b">
        <f t="shared" si="6"/>
        <v>0</v>
      </c>
      <c r="R87" s="12">
        <f t="shared" si="3"/>
        <v>60367</v>
      </c>
      <c r="S87" s="13">
        <f t="shared" si="4"/>
        <v>42027</v>
      </c>
    </row>
    <row r="88" spans="1:19" ht="14.4">
      <c r="A88" s="9">
        <v>87</v>
      </c>
      <c r="B88" s="10" t="s">
        <v>123</v>
      </c>
      <c r="C88" s="9">
        <v>44</v>
      </c>
      <c r="D88" s="10" t="s">
        <v>19</v>
      </c>
      <c r="E88" s="10" t="s">
        <v>26</v>
      </c>
      <c r="F88" s="9">
        <v>44276</v>
      </c>
      <c r="G88" s="11">
        <v>42124</v>
      </c>
      <c r="H88" s="9">
        <v>38522</v>
      </c>
      <c r="I88" s="10" t="s">
        <v>33</v>
      </c>
      <c r="J88" s="9">
        <v>26</v>
      </c>
      <c r="K88" s="12" t="str">
        <f t="shared" si="0"/>
        <v>Below</v>
      </c>
      <c r="L88" s="12" t="str">
        <f t="shared" si="7"/>
        <v>Poor</v>
      </c>
      <c r="M88" s="12" t="str">
        <f t="shared" si="1"/>
        <v>FALSE</v>
      </c>
      <c r="N88" s="12" t="str">
        <f t="shared" si="2"/>
        <v>NO</v>
      </c>
      <c r="O88" s="12" t="b">
        <f t="shared" si="6"/>
        <v>1</v>
      </c>
      <c r="R88" s="12">
        <f t="shared" si="3"/>
        <v>44276</v>
      </c>
      <c r="S88" s="13">
        <f t="shared" si="4"/>
        <v>45217</v>
      </c>
    </row>
    <row r="89" spans="1:19" ht="14.4">
      <c r="A89" s="9">
        <v>88</v>
      </c>
      <c r="B89" s="10" t="s">
        <v>124</v>
      </c>
      <c r="C89" s="9">
        <v>24</v>
      </c>
      <c r="D89" s="10" t="s">
        <v>19</v>
      </c>
      <c r="E89" s="10" t="s">
        <v>41</v>
      </c>
      <c r="F89" s="9">
        <v>50630</v>
      </c>
      <c r="G89" s="11">
        <v>43440</v>
      </c>
      <c r="H89" s="9">
        <v>12662</v>
      </c>
      <c r="I89" s="10" t="s">
        <v>30</v>
      </c>
      <c r="J89" s="9">
        <v>38</v>
      </c>
      <c r="K89" s="12" t="str">
        <f t="shared" si="0"/>
        <v>Above</v>
      </c>
      <c r="L89" s="12" t="str">
        <f t="shared" si="7"/>
        <v>Average</v>
      </c>
      <c r="M89" s="12" t="str">
        <f t="shared" si="1"/>
        <v>FALSE</v>
      </c>
      <c r="N89" s="12" t="str">
        <f t="shared" si="2"/>
        <v>NO</v>
      </c>
      <c r="O89" s="12" t="b">
        <f t="shared" si="6"/>
        <v>0</v>
      </c>
      <c r="R89" s="12">
        <f t="shared" si="3"/>
        <v>50630</v>
      </c>
      <c r="S89" s="13">
        <f t="shared" si="4"/>
        <v>43553</v>
      </c>
    </row>
    <row r="90" spans="1:19" ht="14.4">
      <c r="A90" s="9">
        <v>89</v>
      </c>
      <c r="B90" s="10" t="s">
        <v>125</v>
      </c>
      <c r="C90" s="9">
        <v>26</v>
      </c>
      <c r="D90" s="10" t="s">
        <v>19</v>
      </c>
      <c r="E90" s="10" t="s">
        <v>41</v>
      </c>
      <c r="F90" s="9">
        <v>44082</v>
      </c>
      <c r="G90" s="11">
        <v>45456</v>
      </c>
      <c r="H90" s="9">
        <v>27956</v>
      </c>
      <c r="I90" s="10" t="s">
        <v>33</v>
      </c>
      <c r="J90" s="9">
        <v>42</v>
      </c>
      <c r="K90" s="12" t="str">
        <f t="shared" si="0"/>
        <v>Below</v>
      </c>
      <c r="L90" s="12" t="str">
        <f t="shared" si="7"/>
        <v>Good</v>
      </c>
      <c r="M90" s="12" t="str">
        <f t="shared" si="1"/>
        <v>FALSE</v>
      </c>
      <c r="N90" s="12" t="str">
        <f t="shared" si="2"/>
        <v>NO</v>
      </c>
      <c r="O90" s="12" t="b">
        <f t="shared" si="6"/>
        <v>0</v>
      </c>
      <c r="R90" s="12">
        <f t="shared" si="3"/>
        <v>44082</v>
      </c>
      <c r="S90" s="13">
        <f t="shared" si="4"/>
        <v>43290</v>
      </c>
    </row>
    <row r="91" spans="1:19" ht="14.4">
      <c r="A91" s="9">
        <v>90</v>
      </c>
      <c r="B91" s="10" t="s">
        <v>126</v>
      </c>
      <c r="C91" s="9">
        <v>22</v>
      </c>
      <c r="D91" s="10" t="s">
        <v>19</v>
      </c>
      <c r="E91" s="10" t="s">
        <v>29</v>
      </c>
      <c r="F91" s="9">
        <v>46592</v>
      </c>
      <c r="G91" s="11">
        <v>42027</v>
      </c>
      <c r="H91" s="9">
        <v>11073</v>
      </c>
      <c r="I91" s="10" t="s">
        <v>27</v>
      </c>
      <c r="J91" s="9">
        <v>26</v>
      </c>
      <c r="K91" s="12" t="str">
        <f t="shared" si="0"/>
        <v>Below</v>
      </c>
      <c r="L91" s="12" t="str">
        <f t="shared" si="7"/>
        <v>Poor</v>
      </c>
      <c r="M91" s="12" t="str">
        <f t="shared" si="1"/>
        <v>FALSE</v>
      </c>
      <c r="N91" s="12" t="str">
        <f t="shared" si="2"/>
        <v>NO</v>
      </c>
      <c r="O91" s="12" t="b">
        <f t="shared" si="6"/>
        <v>1</v>
      </c>
      <c r="R91" s="12">
        <f t="shared" si="3"/>
        <v>46592</v>
      </c>
      <c r="S91" s="13">
        <f t="shared" si="4"/>
        <v>44971</v>
      </c>
    </row>
    <row r="92" spans="1:19" ht="14.4">
      <c r="A92" s="9">
        <v>91</v>
      </c>
      <c r="B92" s="10" t="s">
        <v>127</v>
      </c>
      <c r="C92" s="9">
        <v>28</v>
      </c>
      <c r="D92" s="10" t="s">
        <v>19</v>
      </c>
      <c r="E92" s="10" t="s">
        <v>29</v>
      </c>
      <c r="F92" s="9">
        <v>59613</v>
      </c>
      <c r="G92" s="11">
        <v>45217</v>
      </c>
      <c r="H92" s="9">
        <v>32024</v>
      </c>
      <c r="I92" s="10" t="s">
        <v>21</v>
      </c>
      <c r="J92" s="9">
        <v>41</v>
      </c>
      <c r="K92" s="12" t="str">
        <f t="shared" si="0"/>
        <v>Above</v>
      </c>
      <c r="L92" s="12" t="str">
        <f t="shared" si="7"/>
        <v>Good</v>
      </c>
      <c r="M92" s="12" t="str">
        <f t="shared" si="1"/>
        <v>FALSE</v>
      </c>
      <c r="N92" s="12" t="str">
        <f t="shared" si="2"/>
        <v>NO</v>
      </c>
      <c r="O92" s="12" t="b">
        <f t="shared" si="6"/>
        <v>1</v>
      </c>
      <c r="R92" s="12">
        <f t="shared" si="3"/>
        <v>59613</v>
      </c>
      <c r="S92" s="13">
        <f t="shared" si="4"/>
        <v>45303</v>
      </c>
    </row>
    <row r="93" spans="1:19" ht="14.4">
      <c r="A93" s="9">
        <v>92</v>
      </c>
      <c r="B93" s="10" t="s">
        <v>128</v>
      </c>
      <c r="C93" s="9">
        <v>50</v>
      </c>
      <c r="D93" s="10" t="s">
        <v>23</v>
      </c>
      <c r="E93" s="10" t="s">
        <v>20</v>
      </c>
      <c r="F93" s="9">
        <v>58254</v>
      </c>
      <c r="G93" s="11">
        <v>43553</v>
      </c>
      <c r="H93" s="9">
        <v>24398</v>
      </c>
      <c r="I93" s="10" t="s">
        <v>21</v>
      </c>
      <c r="J93" s="9">
        <v>22</v>
      </c>
      <c r="K93" s="12" t="str">
        <f t="shared" si="0"/>
        <v>Above</v>
      </c>
      <c r="L93" s="12" t="str">
        <f t="shared" si="7"/>
        <v>Poor</v>
      </c>
      <c r="M93" s="12" t="str">
        <f t="shared" si="1"/>
        <v>FALSE</v>
      </c>
      <c r="N93" s="12" t="str">
        <f t="shared" si="2"/>
        <v>YES</v>
      </c>
      <c r="O93" s="12" t="b">
        <f t="shared" si="6"/>
        <v>1</v>
      </c>
      <c r="R93" s="12">
        <f t="shared" si="3"/>
        <v>58254</v>
      </c>
      <c r="S93" s="13">
        <f t="shared" si="4"/>
        <v>43529</v>
      </c>
    </row>
    <row r="94" spans="1:19" ht="14.4">
      <c r="A94" s="9">
        <v>93</v>
      </c>
      <c r="B94" s="10" t="s">
        <v>129</v>
      </c>
      <c r="C94" s="9">
        <v>51</v>
      </c>
      <c r="D94" s="10" t="s">
        <v>19</v>
      </c>
      <c r="E94" s="10" t="s">
        <v>20</v>
      </c>
      <c r="F94" s="9">
        <v>32448</v>
      </c>
      <c r="G94" s="11">
        <v>43290</v>
      </c>
      <c r="H94" s="9">
        <v>39487</v>
      </c>
      <c r="I94" s="10" t="s">
        <v>33</v>
      </c>
      <c r="J94" s="9">
        <v>42</v>
      </c>
      <c r="K94" s="12" t="str">
        <f t="shared" si="0"/>
        <v>Below</v>
      </c>
      <c r="L94" s="12" t="str">
        <f t="shared" si="7"/>
        <v>Good</v>
      </c>
      <c r="M94" s="12" t="str">
        <f t="shared" si="1"/>
        <v>FALSE</v>
      </c>
      <c r="N94" s="12" t="str">
        <f t="shared" si="2"/>
        <v>YES</v>
      </c>
      <c r="O94" s="12" t="b">
        <f t="shared" si="6"/>
        <v>1</v>
      </c>
      <c r="R94" s="12">
        <f t="shared" si="3"/>
        <v>32448</v>
      </c>
      <c r="S94" s="13">
        <f t="shared" si="4"/>
        <v>43274</v>
      </c>
    </row>
    <row r="95" spans="1:19" ht="14.4">
      <c r="A95" s="9">
        <v>94</v>
      </c>
      <c r="B95" s="10" t="s">
        <v>130</v>
      </c>
      <c r="C95" s="9">
        <v>49</v>
      </c>
      <c r="D95" s="10" t="s">
        <v>23</v>
      </c>
      <c r="E95" s="10" t="s">
        <v>20</v>
      </c>
      <c r="F95" s="9">
        <v>67377</v>
      </c>
      <c r="G95" s="11">
        <v>44971</v>
      </c>
      <c r="H95" s="9">
        <v>38185</v>
      </c>
      <c r="I95" s="10" t="s">
        <v>30</v>
      </c>
      <c r="J95" s="9">
        <v>51</v>
      </c>
      <c r="K95" s="12" t="str">
        <f t="shared" si="0"/>
        <v>Above</v>
      </c>
      <c r="L95" s="12" t="str">
        <f t="shared" si="7"/>
        <v>Excellent</v>
      </c>
      <c r="M95" s="12" t="str">
        <f t="shared" si="1"/>
        <v>FALSE</v>
      </c>
      <c r="N95" s="12" t="str">
        <f t="shared" si="2"/>
        <v>YES</v>
      </c>
      <c r="O95" s="12" t="b">
        <f t="shared" si="6"/>
        <v>1</v>
      </c>
      <c r="R95" s="12">
        <f t="shared" si="3"/>
        <v>67377</v>
      </c>
      <c r="S95" s="13">
        <f t="shared" si="4"/>
        <v>44956</v>
      </c>
    </row>
    <row r="96" spans="1:19" ht="14.4">
      <c r="A96" s="9">
        <v>95</v>
      </c>
      <c r="B96" s="10" t="s">
        <v>131</v>
      </c>
      <c r="C96" s="9">
        <v>49</v>
      </c>
      <c r="D96" s="10" t="s">
        <v>23</v>
      </c>
      <c r="E96" s="10" t="s">
        <v>20</v>
      </c>
      <c r="F96" s="9">
        <v>66570</v>
      </c>
      <c r="G96" s="11">
        <v>45303</v>
      </c>
      <c r="H96" s="9">
        <v>21575</v>
      </c>
      <c r="I96" s="10" t="s">
        <v>30</v>
      </c>
      <c r="J96" s="9">
        <v>56</v>
      </c>
      <c r="K96" s="12" t="str">
        <f t="shared" si="0"/>
        <v>Above</v>
      </c>
      <c r="L96" s="12" t="str">
        <f t="shared" si="7"/>
        <v>Excellent</v>
      </c>
      <c r="M96" s="12" t="str">
        <f t="shared" si="1"/>
        <v>FALSE</v>
      </c>
      <c r="N96" s="12" t="str">
        <f t="shared" si="2"/>
        <v>YES</v>
      </c>
      <c r="O96" s="12" t="b">
        <f t="shared" si="6"/>
        <v>1</v>
      </c>
      <c r="R96" s="12">
        <f t="shared" si="3"/>
        <v>66570</v>
      </c>
      <c r="S96" s="13">
        <f t="shared" si="4"/>
        <v>45059</v>
      </c>
    </row>
    <row r="97" spans="1:19" ht="14.4">
      <c r="A97" s="9">
        <v>96</v>
      </c>
      <c r="B97" s="10" t="s">
        <v>132</v>
      </c>
      <c r="C97" s="9">
        <v>40</v>
      </c>
      <c r="D97" s="10" t="s">
        <v>19</v>
      </c>
      <c r="E97" s="10" t="s">
        <v>29</v>
      </c>
      <c r="F97" s="9">
        <v>40862</v>
      </c>
      <c r="G97" s="11">
        <v>43529</v>
      </c>
      <c r="H97" s="9">
        <v>13911</v>
      </c>
      <c r="I97" s="10" t="s">
        <v>27</v>
      </c>
      <c r="J97" s="9">
        <v>26</v>
      </c>
      <c r="K97" s="12" t="str">
        <f t="shared" si="0"/>
        <v>Below</v>
      </c>
      <c r="L97" s="12" t="str">
        <f t="shared" si="7"/>
        <v>Poor</v>
      </c>
      <c r="M97" s="12" t="str">
        <f t="shared" si="1"/>
        <v>FALSE</v>
      </c>
      <c r="N97" s="12" t="str">
        <f t="shared" si="2"/>
        <v>NO</v>
      </c>
      <c r="O97" s="12" t="b">
        <f t="shared" si="6"/>
        <v>1</v>
      </c>
      <c r="R97" s="12">
        <f t="shared" si="3"/>
        <v>40862</v>
      </c>
      <c r="S97" s="13">
        <f t="shared" si="4"/>
        <v>43071</v>
      </c>
    </row>
    <row r="98" spans="1:19" ht="14.4">
      <c r="A98" s="9">
        <v>97</v>
      </c>
      <c r="B98" s="10" t="s">
        <v>133</v>
      </c>
      <c r="C98" s="9">
        <v>20</v>
      </c>
      <c r="D98" s="10" t="s">
        <v>23</v>
      </c>
      <c r="E98" s="10" t="s">
        <v>26</v>
      </c>
      <c r="F98" s="9">
        <v>37827</v>
      </c>
      <c r="G98" s="11">
        <v>43274</v>
      </c>
      <c r="H98" s="9">
        <v>36655</v>
      </c>
      <c r="I98" s="10" t="s">
        <v>21</v>
      </c>
      <c r="J98" s="9">
        <v>28</v>
      </c>
      <c r="K98" s="12" t="str">
        <f t="shared" si="0"/>
        <v>Below</v>
      </c>
      <c r="L98" s="12" t="str">
        <f t="shared" si="7"/>
        <v>Poor</v>
      </c>
      <c r="M98" s="12" t="str">
        <f t="shared" si="1"/>
        <v>TRUE</v>
      </c>
      <c r="N98" s="12" t="str">
        <f t="shared" si="2"/>
        <v>NO</v>
      </c>
      <c r="O98" s="12" t="b">
        <f t="shared" si="6"/>
        <v>1</v>
      </c>
      <c r="R98" s="12">
        <f t="shared" si="3"/>
        <v>37827</v>
      </c>
      <c r="S98" s="13">
        <f t="shared" si="4"/>
        <v>45219</v>
      </c>
    </row>
    <row r="99" spans="1:19" ht="14.4">
      <c r="A99" s="9">
        <v>98</v>
      </c>
      <c r="B99" s="10" t="s">
        <v>134</v>
      </c>
      <c r="C99" s="9">
        <v>22</v>
      </c>
      <c r="D99" s="10" t="s">
        <v>19</v>
      </c>
      <c r="E99" s="10" t="s">
        <v>20</v>
      </c>
      <c r="F99" s="9">
        <v>65539</v>
      </c>
      <c r="G99" s="11">
        <v>44956</v>
      </c>
      <c r="H99" s="9">
        <v>21102</v>
      </c>
      <c r="I99" s="10" t="s">
        <v>33</v>
      </c>
      <c r="J99" s="9">
        <v>40</v>
      </c>
      <c r="K99" s="12" t="str">
        <f t="shared" si="0"/>
        <v>Above</v>
      </c>
      <c r="L99" s="12" t="str">
        <f t="shared" si="7"/>
        <v>Good</v>
      </c>
      <c r="M99" s="12" t="str">
        <f t="shared" si="1"/>
        <v>FALSE</v>
      </c>
      <c r="N99" s="12" t="str">
        <f t="shared" si="2"/>
        <v>YES</v>
      </c>
      <c r="O99" s="12" t="b">
        <f t="shared" si="6"/>
        <v>1</v>
      </c>
      <c r="R99" s="12">
        <f t="shared" si="3"/>
        <v>65539</v>
      </c>
      <c r="S99" s="13">
        <f t="shared" si="4"/>
        <v>45390</v>
      </c>
    </row>
    <row r="100" spans="1:19" ht="14.4">
      <c r="A100" s="9">
        <v>99</v>
      </c>
      <c r="B100" s="10" t="s">
        <v>135</v>
      </c>
      <c r="C100" s="9">
        <v>39</v>
      </c>
      <c r="D100" s="10" t="s">
        <v>19</v>
      </c>
      <c r="E100" s="10" t="s">
        <v>29</v>
      </c>
      <c r="F100" s="9">
        <v>43063</v>
      </c>
      <c r="G100" s="11">
        <v>45059</v>
      </c>
      <c r="H100" s="9">
        <v>36315</v>
      </c>
      <c r="I100" s="10" t="s">
        <v>30</v>
      </c>
      <c r="J100" s="9">
        <v>51</v>
      </c>
      <c r="K100" s="12" t="str">
        <f t="shared" si="0"/>
        <v>Below</v>
      </c>
      <c r="L100" s="12" t="str">
        <f t="shared" si="7"/>
        <v>Excellent</v>
      </c>
      <c r="M100" s="12" t="str">
        <f t="shared" si="1"/>
        <v>FALSE</v>
      </c>
      <c r="N100" s="12" t="str">
        <f t="shared" si="2"/>
        <v>NO</v>
      </c>
      <c r="O100" s="12" t="b">
        <f t="shared" si="6"/>
        <v>1</v>
      </c>
      <c r="R100" s="12">
        <f t="shared" si="3"/>
        <v>43063</v>
      </c>
      <c r="S100" s="13">
        <f t="shared" si="4"/>
        <v>43911</v>
      </c>
    </row>
    <row r="101" spans="1:19" ht="14.4">
      <c r="A101" s="9">
        <v>100</v>
      </c>
      <c r="B101" s="10" t="s">
        <v>136</v>
      </c>
      <c r="C101" s="9">
        <v>52</v>
      </c>
      <c r="D101" s="10" t="s">
        <v>23</v>
      </c>
      <c r="E101" s="10" t="s">
        <v>20</v>
      </c>
      <c r="F101" s="9">
        <v>76115</v>
      </c>
      <c r="G101" s="11">
        <v>43071</v>
      </c>
      <c r="H101" s="9">
        <v>37613</v>
      </c>
      <c r="I101" s="10" t="s">
        <v>27</v>
      </c>
      <c r="J101" s="9">
        <v>44</v>
      </c>
      <c r="K101" s="12" t="str">
        <f t="shared" si="0"/>
        <v>Above</v>
      </c>
      <c r="L101" s="12" t="str">
        <f t="shared" si="7"/>
        <v>Good</v>
      </c>
      <c r="M101" s="12" t="str">
        <f t="shared" si="1"/>
        <v>FALSE</v>
      </c>
      <c r="N101" s="12" t="str">
        <f t="shared" si="2"/>
        <v>YES</v>
      </c>
      <c r="O101" s="12" t="b">
        <f t="shared" si="6"/>
        <v>1</v>
      </c>
      <c r="R101" s="12">
        <f t="shared" si="3"/>
        <v>76115</v>
      </c>
      <c r="S101" s="13">
        <f t="shared" si="4"/>
        <v>42567</v>
      </c>
    </row>
    <row r="102" spans="1:19" ht="14.4">
      <c r="A102" s="9">
        <v>101</v>
      </c>
      <c r="B102" s="10" t="s">
        <v>137</v>
      </c>
      <c r="C102" s="9">
        <v>37</v>
      </c>
      <c r="D102" s="10" t="s">
        <v>23</v>
      </c>
      <c r="E102" s="10" t="s">
        <v>20</v>
      </c>
      <c r="F102" s="9">
        <v>79682</v>
      </c>
      <c r="G102" s="11">
        <v>45219</v>
      </c>
      <c r="H102" s="9">
        <v>13747</v>
      </c>
      <c r="I102" s="10" t="s">
        <v>33</v>
      </c>
      <c r="J102" s="9">
        <v>39</v>
      </c>
      <c r="K102" s="12" t="str">
        <f t="shared" si="0"/>
        <v>Above</v>
      </c>
      <c r="L102" s="12" t="str">
        <f t="shared" si="7"/>
        <v>Average</v>
      </c>
      <c r="M102" s="12" t="str">
        <f t="shared" si="1"/>
        <v>FALSE</v>
      </c>
      <c r="N102" s="12" t="str">
        <f t="shared" si="2"/>
        <v>YES</v>
      </c>
      <c r="O102" s="12" t="b">
        <f t="shared" si="6"/>
        <v>1</v>
      </c>
      <c r="R102" s="12">
        <f t="shared" si="3"/>
        <v>79682</v>
      </c>
      <c r="S102" s="13">
        <f t="shared" si="4"/>
        <v>42637</v>
      </c>
    </row>
    <row r="103" spans="1:19" ht="14.4">
      <c r="A103" s="9">
        <v>102</v>
      </c>
      <c r="B103" s="10" t="s">
        <v>138</v>
      </c>
      <c r="C103" s="9">
        <v>24</v>
      </c>
      <c r="D103" s="10" t="s">
        <v>23</v>
      </c>
      <c r="E103" s="10" t="s">
        <v>7</v>
      </c>
      <c r="F103" s="9">
        <v>62476</v>
      </c>
      <c r="G103" s="11">
        <v>45390</v>
      </c>
      <c r="H103" s="9">
        <v>22606</v>
      </c>
      <c r="I103" s="10" t="s">
        <v>33</v>
      </c>
      <c r="J103" s="9">
        <v>56</v>
      </c>
      <c r="K103" s="12" t="str">
        <f t="shared" si="0"/>
        <v>Above</v>
      </c>
      <c r="L103" s="12" t="str">
        <f t="shared" si="7"/>
        <v>Excellent</v>
      </c>
      <c r="M103" s="12" t="str">
        <f t="shared" si="1"/>
        <v>FALSE</v>
      </c>
      <c r="N103" s="12" t="str">
        <f t="shared" si="2"/>
        <v>YES</v>
      </c>
      <c r="O103" s="12" t="b">
        <f t="shared" si="6"/>
        <v>1</v>
      </c>
      <c r="R103" s="12">
        <f t="shared" si="3"/>
        <v>62476</v>
      </c>
      <c r="S103" s="13">
        <f t="shared" si="4"/>
        <v>44816</v>
      </c>
    </row>
    <row r="104" spans="1:19" ht="14.4">
      <c r="A104" s="9">
        <v>103</v>
      </c>
      <c r="B104" s="10" t="s">
        <v>139</v>
      </c>
      <c r="C104" s="9">
        <v>54</v>
      </c>
      <c r="D104" s="10" t="s">
        <v>19</v>
      </c>
      <c r="E104" s="10" t="s">
        <v>7</v>
      </c>
      <c r="F104" s="9">
        <v>74601</v>
      </c>
      <c r="G104" s="11">
        <v>43911</v>
      </c>
      <c r="H104" s="9">
        <v>35571</v>
      </c>
      <c r="I104" s="10" t="s">
        <v>33</v>
      </c>
      <c r="J104" s="9">
        <v>23</v>
      </c>
      <c r="K104" s="12" t="str">
        <f t="shared" si="0"/>
        <v>Above</v>
      </c>
      <c r="L104" s="12" t="str">
        <f t="shared" si="7"/>
        <v>Poor</v>
      </c>
      <c r="M104" s="12" t="str">
        <f t="shared" si="1"/>
        <v>FALSE</v>
      </c>
      <c r="N104" s="12" t="str">
        <f t="shared" si="2"/>
        <v>YES</v>
      </c>
      <c r="O104" s="12" t="b">
        <f t="shared" si="6"/>
        <v>1</v>
      </c>
      <c r="R104" s="12">
        <f t="shared" si="3"/>
        <v>74601</v>
      </c>
      <c r="S104" s="13">
        <f t="shared" si="4"/>
        <v>41869</v>
      </c>
    </row>
    <row r="105" spans="1:19" ht="14.4">
      <c r="A105" s="9">
        <v>104</v>
      </c>
      <c r="B105" s="10" t="s">
        <v>140</v>
      </c>
      <c r="C105" s="9">
        <v>41</v>
      </c>
      <c r="D105" s="10" t="s">
        <v>23</v>
      </c>
      <c r="E105" s="10" t="s">
        <v>20</v>
      </c>
      <c r="F105" s="9">
        <v>40856</v>
      </c>
      <c r="G105" s="11">
        <v>42567</v>
      </c>
      <c r="H105" s="9">
        <v>27112</v>
      </c>
      <c r="I105" s="10" t="s">
        <v>33</v>
      </c>
      <c r="J105" s="9">
        <v>49</v>
      </c>
      <c r="K105" s="12" t="str">
        <f t="shared" si="0"/>
        <v>Below</v>
      </c>
      <c r="L105" s="12" t="str">
        <f t="shared" si="7"/>
        <v>Good</v>
      </c>
      <c r="M105" s="12" t="str">
        <f t="shared" si="1"/>
        <v>FALSE</v>
      </c>
      <c r="N105" s="12" t="str">
        <f t="shared" si="2"/>
        <v>YES</v>
      </c>
      <c r="O105" s="12" t="b">
        <f t="shared" si="6"/>
        <v>1</v>
      </c>
      <c r="R105" s="12">
        <f t="shared" si="3"/>
        <v>40856</v>
      </c>
      <c r="S105" s="13">
        <f t="shared" si="4"/>
        <v>43200</v>
      </c>
    </row>
    <row r="106" spans="1:19" ht="14.4">
      <c r="A106" s="9">
        <v>105</v>
      </c>
      <c r="B106" s="10" t="s">
        <v>141</v>
      </c>
      <c r="C106" s="9">
        <v>56</v>
      </c>
      <c r="D106" s="10" t="s">
        <v>23</v>
      </c>
      <c r="E106" s="10" t="s">
        <v>26</v>
      </c>
      <c r="F106" s="9">
        <v>47261</v>
      </c>
      <c r="G106" s="11">
        <v>42637</v>
      </c>
      <c r="H106" s="9">
        <v>31585</v>
      </c>
      <c r="I106" s="10" t="s">
        <v>33</v>
      </c>
      <c r="J106" s="9">
        <v>21</v>
      </c>
      <c r="K106" s="12" t="str">
        <f t="shared" si="0"/>
        <v>Below</v>
      </c>
      <c r="L106" s="12" t="str">
        <f t="shared" si="7"/>
        <v>Poor</v>
      </c>
      <c r="M106" s="12" t="str">
        <f t="shared" si="1"/>
        <v>FALSE</v>
      </c>
      <c r="N106" s="12" t="str">
        <f t="shared" si="2"/>
        <v>NO</v>
      </c>
      <c r="O106" s="12" t="b">
        <f t="shared" si="6"/>
        <v>1</v>
      </c>
      <c r="R106" s="12">
        <f t="shared" si="3"/>
        <v>47261</v>
      </c>
      <c r="S106" s="13">
        <f t="shared" si="4"/>
        <v>44064</v>
      </c>
    </row>
    <row r="107" spans="1:19" ht="14.4">
      <c r="A107" s="9">
        <v>106</v>
      </c>
      <c r="B107" s="10" t="s">
        <v>142</v>
      </c>
      <c r="C107" s="9">
        <v>23</v>
      </c>
      <c r="D107" s="10" t="s">
        <v>23</v>
      </c>
      <c r="E107" s="10" t="s">
        <v>29</v>
      </c>
      <c r="F107" s="9">
        <v>43021</v>
      </c>
      <c r="G107" s="11">
        <v>44816</v>
      </c>
      <c r="H107" s="9">
        <v>18918</v>
      </c>
      <c r="I107" s="10" t="s">
        <v>33</v>
      </c>
      <c r="J107" s="9">
        <v>37</v>
      </c>
      <c r="K107" s="12" t="str">
        <f t="shared" si="0"/>
        <v>Below</v>
      </c>
      <c r="L107" s="12" t="str">
        <f t="shared" si="7"/>
        <v>Average</v>
      </c>
      <c r="M107" s="12" t="str">
        <f t="shared" si="1"/>
        <v>FALSE</v>
      </c>
      <c r="N107" s="12" t="str">
        <f t="shared" si="2"/>
        <v>NO</v>
      </c>
      <c r="O107" s="12" t="b">
        <f t="shared" si="6"/>
        <v>1</v>
      </c>
      <c r="R107" s="12">
        <f t="shared" si="3"/>
        <v>43021</v>
      </c>
      <c r="S107" s="13">
        <f t="shared" si="4"/>
        <v>43859</v>
      </c>
    </row>
    <row r="108" spans="1:19" ht="14.4">
      <c r="A108" s="9">
        <v>107</v>
      </c>
      <c r="B108" s="10" t="s">
        <v>143</v>
      </c>
      <c r="C108" s="9">
        <v>58</v>
      </c>
      <c r="D108" s="10" t="s">
        <v>19</v>
      </c>
      <c r="E108" s="10" t="s">
        <v>29</v>
      </c>
      <c r="F108" s="9">
        <v>43933</v>
      </c>
      <c r="G108" s="11">
        <v>41869</v>
      </c>
      <c r="H108" s="9">
        <v>32242</v>
      </c>
      <c r="I108" s="10" t="s">
        <v>21</v>
      </c>
      <c r="J108" s="9">
        <v>34</v>
      </c>
      <c r="K108" s="12" t="str">
        <f t="shared" si="0"/>
        <v>Below</v>
      </c>
      <c r="L108" s="12" t="str">
        <f t="shared" si="7"/>
        <v>Average</v>
      </c>
      <c r="M108" s="12" t="str">
        <f t="shared" si="1"/>
        <v>FALSE</v>
      </c>
      <c r="N108" s="12" t="str">
        <f t="shared" si="2"/>
        <v>NO</v>
      </c>
      <c r="O108" s="12" t="b">
        <f t="shared" si="6"/>
        <v>1</v>
      </c>
      <c r="R108" s="12">
        <f t="shared" si="3"/>
        <v>43933</v>
      </c>
      <c r="S108" s="13">
        <f t="shared" si="4"/>
        <v>43603</v>
      </c>
    </row>
    <row r="109" spans="1:19" ht="14.4">
      <c r="A109" s="9">
        <v>108</v>
      </c>
      <c r="B109" s="10" t="s">
        <v>144</v>
      </c>
      <c r="C109" s="9">
        <v>24</v>
      </c>
      <c r="D109" s="10" t="s">
        <v>23</v>
      </c>
      <c r="E109" s="10" t="s">
        <v>7</v>
      </c>
      <c r="F109" s="9">
        <v>41324</v>
      </c>
      <c r="G109" s="11">
        <v>43200</v>
      </c>
      <c r="H109" s="9">
        <v>19856</v>
      </c>
      <c r="I109" s="10" t="s">
        <v>27</v>
      </c>
      <c r="J109" s="9">
        <v>55</v>
      </c>
      <c r="K109" s="12" t="str">
        <f t="shared" si="0"/>
        <v>Below</v>
      </c>
      <c r="L109" s="12" t="str">
        <f t="shared" si="7"/>
        <v>Excellent</v>
      </c>
      <c r="M109" s="12" t="str">
        <f t="shared" si="1"/>
        <v>FALSE</v>
      </c>
      <c r="N109" s="12" t="str">
        <f t="shared" si="2"/>
        <v>NO</v>
      </c>
      <c r="O109" s="12" t="b">
        <f t="shared" si="6"/>
        <v>1</v>
      </c>
      <c r="R109" s="12">
        <f t="shared" si="3"/>
        <v>41324</v>
      </c>
      <c r="S109" s="13">
        <f t="shared" si="4"/>
        <v>44830</v>
      </c>
    </row>
    <row r="110" spans="1:19" ht="14.4">
      <c r="A110" s="9">
        <v>109</v>
      </c>
      <c r="B110" s="10" t="s">
        <v>145</v>
      </c>
      <c r="C110" s="9">
        <v>28</v>
      </c>
      <c r="D110" s="10" t="s">
        <v>23</v>
      </c>
      <c r="E110" s="10" t="s">
        <v>29</v>
      </c>
      <c r="F110" s="9">
        <v>43941</v>
      </c>
      <c r="G110" s="11">
        <v>44064</v>
      </c>
      <c r="H110" s="9">
        <v>28005</v>
      </c>
      <c r="I110" s="10" t="s">
        <v>21</v>
      </c>
      <c r="J110" s="9">
        <v>28</v>
      </c>
      <c r="K110" s="12" t="str">
        <f t="shared" si="0"/>
        <v>Below</v>
      </c>
      <c r="L110" s="12" t="str">
        <f t="shared" si="7"/>
        <v>Poor</v>
      </c>
      <c r="M110" s="12" t="str">
        <f t="shared" si="1"/>
        <v>FALSE</v>
      </c>
      <c r="N110" s="12" t="str">
        <f t="shared" si="2"/>
        <v>NO</v>
      </c>
      <c r="O110" s="12" t="b">
        <f t="shared" si="6"/>
        <v>1</v>
      </c>
      <c r="R110" s="12">
        <f t="shared" si="3"/>
        <v>43941</v>
      </c>
      <c r="S110" s="13">
        <f t="shared" si="4"/>
        <v>42995</v>
      </c>
    </row>
    <row r="111" spans="1:19" ht="14.4">
      <c r="A111" s="9">
        <v>110</v>
      </c>
      <c r="B111" s="10" t="s">
        <v>146</v>
      </c>
      <c r="C111" s="9">
        <v>56</v>
      </c>
      <c r="D111" s="10" t="s">
        <v>19</v>
      </c>
      <c r="E111" s="10" t="s">
        <v>41</v>
      </c>
      <c r="F111" s="9">
        <v>72463</v>
      </c>
      <c r="G111" s="11">
        <v>43859</v>
      </c>
      <c r="H111" s="9">
        <v>15511</v>
      </c>
      <c r="I111" s="10" t="s">
        <v>27</v>
      </c>
      <c r="J111" s="9">
        <v>32</v>
      </c>
      <c r="K111" s="12" t="str">
        <f t="shared" si="0"/>
        <v>Above</v>
      </c>
      <c r="L111" s="12" t="str">
        <f t="shared" si="7"/>
        <v>Average</v>
      </c>
      <c r="M111" s="12" t="str">
        <f t="shared" si="1"/>
        <v>FALSE</v>
      </c>
      <c r="N111" s="12" t="str">
        <f t="shared" si="2"/>
        <v>YES</v>
      </c>
      <c r="O111" s="12" t="b">
        <f t="shared" si="6"/>
        <v>0</v>
      </c>
      <c r="R111" s="12">
        <f t="shared" si="3"/>
        <v>72463</v>
      </c>
      <c r="S111" s="13">
        <f t="shared" si="4"/>
        <v>43500</v>
      </c>
    </row>
    <row r="112" spans="1:19" ht="14.4">
      <c r="A112" s="9">
        <v>111</v>
      </c>
      <c r="B112" s="10" t="s">
        <v>147</v>
      </c>
      <c r="C112" s="9">
        <v>53</v>
      </c>
      <c r="D112" s="10" t="s">
        <v>23</v>
      </c>
      <c r="E112" s="10" t="s">
        <v>26</v>
      </c>
      <c r="F112" s="9">
        <v>33591</v>
      </c>
      <c r="G112" s="11">
        <v>43603</v>
      </c>
      <c r="H112" s="9">
        <v>12276</v>
      </c>
      <c r="I112" s="10" t="s">
        <v>30</v>
      </c>
      <c r="J112" s="9">
        <v>38</v>
      </c>
      <c r="K112" s="12" t="str">
        <f t="shared" si="0"/>
        <v>Below</v>
      </c>
      <c r="L112" s="12" t="str">
        <f t="shared" si="7"/>
        <v>Average</v>
      </c>
      <c r="M112" s="12" t="str">
        <f t="shared" si="1"/>
        <v>FALSE</v>
      </c>
      <c r="N112" s="12" t="str">
        <f t="shared" si="2"/>
        <v>NO</v>
      </c>
      <c r="O112" s="12" t="b">
        <f t="shared" si="6"/>
        <v>1</v>
      </c>
      <c r="R112" s="12">
        <f t="shared" si="3"/>
        <v>33591</v>
      </c>
      <c r="S112" s="13">
        <f t="shared" si="4"/>
        <v>42744</v>
      </c>
    </row>
    <row r="113" spans="1:19" ht="14.4">
      <c r="A113" s="9">
        <v>112</v>
      </c>
      <c r="B113" s="10" t="s">
        <v>148</v>
      </c>
      <c r="C113" s="9">
        <v>30</v>
      </c>
      <c r="D113" s="10" t="s">
        <v>23</v>
      </c>
      <c r="E113" s="10" t="s">
        <v>29</v>
      </c>
      <c r="F113" s="9">
        <v>39047</v>
      </c>
      <c r="G113" s="11">
        <v>44830</v>
      </c>
      <c r="H113" s="9">
        <v>28398</v>
      </c>
      <c r="I113" s="10" t="s">
        <v>21</v>
      </c>
      <c r="J113" s="9">
        <v>25</v>
      </c>
      <c r="K113" s="12" t="str">
        <f t="shared" si="0"/>
        <v>Below</v>
      </c>
      <c r="L113" s="12" t="str">
        <f t="shared" si="7"/>
        <v>Poor</v>
      </c>
      <c r="M113" s="12" t="str">
        <f t="shared" si="1"/>
        <v>FALSE</v>
      </c>
      <c r="N113" s="12" t="str">
        <f t="shared" si="2"/>
        <v>NO</v>
      </c>
      <c r="O113" s="12" t="b">
        <f t="shared" si="6"/>
        <v>1</v>
      </c>
      <c r="R113" s="12">
        <f t="shared" si="3"/>
        <v>39047</v>
      </c>
      <c r="S113" s="13">
        <f t="shared" si="4"/>
        <v>43017</v>
      </c>
    </row>
    <row r="114" spans="1:19" ht="14.4">
      <c r="A114" s="9">
        <v>113</v>
      </c>
      <c r="B114" s="10" t="s">
        <v>149</v>
      </c>
      <c r="C114" s="9">
        <v>28</v>
      </c>
      <c r="D114" s="10" t="s">
        <v>23</v>
      </c>
      <c r="E114" s="10" t="s">
        <v>41</v>
      </c>
      <c r="F114" s="9">
        <v>67255</v>
      </c>
      <c r="G114" s="11">
        <v>42995</v>
      </c>
      <c r="H114" s="9">
        <v>27117</v>
      </c>
      <c r="I114" s="10" t="s">
        <v>27</v>
      </c>
      <c r="J114" s="9">
        <v>25</v>
      </c>
      <c r="K114" s="12" t="str">
        <f t="shared" si="0"/>
        <v>Above</v>
      </c>
      <c r="L114" s="12" t="str">
        <f t="shared" si="7"/>
        <v>Poor</v>
      </c>
      <c r="M114" s="12" t="str">
        <f t="shared" si="1"/>
        <v>FALSE</v>
      </c>
      <c r="N114" s="12" t="str">
        <f t="shared" si="2"/>
        <v>YES</v>
      </c>
      <c r="O114" s="12" t="b">
        <f t="shared" si="6"/>
        <v>0</v>
      </c>
      <c r="R114" s="12">
        <f t="shared" si="3"/>
        <v>67255</v>
      </c>
      <c r="S114" s="13">
        <f t="shared" si="4"/>
        <v>43478</v>
      </c>
    </row>
    <row r="115" spans="1:19" ht="14.4">
      <c r="A115" s="9">
        <v>114</v>
      </c>
      <c r="B115" s="10" t="s">
        <v>150</v>
      </c>
      <c r="C115" s="9">
        <v>58</v>
      </c>
      <c r="D115" s="10" t="s">
        <v>23</v>
      </c>
      <c r="E115" s="10" t="s">
        <v>29</v>
      </c>
      <c r="F115" s="9">
        <v>37610</v>
      </c>
      <c r="G115" s="11">
        <v>43500</v>
      </c>
      <c r="H115" s="9">
        <v>13505</v>
      </c>
      <c r="I115" s="10" t="s">
        <v>33</v>
      </c>
      <c r="J115" s="9">
        <v>41</v>
      </c>
      <c r="K115" s="12" t="str">
        <f t="shared" si="0"/>
        <v>Below</v>
      </c>
      <c r="L115" s="12" t="str">
        <f t="shared" si="7"/>
        <v>Good</v>
      </c>
      <c r="M115" s="12" t="str">
        <f t="shared" si="1"/>
        <v>FALSE</v>
      </c>
      <c r="N115" s="12" t="str">
        <f t="shared" si="2"/>
        <v>NO</v>
      </c>
      <c r="O115" s="12" t="b">
        <f t="shared" si="6"/>
        <v>1</v>
      </c>
      <c r="R115" s="12">
        <f t="shared" si="3"/>
        <v>37610</v>
      </c>
      <c r="S115" s="13">
        <f t="shared" si="4"/>
        <v>43097</v>
      </c>
    </row>
    <row r="116" spans="1:19" ht="14.4">
      <c r="A116" s="9">
        <v>115</v>
      </c>
      <c r="B116" s="10" t="s">
        <v>151</v>
      </c>
      <c r="C116" s="9">
        <v>40</v>
      </c>
      <c r="D116" s="10" t="s">
        <v>19</v>
      </c>
      <c r="E116" s="10" t="s">
        <v>7</v>
      </c>
      <c r="F116" s="9">
        <v>72740</v>
      </c>
      <c r="G116" s="11">
        <v>42744</v>
      </c>
      <c r="H116" s="9">
        <v>36502</v>
      </c>
      <c r="I116" s="10" t="s">
        <v>33</v>
      </c>
      <c r="J116" s="9">
        <v>57</v>
      </c>
      <c r="K116" s="12" t="str">
        <f t="shared" si="0"/>
        <v>Above</v>
      </c>
      <c r="L116" s="12" t="str">
        <f t="shared" si="7"/>
        <v>Excellent</v>
      </c>
      <c r="M116" s="12" t="str">
        <f t="shared" si="1"/>
        <v>FALSE</v>
      </c>
      <c r="N116" s="12" t="str">
        <f t="shared" si="2"/>
        <v>YES</v>
      </c>
      <c r="O116" s="12" t="b">
        <f t="shared" si="6"/>
        <v>1</v>
      </c>
      <c r="R116" s="12">
        <f t="shared" si="3"/>
        <v>72740</v>
      </c>
      <c r="S116" s="13">
        <f t="shared" si="4"/>
        <v>42439</v>
      </c>
    </row>
    <row r="117" spans="1:19" ht="14.4">
      <c r="A117" s="9">
        <v>116</v>
      </c>
      <c r="B117" s="10" t="s">
        <v>152</v>
      </c>
      <c r="C117" s="9">
        <v>30</v>
      </c>
      <c r="D117" s="10" t="s">
        <v>23</v>
      </c>
      <c r="E117" s="10" t="s">
        <v>7</v>
      </c>
      <c r="F117" s="9">
        <v>70516</v>
      </c>
      <c r="G117" s="11">
        <v>43017</v>
      </c>
      <c r="H117" s="9">
        <v>19645</v>
      </c>
      <c r="I117" s="10" t="s">
        <v>33</v>
      </c>
      <c r="J117" s="9">
        <v>55</v>
      </c>
      <c r="K117" s="12" t="str">
        <f t="shared" si="0"/>
        <v>Above</v>
      </c>
      <c r="L117" s="12" t="str">
        <f t="shared" si="7"/>
        <v>Excellent</v>
      </c>
      <c r="M117" s="12" t="str">
        <f t="shared" si="1"/>
        <v>FALSE</v>
      </c>
      <c r="N117" s="12" t="str">
        <f t="shared" si="2"/>
        <v>YES</v>
      </c>
      <c r="O117" s="12" t="b">
        <f t="shared" si="6"/>
        <v>1</v>
      </c>
      <c r="R117" s="12">
        <f t="shared" si="3"/>
        <v>70516</v>
      </c>
      <c r="S117" s="13">
        <f t="shared" si="4"/>
        <v>43811</v>
      </c>
    </row>
    <row r="118" spans="1:19" ht="14.4">
      <c r="A118" s="9">
        <v>117</v>
      </c>
      <c r="B118" s="10" t="s">
        <v>153</v>
      </c>
      <c r="C118" s="9">
        <v>52</v>
      </c>
      <c r="D118" s="10" t="s">
        <v>23</v>
      </c>
      <c r="E118" s="10" t="s">
        <v>29</v>
      </c>
      <c r="F118" s="9">
        <v>54788</v>
      </c>
      <c r="G118" s="11">
        <v>43478</v>
      </c>
      <c r="H118" s="9">
        <v>10595</v>
      </c>
      <c r="I118" s="10" t="s">
        <v>30</v>
      </c>
      <c r="J118" s="9">
        <v>39</v>
      </c>
      <c r="K118" s="12" t="str">
        <f t="shared" si="0"/>
        <v>Above</v>
      </c>
      <c r="L118" s="12" t="str">
        <f t="shared" si="7"/>
        <v>Average</v>
      </c>
      <c r="M118" s="12" t="str">
        <f t="shared" si="1"/>
        <v>FALSE</v>
      </c>
      <c r="N118" s="12" t="str">
        <f t="shared" si="2"/>
        <v>NO</v>
      </c>
      <c r="O118" s="12" t="b">
        <f t="shared" si="6"/>
        <v>1</v>
      </c>
      <c r="R118" s="12">
        <f t="shared" si="3"/>
        <v>54788</v>
      </c>
      <c r="S118" s="13">
        <f t="shared" si="4"/>
        <v>43840</v>
      </c>
    </row>
    <row r="119" spans="1:19" ht="14.4">
      <c r="A119" s="9">
        <v>118</v>
      </c>
      <c r="B119" s="10" t="s">
        <v>154</v>
      </c>
      <c r="C119" s="9">
        <v>25</v>
      </c>
      <c r="D119" s="10" t="s">
        <v>23</v>
      </c>
      <c r="E119" s="10" t="s">
        <v>41</v>
      </c>
      <c r="F119" s="9">
        <v>32584</v>
      </c>
      <c r="G119" s="11">
        <v>43097</v>
      </c>
      <c r="H119" s="9">
        <v>14730</v>
      </c>
      <c r="I119" s="10" t="s">
        <v>33</v>
      </c>
      <c r="J119" s="9">
        <v>60</v>
      </c>
      <c r="K119" s="12" t="str">
        <f t="shared" si="0"/>
        <v>Below</v>
      </c>
      <c r="L119" s="12" t="str">
        <f t="shared" si="7"/>
        <v>Excellent</v>
      </c>
      <c r="M119" s="12" t="str">
        <f t="shared" si="1"/>
        <v>FALSE</v>
      </c>
      <c r="N119" s="12" t="str">
        <f t="shared" si="2"/>
        <v>NO</v>
      </c>
      <c r="O119" s="12" t="b">
        <f t="shared" si="6"/>
        <v>0</v>
      </c>
      <c r="R119" s="12">
        <f t="shared" si="3"/>
        <v>32584</v>
      </c>
      <c r="S119" s="13">
        <f t="shared" si="4"/>
        <v>44530</v>
      </c>
    </row>
    <row r="120" spans="1:19" ht="14.4">
      <c r="A120" s="9">
        <v>119</v>
      </c>
      <c r="B120" s="10" t="s">
        <v>155</v>
      </c>
      <c r="C120" s="9">
        <v>24</v>
      </c>
      <c r="D120" s="10" t="s">
        <v>23</v>
      </c>
      <c r="E120" s="10" t="s">
        <v>26</v>
      </c>
      <c r="F120" s="9">
        <v>56707</v>
      </c>
      <c r="G120" s="11">
        <v>42439</v>
      </c>
      <c r="H120" s="9">
        <v>19419</v>
      </c>
      <c r="I120" s="10" t="s">
        <v>21</v>
      </c>
      <c r="J120" s="9">
        <v>35</v>
      </c>
      <c r="K120" s="12" t="str">
        <f t="shared" si="0"/>
        <v>Above</v>
      </c>
      <c r="L120" s="12" t="str">
        <f t="shared" si="7"/>
        <v>Average</v>
      </c>
      <c r="M120" s="12" t="str">
        <f t="shared" si="1"/>
        <v>TRUE</v>
      </c>
      <c r="N120" s="12" t="str">
        <f t="shared" si="2"/>
        <v>NO</v>
      </c>
      <c r="O120" s="12" t="b">
        <f t="shared" si="6"/>
        <v>1</v>
      </c>
      <c r="R120" s="12">
        <f t="shared" si="3"/>
        <v>56707</v>
      </c>
      <c r="S120" s="13">
        <f t="shared" si="4"/>
        <v>41995</v>
      </c>
    </row>
    <row r="121" spans="1:19" ht="14.4">
      <c r="A121" s="9">
        <v>120</v>
      </c>
      <c r="B121" s="10" t="s">
        <v>156</v>
      </c>
      <c r="C121" s="9">
        <v>23</v>
      </c>
      <c r="D121" s="10" t="s">
        <v>23</v>
      </c>
      <c r="E121" s="10" t="s">
        <v>29</v>
      </c>
      <c r="F121" s="9">
        <v>73126</v>
      </c>
      <c r="G121" s="11">
        <v>43811</v>
      </c>
      <c r="H121" s="9">
        <v>39227</v>
      </c>
      <c r="I121" s="10" t="s">
        <v>30</v>
      </c>
      <c r="J121" s="9">
        <v>39</v>
      </c>
      <c r="K121" s="12" t="str">
        <f t="shared" si="0"/>
        <v>Above</v>
      </c>
      <c r="L121" s="12" t="str">
        <f t="shared" si="7"/>
        <v>Average</v>
      </c>
      <c r="M121" s="12" t="str">
        <f t="shared" si="1"/>
        <v>FALSE</v>
      </c>
      <c r="N121" s="12" t="str">
        <f t="shared" si="2"/>
        <v>YES</v>
      </c>
      <c r="O121" s="12" t="b">
        <f t="shared" si="6"/>
        <v>1</v>
      </c>
      <c r="R121" s="12">
        <f t="shared" si="3"/>
        <v>73126</v>
      </c>
      <c r="S121" s="13">
        <f t="shared" si="4"/>
        <v>43099</v>
      </c>
    </row>
    <row r="122" spans="1:19" ht="14.4">
      <c r="A122" s="9">
        <v>121</v>
      </c>
      <c r="B122" s="10" t="s">
        <v>157</v>
      </c>
      <c r="C122" s="9">
        <v>47</v>
      </c>
      <c r="D122" s="10" t="s">
        <v>23</v>
      </c>
      <c r="E122" s="10" t="s">
        <v>7</v>
      </c>
      <c r="F122" s="9">
        <v>57750</v>
      </c>
      <c r="G122" s="11">
        <v>43840</v>
      </c>
      <c r="H122" s="9">
        <v>18644</v>
      </c>
      <c r="I122" s="10" t="s">
        <v>21</v>
      </c>
      <c r="J122" s="9">
        <v>38</v>
      </c>
      <c r="K122" s="12" t="str">
        <f t="shared" si="0"/>
        <v>Above</v>
      </c>
      <c r="L122" s="12" t="str">
        <f t="shared" si="7"/>
        <v>Average</v>
      </c>
      <c r="M122" s="12" t="str">
        <f t="shared" si="1"/>
        <v>FALSE</v>
      </c>
      <c r="N122" s="12" t="str">
        <f t="shared" si="2"/>
        <v>NO</v>
      </c>
      <c r="O122" s="12" t="b">
        <f t="shared" si="6"/>
        <v>1</v>
      </c>
      <c r="R122" s="12">
        <f t="shared" si="3"/>
        <v>57750</v>
      </c>
      <c r="S122" s="13">
        <f t="shared" si="4"/>
        <v>44145</v>
      </c>
    </row>
    <row r="123" spans="1:19" ht="14.4">
      <c r="A123" s="9">
        <v>122</v>
      </c>
      <c r="B123" s="10" t="s">
        <v>158</v>
      </c>
      <c r="C123" s="9">
        <v>47</v>
      </c>
      <c r="D123" s="10" t="s">
        <v>19</v>
      </c>
      <c r="E123" s="10" t="s">
        <v>29</v>
      </c>
      <c r="F123" s="9">
        <v>62476</v>
      </c>
      <c r="G123" s="11">
        <v>44530</v>
      </c>
      <c r="H123" s="9">
        <v>30287</v>
      </c>
      <c r="I123" s="10" t="s">
        <v>30</v>
      </c>
      <c r="J123" s="9">
        <v>23</v>
      </c>
      <c r="K123" s="12" t="str">
        <f t="shared" si="0"/>
        <v>Above</v>
      </c>
      <c r="L123" s="12" t="str">
        <f t="shared" si="7"/>
        <v>Poor</v>
      </c>
      <c r="M123" s="12" t="str">
        <f t="shared" si="1"/>
        <v>FALSE</v>
      </c>
      <c r="N123" s="12" t="str">
        <f t="shared" si="2"/>
        <v>YES</v>
      </c>
      <c r="O123" s="12" t="b">
        <f t="shared" si="6"/>
        <v>1</v>
      </c>
      <c r="R123" s="12">
        <f t="shared" si="3"/>
        <v>62476</v>
      </c>
      <c r="S123" s="13">
        <f t="shared" si="4"/>
        <v>45341</v>
      </c>
    </row>
    <row r="124" spans="1:19" ht="14.4">
      <c r="A124" s="9">
        <v>123</v>
      </c>
      <c r="B124" s="10" t="s">
        <v>159</v>
      </c>
      <c r="C124" s="9">
        <v>49</v>
      </c>
      <c r="D124" s="10" t="s">
        <v>19</v>
      </c>
      <c r="E124" s="10" t="s">
        <v>7</v>
      </c>
      <c r="F124" s="9">
        <v>53691</v>
      </c>
      <c r="G124" s="11">
        <v>41995</v>
      </c>
      <c r="H124" s="9">
        <v>18177</v>
      </c>
      <c r="I124" s="10" t="s">
        <v>27</v>
      </c>
      <c r="J124" s="9">
        <v>47</v>
      </c>
      <c r="K124" s="12" t="str">
        <f t="shared" si="0"/>
        <v>Above</v>
      </c>
      <c r="L124" s="12" t="str">
        <f t="shared" si="7"/>
        <v>Good</v>
      </c>
      <c r="M124" s="12" t="str">
        <f t="shared" si="1"/>
        <v>FALSE</v>
      </c>
      <c r="N124" s="12" t="str">
        <f t="shared" si="2"/>
        <v>NO</v>
      </c>
      <c r="O124" s="12" t="b">
        <f t="shared" si="6"/>
        <v>1</v>
      </c>
      <c r="R124" s="12">
        <f t="shared" si="3"/>
        <v>53691</v>
      </c>
      <c r="S124" s="13">
        <f t="shared" si="4"/>
        <v>44943</v>
      </c>
    </row>
    <row r="125" spans="1:19" ht="14.4">
      <c r="A125" s="9">
        <v>124</v>
      </c>
      <c r="B125" s="10" t="s">
        <v>160</v>
      </c>
      <c r="C125" s="9">
        <v>55</v>
      </c>
      <c r="D125" s="10" t="s">
        <v>23</v>
      </c>
      <c r="E125" s="10" t="s">
        <v>26</v>
      </c>
      <c r="F125" s="9">
        <v>32296</v>
      </c>
      <c r="G125" s="11">
        <v>43099</v>
      </c>
      <c r="H125" s="9">
        <v>36702</v>
      </c>
      <c r="I125" s="10" t="s">
        <v>33</v>
      </c>
      <c r="J125" s="9">
        <v>48</v>
      </c>
      <c r="K125" s="12" t="str">
        <f t="shared" si="0"/>
        <v>Below</v>
      </c>
      <c r="L125" s="12" t="str">
        <f t="shared" si="7"/>
        <v>Good</v>
      </c>
      <c r="M125" s="12" t="str">
        <f t="shared" si="1"/>
        <v>FALSE</v>
      </c>
      <c r="N125" s="12" t="str">
        <f t="shared" si="2"/>
        <v>NO</v>
      </c>
      <c r="O125" s="12" t="b">
        <f t="shared" si="6"/>
        <v>1</v>
      </c>
      <c r="R125" s="12">
        <f t="shared" si="3"/>
        <v>32296</v>
      </c>
      <c r="S125" s="13">
        <f t="shared" si="4"/>
        <v>42508</v>
      </c>
    </row>
    <row r="126" spans="1:19" ht="14.4">
      <c r="A126" s="9">
        <v>125</v>
      </c>
      <c r="B126" s="10" t="s">
        <v>161</v>
      </c>
      <c r="C126" s="9">
        <v>48</v>
      </c>
      <c r="D126" s="10" t="s">
        <v>23</v>
      </c>
      <c r="E126" s="10" t="s">
        <v>26</v>
      </c>
      <c r="F126" s="9">
        <v>60772</v>
      </c>
      <c r="G126" s="11">
        <v>44145</v>
      </c>
      <c r="H126" s="9">
        <v>37823</v>
      </c>
      <c r="I126" s="10" t="s">
        <v>21</v>
      </c>
      <c r="J126" s="9">
        <v>38</v>
      </c>
      <c r="K126" s="12" t="str">
        <f t="shared" si="0"/>
        <v>Above</v>
      </c>
      <c r="L126" s="12" t="str">
        <f t="shared" si="7"/>
        <v>Average</v>
      </c>
      <c r="M126" s="12" t="str">
        <f t="shared" si="1"/>
        <v>TRUE</v>
      </c>
      <c r="N126" s="12" t="str">
        <f t="shared" si="2"/>
        <v>YES</v>
      </c>
      <c r="O126" s="12" t="b">
        <f t="shared" si="6"/>
        <v>1</v>
      </c>
      <c r="R126" s="12">
        <f t="shared" si="3"/>
        <v>60772</v>
      </c>
      <c r="S126" s="13">
        <f t="shared" si="4"/>
        <v>44248</v>
      </c>
    </row>
    <row r="127" spans="1:19" ht="14.4">
      <c r="A127" s="9">
        <v>126</v>
      </c>
      <c r="B127" s="10" t="s">
        <v>162</v>
      </c>
      <c r="C127" s="9">
        <v>20</v>
      </c>
      <c r="D127" s="10" t="s">
        <v>23</v>
      </c>
      <c r="E127" s="10" t="s">
        <v>41</v>
      </c>
      <c r="F127" s="9">
        <v>79060</v>
      </c>
      <c r="G127" s="11">
        <v>45341</v>
      </c>
      <c r="H127" s="9">
        <v>12135</v>
      </c>
      <c r="I127" s="10" t="s">
        <v>21</v>
      </c>
      <c r="J127" s="9">
        <v>59</v>
      </c>
      <c r="K127" s="12" t="str">
        <f t="shared" si="0"/>
        <v>Above</v>
      </c>
      <c r="L127" s="12" t="str">
        <f t="shared" si="7"/>
        <v>Excellent</v>
      </c>
      <c r="M127" s="12" t="str">
        <f t="shared" si="1"/>
        <v>FALSE</v>
      </c>
      <c r="N127" s="12" t="str">
        <f t="shared" si="2"/>
        <v>YES</v>
      </c>
      <c r="O127" s="12" t="b">
        <f t="shared" si="6"/>
        <v>0</v>
      </c>
      <c r="R127" s="12">
        <f t="shared" si="3"/>
        <v>79060</v>
      </c>
      <c r="S127" s="13">
        <f t="shared" si="4"/>
        <v>43022</v>
      </c>
    </row>
    <row r="128" spans="1:19" ht="14.4">
      <c r="A128" s="9">
        <v>127</v>
      </c>
      <c r="B128" s="10" t="s">
        <v>163</v>
      </c>
      <c r="C128" s="9">
        <v>49</v>
      </c>
      <c r="D128" s="10" t="s">
        <v>19</v>
      </c>
      <c r="E128" s="10" t="s">
        <v>26</v>
      </c>
      <c r="F128" s="9">
        <v>58083</v>
      </c>
      <c r="G128" s="11">
        <v>44943</v>
      </c>
      <c r="H128" s="9">
        <v>30782</v>
      </c>
      <c r="I128" s="10" t="s">
        <v>30</v>
      </c>
      <c r="J128" s="9">
        <v>56</v>
      </c>
      <c r="K128" s="12" t="str">
        <f t="shared" si="0"/>
        <v>Above</v>
      </c>
      <c r="L128" s="12" t="str">
        <f t="shared" si="7"/>
        <v>Excellent</v>
      </c>
      <c r="M128" s="12" t="str">
        <f t="shared" si="1"/>
        <v>FALSE</v>
      </c>
      <c r="N128" s="12" t="str">
        <f t="shared" si="2"/>
        <v>NO</v>
      </c>
      <c r="O128" s="12" t="b">
        <f t="shared" si="6"/>
        <v>1</v>
      </c>
      <c r="R128" s="12">
        <f t="shared" si="3"/>
        <v>58083</v>
      </c>
      <c r="S128" s="13">
        <f t="shared" si="4"/>
        <v>42324</v>
      </c>
    </row>
    <row r="129" spans="1:19" ht="14.4">
      <c r="A129" s="9">
        <v>128</v>
      </c>
      <c r="B129" s="10" t="s">
        <v>164</v>
      </c>
      <c r="C129" s="9">
        <v>41</v>
      </c>
      <c r="D129" s="10" t="s">
        <v>23</v>
      </c>
      <c r="E129" s="10" t="s">
        <v>26</v>
      </c>
      <c r="F129" s="9">
        <v>74168</v>
      </c>
      <c r="G129" s="11">
        <v>42508</v>
      </c>
      <c r="H129" s="9">
        <v>17297</v>
      </c>
      <c r="I129" s="10" t="s">
        <v>27</v>
      </c>
      <c r="J129" s="9">
        <v>50</v>
      </c>
      <c r="K129" s="12" t="str">
        <f t="shared" si="0"/>
        <v>Above</v>
      </c>
      <c r="L129" s="12" t="str">
        <f t="shared" si="7"/>
        <v>Excellent</v>
      </c>
      <c r="M129" s="12" t="str">
        <f t="shared" si="1"/>
        <v>FALSE</v>
      </c>
      <c r="N129" s="12" t="str">
        <f t="shared" si="2"/>
        <v>YES</v>
      </c>
      <c r="O129" s="12" t="b">
        <f t="shared" si="6"/>
        <v>1</v>
      </c>
      <c r="R129" s="12">
        <f t="shared" si="3"/>
        <v>74168</v>
      </c>
      <c r="S129" s="13">
        <f t="shared" si="4"/>
        <v>45040</v>
      </c>
    </row>
    <row r="130" spans="1:19" ht="14.4">
      <c r="A130" s="9">
        <v>129</v>
      </c>
      <c r="B130" s="10" t="s">
        <v>165</v>
      </c>
      <c r="C130" s="9">
        <v>36</v>
      </c>
      <c r="D130" s="10" t="s">
        <v>19</v>
      </c>
      <c r="E130" s="10" t="s">
        <v>7</v>
      </c>
      <c r="F130" s="9">
        <v>37109</v>
      </c>
      <c r="G130" s="11">
        <v>44248</v>
      </c>
      <c r="H130" s="9">
        <v>34181</v>
      </c>
      <c r="I130" s="10" t="s">
        <v>27</v>
      </c>
      <c r="J130" s="9">
        <v>60</v>
      </c>
      <c r="K130" s="12" t="str">
        <f t="shared" si="0"/>
        <v>Below</v>
      </c>
      <c r="L130" s="12" t="str">
        <f t="shared" si="7"/>
        <v>Excellent</v>
      </c>
      <c r="M130" s="12" t="str">
        <f t="shared" si="1"/>
        <v>FALSE</v>
      </c>
      <c r="N130" s="12" t="str">
        <f t="shared" si="2"/>
        <v>NO</v>
      </c>
      <c r="O130" s="12" t="b">
        <f t="shared" si="6"/>
        <v>1</v>
      </c>
      <c r="R130" s="12">
        <f t="shared" si="3"/>
        <v>37109</v>
      </c>
      <c r="S130" s="13">
        <f t="shared" si="4"/>
        <v>44866</v>
      </c>
    </row>
    <row r="131" spans="1:19" ht="14.4">
      <c r="A131" s="9">
        <v>130</v>
      </c>
      <c r="B131" s="10" t="s">
        <v>166</v>
      </c>
      <c r="C131" s="9">
        <v>30</v>
      </c>
      <c r="D131" s="10" t="s">
        <v>23</v>
      </c>
      <c r="E131" s="10" t="s">
        <v>20</v>
      </c>
      <c r="F131" s="9">
        <v>42519</v>
      </c>
      <c r="G131" s="11">
        <v>43022</v>
      </c>
      <c r="H131" s="9">
        <v>35171</v>
      </c>
      <c r="I131" s="10" t="s">
        <v>33</v>
      </c>
      <c r="J131" s="9">
        <v>31</v>
      </c>
      <c r="K131" s="12" t="str">
        <f t="shared" si="0"/>
        <v>Below</v>
      </c>
      <c r="L131" s="12" t="str">
        <f t="shared" ref="L131:L194" si="8">_xlfn.IFS(J131&gt;=50,"Excellent",J131&gt;=40,"Good",J131&gt;=30,"Average",J131&lt;30,"Poor")</f>
        <v>Average</v>
      </c>
      <c r="M131" s="12" t="str">
        <f t="shared" si="1"/>
        <v>FALSE</v>
      </c>
      <c r="N131" s="12" t="str">
        <f t="shared" si="2"/>
        <v>YES</v>
      </c>
      <c r="O131" s="12" t="b">
        <f t="shared" si="6"/>
        <v>1</v>
      </c>
      <c r="R131" s="12">
        <f t="shared" si="3"/>
        <v>42519</v>
      </c>
      <c r="S131" s="13">
        <f t="shared" si="4"/>
        <v>42432</v>
      </c>
    </row>
    <row r="132" spans="1:19" ht="14.4">
      <c r="A132" s="9">
        <v>131</v>
      </c>
      <c r="B132" s="10" t="s">
        <v>167</v>
      </c>
      <c r="C132" s="9">
        <v>59</v>
      </c>
      <c r="D132" s="10" t="s">
        <v>23</v>
      </c>
      <c r="E132" s="10" t="s">
        <v>41</v>
      </c>
      <c r="F132" s="9">
        <v>35096</v>
      </c>
      <c r="G132" s="11">
        <v>42324</v>
      </c>
      <c r="H132" s="9">
        <v>12270</v>
      </c>
      <c r="I132" s="10" t="s">
        <v>33</v>
      </c>
      <c r="J132" s="9">
        <v>21</v>
      </c>
      <c r="K132" s="12" t="str">
        <f t="shared" si="0"/>
        <v>Below</v>
      </c>
      <c r="L132" s="12" t="str">
        <f t="shared" si="8"/>
        <v>Poor</v>
      </c>
      <c r="M132" s="12" t="str">
        <f t="shared" si="1"/>
        <v>FALSE</v>
      </c>
      <c r="N132" s="12" t="str">
        <f t="shared" si="2"/>
        <v>NO</v>
      </c>
      <c r="O132" s="12" t="b">
        <f t="shared" si="6"/>
        <v>0</v>
      </c>
      <c r="R132" s="12">
        <f t="shared" si="3"/>
        <v>35096</v>
      </c>
      <c r="S132" s="13">
        <f t="shared" si="4"/>
        <v>43058</v>
      </c>
    </row>
    <row r="133" spans="1:19" ht="14.4">
      <c r="A133" s="9">
        <v>132</v>
      </c>
      <c r="B133" s="10" t="s">
        <v>168</v>
      </c>
      <c r="C133" s="9">
        <v>59</v>
      </c>
      <c r="D133" s="10" t="s">
        <v>19</v>
      </c>
      <c r="E133" s="10" t="s">
        <v>7</v>
      </c>
      <c r="F133" s="9">
        <v>42158</v>
      </c>
      <c r="G133" s="11">
        <v>45040</v>
      </c>
      <c r="H133" s="9">
        <v>36938</v>
      </c>
      <c r="I133" s="10" t="s">
        <v>33</v>
      </c>
      <c r="J133" s="9">
        <v>46</v>
      </c>
      <c r="K133" s="12" t="str">
        <f t="shared" si="0"/>
        <v>Below</v>
      </c>
      <c r="L133" s="12" t="str">
        <f t="shared" si="8"/>
        <v>Good</v>
      </c>
      <c r="M133" s="12" t="str">
        <f t="shared" si="1"/>
        <v>FALSE</v>
      </c>
      <c r="N133" s="12" t="str">
        <f t="shared" si="2"/>
        <v>NO</v>
      </c>
      <c r="O133" s="12" t="b">
        <f t="shared" si="6"/>
        <v>1</v>
      </c>
      <c r="R133" s="12">
        <f t="shared" si="3"/>
        <v>42158</v>
      </c>
      <c r="S133" s="13">
        <f t="shared" si="4"/>
        <v>43189</v>
      </c>
    </row>
    <row r="134" spans="1:19" ht="14.4">
      <c r="A134" s="9">
        <v>133</v>
      </c>
      <c r="B134" s="10" t="s">
        <v>169</v>
      </c>
      <c r="C134" s="9">
        <v>40</v>
      </c>
      <c r="D134" s="10" t="s">
        <v>19</v>
      </c>
      <c r="E134" s="10" t="s">
        <v>7</v>
      </c>
      <c r="F134" s="9">
        <v>74324</v>
      </c>
      <c r="G134" s="11">
        <v>44866</v>
      </c>
      <c r="H134" s="9">
        <v>10779</v>
      </c>
      <c r="I134" s="10" t="s">
        <v>21</v>
      </c>
      <c r="J134" s="9">
        <v>46</v>
      </c>
      <c r="K134" s="12" t="str">
        <f t="shared" si="0"/>
        <v>Above</v>
      </c>
      <c r="L134" s="12" t="str">
        <f t="shared" si="8"/>
        <v>Good</v>
      </c>
      <c r="M134" s="12" t="str">
        <f t="shared" si="1"/>
        <v>FALSE</v>
      </c>
      <c r="N134" s="12" t="str">
        <f t="shared" si="2"/>
        <v>YES</v>
      </c>
      <c r="O134" s="12" t="b">
        <f t="shared" si="6"/>
        <v>1</v>
      </c>
      <c r="R134" s="12">
        <f t="shared" si="3"/>
        <v>74324</v>
      </c>
      <c r="S134" s="13">
        <f t="shared" si="4"/>
        <v>43234</v>
      </c>
    </row>
    <row r="135" spans="1:19" ht="14.4">
      <c r="A135" s="9">
        <v>134</v>
      </c>
      <c r="B135" s="10" t="s">
        <v>170</v>
      </c>
      <c r="C135" s="9">
        <v>56</v>
      </c>
      <c r="D135" s="10" t="s">
        <v>23</v>
      </c>
      <c r="E135" s="10" t="s">
        <v>41</v>
      </c>
      <c r="F135" s="9">
        <v>43241</v>
      </c>
      <c r="G135" s="11">
        <v>42432</v>
      </c>
      <c r="H135" s="9">
        <v>30260</v>
      </c>
      <c r="I135" s="10" t="s">
        <v>21</v>
      </c>
      <c r="J135" s="9">
        <v>50</v>
      </c>
      <c r="K135" s="12" t="str">
        <f t="shared" si="0"/>
        <v>Below</v>
      </c>
      <c r="L135" s="12" t="str">
        <f t="shared" si="8"/>
        <v>Excellent</v>
      </c>
      <c r="M135" s="12" t="str">
        <f t="shared" si="1"/>
        <v>FALSE</v>
      </c>
      <c r="N135" s="12" t="str">
        <f t="shared" si="2"/>
        <v>NO</v>
      </c>
      <c r="O135" s="12" t="b">
        <f t="shared" si="6"/>
        <v>0</v>
      </c>
      <c r="R135" s="12">
        <f t="shared" si="3"/>
        <v>43241</v>
      </c>
      <c r="S135" s="13">
        <f t="shared" si="4"/>
        <v>42111</v>
      </c>
    </row>
    <row r="136" spans="1:19" ht="14.4">
      <c r="A136" s="9">
        <v>135</v>
      </c>
      <c r="B136" s="10" t="s">
        <v>171</v>
      </c>
      <c r="C136" s="9">
        <v>26</v>
      </c>
      <c r="D136" s="10" t="s">
        <v>23</v>
      </c>
      <c r="E136" s="10" t="s">
        <v>20</v>
      </c>
      <c r="F136" s="9">
        <v>72907</v>
      </c>
      <c r="G136" s="11">
        <v>43058</v>
      </c>
      <c r="H136" s="9">
        <v>34641</v>
      </c>
      <c r="I136" s="10" t="s">
        <v>30</v>
      </c>
      <c r="J136" s="9">
        <v>43</v>
      </c>
      <c r="K136" s="12" t="str">
        <f t="shared" si="0"/>
        <v>Above</v>
      </c>
      <c r="L136" s="12" t="str">
        <f t="shared" si="8"/>
        <v>Good</v>
      </c>
      <c r="M136" s="12" t="str">
        <f t="shared" si="1"/>
        <v>FALSE</v>
      </c>
      <c r="N136" s="12" t="str">
        <f t="shared" si="2"/>
        <v>YES</v>
      </c>
      <c r="O136" s="12" t="b">
        <f t="shared" si="6"/>
        <v>1</v>
      </c>
      <c r="R136" s="12">
        <f t="shared" si="3"/>
        <v>72907</v>
      </c>
      <c r="S136" s="13">
        <f t="shared" si="4"/>
        <v>45064</v>
      </c>
    </row>
    <row r="137" spans="1:19" ht="14.4">
      <c r="A137" s="9">
        <v>136</v>
      </c>
      <c r="B137" s="10" t="s">
        <v>172</v>
      </c>
      <c r="C137" s="9">
        <v>44</v>
      </c>
      <c r="D137" s="10" t="s">
        <v>23</v>
      </c>
      <c r="E137" s="10" t="s">
        <v>41</v>
      </c>
      <c r="F137" s="9">
        <v>43747</v>
      </c>
      <c r="G137" s="11">
        <v>43189</v>
      </c>
      <c r="H137" s="9">
        <v>33232</v>
      </c>
      <c r="I137" s="10" t="s">
        <v>21</v>
      </c>
      <c r="J137" s="9">
        <v>31</v>
      </c>
      <c r="K137" s="12" t="str">
        <f t="shared" si="0"/>
        <v>Below</v>
      </c>
      <c r="L137" s="12" t="str">
        <f t="shared" si="8"/>
        <v>Average</v>
      </c>
      <c r="M137" s="12" t="str">
        <f t="shared" si="1"/>
        <v>FALSE</v>
      </c>
      <c r="N137" s="12" t="str">
        <f t="shared" si="2"/>
        <v>NO</v>
      </c>
      <c r="O137" s="12" t="b">
        <f t="shared" si="6"/>
        <v>0</v>
      </c>
      <c r="R137" s="12">
        <f t="shared" si="3"/>
        <v>43747</v>
      </c>
      <c r="S137" s="13">
        <f t="shared" si="4"/>
        <v>44691</v>
      </c>
    </row>
    <row r="138" spans="1:19" ht="14.4">
      <c r="A138" s="9">
        <v>137</v>
      </c>
      <c r="B138" s="10" t="s">
        <v>173</v>
      </c>
      <c r="C138" s="9">
        <v>40</v>
      </c>
      <c r="D138" s="10" t="s">
        <v>19</v>
      </c>
      <c r="E138" s="10" t="s">
        <v>26</v>
      </c>
      <c r="F138" s="9">
        <v>46491</v>
      </c>
      <c r="G138" s="11">
        <v>43234</v>
      </c>
      <c r="H138" s="9">
        <v>26996</v>
      </c>
      <c r="I138" s="10" t="s">
        <v>21</v>
      </c>
      <c r="J138" s="9">
        <v>47</v>
      </c>
      <c r="K138" s="12" t="str">
        <f t="shared" si="0"/>
        <v>Below</v>
      </c>
      <c r="L138" s="12" t="str">
        <f t="shared" si="8"/>
        <v>Good</v>
      </c>
      <c r="M138" s="12" t="str">
        <f t="shared" si="1"/>
        <v>TRUE</v>
      </c>
      <c r="N138" s="12" t="str">
        <f t="shared" si="2"/>
        <v>NO</v>
      </c>
      <c r="O138" s="12" t="b">
        <f t="shared" si="6"/>
        <v>1</v>
      </c>
      <c r="R138" s="12">
        <f t="shared" si="3"/>
        <v>46491</v>
      </c>
      <c r="S138" s="13">
        <f t="shared" si="4"/>
        <v>42971</v>
      </c>
    </row>
    <row r="139" spans="1:19" ht="14.4">
      <c r="A139" s="9">
        <v>138</v>
      </c>
      <c r="B139" s="10" t="s">
        <v>174</v>
      </c>
      <c r="C139" s="9">
        <v>55</v>
      </c>
      <c r="D139" s="10" t="s">
        <v>19</v>
      </c>
      <c r="E139" s="10" t="s">
        <v>7</v>
      </c>
      <c r="F139" s="9">
        <v>47731</v>
      </c>
      <c r="G139" s="11">
        <v>42111</v>
      </c>
      <c r="H139" s="9">
        <v>16639</v>
      </c>
      <c r="I139" s="10" t="s">
        <v>27</v>
      </c>
      <c r="J139" s="9">
        <v>57</v>
      </c>
      <c r="K139" s="12" t="str">
        <f t="shared" si="0"/>
        <v>Below</v>
      </c>
      <c r="L139" s="12" t="str">
        <f t="shared" si="8"/>
        <v>Excellent</v>
      </c>
      <c r="M139" s="12" t="str">
        <f t="shared" si="1"/>
        <v>FALSE</v>
      </c>
      <c r="N139" s="12" t="str">
        <f t="shared" si="2"/>
        <v>NO</v>
      </c>
      <c r="O139" s="12" t="b">
        <f t="shared" si="6"/>
        <v>1</v>
      </c>
      <c r="R139" s="12">
        <f t="shared" si="3"/>
        <v>47731</v>
      </c>
      <c r="S139" s="13">
        <f t="shared" si="4"/>
        <v>45453</v>
      </c>
    </row>
    <row r="140" spans="1:19" ht="14.4">
      <c r="A140" s="9">
        <v>139</v>
      </c>
      <c r="B140" s="10" t="s">
        <v>175</v>
      </c>
      <c r="C140" s="9">
        <v>25</v>
      </c>
      <c r="D140" s="10" t="s">
        <v>19</v>
      </c>
      <c r="E140" s="10" t="s">
        <v>26</v>
      </c>
      <c r="F140" s="9">
        <v>69901</v>
      </c>
      <c r="G140" s="11">
        <v>45064</v>
      </c>
      <c r="H140" s="9">
        <v>37582</v>
      </c>
      <c r="I140" s="10" t="s">
        <v>33</v>
      </c>
      <c r="J140" s="9">
        <v>46</v>
      </c>
      <c r="K140" s="12" t="str">
        <f t="shared" si="0"/>
        <v>Above</v>
      </c>
      <c r="L140" s="12" t="str">
        <f t="shared" si="8"/>
        <v>Good</v>
      </c>
      <c r="M140" s="12" t="str">
        <f t="shared" si="1"/>
        <v>FALSE</v>
      </c>
      <c r="N140" s="12" t="str">
        <f t="shared" si="2"/>
        <v>YES</v>
      </c>
      <c r="O140" s="12" t="b">
        <f t="shared" si="6"/>
        <v>1</v>
      </c>
      <c r="R140" s="12">
        <f t="shared" si="3"/>
        <v>69901</v>
      </c>
      <c r="S140" s="13">
        <f t="shared" si="4"/>
        <v>43915</v>
      </c>
    </row>
    <row r="141" spans="1:19" ht="14.4">
      <c r="A141" s="9">
        <v>140</v>
      </c>
      <c r="B141" s="10" t="s">
        <v>176</v>
      </c>
      <c r="C141" s="9">
        <v>48</v>
      </c>
      <c r="D141" s="10" t="s">
        <v>19</v>
      </c>
      <c r="E141" s="10" t="s">
        <v>20</v>
      </c>
      <c r="F141" s="9">
        <v>78937</v>
      </c>
      <c r="G141" s="11">
        <v>44691</v>
      </c>
      <c r="H141" s="9">
        <v>12146</v>
      </c>
      <c r="I141" s="10" t="s">
        <v>21</v>
      </c>
      <c r="J141" s="9">
        <v>60</v>
      </c>
      <c r="K141" s="12" t="str">
        <f t="shared" si="0"/>
        <v>Above</v>
      </c>
      <c r="L141" s="12" t="str">
        <f t="shared" si="8"/>
        <v>Excellent</v>
      </c>
      <c r="M141" s="12" t="str">
        <f t="shared" si="1"/>
        <v>FALSE</v>
      </c>
      <c r="N141" s="12" t="str">
        <f t="shared" si="2"/>
        <v>YES</v>
      </c>
      <c r="O141" s="12" t="b">
        <f t="shared" si="6"/>
        <v>1</v>
      </c>
      <c r="R141" s="12">
        <f t="shared" si="3"/>
        <v>78937</v>
      </c>
      <c r="S141" s="13">
        <f t="shared" si="4"/>
        <v>44363</v>
      </c>
    </row>
    <row r="142" spans="1:19" ht="14.4">
      <c r="A142" s="9">
        <v>141</v>
      </c>
      <c r="B142" s="10" t="s">
        <v>177</v>
      </c>
      <c r="C142" s="9">
        <v>41</v>
      </c>
      <c r="D142" s="10" t="s">
        <v>23</v>
      </c>
      <c r="E142" s="10" t="s">
        <v>29</v>
      </c>
      <c r="F142" s="9">
        <v>74925</v>
      </c>
      <c r="G142" s="11">
        <v>42971</v>
      </c>
      <c r="H142" s="9">
        <v>24266</v>
      </c>
      <c r="I142" s="10" t="s">
        <v>21</v>
      </c>
      <c r="J142" s="9">
        <v>32</v>
      </c>
      <c r="K142" s="12" t="str">
        <f t="shared" si="0"/>
        <v>Above</v>
      </c>
      <c r="L142" s="12" t="str">
        <f t="shared" si="8"/>
        <v>Average</v>
      </c>
      <c r="M142" s="12" t="str">
        <f t="shared" si="1"/>
        <v>FALSE</v>
      </c>
      <c r="N142" s="12" t="str">
        <f t="shared" si="2"/>
        <v>YES</v>
      </c>
      <c r="O142" s="12" t="b">
        <f t="shared" si="6"/>
        <v>1</v>
      </c>
      <c r="R142" s="12">
        <f t="shared" si="3"/>
        <v>74925</v>
      </c>
      <c r="S142" s="13">
        <f t="shared" si="4"/>
        <v>43943</v>
      </c>
    </row>
    <row r="143" spans="1:19" ht="14.4">
      <c r="A143" s="9">
        <v>142</v>
      </c>
      <c r="B143" s="10" t="s">
        <v>178</v>
      </c>
      <c r="C143" s="9">
        <v>57</v>
      </c>
      <c r="D143" s="10" t="s">
        <v>19</v>
      </c>
      <c r="E143" s="10" t="s">
        <v>7</v>
      </c>
      <c r="F143" s="9">
        <v>58486</v>
      </c>
      <c r="G143" s="11">
        <v>45453</v>
      </c>
      <c r="H143" s="9">
        <v>34805</v>
      </c>
      <c r="I143" s="10" t="s">
        <v>21</v>
      </c>
      <c r="J143" s="9">
        <v>60</v>
      </c>
      <c r="K143" s="12" t="str">
        <f t="shared" si="0"/>
        <v>Above</v>
      </c>
      <c r="L143" s="12" t="str">
        <f t="shared" si="8"/>
        <v>Excellent</v>
      </c>
      <c r="M143" s="12" t="str">
        <f t="shared" si="1"/>
        <v>FALSE</v>
      </c>
      <c r="N143" s="12" t="str">
        <f t="shared" si="2"/>
        <v>NO</v>
      </c>
      <c r="O143" s="12" t="b">
        <f t="shared" si="6"/>
        <v>1</v>
      </c>
      <c r="R143" s="12">
        <f t="shared" si="3"/>
        <v>58486</v>
      </c>
      <c r="S143" s="13">
        <f t="shared" si="4"/>
        <v>43911</v>
      </c>
    </row>
    <row r="144" spans="1:19" ht="14.4">
      <c r="A144" s="9">
        <v>143</v>
      </c>
      <c r="B144" s="10" t="s">
        <v>179</v>
      </c>
      <c r="C144" s="9">
        <v>42</v>
      </c>
      <c r="D144" s="10" t="s">
        <v>23</v>
      </c>
      <c r="E144" s="10" t="s">
        <v>26</v>
      </c>
      <c r="F144" s="9">
        <v>64296</v>
      </c>
      <c r="G144" s="11">
        <v>43915</v>
      </c>
      <c r="H144" s="9">
        <v>14122</v>
      </c>
      <c r="I144" s="10" t="s">
        <v>33</v>
      </c>
      <c r="J144" s="9">
        <v>30</v>
      </c>
      <c r="K144" s="12" t="str">
        <f t="shared" si="0"/>
        <v>Above</v>
      </c>
      <c r="L144" s="12" t="str">
        <f t="shared" si="8"/>
        <v>Average</v>
      </c>
      <c r="M144" s="12" t="str">
        <f t="shared" si="1"/>
        <v>FALSE</v>
      </c>
      <c r="N144" s="12" t="str">
        <f t="shared" si="2"/>
        <v>YES</v>
      </c>
      <c r="O144" s="12" t="b">
        <f t="shared" si="6"/>
        <v>1</v>
      </c>
      <c r="R144" s="12">
        <f t="shared" si="3"/>
        <v>64296</v>
      </c>
      <c r="S144" s="13">
        <f t="shared" si="4"/>
        <v>44766</v>
      </c>
    </row>
    <row r="145" spans="1:19" ht="14.4">
      <c r="A145" s="9">
        <v>144</v>
      </c>
      <c r="B145" s="10" t="s">
        <v>180</v>
      </c>
      <c r="C145" s="9">
        <v>32</v>
      </c>
      <c r="D145" s="10" t="s">
        <v>23</v>
      </c>
      <c r="E145" s="10" t="s">
        <v>20</v>
      </c>
      <c r="F145" s="9">
        <v>45459</v>
      </c>
      <c r="G145" s="11">
        <v>44363</v>
      </c>
      <c r="H145" s="9">
        <v>14152</v>
      </c>
      <c r="I145" s="10" t="s">
        <v>33</v>
      </c>
      <c r="J145" s="9">
        <v>20</v>
      </c>
      <c r="K145" s="12" t="str">
        <f t="shared" si="0"/>
        <v>Below</v>
      </c>
      <c r="L145" s="12" t="str">
        <f t="shared" si="8"/>
        <v>Poor</v>
      </c>
      <c r="M145" s="12" t="str">
        <f t="shared" si="1"/>
        <v>FALSE</v>
      </c>
      <c r="N145" s="12" t="str">
        <f t="shared" si="2"/>
        <v>YES</v>
      </c>
      <c r="O145" s="12" t="b">
        <f t="shared" si="6"/>
        <v>1</v>
      </c>
      <c r="R145" s="12">
        <f t="shared" si="3"/>
        <v>45459</v>
      </c>
      <c r="S145" s="13">
        <f t="shared" si="4"/>
        <v>41882</v>
      </c>
    </row>
    <row r="146" spans="1:19" ht="14.4">
      <c r="A146" s="9">
        <v>145</v>
      </c>
      <c r="B146" s="10" t="s">
        <v>181</v>
      </c>
      <c r="C146" s="9">
        <v>27</v>
      </c>
      <c r="D146" s="10" t="s">
        <v>23</v>
      </c>
      <c r="E146" s="10" t="s">
        <v>20</v>
      </c>
      <c r="F146" s="9">
        <v>48643</v>
      </c>
      <c r="G146" s="11">
        <v>43943</v>
      </c>
      <c r="H146" s="9">
        <v>37173</v>
      </c>
      <c r="I146" s="10" t="s">
        <v>33</v>
      </c>
      <c r="J146" s="9">
        <v>42</v>
      </c>
      <c r="K146" s="12" t="str">
        <f t="shared" si="0"/>
        <v>Below</v>
      </c>
      <c r="L146" s="12" t="str">
        <f t="shared" si="8"/>
        <v>Good</v>
      </c>
      <c r="M146" s="12" t="str">
        <f t="shared" si="1"/>
        <v>FALSE</v>
      </c>
      <c r="N146" s="12" t="str">
        <f t="shared" si="2"/>
        <v>YES</v>
      </c>
      <c r="O146" s="12" t="b">
        <f t="shared" si="6"/>
        <v>1</v>
      </c>
      <c r="R146" s="12">
        <f t="shared" si="3"/>
        <v>48643</v>
      </c>
      <c r="S146" s="13">
        <f t="shared" si="4"/>
        <v>42862</v>
      </c>
    </row>
    <row r="147" spans="1:19" ht="14.4">
      <c r="A147" s="9">
        <v>146</v>
      </c>
      <c r="B147" s="10" t="s">
        <v>182</v>
      </c>
      <c r="C147" s="9">
        <v>47</v>
      </c>
      <c r="D147" s="10" t="s">
        <v>19</v>
      </c>
      <c r="E147" s="10" t="s">
        <v>20</v>
      </c>
      <c r="F147" s="9">
        <v>30655</v>
      </c>
      <c r="G147" s="11">
        <v>43911</v>
      </c>
      <c r="H147" s="9">
        <v>11775</v>
      </c>
      <c r="I147" s="10" t="s">
        <v>30</v>
      </c>
      <c r="J147" s="9">
        <v>20</v>
      </c>
      <c r="K147" s="12" t="str">
        <f t="shared" si="0"/>
        <v>Below</v>
      </c>
      <c r="L147" s="12" t="str">
        <f t="shared" si="8"/>
        <v>Poor</v>
      </c>
      <c r="M147" s="12" t="str">
        <f t="shared" si="1"/>
        <v>FALSE</v>
      </c>
      <c r="N147" s="12" t="str">
        <f t="shared" si="2"/>
        <v>YES</v>
      </c>
      <c r="O147" s="12" t="b">
        <f t="shared" si="6"/>
        <v>1</v>
      </c>
      <c r="R147" s="12">
        <f t="shared" si="3"/>
        <v>30655</v>
      </c>
      <c r="S147" s="13">
        <f t="shared" si="4"/>
        <v>44077</v>
      </c>
    </row>
    <row r="148" spans="1:19" ht="14.4">
      <c r="A148" s="9">
        <v>147</v>
      </c>
      <c r="B148" s="10" t="s">
        <v>183</v>
      </c>
      <c r="C148" s="9">
        <v>33</v>
      </c>
      <c r="D148" s="10" t="s">
        <v>19</v>
      </c>
      <c r="E148" s="10" t="s">
        <v>41</v>
      </c>
      <c r="F148" s="9">
        <v>40055</v>
      </c>
      <c r="G148" s="11">
        <v>44766</v>
      </c>
      <c r="H148" s="9">
        <v>34271</v>
      </c>
      <c r="I148" s="10" t="s">
        <v>30</v>
      </c>
      <c r="J148" s="9">
        <v>53</v>
      </c>
      <c r="K148" s="12" t="str">
        <f t="shared" si="0"/>
        <v>Below</v>
      </c>
      <c r="L148" s="12" t="str">
        <f t="shared" si="8"/>
        <v>Excellent</v>
      </c>
      <c r="M148" s="12" t="str">
        <f t="shared" si="1"/>
        <v>FALSE</v>
      </c>
      <c r="N148" s="12" t="str">
        <f t="shared" si="2"/>
        <v>NO</v>
      </c>
      <c r="O148" s="12" t="b">
        <f t="shared" si="6"/>
        <v>0</v>
      </c>
      <c r="R148" s="12">
        <f t="shared" si="3"/>
        <v>40055</v>
      </c>
      <c r="S148" s="13">
        <f t="shared" si="4"/>
        <v>45159</v>
      </c>
    </row>
    <row r="149" spans="1:19" ht="14.4">
      <c r="A149" s="9">
        <v>148</v>
      </c>
      <c r="B149" s="10" t="s">
        <v>184</v>
      </c>
      <c r="C149" s="9">
        <v>32</v>
      </c>
      <c r="D149" s="10" t="s">
        <v>23</v>
      </c>
      <c r="E149" s="10" t="s">
        <v>20</v>
      </c>
      <c r="F149" s="9">
        <v>61996</v>
      </c>
      <c r="G149" s="11">
        <v>41882</v>
      </c>
      <c r="H149" s="9">
        <v>27635</v>
      </c>
      <c r="I149" s="10" t="s">
        <v>27</v>
      </c>
      <c r="J149" s="9">
        <v>38</v>
      </c>
      <c r="K149" s="12" t="str">
        <f t="shared" si="0"/>
        <v>Above</v>
      </c>
      <c r="L149" s="12" t="str">
        <f t="shared" si="8"/>
        <v>Average</v>
      </c>
      <c r="M149" s="12" t="str">
        <f t="shared" si="1"/>
        <v>FALSE</v>
      </c>
      <c r="N149" s="12" t="str">
        <f t="shared" si="2"/>
        <v>YES</v>
      </c>
      <c r="O149" s="12" t="b">
        <f t="shared" si="6"/>
        <v>1</v>
      </c>
      <c r="R149" s="12">
        <f t="shared" si="3"/>
        <v>61996</v>
      </c>
      <c r="S149" s="13">
        <f t="shared" si="4"/>
        <v>43514</v>
      </c>
    </row>
    <row r="150" spans="1:19" ht="14.4">
      <c r="A150" s="9">
        <v>149</v>
      </c>
      <c r="B150" s="10" t="s">
        <v>185</v>
      </c>
      <c r="C150" s="9">
        <v>35</v>
      </c>
      <c r="D150" s="10" t="s">
        <v>23</v>
      </c>
      <c r="E150" s="10" t="s">
        <v>20</v>
      </c>
      <c r="F150" s="9">
        <v>74165</v>
      </c>
      <c r="G150" s="11">
        <v>42862</v>
      </c>
      <c r="H150" s="9">
        <v>26800</v>
      </c>
      <c r="I150" s="10" t="s">
        <v>33</v>
      </c>
      <c r="J150" s="9">
        <v>57</v>
      </c>
      <c r="K150" s="12" t="str">
        <f t="shared" si="0"/>
        <v>Above</v>
      </c>
      <c r="L150" s="12" t="str">
        <f t="shared" si="8"/>
        <v>Excellent</v>
      </c>
      <c r="M150" s="12" t="str">
        <f t="shared" si="1"/>
        <v>FALSE</v>
      </c>
      <c r="N150" s="12" t="str">
        <f t="shared" si="2"/>
        <v>YES</v>
      </c>
      <c r="O150" s="12" t="b">
        <f t="shared" si="6"/>
        <v>1</v>
      </c>
      <c r="R150" s="12">
        <f t="shared" si="3"/>
        <v>74165</v>
      </c>
      <c r="S150" s="13">
        <f t="shared" si="4"/>
        <v>43673</v>
      </c>
    </row>
    <row r="151" spans="1:19" ht="14.4">
      <c r="A151" s="9">
        <v>150</v>
      </c>
      <c r="B151" s="10" t="s">
        <v>186</v>
      </c>
      <c r="C151" s="9">
        <v>44</v>
      </c>
      <c r="D151" s="10" t="s">
        <v>19</v>
      </c>
      <c r="E151" s="10" t="s">
        <v>29</v>
      </c>
      <c r="F151" s="9">
        <v>70831</v>
      </c>
      <c r="G151" s="11">
        <v>44077</v>
      </c>
      <c r="H151" s="9">
        <v>16156</v>
      </c>
      <c r="I151" s="10" t="s">
        <v>30</v>
      </c>
      <c r="J151" s="9">
        <v>52</v>
      </c>
      <c r="K151" s="12" t="str">
        <f t="shared" si="0"/>
        <v>Above</v>
      </c>
      <c r="L151" s="12" t="str">
        <f t="shared" si="8"/>
        <v>Excellent</v>
      </c>
      <c r="M151" s="12" t="str">
        <f t="shared" si="1"/>
        <v>FALSE</v>
      </c>
      <c r="N151" s="12" t="str">
        <f t="shared" si="2"/>
        <v>YES</v>
      </c>
      <c r="O151" s="12" t="b">
        <f t="shared" si="6"/>
        <v>1</v>
      </c>
      <c r="R151" s="12">
        <f t="shared" si="3"/>
        <v>70831</v>
      </c>
      <c r="S151" s="13">
        <f t="shared" si="4"/>
        <v>41843</v>
      </c>
    </row>
    <row r="152" spans="1:19" ht="14.4">
      <c r="A152" s="9">
        <v>151</v>
      </c>
      <c r="B152" s="10" t="s">
        <v>187</v>
      </c>
      <c r="C152" s="9">
        <v>39</v>
      </c>
      <c r="D152" s="10" t="s">
        <v>19</v>
      </c>
      <c r="E152" s="10" t="s">
        <v>41</v>
      </c>
      <c r="F152" s="9">
        <v>64877</v>
      </c>
      <c r="G152" s="11">
        <v>45159</v>
      </c>
      <c r="H152" s="9">
        <v>10425</v>
      </c>
      <c r="I152" s="10" t="s">
        <v>21</v>
      </c>
      <c r="J152" s="9">
        <v>22</v>
      </c>
      <c r="K152" s="12" t="str">
        <f t="shared" si="0"/>
        <v>Above</v>
      </c>
      <c r="L152" s="12" t="str">
        <f t="shared" si="8"/>
        <v>Poor</v>
      </c>
      <c r="M152" s="12" t="str">
        <f t="shared" si="1"/>
        <v>FALSE</v>
      </c>
      <c r="N152" s="12" t="str">
        <f t="shared" si="2"/>
        <v>YES</v>
      </c>
      <c r="O152" s="12" t="b">
        <f t="shared" si="6"/>
        <v>0</v>
      </c>
      <c r="R152" s="12">
        <f t="shared" si="3"/>
        <v>64877</v>
      </c>
      <c r="S152" s="13">
        <f t="shared" si="4"/>
        <v>44834</v>
      </c>
    </row>
    <row r="153" spans="1:19" ht="14.4">
      <c r="A153" s="9">
        <v>152</v>
      </c>
      <c r="B153" s="10" t="s">
        <v>188</v>
      </c>
      <c r="C153" s="9">
        <v>57</v>
      </c>
      <c r="D153" s="10" t="s">
        <v>19</v>
      </c>
      <c r="E153" s="10" t="s">
        <v>29</v>
      </c>
      <c r="F153" s="9">
        <v>68905</v>
      </c>
      <c r="G153" s="11">
        <v>43514</v>
      </c>
      <c r="H153" s="9">
        <v>32750</v>
      </c>
      <c r="I153" s="10" t="s">
        <v>27</v>
      </c>
      <c r="J153" s="9">
        <v>57</v>
      </c>
      <c r="K153" s="12" t="str">
        <f t="shared" si="0"/>
        <v>Above</v>
      </c>
      <c r="L153" s="12" t="str">
        <f t="shared" si="8"/>
        <v>Excellent</v>
      </c>
      <c r="M153" s="12" t="str">
        <f t="shared" si="1"/>
        <v>FALSE</v>
      </c>
      <c r="N153" s="12" t="str">
        <f t="shared" si="2"/>
        <v>YES</v>
      </c>
      <c r="O153" s="12" t="b">
        <f t="shared" si="6"/>
        <v>1</v>
      </c>
      <c r="R153" s="12">
        <f t="shared" si="3"/>
        <v>68905</v>
      </c>
      <c r="S153" s="13">
        <f t="shared" si="4"/>
        <v>42085</v>
      </c>
    </row>
    <row r="154" spans="1:19" ht="14.4">
      <c r="A154" s="9">
        <v>153</v>
      </c>
      <c r="B154" s="10" t="s">
        <v>189</v>
      </c>
      <c r="C154" s="9">
        <v>58</v>
      </c>
      <c r="D154" s="10" t="s">
        <v>19</v>
      </c>
      <c r="E154" s="10" t="s">
        <v>7</v>
      </c>
      <c r="F154" s="9">
        <v>61268</v>
      </c>
      <c r="G154" s="11">
        <v>43673</v>
      </c>
      <c r="H154" s="9">
        <v>21569</v>
      </c>
      <c r="I154" s="10" t="s">
        <v>30</v>
      </c>
      <c r="J154" s="9">
        <v>47</v>
      </c>
      <c r="K154" s="12" t="str">
        <f t="shared" si="0"/>
        <v>Above</v>
      </c>
      <c r="L154" s="12" t="str">
        <f t="shared" si="8"/>
        <v>Good</v>
      </c>
      <c r="M154" s="12" t="str">
        <f t="shared" si="1"/>
        <v>FALSE</v>
      </c>
      <c r="N154" s="12" t="str">
        <f t="shared" si="2"/>
        <v>YES</v>
      </c>
      <c r="O154" s="12" t="b">
        <f t="shared" si="6"/>
        <v>1</v>
      </c>
      <c r="R154" s="12">
        <f t="shared" si="3"/>
        <v>61268</v>
      </c>
      <c r="S154" s="13">
        <f t="shared" si="4"/>
        <v>42113</v>
      </c>
    </row>
    <row r="155" spans="1:19" ht="14.4">
      <c r="A155" s="9">
        <v>154</v>
      </c>
      <c r="B155" s="10" t="s">
        <v>190</v>
      </c>
      <c r="C155" s="9">
        <v>51</v>
      </c>
      <c r="D155" s="10" t="s">
        <v>23</v>
      </c>
      <c r="E155" s="10" t="s">
        <v>7</v>
      </c>
      <c r="F155" s="9">
        <v>45143</v>
      </c>
      <c r="G155" s="11">
        <v>41843</v>
      </c>
      <c r="H155" s="9">
        <v>18063</v>
      </c>
      <c r="I155" s="10" t="s">
        <v>33</v>
      </c>
      <c r="J155" s="9">
        <v>30</v>
      </c>
      <c r="K155" s="12" t="str">
        <f t="shared" si="0"/>
        <v>Below</v>
      </c>
      <c r="L155" s="12" t="str">
        <f t="shared" si="8"/>
        <v>Average</v>
      </c>
      <c r="M155" s="12" t="str">
        <f t="shared" si="1"/>
        <v>FALSE</v>
      </c>
      <c r="N155" s="12" t="str">
        <f t="shared" si="2"/>
        <v>NO</v>
      </c>
      <c r="O155" s="12" t="b">
        <f t="shared" si="6"/>
        <v>1</v>
      </c>
      <c r="R155" s="12">
        <f t="shared" si="3"/>
        <v>45143</v>
      </c>
      <c r="S155" s="13">
        <f t="shared" si="4"/>
        <v>41986</v>
      </c>
    </row>
    <row r="156" spans="1:19" ht="14.4">
      <c r="A156" s="9">
        <v>155</v>
      </c>
      <c r="B156" s="10" t="s">
        <v>191</v>
      </c>
      <c r="C156" s="9">
        <v>47</v>
      </c>
      <c r="D156" s="10" t="s">
        <v>23</v>
      </c>
      <c r="E156" s="10" t="s">
        <v>41</v>
      </c>
      <c r="F156" s="9">
        <v>64181</v>
      </c>
      <c r="G156" s="11">
        <v>44834</v>
      </c>
      <c r="H156" s="9">
        <v>34507</v>
      </c>
      <c r="I156" s="10" t="s">
        <v>21</v>
      </c>
      <c r="J156" s="9">
        <v>22</v>
      </c>
      <c r="K156" s="12" t="str">
        <f t="shared" si="0"/>
        <v>Above</v>
      </c>
      <c r="L156" s="12" t="str">
        <f t="shared" si="8"/>
        <v>Poor</v>
      </c>
      <c r="M156" s="12" t="str">
        <f t="shared" si="1"/>
        <v>FALSE</v>
      </c>
      <c r="N156" s="12" t="str">
        <f t="shared" si="2"/>
        <v>YES</v>
      </c>
      <c r="O156" s="12" t="b">
        <f t="shared" si="6"/>
        <v>0</v>
      </c>
      <c r="R156" s="12">
        <f t="shared" si="3"/>
        <v>64181</v>
      </c>
      <c r="S156" s="13">
        <f t="shared" si="4"/>
        <v>44679</v>
      </c>
    </row>
    <row r="157" spans="1:19" ht="14.4">
      <c r="A157" s="9">
        <v>156</v>
      </c>
      <c r="B157" s="10" t="s">
        <v>141</v>
      </c>
      <c r="C157" s="9">
        <v>55</v>
      </c>
      <c r="D157" s="10" t="s">
        <v>19</v>
      </c>
      <c r="E157" s="10" t="s">
        <v>20</v>
      </c>
      <c r="F157" s="9">
        <v>58898</v>
      </c>
      <c r="G157" s="11">
        <v>42085</v>
      </c>
      <c r="H157" s="9">
        <v>38150</v>
      </c>
      <c r="I157" s="10" t="s">
        <v>21</v>
      </c>
      <c r="J157" s="9">
        <v>42</v>
      </c>
      <c r="K157" s="12" t="str">
        <f t="shared" si="0"/>
        <v>Above</v>
      </c>
      <c r="L157" s="12" t="str">
        <f t="shared" si="8"/>
        <v>Good</v>
      </c>
      <c r="M157" s="12" t="str">
        <f t="shared" si="1"/>
        <v>FALSE</v>
      </c>
      <c r="N157" s="12" t="str">
        <f t="shared" si="2"/>
        <v>YES</v>
      </c>
      <c r="O157" s="12" t="b">
        <f t="shared" si="6"/>
        <v>1</v>
      </c>
      <c r="R157" s="12">
        <f t="shared" si="3"/>
        <v>58898</v>
      </c>
      <c r="S157" s="13">
        <f t="shared" si="4"/>
        <v>42842</v>
      </c>
    </row>
    <row r="158" spans="1:19" ht="14.4">
      <c r="A158" s="9">
        <v>157</v>
      </c>
      <c r="B158" s="10" t="s">
        <v>192</v>
      </c>
      <c r="C158" s="9">
        <v>31</v>
      </c>
      <c r="D158" s="10" t="s">
        <v>23</v>
      </c>
      <c r="E158" s="10" t="s">
        <v>26</v>
      </c>
      <c r="F158" s="9">
        <v>67654</v>
      </c>
      <c r="G158" s="11">
        <v>42113</v>
      </c>
      <c r="H158" s="9">
        <v>39106</v>
      </c>
      <c r="I158" s="10" t="s">
        <v>30</v>
      </c>
      <c r="J158" s="9">
        <v>49</v>
      </c>
      <c r="K158" s="12" t="str">
        <f t="shared" si="0"/>
        <v>Above</v>
      </c>
      <c r="L158" s="12" t="str">
        <f t="shared" si="8"/>
        <v>Good</v>
      </c>
      <c r="M158" s="12" t="str">
        <f t="shared" si="1"/>
        <v>FALSE</v>
      </c>
      <c r="N158" s="12" t="str">
        <f t="shared" si="2"/>
        <v>YES</v>
      </c>
      <c r="O158" s="12" t="b">
        <f t="shared" si="6"/>
        <v>1</v>
      </c>
      <c r="R158" s="12">
        <f t="shared" si="3"/>
        <v>67654</v>
      </c>
      <c r="S158" s="13">
        <f t="shared" si="4"/>
        <v>44753</v>
      </c>
    </row>
    <row r="159" spans="1:19" ht="14.4">
      <c r="A159" s="9">
        <v>158</v>
      </c>
      <c r="B159" s="10" t="s">
        <v>193</v>
      </c>
      <c r="C159" s="9">
        <v>45</v>
      </c>
      <c r="D159" s="10" t="s">
        <v>19</v>
      </c>
      <c r="E159" s="10" t="s">
        <v>41</v>
      </c>
      <c r="F159" s="9">
        <v>60860</v>
      </c>
      <c r="G159" s="11">
        <v>41986</v>
      </c>
      <c r="H159" s="9">
        <v>37379</v>
      </c>
      <c r="I159" s="10" t="s">
        <v>30</v>
      </c>
      <c r="J159" s="9">
        <v>59</v>
      </c>
      <c r="K159" s="12" t="str">
        <f t="shared" si="0"/>
        <v>Above</v>
      </c>
      <c r="L159" s="12" t="str">
        <f t="shared" si="8"/>
        <v>Excellent</v>
      </c>
      <c r="M159" s="12" t="str">
        <f t="shared" si="1"/>
        <v>FALSE</v>
      </c>
      <c r="N159" s="12" t="str">
        <f t="shared" si="2"/>
        <v>YES</v>
      </c>
      <c r="O159" s="12" t="b">
        <f t="shared" si="6"/>
        <v>0</v>
      </c>
      <c r="R159" s="12">
        <f t="shared" si="3"/>
        <v>60860</v>
      </c>
      <c r="S159" s="13">
        <f t="shared" si="4"/>
        <v>44043</v>
      </c>
    </row>
    <row r="160" spans="1:19" ht="14.4">
      <c r="A160" s="9">
        <v>159</v>
      </c>
      <c r="B160" s="10" t="s">
        <v>194</v>
      </c>
      <c r="C160" s="9">
        <v>48</v>
      </c>
      <c r="D160" s="10" t="s">
        <v>19</v>
      </c>
      <c r="E160" s="10" t="s">
        <v>29</v>
      </c>
      <c r="F160" s="9">
        <v>61305</v>
      </c>
      <c r="G160" s="11">
        <v>44679</v>
      </c>
      <c r="H160" s="9">
        <v>24748</v>
      </c>
      <c r="I160" s="10" t="s">
        <v>33</v>
      </c>
      <c r="J160" s="9">
        <v>60</v>
      </c>
      <c r="K160" s="12" t="str">
        <f t="shared" si="0"/>
        <v>Above</v>
      </c>
      <c r="L160" s="12" t="str">
        <f t="shared" si="8"/>
        <v>Excellent</v>
      </c>
      <c r="M160" s="12" t="str">
        <f t="shared" si="1"/>
        <v>FALSE</v>
      </c>
      <c r="N160" s="12" t="str">
        <f t="shared" si="2"/>
        <v>YES</v>
      </c>
      <c r="O160" s="12" t="b">
        <f t="shared" si="6"/>
        <v>1</v>
      </c>
      <c r="R160" s="12">
        <f t="shared" si="3"/>
        <v>61305</v>
      </c>
      <c r="S160" s="13">
        <f t="shared" si="4"/>
        <v>43958</v>
      </c>
    </row>
    <row r="161" spans="1:19" ht="14.4">
      <c r="A161" s="9">
        <v>160</v>
      </c>
      <c r="B161" s="10" t="s">
        <v>195</v>
      </c>
      <c r="C161" s="9">
        <v>44</v>
      </c>
      <c r="D161" s="10" t="s">
        <v>23</v>
      </c>
      <c r="E161" s="10" t="s">
        <v>29</v>
      </c>
      <c r="F161" s="9">
        <v>65012</v>
      </c>
      <c r="G161" s="11">
        <v>42842</v>
      </c>
      <c r="H161" s="9">
        <v>13558</v>
      </c>
      <c r="I161" s="10" t="s">
        <v>30</v>
      </c>
      <c r="J161" s="9">
        <v>50</v>
      </c>
      <c r="K161" s="12" t="str">
        <f t="shared" si="0"/>
        <v>Above</v>
      </c>
      <c r="L161" s="12" t="str">
        <f t="shared" si="8"/>
        <v>Excellent</v>
      </c>
      <c r="M161" s="12" t="str">
        <f t="shared" si="1"/>
        <v>FALSE</v>
      </c>
      <c r="N161" s="12" t="str">
        <f t="shared" si="2"/>
        <v>YES</v>
      </c>
      <c r="O161" s="12" t="b">
        <f t="shared" si="6"/>
        <v>1</v>
      </c>
      <c r="R161" s="12">
        <f t="shared" si="3"/>
        <v>65012</v>
      </c>
      <c r="S161" s="13">
        <f t="shared" si="4"/>
        <v>45098</v>
      </c>
    </row>
    <row r="162" spans="1:19" ht="14.4">
      <c r="A162" s="9">
        <v>161</v>
      </c>
      <c r="B162" s="10" t="s">
        <v>196</v>
      </c>
      <c r="C162" s="9">
        <v>21</v>
      </c>
      <c r="D162" s="10" t="s">
        <v>19</v>
      </c>
      <c r="E162" s="10" t="s">
        <v>7</v>
      </c>
      <c r="F162" s="9">
        <v>77402</v>
      </c>
      <c r="G162" s="11">
        <v>44753</v>
      </c>
      <c r="H162" s="9">
        <v>14394</v>
      </c>
      <c r="I162" s="10" t="s">
        <v>27</v>
      </c>
      <c r="J162" s="9">
        <v>45</v>
      </c>
      <c r="K162" s="12" t="str">
        <f t="shared" si="0"/>
        <v>Above</v>
      </c>
      <c r="L162" s="12" t="str">
        <f t="shared" si="8"/>
        <v>Good</v>
      </c>
      <c r="M162" s="12" t="str">
        <f t="shared" si="1"/>
        <v>FALSE</v>
      </c>
      <c r="N162" s="12" t="str">
        <f t="shared" si="2"/>
        <v>YES</v>
      </c>
      <c r="O162" s="12" t="b">
        <f t="shared" si="6"/>
        <v>1</v>
      </c>
      <c r="R162" s="12">
        <f t="shared" si="3"/>
        <v>77402</v>
      </c>
      <c r="S162" s="13">
        <f t="shared" si="4"/>
        <v>43234</v>
      </c>
    </row>
    <row r="163" spans="1:19" ht="14.4">
      <c r="A163" s="9">
        <v>162</v>
      </c>
      <c r="B163" s="10" t="s">
        <v>197</v>
      </c>
      <c r="C163" s="9">
        <v>38</v>
      </c>
      <c r="D163" s="10" t="s">
        <v>19</v>
      </c>
      <c r="E163" s="10" t="s">
        <v>41</v>
      </c>
      <c r="F163" s="9">
        <v>48827</v>
      </c>
      <c r="G163" s="11">
        <v>44043</v>
      </c>
      <c r="H163" s="9">
        <v>23493</v>
      </c>
      <c r="I163" s="10" t="s">
        <v>21</v>
      </c>
      <c r="J163" s="9">
        <v>48</v>
      </c>
      <c r="K163" s="12" t="str">
        <f t="shared" si="0"/>
        <v>Below</v>
      </c>
      <c r="L163" s="12" t="str">
        <f t="shared" si="8"/>
        <v>Good</v>
      </c>
      <c r="M163" s="12" t="str">
        <f t="shared" si="1"/>
        <v>FALSE</v>
      </c>
      <c r="N163" s="12" t="str">
        <f t="shared" si="2"/>
        <v>NO</v>
      </c>
      <c r="O163" s="12" t="b">
        <f t="shared" si="6"/>
        <v>0</v>
      </c>
      <c r="R163" s="12">
        <f t="shared" si="3"/>
        <v>48827</v>
      </c>
      <c r="S163" s="13">
        <f t="shared" si="4"/>
        <v>45483</v>
      </c>
    </row>
    <row r="164" spans="1:19" ht="14.4">
      <c r="A164" s="9">
        <v>163</v>
      </c>
      <c r="B164" s="10" t="s">
        <v>198</v>
      </c>
      <c r="C164" s="9">
        <v>59</v>
      </c>
      <c r="D164" s="10" t="s">
        <v>19</v>
      </c>
      <c r="E164" s="10" t="s">
        <v>41</v>
      </c>
      <c r="F164" s="9">
        <v>39475</v>
      </c>
      <c r="G164" s="11">
        <v>43958</v>
      </c>
      <c r="H164" s="9">
        <v>32807</v>
      </c>
      <c r="I164" s="10" t="s">
        <v>30</v>
      </c>
      <c r="J164" s="9">
        <v>56</v>
      </c>
      <c r="K164" s="12" t="str">
        <f t="shared" si="0"/>
        <v>Below</v>
      </c>
      <c r="L164" s="12" t="str">
        <f t="shared" si="8"/>
        <v>Excellent</v>
      </c>
      <c r="M164" s="12" t="str">
        <f t="shared" si="1"/>
        <v>FALSE</v>
      </c>
      <c r="N164" s="12" t="str">
        <f t="shared" si="2"/>
        <v>NO</v>
      </c>
      <c r="O164" s="12" t="b">
        <f t="shared" si="6"/>
        <v>0</v>
      </c>
      <c r="R164" s="12">
        <f t="shared" si="3"/>
        <v>39475</v>
      </c>
      <c r="S164" s="13">
        <f t="shared" si="4"/>
        <v>43715</v>
      </c>
    </row>
    <row r="165" spans="1:19" ht="14.4">
      <c r="A165" s="9">
        <v>164</v>
      </c>
      <c r="B165" s="10" t="s">
        <v>199</v>
      </c>
      <c r="C165" s="9">
        <v>53</v>
      </c>
      <c r="D165" s="10" t="s">
        <v>23</v>
      </c>
      <c r="E165" s="10" t="s">
        <v>20</v>
      </c>
      <c r="F165" s="9">
        <v>33511</v>
      </c>
      <c r="G165" s="11">
        <v>45098</v>
      </c>
      <c r="H165" s="9">
        <v>39643</v>
      </c>
      <c r="I165" s="10" t="s">
        <v>27</v>
      </c>
      <c r="J165" s="9">
        <v>20</v>
      </c>
      <c r="K165" s="12" t="str">
        <f t="shared" si="0"/>
        <v>Below</v>
      </c>
      <c r="L165" s="12" t="str">
        <f t="shared" si="8"/>
        <v>Poor</v>
      </c>
      <c r="M165" s="12" t="str">
        <f t="shared" si="1"/>
        <v>FALSE</v>
      </c>
      <c r="N165" s="12" t="str">
        <f t="shared" si="2"/>
        <v>YES</v>
      </c>
      <c r="O165" s="12" t="b">
        <f t="shared" si="6"/>
        <v>1</v>
      </c>
      <c r="R165" s="12">
        <f t="shared" si="3"/>
        <v>33511</v>
      </c>
      <c r="S165" s="13">
        <f t="shared" si="4"/>
        <v>42392</v>
      </c>
    </row>
    <row r="166" spans="1:19" ht="14.4">
      <c r="A166" s="9">
        <v>165</v>
      </c>
      <c r="B166" s="10" t="s">
        <v>200</v>
      </c>
      <c r="C166" s="9">
        <v>40</v>
      </c>
      <c r="D166" s="10" t="s">
        <v>23</v>
      </c>
      <c r="E166" s="10" t="s">
        <v>26</v>
      </c>
      <c r="F166" s="9">
        <v>53198</v>
      </c>
      <c r="G166" s="11">
        <v>43234</v>
      </c>
      <c r="H166" s="9">
        <v>18370</v>
      </c>
      <c r="I166" s="10" t="s">
        <v>33</v>
      </c>
      <c r="J166" s="9">
        <v>31</v>
      </c>
      <c r="K166" s="12" t="str">
        <f t="shared" si="0"/>
        <v>Above</v>
      </c>
      <c r="L166" s="12" t="str">
        <f t="shared" si="8"/>
        <v>Average</v>
      </c>
      <c r="M166" s="12" t="str">
        <f t="shared" si="1"/>
        <v>FALSE</v>
      </c>
      <c r="N166" s="12" t="str">
        <f t="shared" si="2"/>
        <v>NO</v>
      </c>
      <c r="O166" s="12" t="b">
        <f t="shared" si="6"/>
        <v>1</v>
      </c>
      <c r="R166" s="12">
        <f t="shared" si="3"/>
        <v>53198</v>
      </c>
      <c r="S166" s="13">
        <f t="shared" si="4"/>
        <v>42872</v>
      </c>
    </row>
    <row r="167" spans="1:19" ht="14.4">
      <c r="A167" s="9">
        <v>166</v>
      </c>
      <c r="B167" s="10" t="s">
        <v>201</v>
      </c>
      <c r="C167" s="9">
        <v>38</v>
      </c>
      <c r="D167" s="10" t="s">
        <v>23</v>
      </c>
      <c r="E167" s="10" t="s">
        <v>29</v>
      </c>
      <c r="F167" s="9">
        <v>78013</v>
      </c>
      <c r="G167" s="11">
        <v>45483</v>
      </c>
      <c r="H167" s="9">
        <v>20000</v>
      </c>
      <c r="I167" s="10" t="s">
        <v>27</v>
      </c>
      <c r="J167" s="9">
        <v>38</v>
      </c>
      <c r="K167" s="12" t="str">
        <f t="shared" si="0"/>
        <v>Above</v>
      </c>
      <c r="L167" s="12" t="str">
        <f t="shared" si="8"/>
        <v>Average</v>
      </c>
      <c r="M167" s="12" t="str">
        <f t="shared" si="1"/>
        <v>FALSE</v>
      </c>
      <c r="N167" s="12" t="str">
        <f t="shared" si="2"/>
        <v>YES</v>
      </c>
      <c r="O167" s="12" t="b">
        <f t="shared" si="6"/>
        <v>1</v>
      </c>
      <c r="R167" s="12">
        <f t="shared" si="3"/>
        <v>78013</v>
      </c>
      <c r="S167" s="13">
        <f t="shared" si="4"/>
        <v>42623</v>
      </c>
    </row>
    <row r="168" spans="1:19" ht="14.4">
      <c r="A168" s="9">
        <v>167</v>
      </c>
      <c r="B168" s="10" t="s">
        <v>202</v>
      </c>
      <c r="C168" s="9">
        <v>42</v>
      </c>
      <c r="D168" s="10" t="s">
        <v>23</v>
      </c>
      <c r="E168" s="10" t="s">
        <v>20</v>
      </c>
      <c r="F168" s="9">
        <v>58229</v>
      </c>
      <c r="G168" s="11">
        <v>43715</v>
      </c>
      <c r="H168" s="9">
        <v>35960</v>
      </c>
      <c r="I168" s="10" t="s">
        <v>33</v>
      </c>
      <c r="J168" s="9">
        <v>39</v>
      </c>
      <c r="K168" s="12" t="str">
        <f t="shared" si="0"/>
        <v>Above</v>
      </c>
      <c r="L168" s="12" t="str">
        <f t="shared" si="8"/>
        <v>Average</v>
      </c>
      <c r="M168" s="12" t="str">
        <f t="shared" si="1"/>
        <v>FALSE</v>
      </c>
      <c r="N168" s="12" t="str">
        <f t="shared" si="2"/>
        <v>YES</v>
      </c>
      <c r="O168" s="12" t="b">
        <f t="shared" si="6"/>
        <v>1</v>
      </c>
      <c r="R168" s="12">
        <f t="shared" si="3"/>
        <v>58229</v>
      </c>
      <c r="S168" s="13">
        <f t="shared" si="4"/>
        <v>43661</v>
      </c>
    </row>
    <row r="169" spans="1:19" ht="14.4">
      <c r="A169" s="9">
        <v>168</v>
      </c>
      <c r="B169" s="10" t="s">
        <v>203</v>
      </c>
      <c r="C169" s="9">
        <v>35</v>
      </c>
      <c r="D169" s="10" t="s">
        <v>23</v>
      </c>
      <c r="E169" s="10" t="s">
        <v>26</v>
      </c>
      <c r="F169" s="9">
        <v>43487</v>
      </c>
      <c r="G169" s="11">
        <v>42392</v>
      </c>
      <c r="H169" s="9">
        <v>31341</v>
      </c>
      <c r="I169" s="10" t="s">
        <v>30</v>
      </c>
      <c r="J169" s="9">
        <v>36</v>
      </c>
      <c r="K169" s="12" t="str">
        <f t="shared" si="0"/>
        <v>Below</v>
      </c>
      <c r="L169" s="12" t="str">
        <f t="shared" si="8"/>
        <v>Average</v>
      </c>
      <c r="M169" s="12" t="str">
        <f t="shared" si="1"/>
        <v>FALSE</v>
      </c>
      <c r="N169" s="12" t="str">
        <f t="shared" si="2"/>
        <v>NO</v>
      </c>
      <c r="O169" s="12" t="b">
        <f t="shared" si="6"/>
        <v>1</v>
      </c>
      <c r="R169" s="12">
        <f t="shared" si="3"/>
        <v>43487</v>
      </c>
      <c r="S169" s="13">
        <f t="shared" si="4"/>
        <v>45187</v>
      </c>
    </row>
    <row r="170" spans="1:19" ht="14.4">
      <c r="A170" s="9">
        <v>169</v>
      </c>
      <c r="B170" s="10" t="s">
        <v>204</v>
      </c>
      <c r="C170" s="9">
        <v>50</v>
      </c>
      <c r="D170" s="10" t="s">
        <v>23</v>
      </c>
      <c r="E170" s="10" t="s">
        <v>26</v>
      </c>
      <c r="F170" s="9">
        <v>66075</v>
      </c>
      <c r="G170" s="11">
        <v>42872</v>
      </c>
      <c r="H170" s="9">
        <v>13992</v>
      </c>
      <c r="I170" s="10" t="s">
        <v>21</v>
      </c>
      <c r="J170" s="9">
        <v>42</v>
      </c>
      <c r="K170" s="12" t="str">
        <f t="shared" si="0"/>
        <v>Above</v>
      </c>
      <c r="L170" s="12" t="str">
        <f t="shared" si="8"/>
        <v>Good</v>
      </c>
      <c r="M170" s="12" t="str">
        <f t="shared" si="1"/>
        <v>FALSE</v>
      </c>
      <c r="N170" s="12" t="str">
        <f t="shared" si="2"/>
        <v>YES</v>
      </c>
      <c r="O170" s="12" t="b">
        <f t="shared" si="6"/>
        <v>1</v>
      </c>
      <c r="R170" s="12">
        <f t="shared" si="3"/>
        <v>66075</v>
      </c>
      <c r="S170" s="13">
        <f t="shared" si="4"/>
        <v>42291</v>
      </c>
    </row>
    <row r="171" spans="1:19" ht="14.4">
      <c r="A171" s="9">
        <v>170</v>
      </c>
      <c r="B171" s="10" t="s">
        <v>205</v>
      </c>
      <c r="C171" s="9">
        <v>40</v>
      </c>
      <c r="D171" s="10" t="s">
        <v>23</v>
      </c>
      <c r="E171" s="10" t="s">
        <v>29</v>
      </c>
      <c r="F171" s="9">
        <v>75366</v>
      </c>
      <c r="G171" s="11">
        <v>42623</v>
      </c>
      <c r="H171" s="9">
        <v>36286</v>
      </c>
      <c r="I171" s="10" t="s">
        <v>27</v>
      </c>
      <c r="J171" s="9">
        <v>35</v>
      </c>
      <c r="K171" s="12" t="str">
        <f t="shared" si="0"/>
        <v>Above</v>
      </c>
      <c r="L171" s="12" t="str">
        <f t="shared" si="8"/>
        <v>Average</v>
      </c>
      <c r="M171" s="12" t="str">
        <f t="shared" si="1"/>
        <v>FALSE</v>
      </c>
      <c r="N171" s="12" t="str">
        <f t="shared" si="2"/>
        <v>YES</v>
      </c>
      <c r="O171" s="12" t="b">
        <f t="shared" si="6"/>
        <v>1</v>
      </c>
      <c r="R171" s="12">
        <f t="shared" si="3"/>
        <v>75366</v>
      </c>
      <c r="S171" s="13">
        <f t="shared" si="4"/>
        <v>44383</v>
      </c>
    </row>
    <row r="172" spans="1:19" ht="14.4">
      <c r="A172" s="9">
        <v>171</v>
      </c>
      <c r="B172" s="10" t="s">
        <v>206</v>
      </c>
      <c r="C172" s="9">
        <v>41</v>
      </c>
      <c r="D172" s="10" t="s">
        <v>19</v>
      </c>
      <c r="E172" s="10" t="s">
        <v>29</v>
      </c>
      <c r="F172" s="9">
        <v>39006</v>
      </c>
      <c r="G172" s="11">
        <v>43661</v>
      </c>
      <c r="H172" s="9">
        <v>39466</v>
      </c>
      <c r="I172" s="10" t="s">
        <v>30</v>
      </c>
      <c r="J172" s="9">
        <v>40</v>
      </c>
      <c r="K172" s="12" t="str">
        <f t="shared" si="0"/>
        <v>Below</v>
      </c>
      <c r="L172" s="12" t="str">
        <f t="shared" si="8"/>
        <v>Good</v>
      </c>
      <c r="M172" s="12" t="str">
        <f t="shared" si="1"/>
        <v>FALSE</v>
      </c>
      <c r="N172" s="12" t="str">
        <f t="shared" si="2"/>
        <v>NO</v>
      </c>
      <c r="O172" s="12" t="b">
        <f t="shared" si="6"/>
        <v>1</v>
      </c>
      <c r="R172" s="12">
        <f t="shared" si="3"/>
        <v>39006</v>
      </c>
      <c r="S172" s="13">
        <f t="shared" si="4"/>
        <v>44384</v>
      </c>
    </row>
    <row r="173" spans="1:19" ht="14.4">
      <c r="A173" s="9">
        <v>172</v>
      </c>
      <c r="B173" s="10" t="s">
        <v>207</v>
      </c>
      <c r="C173" s="9">
        <v>40</v>
      </c>
      <c r="D173" s="10" t="s">
        <v>19</v>
      </c>
      <c r="E173" s="10" t="s">
        <v>41</v>
      </c>
      <c r="F173" s="9">
        <v>51182</v>
      </c>
      <c r="G173" s="11">
        <v>45187</v>
      </c>
      <c r="H173" s="9">
        <v>10283</v>
      </c>
      <c r="I173" s="10" t="s">
        <v>21</v>
      </c>
      <c r="J173" s="9">
        <v>27</v>
      </c>
      <c r="K173" s="12" t="str">
        <f t="shared" si="0"/>
        <v>Above</v>
      </c>
      <c r="L173" s="12" t="str">
        <f t="shared" si="8"/>
        <v>Poor</v>
      </c>
      <c r="M173" s="12" t="str">
        <f t="shared" si="1"/>
        <v>FALSE</v>
      </c>
      <c r="N173" s="12" t="str">
        <f t="shared" si="2"/>
        <v>NO</v>
      </c>
      <c r="O173" s="12" t="b">
        <f t="shared" si="6"/>
        <v>0</v>
      </c>
      <c r="R173" s="12">
        <f t="shared" si="3"/>
        <v>51182</v>
      </c>
      <c r="S173" s="13">
        <f t="shared" si="4"/>
        <v>45052</v>
      </c>
    </row>
    <row r="174" spans="1:19" ht="14.4">
      <c r="A174" s="9">
        <v>173</v>
      </c>
      <c r="B174" s="10" t="s">
        <v>208</v>
      </c>
      <c r="C174" s="9">
        <v>43</v>
      </c>
      <c r="D174" s="10" t="s">
        <v>23</v>
      </c>
      <c r="E174" s="10" t="s">
        <v>20</v>
      </c>
      <c r="F174" s="9">
        <v>67044</v>
      </c>
      <c r="G174" s="11">
        <v>42291</v>
      </c>
      <c r="H174" s="9">
        <v>36781</v>
      </c>
      <c r="I174" s="10" t="s">
        <v>30</v>
      </c>
      <c r="J174" s="9">
        <v>40</v>
      </c>
      <c r="K174" s="12" t="str">
        <f t="shared" si="0"/>
        <v>Above</v>
      </c>
      <c r="L174" s="12" t="str">
        <f t="shared" si="8"/>
        <v>Good</v>
      </c>
      <c r="M174" s="12" t="str">
        <f t="shared" si="1"/>
        <v>FALSE</v>
      </c>
      <c r="N174" s="12" t="str">
        <f t="shared" si="2"/>
        <v>YES</v>
      </c>
      <c r="O174" s="12" t="b">
        <f t="shared" si="6"/>
        <v>1</v>
      </c>
      <c r="R174" s="12">
        <f t="shared" si="3"/>
        <v>67044</v>
      </c>
      <c r="S174" s="13">
        <f t="shared" si="4"/>
        <v>42437</v>
      </c>
    </row>
    <row r="175" spans="1:19" ht="14.4">
      <c r="A175" s="9">
        <v>174</v>
      </c>
      <c r="B175" s="10" t="s">
        <v>209</v>
      </c>
      <c r="C175" s="9">
        <v>57</v>
      </c>
      <c r="D175" s="10" t="s">
        <v>19</v>
      </c>
      <c r="E175" s="10" t="s">
        <v>41</v>
      </c>
      <c r="F175" s="9">
        <v>64841</v>
      </c>
      <c r="G175" s="11">
        <v>44383</v>
      </c>
      <c r="H175" s="9">
        <v>35393</v>
      </c>
      <c r="I175" s="10" t="s">
        <v>30</v>
      </c>
      <c r="J175" s="9">
        <v>34</v>
      </c>
      <c r="K175" s="12" t="str">
        <f t="shared" si="0"/>
        <v>Above</v>
      </c>
      <c r="L175" s="12" t="str">
        <f t="shared" si="8"/>
        <v>Average</v>
      </c>
      <c r="M175" s="12" t="str">
        <f t="shared" si="1"/>
        <v>FALSE</v>
      </c>
      <c r="N175" s="12" t="str">
        <f t="shared" si="2"/>
        <v>YES</v>
      </c>
      <c r="O175" s="12" t="b">
        <f t="shared" si="6"/>
        <v>0</v>
      </c>
      <c r="R175" s="12">
        <f t="shared" si="3"/>
        <v>64841</v>
      </c>
      <c r="S175" s="13">
        <f t="shared" si="4"/>
        <v>43945</v>
      </c>
    </row>
    <row r="176" spans="1:19" ht="14.4">
      <c r="A176" s="9">
        <v>175</v>
      </c>
      <c r="B176" s="10" t="s">
        <v>210</v>
      </c>
      <c r="C176" s="9">
        <v>20</v>
      </c>
      <c r="D176" s="10" t="s">
        <v>19</v>
      </c>
      <c r="E176" s="10" t="s">
        <v>7</v>
      </c>
      <c r="F176" s="9">
        <v>72477</v>
      </c>
      <c r="G176" s="11">
        <v>44384</v>
      </c>
      <c r="H176" s="9">
        <v>10726</v>
      </c>
      <c r="I176" s="10" t="s">
        <v>27</v>
      </c>
      <c r="J176" s="9">
        <v>58</v>
      </c>
      <c r="K176" s="12" t="str">
        <f t="shared" si="0"/>
        <v>Above</v>
      </c>
      <c r="L176" s="12" t="str">
        <f t="shared" si="8"/>
        <v>Excellent</v>
      </c>
      <c r="M176" s="12" t="str">
        <f t="shared" si="1"/>
        <v>FALSE</v>
      </c>
      <c r="N176" s="12" t="str">
        <f t="shared" si="2"/>
        <v>YES</v>
      </c>
      <c r="O176" s="12" t="b">
        <f t="shared" si="6"/>
        <v>1</v>
      </c>
      <c r="R176" s="12">
        <f t="shared" si="3"/>
        <v>72477</v>
      </c>
      <c r="S176" s="13">
        <f t="shared" si="4"/>
        <v>44036</v>
      </c>
    </row>
    <row r="177" spans="1:19" ht="14.4">
      <c r="A177" s="9">
        <v>176</v>
      </c>
      <c r="B177" s="10" t="s">
        <v>211</v>
      </c>
      <c r="C177" s="9">
        <v>51</v>
      </c>
      <c r="D177" s="10" t="s">
        <v>19</v>
      </c>
      <c r="E177" s="10" t="s">
        <v>7</v>
      </c>
      <c r="F177" s="9">
        <v>35473</v>
      </c>
      <c r="G177" s="11">
        <v>45052</v>
      </c>
      <c r="H177" s="9">
        <v>22612</v>
      </c>
      <c r="I177" s="10" t="s">
        <v>30</v>
      </c>
      <c r="J177" s="9">
        <v>25</v>
      </c>
      <c r="K177" s="12" t="str">
        <f t="shared" si="0"/>
        <v>Below</v>
      </c>
      <c r="L177" s="12" t="str">
        <f t="shared" si="8"/>
        <v>Poor</v>
      </c>
      <c r="M177" s="12" t="str">
        <f t="shared" si="1"/>
        <v>FALSE</v>
      </c>
      <c r="N177" s="12" t="str">
        <f t="shared" si="2"/>
        <v>NO</v>
      </c>
      <c r="O177" s="12" t="b">
        <f t="shared" si="6"/>
        <v>1</v>
      </c>
      <c r="R177" s="12">
        <f t="shared" si="3"/>
        <v>35473</v>
      </c>
      <c r="S177" s="13">
        <f t="shared" si="4"/>
        <v>44090</v>
      </c>
    </row>
    <row r="178" spans="1:19" ht="14.4">
      <c r="A178" s="9">
        <v>177</v>
      </c>
      <c r="B178" s="10" t="s">
        <v>212</v>
      </c>
      <c r="C178" s="9">
        <v>43</v>
      </c>
      <c r="D178" s="10" t="s">
        <v>19</v>
      </c>
      <c r="E178" s="10" t="s">
        <v>29</v>
      </c>
      <c r="F178" s="9">
        <v>35951</v>
      </c>
      <c r="G178" s="11">
        <v>42437</v>
      </c>
      <c r="H178" s="9">
        <v>17614</v>
      </c>
      <c r="I178" s="10" t="s">
        <v>33</v>
      </c>
      <c r="J178" s="9">
        <v>52</v>
      </c>
      <c r="K178" s="12" t="str">
        <f t="shared" si="0"/>
        <v>Below</v>
      </c>
      <c r="L178" s="12" t="str">
        <f t="shared" si="8"/>
        <v>Excellent</v>
      </c>
      <c r="M178" s="12" t="str">
        <f t="shared" si="1"/>
        <v>FALSE</v>
      </c>
      <c r="N178" s="12" t="str">
        <f t="shared" si="2"/>
        <v>NO</v>
      </c>
      <c r="O178" s="12" t="b">
        <f t="shared" si="6"/>
        <v>1</v>
      </c>
      <c r="R178" s="12">
        <f t="shared" si="3"/>
        <v>35951</v>
      </c>
      <c r="S178" s="13">
        <f t="shared" si="4"/>
        <v>42913</v>
      </c>
    </row>
    <row r="179" spans="1:19" ht="14.4">
      <c r="A179" s="9">
        <v>178</v>
      </c>
      <c r="B179" s="10" t="s">
        <v>213</v>
      </c>
      <c r="C179" s="9">
        <v>22</v>
      </c>
      <c r="D179" s="10" t="s">
        <v>19</v>
      </c>
      <c r="E179" s="10" t="s">
        <v>41</v>
      </c>
      <c r="F179" s="9">
        <v>44599</v>
      </c>
      <c r="G179" s="11">
        <v>43945</v>
      </c>
      <c r="H179" s="9">
        <v>12888</v>
      </c>
      <c r="I179" s="10" t="s">
        <v>30</v>
      </c>
      <c r="J179" s="9">
        <v>25</v>
      </c>
      <c r="K179" s="12" t="str">
        <f t="shared" si="0"/>
        <v>Below</v>
      </c>
      <c r="L179" s="12" t="str">
        <f t="shared" si="8"/>
        <v>Poor</v>
      </c>
      <c r="M179" s="12" t="str">
        <f t="shared" si="1"/>
        <v>FALSE</v>
      </c>
      <c r="N179" s="12" t="str">
        <f t="shared" si="2"/>
        <v>NO</v>
      </c>
      <c r="O179" s="12" t="b">
        <f t="shared" si="6"/>
        <v>0</v>
      </c>
      <c r="R179" s="12">
        <f t="shared" si="3"/>
        <v>44599</v>
      </c>
      <c r="S179" s="13">
        <f t="shared" si="4"/>
        <v>43247</v>
      </c>
    </row>
    <row r="180" spans="1:19" ht="14.4">
      <c r="A180" s="9">
        <v>179</v>
      </c>
      <c r="B180" s="10" t="s">
        <v>214</v>
      </c>
      <c r="C180" s="9">
        <v>56</v>
      </c>
      <c r="D180" s="10" t="s">
        <v>23</v>
      </c>
      <c r="E180" s="10" t="s">
        <v>7</v>
      </c>
      <c r="F180" s="9">
        <v>34957</v>
      </c>
      <c r="G180" s="11">
        <v>44036</v>
      </c>
      <c r="H180" s="9">
        <v>33112</v>
      </c>
      <c r="I180" s="10" t="s">
        <v>33</v>
      </c>
      <c r="J180" s="9">
        <v>54</v>
      </c>
      <c r="K180" s="12" t="str">
        <f t="shared" si="0"/>
        <v>Below</v>
      </c>
      <c r="L180" s="12" t="str">
        <f t="shared" si="8"/>
        <v>Excellent</v>
      </c>
      <c r="M180" s="12" t="str">
        <f t="shared" si="1"/>
        <v>FALSE</v>
      </c>
      <c r="N180" s="12" t="str">
        <f t="shared" si="2"/>
        <v>NO</v>
      </c>
      <c r="O180" s="12" t="b">
        <f t="shared" si="6"/>
        <v>1</v>
      </c>
      <c r="R180" s="12">
        <f t="shared" si="3"/>
        <v>34957</v>
      </c>
      <c r="S180" s="13">
        <f t="shared" si="4"/>
        <v>44189</v>
      </c>
    </row>
    <row r="181" spans="1:19" ht="14.4">
      <c r="A181" s="9">
        <v>180</v>
      </c>
      <c r="B181" s="10" t="s">
        <v>215</v>
      </c>
      <c r="C181" s="9">
        <v>25</v>
      </c>
      <c r="D181" s="10" t="s">
        <v>23</v>
      </c>
      <c r="E181" s="10" t="s">
        <v>26</v>
      </c>
      <c r="F181" s="9">
        <v>42559</v>
      </c>
      <c r="G181" s="11">
        <v>44090</v>
      </c>
      <c r="H181" s="9">
        <v>20838</v>
      </c>
      <c r="I181" s="10" t="s">
        <v>33</v>
      </c>
      <c r="J181" s="9">
        <v>45</v>
      </c>
      <c r="K181" s="12" t="str">
        <f t="shared" si="0"/>
        <v>Below</v>
      </c>
      <c r="L181" s="12" t="str">
        <f t="shared" si="8"/>
        <v>Good</v>
      </c>
      <c r="M181" s="12" t="str">
        <f t="shared" si="1"/>
        <v>FALSE</v>
      </c>
      <c r="N181" s="12" t="str">
        <f t="shared" si="2"/>
        <v>NO</v>
      </c>
      <c r="O181" s="12" t="b">
        <f t="shared" si="6"/>
        <v>1</v>
      </c>
      <c r="R181" s="12">
        <f t="shared" si="3"/>
        <v>42559</v>
      </c>
      <c r="S181" s="13">
        <f t="shared" si="4"/>
        <v>44241</v>
      </c>
    </row>
    <row r="182" spans="1:19" ht="14.4">
      <c r="A182" s="9">
        <v>181</v>
      </c>
      <c r="B182" s="10" t="s">
        <v>216</v>
      </c>
      <c r="C182" s="9">
        <v>34</v>
      </c>
      <c r="D182" s="10" t="s">
        <v>19</v>
      </c>
      <c r="E182" s="10" t="s">
        <v>20</v>
      </c>
      <c r="F182" s="9">
        <v>56023</v>
      </c>
      <c r="G182" s="11">
        <v>42913</v>
      </c>
      <c r="H182" s="9">
        <v>18735</v>
      </c>
      <c r="I182" s="10" t="s">
        <v>27</v>
      </c>
      <c r="J182" s="9">
        <v>46</v>
      </c>
      <c r="K182" s="12" t="str">
        <f t="shared" si="0"/>
        <v>Above</v>
      </c>
      <c r="L182" s="12" t="str">
        <f t="shared" si="8"/>
        <v>Good</v>
      </c>
      <c r="M182" s="12" t="str">
        <f t="shared" si="1"/>
        <v>FALSE</v>
      </c>
      <c r="N182" s="12" t="str">
        <f t="shared" si="2"/>
        <v>YES</v>
      </c>
      <c r="O182" s="12" t="b">
        <f t="shared" si="6"/>
        <v>1</v>
      </c>
      <c r="R182" s="12">
        <f t="shared" si="3"/>
        <v>56023</v>
      </c>
      <c r="S182" s="13">
        <f t="shared" si="4"/>
        <v>43446</v>
      </c>
    </row>
    <row r="183" spans="1:19" ht="14.4">
      <c r="A183" s="9">
        <v>182</v>
      </c>
      <c r="B183" s="10" t="s">
        <v>217</v>
      </c>
      <c r="C183" s="9">
        <v>58</v>
      </c>
      <c r="D183" s="10" t="s">
        <v>23</v>
      </c>
      <c r="E183" s="10" t="s">
        <v>20</v>
      </c>
      <c r="F183" s="9">
        <v>44123</v>
      </c>
      <c r="G183" s="11">
        <v>43247</v>
      </c>
      <c r="H183" s="9">
        <v>39503</v>
      </c>
      <c r="I183" s="10" t="s">
        <v>21</v>
      </c>
      <c r="J183" s="9">
        <v>27</v>
      </c>
      <c r="K183" s="12" t="str">
        <f t="shared" si="0"/>
        <v>Below</v>
      </c>
      <c r="L183" s="12" t="str">
        <f t="shared" si="8"/>
        <v>Poor</v>
      </c>
      <c r="M183" s="12" t="str">
        <f t="shared" si="1"/>
        <v>FALSE</v>
      </c>
      <c r="N183" s="12" t="str">
        <f t="shared" si="2"/>
        <v>YES</v>
      </c>
      <c r="O183" s="12" t="b">
        <f t="shared" si="6"/>
        <v>1</v>
      </c>
      <c r="R183" s="12">
        <f t="shared" si="3"/>
        <v>44123</v>
      </c>
      <c r="S183" s="13">
        <f t="shared" si="4"/>
        <v>42345</v>
      </c>
    </row>
    <row r="184" spans="1:19" ht="14.4">
      <c r="A184" s="9">
        <v>183</v>
      </c>
      <c r="B184" s="10" t="s">
        <v>218</v>
      </c>
      <c r="C184" s="9">
        <v>41</v>
      </c>
      <c r="D184" s="10" t="s">
        <v>23</v>
      </c>
      <c r="E184" s="10" t="s">
        <v>20</v>
      </c>
      <c r="F184" s="9">
        <v>31425</v>
      </c>
      <c r="G184" s="11">
        <v>44189</v>
      </c>
      <c r="H184" s="9">
        <v>15952</v>
      </c>
      <c r="I184" s="10" t="s">
        <v>27</v>
      </c>
      <c r="J184" s="9">
        <v>20</v>
      </c>
      <c r="K184" s="12" t="str">
        <f t="shared" si="0"/>
        <v>Below</v>
      </c>
      <c r="L184" s="12" t="str">
        <f t="shared" si="8"/>
        <v>Poor</v>
      </c>
      <c r="M184" s="12" t="str">
        <f t="shared" si="1"/>
        <v>FALSE</v>
      </c>
      <c r="N184" s="12" t="str">
        <f t="shared" si="2"/>
        <v>YES</v>
      </c>
      <c r="O184" s="12" t="b">
        <f t="shared" si="6"/>
        <v>1</v>
      </c>
      <c r="R184" s="12">
        <f t="shared" si="3"/>
        <v>31425</v>
      </c>
      <c r="S184" s="13">
        <f t="shared" si="4"/>
        <v>43217</v>
      </c>
    </row>
    <row r="185" spans="1:19" ht="14.4">
      <c r="A185" s="9">
        <v>184</v>
      </c>
      <c r="B185" s="10" t="s">
        <v>219</v>
      </c>
      <c r="C185" s="9">
        <v>49</v>
      </c>
      <c r="D185" s="10" t="s">
        <v>19</v>
      </c>
      <c r="E185" s="10" t="s">
        <v>26</v>
      </c>
      <c r="F185" s="9">
        <v>77111</v>
      </c>
      <c r="G185" s="11">
        <v>44241</v>
      </c>
      <c r="H185" s="9">
        <v>13838</v>
      </c>
      <c r="I185" s="10" t="s">
        <v>21</v>
      </c>
      <c r="J185" s="9">
        <v>22</v>
      </c>
      <c r="K185" s="12" t="str">
        <f t="shared" si="0"/>
        <v>Above</v>
      </c>
      <c r="L185" s="12" t="str">
        <f t="shared" si="8"/>
        <v>Poor</v>
      </c>
      <c r="M185" s="12" t="str">
        <f t="shared" si="1"/>
        <v>FALSE</v>
      </c>
      <c r="N185" s="12" t="str">
        <f t="shared" si="2"/>
        <v>YES</v>
      </c>
      <c r="O185" s="12" t="b">
        <f t="shared" si="6"/>
        <v>1</v>
      </c>
      <c r="R185" s="12">
        <f t="shared" si="3"/>
        <v>77111</v>
      </c>
      <c r="S185" s="13">
        <f t="shared" si="4"/>
        <v>44115</v>
      </c>
    </row>
    <row r="186" spans="1:19" ht="14.4">
      <c r="A186" s="9">
        <v>185</v>
      </c>
      <c r="B186" s="10" t="s">
        <v>220</v>
      </c>
      <c r="C186" s="9">
        <v>50</v>
      </c>
      <c r="D186" s="10" t="s">
        <v>19</v>
      </c>
      <c r="E186" s="10" t="s">
        <v>20</v>
      </c>
      <c r="F186" s="9">
        <v>49236</v>
      </c>
      <c r="G186" s="11">
        <v>43446</v>
      </c>
      <c r="H186" s="9">
        <v>16487</v>
      </c>
      <c r="I186" s="10" t="s">
        <v>21</v>
      </c>
      <c r="J186" s="9">
        <v>50</v>
      </c>
      <c r="K186" s="12" t="str">
        <f t="shared" si="0"/>
        <v>Below</v>
      </c>
      <c r="L186" s="12" t="str">
        <f t="shared" si="8"/>
        <v>Excellent</v>
      </c>
      <c r="M186" s="12" t="str">
        <f t="shared" si="1"/>
        <v>FALSE</v>
      </c>
      <c r="N186" s="12" t="str">
        <f t="shared" si="2"/>
        <v>YES</v>
      </c>
      <c r="O186" s="12" t="b">
        <f t="shared" si="6"/>
        <v>1</v>
      </c>
      <c r="R186" s="12">
        <f t="shared" si="3"/>
        <v>49236</v>
      </c>
      <c r="S186" s="13">
        <f t="shared" si="4"/>
        <v>43071</v>
      </c>
    </row>
    <row r="187" spans="1:19" ht="14.4">
      <c r="A187" s="9">
        <v>186</v>
      </c>
      <c r="B187" s="10" t="s">
        <v>221</v>
      </c>
      <c r="C187" s="9">
        <v>37</v>
      </c>
      <c r="D187" s="10" t="s">
        <v>19</v>
      </c>
      <c r="E187" s="10" t="s">
        <v>29</v>
      </c>
      <c r="F187" s="9">
        <v>73975</v>
      </c>
      <c r="G187" s="11">
        <v>42345</v>
      </c>
      <c r="H187" s="9">
        <v>27092</v>
      </c>
      <c r="I187" s="10" t="s">
        <v>27</v>
      </c>
      <c r="J187" s="9">
        <v>39</v>
      </c>
      <c r="K187" s="12" t="str">
        <f t="shared" si="0"/>
        <v>Above</v>
      </c>
      <c r="L187" s="12" t="str">
        <f t="shared" si="8"/>
        <v>Average</v>
      </c>
      <c r="M187" s="12" t="str">
        <f t="shared" si="1"/>
        <v>FALSE</v>
      </c>
      <c r="N187" s="12" t="str">
        <f t="shared" si="2"/>
        <v>YES</v>
      </c>
      <c r="O187" s="12" t="b">
        <f t="shared" si="6"/>
        <v>1</v>
      </c>
      <c r="R187" s="12">
        <f t="shared" si="3"/>
        <v>73975</v>
      </c>
      <c r="S187" s="13">
        <f t="shared" si="4"/>
        <v>43199</v>
      </c>
    </row>
    <row r="188" spans="1:19" ht="14.4">
      <c r="A188" s="9">
        <v>187</v>
      </c>
      <c r="B188" s="10" t="s">
        <v>222</v>
      </c>
      <c r="C188" s="9">
        <v>42</v>
      </c>
      <c r="D188" s="10" t="s">
        <v>23</v>
      </c>
      <c r="E188" s="10" t="s">
        <v>26</v>
      </c>
      <c r="F188" s="9">
        <v>56023</v>
      </c>
      <c r="G188" s="11">
        <v>43217</v>
      </c>
      <c r="H188" s="9">
        <v>12903</v>
      </c>
      <c r="I188" s="10" t="s">
        <v>30</v>
      </c>
      <c r="J188" s="9">
        <v>48</v>
      </c>
      <c r="K188" s="12" t="str">
        <f t="shared" si="0"/>
        <v>Above</v>
      </c>
      <c r="L188" s="12" t="str">
        <f t="shared" si="8"/>
        <v>Good</v>
      </c>
      <c r="M188" s="12" t="str">
        <f t="shared" si="1"/>
        <v>FALSE</v>
      </c>
      <c r="N188" s="12" t="str">
        <f t="shared" si="2"/>
        <v>NO</v>
      </c>
      <c r="O188" s="12" t="b">
        <f t="shared" si="6"/>
        <v>1</v>
      </c>
      <c r="R188" s="12">
        <f t="shared" si="3"/>
        <v>56023</v>
      </c>
      <c r="S188" s="13">
        <f t="shared" si="4"/>
        <v>45286</v>
      </c>
    </row>
    <row r="189" spans="1:19" ht="14.4">
      <c r="A189" s="9">
        <v>188</v>
      </c>
      <c r="B189" s="10" t="s">
        <v>223</v>
      </c>
      <c r="C189" s="9">
        <v>45</v>
      </c>
      <c r="D189" s="10" t="s">
        <v>23</v>
      </c>
      <c r="E189" s="10" t="s">
        <v>26</v>
      </c>
      <c r="F189" s="9">
        <v>41548</v>
      </c>
      <c r="G189" s="11">
        <v>44115</v>
      </c>
      <c r="H189" s="9">
        <v>37035</v>
      </c>
      <c r="I189" s="10" t="s">
        <v>21</v>
      </c>
      <c r="J189" s="9">
        <v>26</v>
      </c>
      <c r="K189" s="12" t="str">
        <f t="shared" si="0"/>
        <v>Below</v>
      </c>
      <c r="L189" s="12" t="str">
        <f t="shared" si="8"/>
        <v>Poor</v>
      </c>
      <c r="M189" s="12" t="str">
        <f t="shared" si="1"/>
        <v>TRUE</v>
      </c>
      <c r="N189" s="12" t="str">
        <f t="shared" si="2"/>
        <v>NO</v>
      </c>
      <c r="O189" s="12" t="b">
        <f t="shared" si="6"/>
        <v>1</v>
      </c>
      <c r="R189" s="12">
        <f t="shared" si="3"/>
        <v>41548</v>
      </c>
      <c r="S189" s="13">
        <f t="shared" si="4"/>
        <v>43914</v>
      </c>
    </row>
    <row r="190" spans="1:19" ht="14.4">
      <c r="A190" s="9">
        <v>189</v>
      </c>
      <c r="B190" s="10" t="s">
        <v>224</v>
      </c>
      <c r="C190" s="9">
        <v>52</v>
      </c>
      <c r="D190" s="10" t="s">
        <v>19</v>
      </c>
      <c r="E190" s="10" t="s">
        <v>26</v>
      </c>
      <c r="F190" s="9">
        <v>78838</v>
      </c>
      <c r="G190" s="11">
        <v>43071</v>
      </c>
      <c r="H190" s="9">
        <v>14615</v>
      </c>
      <c r="I190" s="10" t="s">
        <v>27</v>
      </c>
      <c r="J190" s="9">
        <v>28</v>
      </c>
      <c r="K190" s="12" t="str">
        <f t="shared" si="0"/>
        <v>Above</v>
      </c>
      <c r="L190" s="12" t="str">
        <f t="shared" si="8"/>
        <v>Poor</v>
      </c>
      <c r="M190" s="12" t="str">
        <f t="shared" si="1"/>
        <v>FALSE</v>
      </c>
      <c r="N190" s="12" t="str">
        <f t="shared" si="2"/>
        <v>YES</v>
      </c>
      <c r="O190" s="12" t="b">
        <f t="shared" si="6"/>
        <v>1</v>
      </c>
      <c r="R190" s="12">
        <f t="shared" si="3"/>
        <v>78838</v>
      </c>
      <c r="S190" s="13">
        <f t="shared" si="4"/>
        <v>44652</v>
      </c>
    </row>
    <row r="191" spans="1:19" ht="14.4">
      <c r="A191" s="9">
        <v>190</v>
      </c>
      <c r="B191" s="10" t="s">
        <v>225</v>
      </c>
      <c r="C191" s="9">
        <v>48</v>
      </c>
      <c r="D191" s="10" t="s">
        <v>19</v>
      </c>
      <c r="E191" s="10" t="s">
        <v>41</v>
      </c>
      <c r="F191" s="9">
        <v>37488</v>
      </c>
      <c r="G191" s="11">
        <v>43199</v>
      </c>
      <c r="H191" s="9">
        <v>29838</v>
      </c>
      <c r="I191" s="10" t="s">
        <v>30</v>
      </c>
      <c r="J191" s="9">
        <v>47</v>
      </c>
      <c r="K191" s="12" t="str">
        <f t="shared" si="0"/>
        <v>Below</v>
      </c>
      <c r="L191" s="12" t="str">
        <f t="shared" si="8"/>
        <v>Good</v>
      </c>
      <c r="M191" s="12" t="str">
        <f t="shared" si="1"/>
        <v>FALSE</v>
      </c>
      <c r="N191" s="12" t="str">
        <f t="shared" si="2"/>
        <v>NO</v>
      </c>
      <c r="O191" s="12" t="b">
        <f t="shared" si="6"/>
        <v>0</v>
      </c>
      <c r="R191" s="12">
        <f t="shared" si="3"/>
        <v>37488</v>
      </c>
      <c r="S191" s="13">
        <f t="shared" si="4"/>
        <v>43461</v>
      </c>
    </row>
    <row r="192" spans="1:19" ht="14.4">
      <c r="A192" s="9">
        <v>191</v>
      </c>
      <c r="B192" s="10" t="s">
        <v>226</v>
      </c>
      <c r="C192" s="9">
        <v>25</v>
      </c>
      <c r="D192" s="10" t="s">
        <v>23</v>
      </c>
      <c r="E192" s="10" t="s">
        <v>29</v>
      </c>
      <c r="F192" s="9">
        <v>37793</v>
      </c>
      <c r="G192" s="11">
        <v>45286</v>
      </c>
      <c r="H192" s="9">
        <v>17507</v>
      </c>
      <c r="I192" s="10" t="s">
        <v>33</v>
      </c>
      <c r="J192" s="9">
        <v>24</v>
      </c>
      <c r="K192" s="12" t="str">
        <f t="shared" si="0"/>
        <v>Below</v>
      </c>
      <c r="L192" s="12" t="str">
        <f t="shared" si="8"/>
        <v>Poor</v>
      </c>
      <c r="M192" s="12" t="str">
        <f t="shared" si="1"/>
        <v>FALSE</v>
      </c>
      <c r="N192" s="12" t="str">
        <f t="shared" si="2"/>
        <v>NO</v>
      </c>
      <c r="O192" s="12" t="b">
        <f t="shared" si="6"/>
        <v>1</v>
      </c>
      <c r="R192" s="12">
        <f t="shared" si="3"/>
        <v>37793</v>
      </c>
      <c r="S192" s="13">
        <f t="shared" si="4"/>
        <v>43835</v>
      </c>
    </row>
    <row r="193" spans="1:19" ht="14.4">
      <c r="A193" s="9">
        <v>192</v>
      </c>
      <c r="B193" s="10" t="s">
        <v>227</v>
      </c>
      <c r="C193" s="9">
        <v>49</v>
      </c>
      <c r="D193" s="10" t="s">
        <v>19</v>
      </c>
      <c r="E193" s="10" t="s">
        <v>20</v>
      </c>
      <c r="F193" s="9">
        <v>57691</v>
      </c>
      <c r="G193" s="11">
        <v>43914</v>
      </c>
      <c r="H193" s="9">
        <v>29163</v>
      </c>
      <c r="I193" s="10" t="s">
        <v>21</v>
      </c>
      <c r="J193" s="9">
        <v>43</v>
      </c>
      <c r="K193" s="12" t="str">
        <f t="shared" si="0"/>
        <v>Above</v>
      </c>
      <c r="L193" s="12" t="str">
        <f t="shared" si="8"/>
        <v>Good</v>
      </c>
      <c r="M193" s="12" t="str">
        <f t="shared" si="1"/>
        <v>FALSE</v>
      </c>
      <c r="N193" s="12" t="str">
        <f t="shared" si="2"/>
        <v>YES</v>
      </c>
      <c r="O193" s="12" t="b">
        <f t="shared" si="6"/>
        <v>1</v>
      </c>
      <c r="R193" s="12">
        <f t="shared" si="3"/>
        <v>57691</v>
      </c>
      <c r="S193" s="13">
        <f t="shared" si="4"/>
        <v>41846</v>
      </c>
    </row>
    <row r="194" spans="1:19" ht="14.4">
      <c r="A194" s="9">
        <v>193</v>
      </c>
      <c r="B194" s="10" t="s">
        <v>228</v>
      </c>
      <c r="C194" s="9">
        <v>24</v>
      </c>
      <c r="D194" s="10" t="s">
        <v>19</v>
      </c>
      <c r="E194" s="10" t="s">
        <v>20</v>
      </c>
      <c r="F194" s="9">
        <v>44070</v>
      </c>
      <c r="G194" s="11">
        <v>44652</v>
      </c>
      <c r="H194" s="9">
        <v>24662</v>
      </c>
      <c r="I194" s="10" t="s">
        <v>27</v>
      </c>
      <c r="J194" s="9">
        <v>36</v>
      </c>
      <c r="K194" s="12" t="str">
        <f t="shared" si="0"/>
        <v>Below</v>
      </c>
      <c r="L194" s="12" t="str">
        <f t="shared" si="8"/>
        <v>Average</v>
      </c>
      <c r="M194" s="12" t="str">
        <f t="shared" si="1"/>
        <v>FALSE</v>
      </c>
      <c r="N194" s="12" t="str">
        <f t="shared" si="2"/>
        <v>YES</v>
      </c>
      <c r="O194" s="12" t="b">
        <f t="shared" si="6"/>
        <v>1</v>
      </c>
      <c r="R194" s="12">
        <f t="shared" si="3"/>
        <v>44070</v>
      </c>
      <c r="S194" s="13">
        <f t="shared" si="4"/>
        <v>44197</v>
      </c>
    </row>
    <row r="195" spans="1:19" ht="14.4">
      <c r="A195" s="9">
        <v>194</v>
      </c>
      <c r="B195" s="10" t="s">
        <v>229</v>
      </c>
      <c r="C195" s="9">
        <v>28</v>
      </c>
      <c r="D195" s="10" t="s">
        <v>23</v>
      </c>
      <c r="E195" s="10" t="s">
        <v>26</v>
      </c>
      <c r="F195" s="9">
        <v>70986</v>
      </c>
      <c r="G195" s="11">
        <v>43461</v>
      </c>
      <c r="H195" s="9">
        <v>10263</v>
      </c>
      <c r="I195" s="10" t="s">
        <v>27</v>
      </c>
      <c r="J195" s="9">
        <v>31</v>
      </c>
      <c r="K195" s="12" t="str">
        <f t="shared" si="0"/>
        <v>Above</v>
      </c>
      <c r="L195" s="12" t="str">
        <f t="shared" ref="L195:L201" si="9">_xlfn.IFS(J195&gt;=50,"Excellent",J195&gt;=40,"Good",J195&gt;=30,"Average",J195&lt;30,"Poor")</f>
        <v>Average</v>
      </c>
      <c r="M195" s="12" t="str">
        <f t="shared" si="1"/>
        <v>FALSE</v>
      </c>
      <c r="N195" s="12" t="str">
        <f t="shared" si="2"/>
        <v>YES</v>
      </c>
      <c r="O195" s="12" t="b">
        <f t="shared" si="6"/>
        <v>1</v>
      </c>
      <c r="R195" s="12">
        <f t="shared" si="3"/>
        <v>70986</v>
      </c>
      <c r="S195" s="13">
        <f t="shared" si="4"/>
        <v>42431</v>
      </c>
    </row>
    <row r="196" spans="1:19" ht="14.4">
      <c r="A196" s="9">
        <v>195</v>
      </c>
      <c r="B196" s="10" t="s">
        <v>230</v>
      </c>
      <c r="C196" s="9">
        <v>53</v>
      </c>
      <c r="D196" s="10" t="s">
        <v>19</v>
      </c>
      <c r="E196" s="10" t="s">
        <v>29</v>
      </c>
      <c r="F196" s="9">
        <v>36513</v>
      </c>
      <c r="G196" s="11">
        <v>43835</v>
      </c>
      <c r="H196" s="9">
        <v>22041</v>
      </c>
      <c r="I196" s="10" t="s">
        <v>30</v>
      </c>
      <c r="J196" s="9">
        <v>36</v>
      </c>
      <c r="K196" s="12" t="str">
        <f t="shared" si="0"/>
        <v>Below</v>
      </c>
      <c r="L196" s="12" t="str">
        <f t="shared" si="9"/>
        <v>Average</v>
      </c>
      <c r="M196" s="12" t="str">
        <f t="shared" si="1"/>
        <v>FALSE</v>
      </c>
      <c r="N196" s="12" t="str">
        <f t="shared" si="2"/>
        <v>NO</v>
      </c>
      <c r="O196" s="12" t="b">
        <f t="shared" si="6"/>
        <v>1</v>
      </c>
      <c r="R196" s="12">
        <f t="shared" si="3"/>
        <v>36513</v>
      </c>
      <c r="S196" s="13">
        <f t="shared" si="4"/>
        <v>43043</v>
      </c>
    </row>
    <row r="197" spans="1:19" ht="14.4">
      <c r="A197" s="9">
        <v>196</v>
      </c>
      <c r="B197" s="10" t="s">
        <v>231</v>
      </c>
      <c r="C197" s="9">
        <v>55</v>
      </c>
      <c r="D197" s="10" t="s">
        <v>23</v>
      </c>
      <c r="E197" s="10" t="s">
        <v>41</v>
      </c>
      <c r="F197" s="9">
        <v>35073</v>
      </c>
      <c r="G197" s="11">
        <v>41846</v>
      </c>
      <c r="H197" s="9">
        <v>15778</v>
      </c>
      <c r="I197" s="10" t="s">
        <v>33</v>
      </c>
      <c r="J197" s="9">
        <v>42</v>
      </c>
      <c r="K197" s="12" t="str">
        <f t="shared" si="0"/>
        <v>Below</v>
      </c>
      <c r="L197" s="12" t="str">
        <f t="shared" si="9"/>
        <v>Good</v>
      </c>
      <c r="M197" s="12" t="str">
        <f t="shared" si="1"/>
        <v>FALSE</v>
      </c>
      <c r="N197" s="12" t="str">
        <f t="shared" si="2"/>
        <v>NO</v>
      </c>
      <c r="O197" s="12" t="b">
        <f t="shared" si="6"/>
        <v>0</v>
      </c>
      <c r="R197" s="12">
        <f t="shared" si="3"/>
        <v>35073</v>
      </c>
      <c r="S197" s="13">
        <f t="shared" si="4"/>
        <v>44537</v>
      </c>
    </row>
    <row r="198" spans="1:19" ht="14.4">
      <c r="A198" s="9">
        <v>197</v>
      </c>
      <c r="B198" s="10" t="s">
        <v>232</v>
      </c>
      <c r="C198" s="9">
        <v>41</v>
      </c>
      <c r="D198" s="10" t="s">
        <v>23</v>
      </c>
      <c r="E198" s="10" t="s">
        <v>7</v>
      </c>
      <c r="F198" s="9">
        <v>62437</v>
      </c>
      <c r="G198" s="11">
        <v>44197</v>
      </c>
      <c r="H198" s="9">
        <v>20588</v>
      </c>
      <c r="I198" s="10" t="s">
        <v>30</v>
      </c>
      <c r="J198" s="9">
        <v>36</v>
      </c>
      <c r="K198" s="12" t="str">
        <f t="shared" si="0"/>
        <v>Above</v>
      </c>
      <c r="L198" s="12" t="str">
        <f t="shared" si="9"/>
        <v>Average</v>
      </c>
      <c r="M198" s="12" t="str">
        <f t="shared" si="1"/>
        <v>FALSE</v>
      </c>
      <c r="N198" s="12" t="str">
        <f t="shared" si="2"/>
        <v>YES</v>
      </c>
      <c r="O198" s="12" t="b">
        <f t="shared" si="6"/>
        <v>1</v>
      </c>
      <c r="R198" s="12">
        <f t="shared" si="3"/>
        <v>62437</v>
      </c>
      <c r="S198" s="12">
        <f t="shared" si="4"/>
        <v>0</v>
      </c>
    </row>
    <row r="199" spans="1:19" ht="14.4">
      <c r="A199" s="9">
        <v>198</v>
      </c>
      <c r="B199" s="10" t="s">
        <v>233</v>
      </c>
      <c r="C199" s="9">
        <v>44</v>
      </c>
      <c r="D199" s="10" t="s">
        <v>23</v>
      </c>
      <c r="E199" s="10" t="s">
        <v>26</v>
      </c>
      <c r="F199" s="9">
        <v>33873</v>
      </c>
      <c r="G199" s="11">
        <v>42431</v>
      </c>
      <c r="H199" s="9">
        <v>32158</v>
      </c>
      <c r="I199" s="10" t="s">
        <v>33</v>
      </c>
      <c r="J199" s="9">
        <v>50</v>
      </c>
      <c r="K199" s="12" t="str">
        <f t="shared" si="0"/>
        <v>Below</v>
      </c>
      <c r="L199" s="12" t="str">
        <f t="shared" si="9"/>
        <v>Excellent</v>
      </c>
      <c r="M199" s="12" t="str">
        <f t="shared" si="1"/>
        <v>FALSE</v>
      </c>
      <c r="N199" s="12" t="str">
        <f t="shared" si="2"/>
        <v>NO</v>
      </c>
      <c r="O199" s="12" t="b">
        <f t="shared" si="6"/>
        <v>1</v>
      </c>
      <c r="R199" s="12">
        <f t="shared" si="3"/>
        <v>33873</v>
      </c>
      <c r="S199" s="12">
        <f t="shared" si="4"/>
        <v>0</v>
      </c>
    </row>
    <row r="200" spans="1:19" ht="14.4">
      <c r="A200" s="9">
        <v>199</v>
      </c>
      <c r="B200" s="10" t="s">
        <v>234</v>
      </c>
      <c r="C200" s="9">
        <v>39</v>
      </c>
      <c r="D200" s="10" t="s">
        <v>23</v>
      </c>
      <c r="E200" s="10" t="s">
        <v>20</v>
      </c>
      <c r="F200" s="9">
        <v>72959</v>
      </c>
      <c r="G200" s="11">
        <v>43043</v>
      </c>
      <c r="H200" s="9">
        <v>17883</v>
      </c>
      <c r="I200" s="10" t="s">
        <v>33</v>
      </c>
      <c r="J200" s="9">
        <v>25</v>
      </c>
      <c r="K200" s="12" t="str">
        <f t="shared" si="0"/>
        <v>Above</v>
      </c>
      <c r="L200" s="12" t="str">
        <f t="shared" si="9"/>
        <v>Poor</v>
      </c>
      <c r="M200" s="12" t="str">
        <f t="shared" si="1"/>
        <v>FALSE</v>
      </c>
      <c r="N200" s="12" t="str">
        <f t="shared" si="2"/>
        <v>YES</v>
      </c>
      <c r="O200" s="12" t="b">
        <f t="shared" si="6"/>
        <v>1</v>
      </c>
      <c r="R200" s="12">
        <f t="shared" si="3"/>
        <v>72959</v>
      </c>
      <c r="S200" s="12">
        <f t="shared" si="4"/>
        <v>0</v>
      </c>
    </row>
    <row r="201" spans="1:19" ht="14.4">
      <c r="A201" s="9">
        <v>200</v>
      </c>
      <c r="B201" s="10" t="s">
        <v>235</v>
      </c>
      <c r="C201" s="9">
        <v>59</v>
      </c>
      <c r="D201" s="10" t="s">
        <v>23</v>
      </c>
      <c r="E201" s="10" t="s">
        <v>29</v>
      </c>
      <c r="F201" s="9">
        <v>66546</v>
      </c>
      <c r="G201" s="11">
        <v>44537</v>
      </c>
      <c r="H201" s="9">
        <v>26898</v>
      </c>
      <c r="I201" s="10" t="s">
        <v>27</v>
      </c>
      <c r="J201" s="9">
        <v>58</v>
      </c>
      <c r="K201" s="12" t="str">
        <f t="shared" si="0"/>
        <v>Above</v>
      </c>
      <c r="L201" s="12" t="str">
        <f t="shared" si="9"/>
        <v>Excellent</v>
      </c>
      <c r="M201" s="12" t="str">
        <f t="shared" si="1"/>
        <v>FALSE</v>
      </c>
      <c r="N201" s="12" t="str">
        <f t="shared" si="2"/>
        <v>YES</v>
      </c>
      <c r="O201" s="12" t="b">
        <f t="shared" si="6"/>
        <v>1</v>
      </c>
      <c r="R201" s="12">
        <f t="shared" si="3"/>
        <v>66546</v>
      </c>
      <c r="S201" s="12">
        <f t="shared" si="4"/>
        <v>0</v>
      </c>
    </row>
    <row r="202" spans="1:19" ht="14.4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9" ht="14.4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9" ht="14.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</sheetData>
  <conditionalFormatting sqref="F2:F201">
    <cfRule type="cellIs" dxfId="0" priority="1" operator="greaterThan">
      <formula>60000</formula>
    </cfRule>
  </conditionalFormatting>
  <dataValidations count="1">
    <dataValidation type="date" operator="greaterThanOrEqual" allowBlank="1" showDropDown="1" sqref="G2:G201" xr:uid="{00000000-0002-0000-0000-000000000000}">
      <formula1>42005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showGridLines="0" workbookViewId="0"/>
  </sheetViews>
  <sheetFormatPr defaultColWidth="12.6640625" defaultRowHeight="15.75" customHeight="1"/>
  <cols>
    <col min="3" max="3" width="20.44140625" customWidth="1"/>
  </cols>
  <sheetData>
    <row r="1" spans="1:3">
      <c r="A1" s="16" t="s">
        <v>8</v>
      </c>
      <c r="B1" s="16" t="s">
        <v>4</v>
      </c>
      <c r="C1" s="17" t="s">
        <v>236</v>
      </c>
    </row>
    <row r="2" spans="1:3">
      <c r="A2" s="18" t="s">
        <v>33</v>
      </c>
      <c r="B2" s="18" t="s">
        <v>29</v>
      </c>
      <c r="C2" s="19">
        <v>21695.25</v>
      </c>
    </row>
    <row r="3" spans="1:3">
      <c r="A3" s="20"/>
      <c r="B3" s="21" t="s">
        <v>26</v>
      </c>
      <c r="C3" s="22">
        <v>28007.4</v>
      </c>
    </row>
    <row r="4" spans="1:3">
      <c r="A4" s="20"/>
      <c r="B4" s="21" t="s">
        <v>20</v>
      </c>
      <c r="C4" s="22">
        <v>26365.25</v>
      </c>
    </row>
    <row r="5" spans="1:3">
      <c r="A5" s="20"/>
      <c r="B5" s="21" t="s">
        <v>41</v>
      </c>
      <c r="C5" s="22">
        <v>21329.222222222223</v>
      </c>
    </row>
    <row r="6" spans="1:3">
      <c r="A6" s="20"/>
      <c r="B6" s="21" t="s">
        <v>7</v>
      </c>
      <c r="C6" s="22">
        <v>27965.25</v>
      </c>
    </row>
    <row r="7" spans="1:3">
      <c r="A7" s="18" t="s">
        <v>237</v>
      </c>
      <c r="B7" s="23"/>
      <c r="C7" s="19">
        <v>24950.686274509804</v>
      </c>
    </row>
    <row r="8" spans="1:3">
      <c r="A8" s="18" t="s">
        <v>21</v>
      </c>
      <c r="B8" s="18" t="s">
        <v>29</v>
      </c>
      <c r="C8" s="19">
        <v>25643.8</v>
      </c>
    </row>
    <row r="9" spans="1:3">
      <c r="A9" s="20"/>
      <c r="B9" s="21" t="s">
        <v>26</v>
      </c>
      <c r="C9" s="22">
        <v>23668</v>
      </c>
    </row>
    <row r="10" spans="1:3">
      <c r="A10" s="20"/>
      <c r="B10" s="21" t="s">
        <v>20</v>
      </c>
      <c r="C10" s="22">
        <v>27001.666666666668</v>
      </c>
    </row>
    <row r="11" spans="1:3">
      <c r="A11" s="20"/>
      <c r="B11" s="21" t="s">
        <v>41</v>
      </c>
      <c r="C11" s="22">
        <v>23127.727272727272</v>
      </c>
    </row>
    <row r="12" spans="1:3">
      <c r="A12" s="20"/>
      <c r="B12" s="21" t="s">
        <v>7</v>
      </c>
      <c r="C12" s="22">
        <v>21239.375</v>
      </c>
    </row>
    <row r="13" spans="1:3">
      <c r="A13" s="18" t="s">
        <v>238</v>
      </c>
      <c r="B13" s="23"/>
      <c r="C13" s="19">
        <v>24329.346153846152</v>
      </c>
    </row>
    <row r="14" spans="1:3">
      <c r="A14" s="18" t="s">
        <v>30</v>
      </c>
      <c r="B14" s="18" t="s">
        <v>29</v>
      </c>
      <c r="C14" s="19">
        <v>25144.545454545456</v>
      </c>
    </row>
    <row r="15" spans="1:3">
      <c r="A15" s="20"/>
      <c r="B15" s="21" t="s">
        <v>26</v>
      </c>
      <c r="C15" s="22">
        <v>21239.916666666668</v>
      </c>
    </row>
    <row r="16" spans="1:3">
      <c r="A16" s="20"/>
      <c r="B16" s="21" t="s">
        <v>20</v>
      </c>
      <c r="C16" s="22">
        <v>28201.222222222223</v>
      </c>
    </row>
    <row r="17" spans="1:3">
      <c r="A17" s="20"/>
      <c r="B17" s="21" t="s">
        <v>41</v>
      </c>
      <c r="C17" s="22">
        <v>28375.083333333332</v>
      </c>
    </row>
    <row r="18" spans="1:3">
      <c r="A18" s="20"/>
      <c r="B18" s="21" t="s">
        <v>7</v>
      </c>
      <c r="C18" s="22">
        <v>26815</v>
      </c>
    </row>
    <row r="19" spans="1:3">
      <c r="A19" s="18" t="s">
        <v>239</v>
      </c>
      <c r="B19" s="23"/>
      <c r="C19" s="19">
        <v>25733.42</v>
      </c>
    </row>
    <row r="20" spans="1:3">
      <c r="A20" s="18" t="s">
        <v>27</v>
      </c>
      <c r="B20" s="18" t="s">
        <v>29</v>
      </c>
      <c r="C20" s="19">
        <v>25450.9</v>
      </c>
    </row>
    <row r="21" spans="1:3">
      <c r="A21" s="20"/>
      <c r="B21" s="21" t="s">
        <v>26</v>
      </c>
      <c r="C21" s="22">
        <v>20289</v>
      </c>
    </row>
    <row r="22" spans="1:3">
      <c r="A22" s="20"/>
      <c r="B22" s="21" t="s">
        <v>20</v>
      </c>
      <c r="C22" s="22">
        <v>28969.9</v>
      </c>
    </row>
    <row r="23" spans="1:3">
      <c r="A23" s="20"/>
      <c r="B23" s="21" t="s">
        <v>41</v>
      </c>
      <c r="C23" s="22">
        <v>21917.833333333332</v>
      </c>
    </row>
    <row r="24" spans="1:3">
      <c r="A24" s="20"/>
      <c r="B24" s="21" t="s">
        <v>7</v>
      </c>
      <c r="C24" s="22">
        <v>19889.7</v>
      </c>
    </row>
    <row r="25" spans="1:3">
      <c r="A25" s="18" t="s">
        <v>240</v>
      </c>
      <c r="B25" s="23"/>
      <c r="C25" s="19">
        <v>23357.255319148935</v>
      </c>
    </row>
    <row r="26" spans="1:3">
      <c r="A26" s="24" t="s">
        <v>241</v>
      </c>
      <c r="B26" s="25"/>
      <c r="C26" s="26">
        <v>24610.365000000002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aaradhya jain</cp:lastModifiedBy>
  <dcterms:modified xsi:type="dcterms:W3CDTF">2024-07-18T13:15:05Z</dcterms:modified>
</cp:coreProperties>
</file>