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xr:revisionPtr revIDLastSave="0" documentId="13_ncr:1000001_{B6D2BCA0-1DEF-3E41-9F59-9918FD9E6666}" xr6:coauthVersionLast="47" xr6:coauthVersionMax="47" xr10:uidLastSave="{00000000-0000-0000-0000-000000000000}"/>
  <bookViews>
    <workbookView xWindow="480" yWindow="60" windowWidth="11475" windowHeight="6990" activeTab="2" xr2:uid="{00000000-000D-0000-FFFF-FFFF00000000}"/>
  </bookViews>
  <sheets>
    <sheet name="Ques.1" sheetId="2" r:id="rId1"/>
    <sheet name="Ques.2" sheetId="3" r:id="rId2"/>
    <sheet name="Ques.3" sheetId="4" r:id="rId3"/>
  </sheets>
  <definedNames>
    <definedName name="solver_adj" localSheetId="0" hidden="1">Ques.1!$K$24:$O$24</definedName>
    <definedName name="solver_adj" localSheetId="1" hidden="1">Ques.2!$Q$25:$V$25</definedName>
    <definedName name="solver_adj" localSheetId="2" hidden="1">Ques.3!$Q$37:$AO$37</definedName>
    <definedName name="solver_cvg" localSheetId="0" hidden="1">0.0001</definedName>
    <definedName name="solver_cvg" localSheetId="1" hidden="1">0.0001</definedName>
    <definedName name="solver_cvg" localSheetId="2" hidden="1">0.0001</definedName>
    <definedName name="solver_drv" localSheetId="0" hidden="1">1</definedName>
    <definedName name="solver_drv" localSheetId="1" hidden="1">1</definedName>
    <definedName name="solver_drv" localSheetId="2" hidden="1">1</definedName>
    <definedName name="solver_eng" localSheetId="0" hidden="1">2</definedName>
    <definedName name="solver_eng" localSheetId="1" hidden="1">2</definedName>
    <definedName name="solver_eng" localSheetId="2" hidden="1">2</definedName>
    <definedName name="solver_est" localSheetId="0" hidden="1">1</definedName>
    <definedName name="solver_est" localSheetId="1" hidden="1">1</definedName>
    <definedName name="solver_est" localSheetId="2" hidden="1">1</definedName>
    <definedName name="solver_itr" localSheetId="0" hidden="1">2147483647</definedName>
    <definedName name="solver_itr" localSheetId="1" hidden="1">2147483647</definedName>
    <definedName name="solver_itr" localSheetId="2" hidden="1">2147483647</definedName>
    <definedName name="solver_lhs1" localSheetId="0" hidden="1">Ques.1!$K$24:$O$24</definedName>
    <definedName name="solver_lhs1" localSheetId="1" hidden="1">Ques.2!$Q$25:$S$25</definedName>
    <definedName name="solver_lhs1" localSheetId="2" hidden="1">Ques.3!$AP$9:$AP$28</definedName>
    <definedName name="solver_lhs2" localSheetId="0" hidden="1">Ques.1!$P$15:$P$19</definedName>
    <definedName name="solver_lhs2" localSheetId="1" hidden="1">Ques.2!$Q$25:$S$25</definedName>
    <definedName name="solver_lhs2" localSheetId="2" hidden="1">Ques.3!$AP$29:$AP$33</definedName>
    <definedName name="solver_lhs3" localSheetId="1" hidden="1">Ques.2!$T$25:$V$25</definedName>
    <definedName name="solver_lhs3" localSheetId="2" hidden="1">Ques.3!$Q$37:$U$37</definedName>
    <definedName name="solver_lhs4" localSheetId="1" hidden="1">Ques.2!$W$16:$W$20</definedName>
    <definedName name="solver_lhs4" localSheetId="2" hidden="1">Ques.3!$V$37:$AE$37</definedName>
    <definedName name="solver_lhs5" localSheetId="2" hidden="1">Ques.3!$AF$37:$AO$37</definedName>
    <definedName name="solver_mip" localSheetId="0" hidden="1">2147483647</definedName>
    <definedName name="solver_mip" localSheetId="1" hidden="1">2147483647</definedName>
    <definedName name="solver_mip" localSheetId="2" hidden="1">2147483647</definedName>
    <definedName name="solver_mni" localSheetId="0" hidden="1">30</definedName>
    <definedName name="solver_mni" localSheetId="1" hidden="1">30</definedName>
    <definedName name="solver_mni" localSheetId="2" hidden="1">30</definedName>
    <definedName name="solver_mrt" localSheetId="0" hidden="1">0.075</definedName>
    <definedName name="solver_mrt" localSheetId="1" hidden="1">0.075</definedName>
    <definedName name="solver_mrt" localSheetId="2" hidden="1">0.075</definedName>
    <definedName name="solver_msl" localSheetId="0" hidden="1">2</definedName>
    <definedName name="solver_msl" localSheetId="1" hidden="1">2</definedName>
    <definedName name="solver_msl" localSheetId="2" hidden="1">2</definedName>
    <definedName name="solver_neg" localSheetId="0" hidden="1">1</definedName>
    <definedName name="solver_neg" localSheetId="1" hidden="1">1</definedName>
    <definedName name="solver_neg" localSheetId="2" hidden="1">1</definedName>
    <definedName name="solver_nod" localSheetId="0" hidden="1">2147483647</definedName>
    <definedName name="solver_nod" localSheetId="1" hidden="1">2147483647</definedName>
    <definedName name="solver_nod" localSheetId="2" hidden="1">2147483647</definedName>
    <definedName name="solver_num" localSheetId="0" hidden="1">2</definedName>
    <definedName name="solver_num" localSheetId="1" hidden="1">4</definedName>
    <definedName name="solver_num" localSheetId="2" hidden="1">5</definedName>
    <definedName name="solver_nwt" localSheetId="0" hidden="1">1</definedName>
    <definedName name="solver_nwt" localSheetId="1" hidden="1">1</definedName>
    <definedName name="solver_nwt" localSheetId="2" hidden="1">1</definedName>
    <definedName name="solver_opt" localSheetId="0" hidden="1">Ques.1!$P$24</definedName>
    <definedName name="solver_opt" localSheetId="1" hidden="1">Ques.2!$W$25</definedName>
    <definedName name="solver_opt" localSheetId="2" hidden="1">Ques.3!$AP$37</definedName>
    <definedName name="solver_pre" localSheetId="0" hidden="1">0.000001</definedName>
    <definedName name="solver_pre" localSheetId="1" hidden="1">0.000001</definedName>
    <definedName name="solver_pre" localSheetId="2" hidden="1">0.000001</definedName>
    <definedName name="solver_rbv" localSheetId="0" hidden="1">1</definedName>
    <definedName name="solver_rbv" localSheetId="1" hidden="1">1</definedName>
    <definedName name="solver_rbv" localSheetId="2" hidden="1">1</definedName>
    <definedName name="solver_rel1" localSheetId="0" hidden="1">4</definedName>
    <definedName name="solver_rel1" localSheetId="1" hidden="1">4</definedName>
    <definedName name="solver_rel1" localSheetId="2" hidden="1">3</definedName>
    <definedName name="solver_rel2" localSheetId="0" hidden="1">1</definedName>
    <definedName name="solver_rel2" localSheetId="1" hidden="1">3</definedName>
    <definedName name="solver_rel2" localSheetId="2" hidden="1">2</definedName>
    <definedName name="solver_rel3" localSheetId="1" hidden="1">5</definedName>
    <definedName name="solver_rel3" localSheetId="2" hidden="1">3</definedName>
    <definedName name="solver_rel4" localSheetId="1" hidden="1">1</definedName>
    <definedName name="solver_rel4" localSheetId="2" hidden="1">5</definedName>
    <definedName name="solver_rel5" localSheetId="2" hidden="1">4</definedName>
    <definedName name="solver_rhs1" localSheetId="0" hidden="1">integer</definedName>
    <definedName name="solver_rhs1" localSheetId="1" hidden="1">integer</definedName>
    <definedName name="solver_rhs1" localSheetId="2" hidden="1">Ques.3!$AR$9:$AR$28</definedName>
    <definedName name="solver_rhs2" localSheetId="0" hidden="1">Ques.1!$R$15:$R$19</definedName>
    <definedName name="solver_rhs2" localSheetId="1" hidden="1">0</definedName>
    <definedName name="solver_rhs2" localSheetId="2" hidden="1">Ques.3!$AR$29:$AR$33</definedName>
    <definedName name="solver_rhs3" localSheetId="1" hidden="1">binary</definedName>
    <definedName name="solver_rhs3" localSheetId="2" hidden="1">0</definedName>
    <definedName name="solver_rhs4" localSheetId="1" hidden="1">Ques.2!$Y$16:$Y$20</definedName>
    <definedName name="solver_rhs4" localSheetId="2" hidden="1">binary</definedName>
    <definedName name="solver_rhs5" localSheetId="2" hidden="1">integer</definedName>
    <definedName name="solver_rlx" localSheetId="0" hidden="1">2</definedName>
    <definedName name="solver_rlx" localSheetId="1" hidden="1">2</definedName>
    <definedName name="solver_rlx" localSheetId="2" hidden="1">2</definedName>
    <definedName name="solver_rsd" localSheetId="0" hidden="1">0</definedName>
    <definedName name="solver_rsd" localSheetId="1" hidden="1">0</definedName>
    <definedName name="solver_rsd" localSheetId="2" hidden="1">0</definedName>
    <definedName name="solver_scl" localSheetId="0" hidden="1">1</definedName>
    <definedName name="solver_scl" localSheetId="1" hidden="1">1</definedName>
    <definedName name="solver_scl" localSheetId="2" hidden="1">1</definedName>
    <definedName name="solver_sho" localSheetId="0" hidden="1">2</definedName>
    <definedName name="solver_sho" localSheetId="1" hidden="1">2</definedName>
    <definedName name="solver_sho" localSheetId="2" hidden="1">2</definedName>
    <definedName name="solver_ssz" localSheetId="0" hidden="1">100</definedName>
    <definedName name="solver_ssz" localSheetId="1" hidden="1">100</definedName>
    <definedName name="solver_ssz" localSheetId="2" hidden="1">100</definedName>
    <definedName name="solver_tim" localSheetId="0" hidden="1">2147483647</definedName>
    <definedName name="solver_tim" localSheetId="1" hidden="1">2147483647</definedName>
    <definedName name="solver_tim" localSheetId="2" hidden="1">2147483647</definedName>
    <definedName name="solver_tol" localSheetId="0" hidden="1">0.01</definedName>
    <definedName name="solver_tol" localSheetId="1" hidden="1">0.01</definedName>
    <definedName name="solver_tol" localSheetId="2" hidden="1">0.01</definedName>
    <definedName name="solver_typ" localSheetId="0" hidden="1">1</definedName>
    <definedName name="solver_typ" localSheetId="1" hidden="1">1</definedName>
    <definedName name="solver_typ" localSheetId="2" hidden="1">2</definedName>
    <definedName name="solver_val" localSheetId="0" hidden="1">0</definedName>
    <definedName name="solver_val" localSheetId="1" hidden="1">0</definedName>
    <definedName name="solver_val" localSheetId="2" hidden="1">0</definedName>
    <definedName name="solver_ver" localSheetId="0" hidden="1">3</definedName>
    <definedName name="solver_ver" localSheetId="1" hidden="1">3</definedName>
    <definedName name="solver_ver" localSheetId="2" hidden="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0" i="3" l="1"/>
  <c r="W17" i="3"/>
  <c r="W18" i="3"/>
  <c r="W19" i="3"/>
  <c r="W16" i="3"/>
  <c r="W25" i="3"/>
  <c r="P19" i="2"/>
  <c r="P16" i="2"/>
  <c r="P17" i="2"/>
  <c r="P18" i="2"/>
  <c r="P15" i="2"/>
  <c r="P24" i="2"/>
  <c r="AP33" i="4"/>
  <c r="AP37" i="4"/>
  <c r="Q5" i="4"/>
  <c r="AP10" i="4"/>
  <c r="AP11" i="4"/>
  <c r="AP12" i="4"/>
  <c r="AP13" i="4"/>
  <c r="AP14" i="4"/>
  <c r="AP15" i="4"/>
  <c r="AP16" i="4"/>
  <c r="AP17" i="4"/>
  <c r="AP18" i="4"/>
  <c r="AP19" i="4"/>
  <c r="AP20" i="4"/>
  <c r="AP21" i="4"/>
  <c r="AP22" i="4"/>
  <c r="AP23" i="4"/>
  <c r="AP24" i="4"/>
  <c r="AP25" i="4"/>
  <c r="AP26" i="4"/>
  <c r="AP27" i="4"/>
  <c r="AP28" i="4"/>
  <c r="AP29" i="4"/>
  <c r="AP30" i="4"/>
  <c r="AP31" i="4"/>
  <c r="AP32" i="4"/>
  <c r="AP9" i="4"/>
  <c r="AR28" i="4"/>
  <c r="AR26" i="4"/>
  <c r="AR24" i="4"/>
  <c r="AR22" i="4"/>
  <c r="AR20" i="4"/>
  <c r="AR18" i="4"/>
  <c r="AR16" i="4"/>
  <c r="AR14" i="4"/>
  <c r="AR12" i="4"/>
  <c r="AR10" i="4"/>
</calcChain>
</file>

<file path=xl/sharedStrings.xml><?xml version="1.0" encoding="utf-8"?>
<sst xmlns="http://schemas.openxmlformats.org/spreadsheetml/2006/main" count="242" uniqueCount="147">
  <si>
    <t>Resource Requirements for Gandhi:</t>
  </si>
  <si>
    <t>Clothing Type</t>
  </si>
  <si>
    <t>Labour(hrs)</t>
  </si>
  <si>
    <t>Cloth(sq yd)</t>
  </si>
  <si>
    <t>Shirt</t>
  </si>
  <si>
    <t>Shorts</t>
  </si>
  <si>
    <t>Pants</t>
  </si>
  <si>
    <t>Revenue and Cost Information for Gandhi:</t>
  </si>
  <si>
    <t>Sales Price($)</t>
  </si>
  <si>
    <t>Variable Cost($)</t>
  </si>
  <si>
    <t>Jobs</t>
  </si>
  <si>
    <t>Processing time(days)</t>
  </si>
  <si>
    <t>Due time (days)</t>
  </si>
  <si>
    <t>Penalty cost(Rs/day)</t>
  </si>
  <si>
    <t>Lets xj be the starting time of jth job(in days),</t>
  </si>
  <si>
    <t>and pj be the processing time of jth job(in days)</t>
  </si>
  <si>
    <t>and DTj be the due time in days, measured from 0 for the job j</t>
  </si>
  <si>
    <t>then, we have:</t>
  </si>
  <si>
    <t>xi-xj+M(yij)&gt;=Pj,   (jth job precedes ith job)</t>
  </si>
  <si>
    <t>xj-xi+M(1-yij)&gt;=Pi,  (ith  job precedes jth job)</t>
  </si>
  <si>
    <t>where yij is a binary variable.</t>
  </si>
  <si>
    <t>Formulation:</t>
  </si>
  <si>
    <t>and M is a large number.</t>
  </si>
  <si>
    <t>According to the question we have,</t>
  </si>
  <si>
    <t>x1-x2+My12&gt;=3</t>
  </si>
  <si>
    <t>x2-x1+M(1-y12)&gt;=15</t>
  </si>
  <si>
    <t>x1-x3+My13&gt;=17</t>
  </si>
  <si>
    <t>x3-x1+M(1-y13)&gt;=15</t>
  </si>
  <si>
    <t>x1-x4+My14&gt;=9</t>
  </si>
  <si>
    <t>x4-x1+(1-My14)&gt;=15</t>
  </si>
  <si>
    <t>x1-x5+My15&gt;=12</t>
  </si>
  <si>
    <t>x5-x1+(1-My15)&gt;=15</t>
  </si>
  <si>
    <t>x2-x3+My23&gt;=17</t>
  </si>
  <si>
    <t>x3-x2+(1-My23)&gt;=3</t>
  </si>
  <si>
    <t>x2-x4+My24&gt;=9</t>
  </si>
  <si>
    <t>x4-x2+(1-My24)&gt;=3</t>
  </si>
  <si>
    <t>x2-x5+My25&gt;=12</t>
  </si>
  <si>
    <t>x5-x2+(1-My25)&gt;=3</t>
  </si>
  <si>
    <t>x3-x4+My34&gt;=9</t>
  </si>
  <si>
    <t>x4-x3+(1-My34)&gt;=17</t>
  </si>
  <si>
    <t>x3-x5+My35&gt;=12</t>
  </si>
  <si>
    <t>x5-x3+(1-My35)&gt;=17</t>
  </si>
  <si>
    <t>x4-x5+My45&gt;=12</t>
  </si>
  <si>
    <t>x5-x4+(1-My45)&gt;=9</t>
  </si>
  <si>
    <t>and</t>
  </si>
  <si>
    <t>x1+(s1-)-(s1+)=17</t>
  </si>
  <si>
    <t>x2+(s2-)-(s2+)=93</t>
  </si>
  <si>
    <t>x3+(s3-)-(s3+)=13</t>
  </si>
  <si>
    <t>x4+(s4-)-(s4+)=39</t>
  </si>
  <si>
    <t>x5+(s5-)-(s5+)=66</t>
  </si>
  <si>
    <t>The objective function becomes:</t>
  </si>
  <si>
    <t>Min, Z=30(s1+)+12(s2+)+22(s3+)+5(s4+)+15(s5+)</t>
  </si>
  <si>
    <t>Objective function:</t>
  </si>
  <si>
    <t>s1+</t>
  </si>
  <si>
    <t>s2+</t>
  </si>
  <si>
    <t>s3+</t>
  </si>
  <si>
    <t>s4+</t>
  </si>
  <si>
    <t>s5+</t>
  </si>
  <si>
    <t>Constraints</t>
  </si>
  <si>
    <t>x1</t>
  </si>
  <si>
    <t>x2</t>
  </si>
  <si>
    <t>x3</t>
  </si>
  <si>
    <t>x4</t>
  </si>
  <si>
    <t>x5</t>
  </si>
  <si>
    <t>y12</t>
  </si>
  <si>
    <t>y13</t>
  </si>
  <si>
    <t>y14</t>
  </si>
  <si>
    <t>y15</t>
  </si>
  <si>
    <t>y23</t>
  </si>
  <si>
    <t>y24</t>
  </si>
  <si>
    <t>y25</t>
  </si>
  <si>
    <t>y34</t>
  </si>
  <si>
    <t>y35</t>
  </si>
  <si>
    <t>y45</t>
  </si>
  <si>
    <t>s1-</t>
  </si>
  <si>
    <t>s2-</t>
  </si>
  <si>
    <t>s3-</t>
  </si>
  <si>
    <t>s4-</t>
  </si>
  <si>
    <t>s5-</t>
  </si>
  <si>
    <t>LHS</t>
  </si>
  <si>
    <t>relation</t>
  </si>
  <si>
    <t>RHS</t>
  </si>
  <si>
    <t>&gt;=</t>
  </si>
  <si>
    <t>Due time penalty cost</t>
  </si>
  <si>
    <t>Z</t>
  </si>
  <si>
    <t>=</t>
  </si>
  <si>
    <t>Let xj=1,if investment j is made, xj=0 otherwise.</t>
  </si>
  <si>
    <t>j=1,2,3,4</t>
  </si>
  <si>
    <t>According to the question we have the following problem:</t>
  </si>
  <si>
    <t>Maximize, Z=16000x1+22000x2+12000x3+8000x4</t>
  </si>
  <si>
    <t>subject to ,</t>
  </si>
  <si>
    <t>x1+x2+x3+x4&lt;=2,</t>
  </si>
  <si>
    <t>x2&lt;x1,</t>
  </si>
  <si>
    <t>y&lt;=x2+x4,</t>
  </si>
  <si>
    <t>y&gt;=x2-x4</t>
  </si>
  <si>
    <t>y</t>
  </si>
  <si>
    <t>rel</t>
  </si>
  <si>
    <t>&lt;=</t>
  </si>
  <si>
    <t>5000x1+7000x2+4000x3+3000x4&lt;=14000</t>
  </si>
  <si>
    <t>Constraints:</t>
  </si>
  <si>
    <t>So, Stocko will invest in investment 1 and investment 2 to achieve the maximum NPV of $38000.</t>
  </si>
  <si>
    <t>On re arranging the formulations, we have:</t>
  </si>
  <si>
    <t>x1,x2,x3,x4,y are binary numbers i.e 0 or 1.</t>
  </si>
  <si>
    <t>Let ,</t>
  </si>
  <si>
    <t>x1=number of shirts produced each week</t>
  </si>
  <si>
    <t>x2=number of shorts produced each week</t>
  </si>
  <si>
    <t>x3=number of pants produced each week</t>
  </si>
  <si>
    <t>also,</t>
  </si>
  <si>
    <t>y1=1 if any shirts are manufactured,0 otherwise</t>
  </si>
  <si>
    <t>y2=1 if any shorts are manufactured,0 otherwise</t>
  </si>
  <si>
    <t>y3=1 if any pants are manufactured,0 otherwise</t>
  </si>
  <si>
    <t>investment constraint</t>
  </si>
  <si>
    <t>constraint 1</t>
  </si>
  <si>
    <t>constraint 2</t>
  </si>
  <si>
    <t>constraint 3</t>
  </si>
  <si>
    <t>According to the question we have:</t>
  </si>
  <si>
    <t>Maximize profit, Z=(12-6)x1+(8-4)x2+(15-8)x3-200y1-150y2-100y3</t>
  </si>
  <si>
    <t>subject to</t>
  </si>
  <si>
    <t>3x1+2x2+6x3&lt;=150</t>
  </si>
  <si>
    <t>4x1+3x2+4x3&lt;=160</t>
  </si>
  <si>
    <t>x1,x2,x3 &gt;=0 and integer</t>
  </si>
  <si>
    <t>y1,y2,y3 are binary variables.</t>
  </si>
  <si>
    <t>Labour hours constaint</t>
  </si>
  <si>
    <t>Available cloth limit</t>
  </si>
  <si>
    <t>Solution:</t>
  </si>
  <si>
    <t>Solver part:</t>
  </si>
  <si>
    <t>y1</t>
  </si>
  <si>
    <t>y2</t>
  </si>
  <si>
    <t>xi&gt;=0  implies yi=1.</t>
  </si>
  <si>
    <t>i.e.</t>
  </si>
  <si>
    <t>xi&lt;=Myi</t>
  </si>
  <si>
    <t>y3</t>
  </si>
  <si>
    <t>On re arranging we have the following problem:</t>
  </si>
  <si>
    <t>Therefore the jobs are processed in following number aof days:</t>
  </si>
  <si>
    <t>job 1</t>
  </si>
  <si>
    <t>job 2</t>
  </si>
  <si>
    <t>job 3</t>
  </si>
  <si>
    <t>job 4</t>
  </si>
  <si>
    <t>job 5</t>
  </si>
  <si>
    <t>This results in no penalty cost.</t>
  </si>
  <si>
    <t>Solver part</t>
  </si>
  <si>
    <t>Final answer.</t>
  </si>
  <si>
    <t>Interpretation:</t>
  </si>
  <si>
    <t>number of shirts produced each week=0</t>
  </si>
  <si>
    <t>number of shorts produced each week=0</t>
  </si>
  <si>
    <t>number of pants produced each week=25</t>
  </si>
  <si>
    <t>Total profit = 75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</si>
</sst>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2" xfId="0" applyBorder="1" applyAlignment="1">
      <alignment horizontal="center" wrapText="1"/>
    </xf>
    <xf numFmtId="0" fontId="0" fillId="0" borderId="3" xfId="0" applyBorder="1" applyAlignment="1">
      <alignment horizontal="center" wrapText="1"/>
    </xf>
    <xf numFmtId="0" fontId="2" fillId="0" borderId="0" xfId="0" applyFont="1"/>
    <xf numFmtId="0" fontId="0" fillId="2" borderId="9" xfId="0" applyFill="1" applyBorder="1"/>
    <xf numFmtId="0" fontId="0" fillId="3" borderId="9" xfId="0" applyFill="1" applyBorder="1"/>
    <xf numFmtId="0" fontId="3" fillId="3" borderId="0" xfId="0" applyFont="1" applyFill="1"/>
    <xf numFmtId="0" fontId="1" fillId="3" borderId="0" xfId="0" applyFont="1" applyFill="1"/>
    <xf numFmtId="0" fontId="0" fillId="3" borderId="0" xfId="0" applyFill="1"/>
    <xf numFmtId="0" fontId="0" fillId="0" borderId="9" xfId="0" applyBorder="1"/>
    <xf numFmtId="0" fontId="0" fillId="2" borderId="9" xfId="0" quotePrefix="1" applyFill="1" applyBorder="1"/>
    <xf numFmtId="11" fontId="2" fillId="0" borderId="0" xfId="0" applyNumberFormat="1" applyFont="1"/>
    <xf numFmtId="0" fontId="0" fillId="3" borderId="9" xfId="0"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47625</xdr:rowOff>
    </xdr:from>
    <xdr:to>
      <xdr:col>8</xdr:col>
      <xdr:colOff>581025</xdr:colOff>
      <xdr:row>10</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7625" y="47625"/>
          <a:ext cx="5410200" cy="1933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Ques.1 Stocko is considering four</a:t>
          </a:r>
          <a:r>
            <a:rPr lang="en-US" sz="1100" baseline="0"/>
            <a:t> investments.Investment 1 will yield a net present value(NPV) of $16000, invetment 2, an NPV of $22000, investment 3, an NPV of $12000 and investment 4, an NPV of $8000. Each investment requares a certain cash outflow at the present time:</a:t>
          </a:r>
        </a:p>
        <a:p>
          <a:r>
            <a:rPr lang="en-US" sz="1100" baseline="0"/>
            <a:t>investment 1,$5000;investment 2,$7000, investment 3,$4000; and investment 4,$3000. </a:t>
          </a:r>
        </a:p>
        <a:p>
          <a:r>
            <a:rPr lang="en-US" sz="1100" baseline="0"/>
            <a:t>Currently,$14000 is available for investment. Formulate an IP whose solution will tell Stocko how to maximize the NPV obtained from investments 1-4.</a:t>
          </a:r>
        </a:p>
        <a:p>
          <a:r>
            <a:rPr lang="en-US" sz="1100" baseline="0"/>
            <a:t>1. Stocko can invest in at most two investments.</a:t>
          </a:r>
        </a:p>
        <a:p>
          <a:r>
            <a:rPr lang="en-US" sz="1100" baseline="0"/>
            <a:t>2. If Stocko invests in investment 2, they must also invest in investment 1.</a:t>
          </a:r>
        </a:p>
        <a:p>
          <a:r>
            <a:rPr lang="en-US" sz="1100"/>
            <a:t>3. If Stocko invests in investment 2, they cannot invest in investment 4.</a:t>
          </a:r>
        </a:p>
      </xdr:txBody>
    </xdr:sp>
    <xdr:clientData/>
  </xdr:twoCellAnchor>
  <xdr:twoCellAnchor>
    <xdr:from>
      <xdr:col>10</xdr:col>
      <xdr:colOff>19050</xdr:colOff>
      <xdr:row>2</xdr:row>
      <xdr:rowOff>28575</xdr:rowOff>
    </xdr:from>
    <xdr:to>
      <xdr:col>14</xdr:col>
      <xdr:colOff>561975</xdr:colOff>
      <xdr:row>11</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419850" y="409575"/>
          <a:ext cx="2981325" cy="168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Maximize, Z=16000x1+22000x2+12000x3+8000x4</a:t>
          </a:r>
        </a:p>
        <a:p>
          <a:r>
            <a:rPr lang="en-US" sz="1100"/>
            <a:t>subject to</a:t>
          </a:r>
        </a:p>
        <a:p>
          <a:r>
            <a:rPr lang="en-US" sz="1100"/>
            <a:t>5x1+7x2+4x3+3x4&lt;=14</a:t>
          </a:r>
        </a:p>
        <a:p>
          <a:r>
            <a:rPr lang="en-US" sz="1100"/>
            <a:t>x1+x2+x3+x4&lt;=2,</a:t>
          </a:r>
        </a:p>
        <a:p>
          <a:r>
            <a:rPr lang="en-US" sz="1100"/>
            <a:t>x2-x1&lt;=0,</a:t>
          </a:r>
        </a:p>
        <a:p>
          <a:r>
            <a:rPr lang="en-US" sz="1100"/>
            <a:t>-x2-x4+y&lt;=0, </a:t>
          </a:r>
        </a:p>
        <a:p>
          <a:r>
            <a:rPr lang="en-US" sz="1100" b="0" i="0" u="none" strike="noStrike">
              <a:solidFill>
                <a:schemeClr val="dk1"/>
              </a:solidFill>
              <a:effectLst/>
              <a:latin typeface="+mn-lt"/>
              <a:ea typeface="+mn-ea"/>
              <a:cs typeface="+mn-cs"/>
            </a:rPr>
            <a:t>x2-x4-y&lt;=0</a:t>
          </a:r>
          <a:r>
            <a:rPr lang="en-US"/>
            <a:t> </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x1,x2,x3,x4,y</a:t>
          </a:r>
          <a:r>
            <a:rPr lang="en-US" sz="1100" b="0" i="0" u="none" strike="noStrike" baseline="0">
              <a:solidFill>
                <a:schemeClr val="dk1"/>
              </a:solidFill>
              <a:effectLst/>
              <a:latin typeface="+mn-lt"/>
              <a:ea typeface="+mn-ea"/>
              <a:cs typeface="+mn-cs"/>
            </a:rPr>
            <a:t> are binary numbers i.e 0 or 1.</a:t>
          </a:r>
        </a:p>
        <a:p>
          <a:endParaRPr lang="en-US" sz="1100" b="0" i="0" u="none" strike="noStrike" baseline="0">
            <a:solidFill>
              <a:schemeClr val="dk1"/>
            </a:solidFill>
            <a:effectLst/>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66676</xdr:colOff>
      <xdr:row>0</xdr:row>
      <xdr:rowOff>66675</xdr:rowOff>
    </xdr:from>
    <xdr:to>
      <xdr:col>6</xdr:col>
      <xdr:colOff>571501</xdr:colOff>
      <xdr:row>9</xdr:row>
      <xdr:rowOff>152400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6676" y="66675"/>
          <a:ext cx="5010150" cy="1800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Ques.2.Gandhi Cloth Company is capable of manufacturing three types of clothing shirts,shorts and pants. The manufacture of each type</a:t>
          </a:r>
          <a:r>
            <a:rPr lang="en-US" sz="1100" baseline="0"/>
            <a:t> of clothing requires that Gandhi have the appropriate type of machinery available.The machinery needed to manufacture each of clothing must be rented at the following rates: shirt  machinery,$200 per week; shorts machinery,$150 per week;pants machinery,$100 per week.The manufacture of each type of clothing also requires the amounts of cloth and labour shown in Table 2.Each week, 150 hours of labour and 160 sq yd of cloth are available. The variable  unit cost and  selling price for each type of clothing are shown in table 3. Formulate an IP whose solution will maximize Gandhi's weekly profits.</a:t>
          </a:r>
          <a:endParaRPr lang="en-US" sz="1100"/>
        </a:p>
      </xdr:txBody>
    </xdr:sp>
    <xdr:clientData/>
  </xdr:twoCellAnchor>
  <xdr:twoCellAnchor>
    <xdr:from>
      <xdr:col>16</xdr:col>
      <xdr:colOff>28575</xdr:colOff>
      <xdr:row>3</xdr:row>
      <xdr:rowOff>9525</xdr:rowOff>
    </xdr:from>
    <xdr:to>
      <xdr:col>21</xdr:col>
      <xdr:colOff>571500</xdr:colOff>
      <xdr:row>12</xdr:row>
      <xdr:rowOff>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629900" y="581025"/>
          <a:ext cx="3590925"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Maximize,</a:t>
          </a:r>
          <a:r>
            <a:rPr lang="en-US" sz="1100" baseline="0"/>
            <a:t> </a:t>
          </a:r>
          <a:r>
            <a:rPr lang="en-US" sz="1100"/>
            <a:t>Z=6x1+4x2+7x3-200y1-150y2-100y3</a:t>
          </a:r>
        </a:p>
        <a:p>
          <a:r>
            <a:rPr lang="en-US" sz="1100"/>
            <a:t>subject to:</a:t>
          </a:r>
        </a:p>
        <a:p>
          <a:r>
            <a:rPr lang="en-US" sz="1100"/>
            <a:t>3x1+2x2+6x3&lt;=150</a:t>
          </a:r>
        </a:p>
        <a:p>
          <a:r>
            <a:rPr lang="en-US" sz="1100"/>
            <a:t>4x1+3x2+4x3&lt;=160 </a:t>
          </a:r>
        </a:p>
        <a:p>
          <a:r>
            <a:rPr lang="en-US" sz="1100"/>
            <a:t>x1-My1&lt;=0</a:t>
          </a:r>
        </a:p>
        <a:p>
          <a:r>
            <a:rPr lang="en-US" sz="1100"/>
            <a:t>x2-My2&lt;=0</a:t>
          </a:r>
        </a:p>
        <a:p>
          <a:r>
            <a:rPr lang="en-US" sz="1100"/>
            <a:t>x3-My2&lt;=0</a:t>
          </a:r>
        </a:p>
        <a:p>
          <a:r>
            <a:rPr lang="en-US" sz="1100"/>
            <a:t>x1,x2,x3 &gt;=0 and integer </a:t>
          </a:r>
        </a:p>
        <a:p>
          <a:r>
            <a:rPr lang="en-US" sz="1100"/>
            <a:t>y1,y2,y3 are binary variables.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66676</xdr:colOff>
      <xdr:row>0</xdr:row>
      <xdr:rowOff>38100</xdr:rowOff>
    </xdr:from>
    <xdr:to>
      <xdr:col>6</xdr:col>
      <xdr:colOff>571500</xdr:colOff>
      <xdr:row>4</xdr:row>
      <xdr:rowOff>161925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66676" y="38100"/>
          <a:ext cx="4505324"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Ques.3. Consider the problem of processing 5 jobs on a single machine with th following processing time, due dates</a:t>
          </a:r>
          <a:r>
            <a:rPr lang="en-US" sz="1100" baseline="0"/>
            <a:t> and penalty cost. Find the sequence of execution of jobs. So that it minimizes the penalty cost incurred in completing the jobs late.</a:t>
          </a: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 /></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R26"/>
  <sheetViews>
    <sheetView workbookViewId="0">
      <selection activeCell="G24" sqref="G24"/>
    </sheetView>
  </sheetViews>
  <sheetFormatPr defaultRowHeight="15" x14ac:dyDescent="0.2"/>
  <cols>
    <col min="3" max="3" width="13.71875" customWidth="1"/>
  </cols>
  <sheetData>
    <row r="2" spans="1:18" x14ac:dyDescent="0.2">
      <c r="K2" t="s">
        <v>101</v>
      </c>
    </row>
    <row r="12" spans="1:18" x14ac:dyDescent="0.2">
      <c r="A12" s="14" t="s">
        <v>21</v>
      </c>
      <c r="B12" s="14"/>
      <c r="C12" s="14"/>
      <c r="D12" s="14"/>
      <c r="E12" s="14"/>
      <c r="F12" s="14"/>
    </row>
    <row r="13" spans="1:18" ht="30" customHeight="1" x14ac:dyDescent="0.2">
      <c r="A13" s="21" t="s">
        <v>86</v>
      </c>
      <c r="B13" s="21"/>
      <c r="C13" s="21"/>
      <c r="D13" s="14"/>
      <c r="E13" s="14"/>
      <c r="F13" s="14"/>
      <c r="K13" s="13" t="s">
        <v>99</v>
      </c>
      <c r="L13" s="13"/>
      <c r="M13" s="13"/>
      <c r="N13" s="13"/>
      <c r="O13" s="13"/>
      <c r="P13" s="13"/>
      <c r="Q13" s="13"/>
      <c r="R13" s="13"/>
    </row>
    <row r="14" spans="1:18" x14ac:dyDescent="0.2">
      <c r="A14" s="14" t="s">
        <v>87</v>
      </c>
      <c r="B14" s="14"/>
      <c r="C14" s="14"/>
      <c r="D14" s="14"/>
      <c r="E14" s="14"/>
      <c r="F14" s="14"/>
      <c r="K14" s="13" t="s">
        <v>59</v>
      </c>
      <c r="L14" s="13" t="s">
        <v>60</v>
      </c>
      <c r="M14" s="13" t="s">
        <v>61</v>
      </c>
      <c r="N14" s="13" t="s">
        <v>62</v>
      </c>
      <c r="O14" s="13" t="s">
        <v>95</v>
      </c>
      <c r="P14" s="13" t="s">
        <v>79</v>
      </c>
      <c r="Q14" s="13" t="s">
        <v>96</v>
      </c>
      <c r="R14" s="13" t="s">
        <v>81</v>
      </c>
    </row>
    <row r="15" spans="1:18" x14ac:dyDescent="0.2">
      <c r="A15" s="14"/>
      <c r="B15" s="14"/>
      <c r="C15" s="14"/>
      <c r="D15" s="14"/>
      <c r="E15" s="14"/>
      <c r="F15" s="14"/>
      <c r="K15" s="13">
        <v>5</v>
      </c>
      <c r="L15" s="13">
        <v>7</v>
      </c>
      <c r="M15" s="13">
        <v>4</v>
      </c>
      <c r="N15" s="13">
        <v>3</v>
      </c>
      <c r="O15" s="13">
        <v>0</v>
      </c>
      <c r="P15" s="13">
        <f>SUMPRODUCT($K$24:$O$24,K15:O15)</f>
        <v>12</v>
      </c>
      <c r="Q15" s="13" t="s">
        <v>97</v>
      </c>
      <c r="R15" s="13">
        <v>14</v>
      </c>
    </row>
    <row r="16" spans="1:18" x14ac:dyDescent="0.2">
      <c r="A16" s="14"/>
      <c r="B16" s="14"/>
      <c r="C16" s="14"/>
      <c r="D16" s="14"/>
      <c r="E16" s="14"/>
      <c r="F16" s="14"/>
      <c r="K16" s="13">
        <v>1</v>
      </c>
      <c r="L16" s="13">
        <v>1</v>
      </c>
      <c r="M16" s="13">
        <v>1</v>
      </c>
      <c r="N16" s="13">
        <v>1</v>
      </c>
      <c r="O16" s="13">
        <v>0</v>
      </c>
      <c r="P16" s="13">
        <f t="shared" ref="P16:P18" si="0">SUMPRODUCT($K$24:$O$24,K16:O16)</f>
        <v>2</v>
      </c>
      <c r="Q16" s="13" t="s">
        <v>97</v>
      </c>
      <c r="R16" s="13">
        <v>2</v>
      </c>
    </row>
    <row r="17" spans="1:18" x14ac:dyDescent="0.2">
      <c r="A17" s="14" t="s">
        <v>88</v>
      </c>
      <c r="B17" s="14"/>
      <c r="C17" s="14"/>
      <c r="D17" s="14"/>
      <c r="E17" s="14"/>
      <c r="F17" s="14"/>
      <c r="K17" s="13">
        <v>-1</v>
      </c>
      <c r="L17" s="13">
        <v>1</v>
      </c>
      <c r="M17" s="13">
        <v>0</v>
      </c>
      <c r="N17" s="13">
        <v>0</v>
      </c>
      <c r="O17" s="13">
        <v>0</v>
      </c>
      <c r="P17" s="13">
        <f t="shared" si="0"/>
        <v>0</v>
      </c>
      <c r="Q17" s="13" t="s">
        <v>97</v>
      </c>
      <c r="R17" s="13">
        <v>0</v>
      </c>
    </row>
    <row r="18" spans="1:18" x14ac:dyDescent="0.2">
      <c r="A18" s="14" t="s">
        <v>89</v>
      </c>
      <c r="B18" s="14"/>
      <c r="C18" s="14"/>
      <c r="D18" s="14"/>
      <c r="E18" s="14"/>
      <c r="F18" s="14"/>
      <c r="K18" s="13"/>
      <c r="L18" s="13">
        <v>-1</v>
      </c>
      <c r="M18" s="13"/>
      <c r="N18" s="13">
        <v>-1</v>
      </c>
      <c r="O18" s="13">
        <v>1</v>
      </c>
      <c r="P18" s="13">
        <f t="shared" si="0"/>
        <v>0</v>
      </c>
      <c r="Q18" s="13" t="s">
        <v>97</v>
      </c>
      <c r="R18" s="13">
        <v>0</v>
      </c>
    </row>
    <row r="19" spans="1:18" x14ac:dyDescent="0.2">
      <c r="A19" s="14" t="s">
        <v>90</v>
      </c>
      <c r="B19" s="14"/>
      <c r="C19" s="14"/>
      <c r="D19" s="14"/>
      <c r="E19" s="14"/>
      <c r="F19" s="14"/>
      <c r="K19" s="13"/>
      <c r="L19" s="13">
        <v>1</v>
      </c>
      <c r="M19" s="13"/>
      <c r="N19" s="13">
        <v>-1</v>
      </c>
      <c r="O19" s="13">
        <v>-1</v>
      </c>
      <c r="P19" s="13">
        <f>SUMPRODUCT($K$24:$O$24,K19:O19)</f>
        <v>0</v>
      </c>
      <c r="Q19" s="13" t="s">
        <v>97</v>
      </c>
      <c r="R19" s="13">
        <v>0</v>
      </c>
    </row>
    <row r="20" spans="1:18" x14ac:dyDescent="0.2">
      <c r="A20" s="14" t="s">
        <v>98</v>
      </c>
      <c r="B20" s="14"/>
      <c r="C20" s="14"/>
      <c r="D20" s="14"/>
      <c r="E20" s="14" t="s">
        <v>111</v>
      </c>
      <c r="F20" s="14"/>
      <c r="K20" s="13"/>
      <c r="L20" s="13"/>
      <c r="M20" s="13"/>
      <c r="N20" s="13"/>
      <c r="O20" s="13"/>
      <c r="P20" s="13"/>
      <c r="Q20" s="13"/>
      <c r="R20" s="13"/>
    </row>
    <row r="21" spans="1:18" x14ac:dyDescent="0.2">
      <c r="A21" s="14" t="s">
        <v>91</v>
      </c>
      <c r="B21" s="14"/>
      <c r="C21" s="14"/>
      <c r="D21" s="14"/>
      <c r="E21" s="14" t="s">
        <v>112</v>
      </c>
      <c r="F21" s="14"/>
      <c r="K21" s="13" t="s">
        <v>52</v>
      </c>
      <c r="L21" s="13"/>
      <c r="M21" s="13"/>
      <c r="N21" s="13"/>
      <c r="O21" s="13"/>
      <c r="P21" s="13"/>
      <c r="Q21" s="13"/>
      <c r="R21" s="13"/>
    </row>
    <row r="22" spans="1:18" x14ac:dyDescent="0.2">
      <c r="A22" s="14" t="s">
        <v>92</v>
      </c>
      <c r="B22" s="14"/>
      <c r="C22" s="14"/>
      <c r="D22" s="14"/>
      <c r="E22" s="14" t="s">
        <v>113</v>
      </c>
      <c r="F22" s="14"/>
      <c r="K22" s="13">
        <v>16000</v>
      </c>
      <c r="L22" s="13">
        <v>22000</v>
      </c>
      <c r="M22" s="13">
        <v>12000</v>
      </c>
      <c r="N22" s="13">
        <v>8000</v>
      </c>
      <c r="O22" s="13">
        <v>0</v>
      </c>
      <c r="P22" s="13"/>
      <c r="Q22" s="13"/>
      <c r="R22" s="13"/>
    </row>
    <row r="23" spans="1:18" x14ac:dyDescent="0.2">
      <c r="A23" s="14" t="s">
        <v>93</v>
      </c>
      <c r="B23" s="14"/>
      <c r="C23" s="14"/>
      <c r="D23" s="14"/>
      <c r="E23" s="14" t="s">
        <v>114</v>
      </c>
      <c r="F23" s="14"/>
      <c r="K23" s="13" t="s">
        <v>59</v>
      </c>
      <c r="L23" s="13" t="s">
        <v>60</v>
      </c>
      <c r="M23" s="13" t="s">
        <v>61</v>
      </c>
      <c r="N23" s="13" t="s">
        <v>62</v>
      </c>
      <c r="O23" s="13" t="s">
        <v>95</v>
      </c>
      <c r="P23" s="13" t="s">
        <v>84</v>
      </c>
      <c r="Q23" s="13"/>
      <c r="R23" s="13"/>
    </row>
    <row r="24" spans="1:18" x14ac:dyDescent="0.2">
      <c r="A24" s="14" t="s">
        <v>94</v>
      </c>
      <c r="B24" s="14"/>
      <c r="C24" s="14"/>
      <c r="D24" s="14"/>
      <c r="E24" s="14"/>
      <c r="F24" s="14"/>
      <c r="K24" s="13">
        <v>1</v>
      </c>
      <c r="L24" s="13">
        <v>1</v>
      </c>
      <c r="M24" s="13">
        <v>0</v>
      </c>
      <c r="N24" s="13">
        <v>0</v>
      </c>
      <c r="O24" s="13">
        <v>1</v>
      </c>
      <c r="P24" s="13">
        <f>SUMPRODUCT(K24:O24,K22:O22)</f>
        <v>38000</v>
      </c>
      <c r="Q24" s="13"/>
      <c r="R24" s="13"/>
    </row>
    <row r="25" spans="1:18" x14ac:dyDescent="0.2">
      <c r="A25" s="15" t="s">
        <v>102</v>
      </c>
      <c r="B25" s="14"/>
      <c r="C25" s="14"/>
      <c r="D25" s="14"/>
      <c r="E25" s="14"/>
      <c r="F25" s="14"/>
    </row>
    <row r="26" spans="1:18" x14ac:dyDescent="0.2">
      <c r="A26" s="14"/>
      <c r="B26" s="14"/>
      <c r="C26" s="14"/>
      <c r="D26" s="14"/>
      <c r="E26" s="14"/>
      <c r="F26" s="14"/>
      <c r="K26" s="12" t="s">
        <v>100</v>
      </c>
    </row>
  </sheetData>
  <mergeCells count="1">
    <mergeCell ref="A13:C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Y31"/>
  <sheetViews>
    <sheetView workbookViewId="0">
      <selection activeCell="O31" sqref="O31"/>
    </sheetView>
  </sheetViews>
  <sheetFormatPr defaultRowHeight="15" x14ac:dyDescent="0.2"/>
  <cols>
    <col min="1" max="1" width="12.64453125" customWidth="1"/>
    <col min="2" max="2" width="12.23828125" customWidth="1"/>
    <col min="3" max="3" width="15.19921875" customWidth="1"/>
    <col min="17" max="17" width="10.0859375" customWidth="1"/>
    <col min="23" max="23" width="9.68359375" customWidth="1"/>
  </cols>
  <sheetData>
    <row r="2" spans="1:25" x14ac:dyDescent="0.2">
      <c r="I2" s="17" t="s">
        <v>21</v>
      </c>
      <c r="J2" s="17"/>
      <c r="K2" s="17"/>
      <c r="L2" s="17"/>
      <c r="M2" s="17"/>
      <c r="N2" s="17"/>
      <c r="O2" s="17"/>
      <c r="Q2" t="s">
        <v>124</v>
      </c>
    </row>
    <row r="3" spans="1:25" x14ac:dyDescent="0.2">
      <c r="I3" s="17"/>
      <c r="J3" s="17"/>
      <c r="K3" s="17"/>
      <c r="L3" s="17"/>
      <c r="M3" s="17"/>
      <c r="N3" s="17"/>
      <c r="O3" s="17"/>
      <c r="Q3" t="s">
        <v>132</v>
      </c>
    </row>
    <row r="4" spans="1:25" x14ac:dyDescent="0.2">
      <c r="I4" s="17" t="s">
        <v>103</v>
      </c>
      <c r="J4" s="17"/>
      <c r="K4" s="17"/>
      <c r="L4" s="17"/>
      <c r="M4" s="17"/>
      <c r="N4" s="17"/>
      <c r="O4" s="17"/>
    </row>
    <row r="5" spans="1:25" x14ac:dyDescent="0.2">
      <c r="I5" s="17" t="s">
        <v>104</v>
      </c>
      <c r="J5" s="17"/>
      <c r="K5" s="17"/>
      <c r="L5" s="17"/>
      <c r="M5" s="17"/>
      <c r="N5" s="17"/>
      <c r="O5" s="17"/>
    </row>
    <row r="6" spans="1:25" x14ac:dyDescent="0.2">
      <c r="I6" s="17" t="s">
        <v>105</v>
      </c>
      <c r="J6" s="17"/>
      <c r="K6" s="17"/>
      <c r="L6" s="17"/>
      <c r="M6" s="17"/>
      <c r="N6" s="17"/>
      <c r="O6" s="17"/>
    </row>
    <row r="7" spans="1:25" x14ac:dyDescent="0.2">
      <c r="I7" s="17" t="s">
        <v>106</v>
      </c>
      <c r="J7" s="17"/>
      <c r="K7" s="17"/>
      <c r="L7" s="17"/>
      <c r="M7" s="17"/>
      <c r="N7" s="17"/>
      <c r="O7" s="17"/>
    </row>
    <row r="8" spans="1:25" x14ac:dyDescent="0.2">
      <c r="I8" s="17" t="s">
        <v>107</v>
      </c>
      <c r="J8" s="17"/>
      <c r="K8" s="17"/>
      <c r="L8" s="17"/>
      <c r="M8" s="17"/>
      <c r="N8" s="17"/>
      <c r="O8" s="17"/>
    </row>
    <row r="9" spans="1:25" x14ac:dyDescent="0.2">
      <c r="I9" s="17" t="s">
        <v>108</v>
      </c>
      <c r="J9" s="17"/>
      <c r="K9" s="17"/>
      <c r="L9" s="17"/>
      <c r="M9" s="17"/>
      <c r="N9" s="17"/>
      <c r="O9" s="17"/>
    </row>
    <row r="10" spans="1:25" x14ac:dyDescent="0.2">
      <c r="I10" s="17" t="s">
        <v>109</v>
      </c>
      <c r="J10" s="17"/>
      <c r="K10" s="17"/>
      <c r="L10" s="17"/>
      <c r="M10" s="17"/>
      <c r="N10" s="17"/>
      <c r="O10" s="17"/>
    </row>
    <row r="11" spans="1:25" ht="15.75" thickBot="1" x14ac:dyDescent="0.25">
      <c r="I11" s="17" t="s">
        <v>110</v>
      </c>
      <c r="J11" s="17"/>
      <c r="K11" s="17"/>
      <c r="L11" s="17"/>
      <c r="M11" s="17"/>
      <c r="N11" s="17"/>
      <c r="O11" s="17"/>
    </row>
    <row r="12" spans="1:25" x14ac:dyDescent="0.2">
      <c r="A12" s="1" t="s">
        <v>0</v>
      </c>
      <c r="B12" s="2"/>
      <c r="C12" s="3"/>
      <c r="I12" s="17"/>
      <c r="J12" s="17"/>
      <c r="K12" s="17"/>
      <c r="L12" s="17"/>
      <c r="M12" s="17"/>
      <c r="N12" s="17"/>
      <c r="O12" s="17"/>
    </row>
    <row r="13" spans="1:25" x14ac:dyDescent="0.2">
      <c r="A13" s="4" t="s">
        <v>1</v>
      </c>
      <c r="B13" s="5" t="s">
        <v>2</v>
      </c>
      <c r="C13" s="6" t="s">
        <v>3</v>
      </c>
      <c r="I13" s="17" t="s">
        <v>115</v>
      </c>
      <c r="J13" s="17"/>
      <c r="K13" s="17"/>
      <c r="L13" s="17"/>
      <c r="M13" s="17"/>
      <c r="N13" s="17"/>
      <c r="O13" s="17"/>
    </row>
    <row r="14" spans="1:25" x14ac:dyDescent="0.2">
      <c r="A14" s="4" t="s">
        <v>4</v>
      </c>
      <c r="B14" s="5">
        <v>3</v>
      </c>
      <c r="C14" s="6">
        <v>4</v>
      </c>
      <c r="I14" s="17"/>
      <c r="J14" s="17"/>
      <c r="K14" s="17"/>
      <c r="L14" s="17"/>
      <c r="M14" s="17"/>
      <c r="N14" s="17"/>
      <c r="O14" s="17"/>
      <c r="Q14" s="13" t="s">
        <v>125</v>
      </c>
      <c r="R14" s="13"/>
      <c r="S14" s="13"/>
      <c r="T14" s="13"/>
      <c r="U14" s="13"/>
      <c r="V14" s="13"/>
      <c r="W14" s="13"/>
      <c r="X14" s="13"/>
      <c r="Y14" s="13"/>
    </row>
    <row r="15" spans="1:25" x14ac:dyDescent="0.2">
      <c r="A15" s="4" t="s">
        <v>5</v>
      </c>
      <c r="B15" s="5">
        <v>2</v>
      </c>
      <c r="C15" s="6">
        <v>3</v>
      </c>
      <c r="I15" s="17" t="s">
        <v>116</v>
      </c>
      <c r="J15" s="17"/>
      <c r="K15" s="17"/>
      <c r="L15" s="17"/>
      <c r="M15" s="17"/>
      <c r="N15" s="17"/>
      <c r="O15" s="17"/>
      <c r="Q15" s="13" t="s">
        <v>59</v>
      </c>
      <c r="R15" s="13" t="s">
        <v>60</v>
      </c>
      <c r="S15" s="13" t="s">
        <v>61</v>
      </c>
      <c r="T15" s="13" t="s">
        <v>126</v>
      </c>
      <c r="U15" s="13" t="s">
        <v>127</v>
      </c>
      <c r="V15" s="13" t="s">
        <v>131</v>
      </c>
      <c r="W15" s="13" t="s">
        <v>79</v>
      </c>
      <c r="X15" s="13" t="s">
        <v>96</v>
      </c>
      <c r="Y15" s="13" t="s">
        <v>81</v>
      </c>
    </row>
    <row r="16" spans="1:25" ht="15.75" thickBot="1" x14ac:dyDescent="0.25">
      <c r="A16" s="7" t="s">
        <v>6</v>
      </c>
      <c r="B16" s="8">
        <v>6</v>
      </c>
      <c r="C16" s="9">
        <v>4</v>
      </c>
      <c r="I16" s="17" t="s">
        <v>117</v>
      </c>
      <c r="J16" s="17"/>
      <c r="K16" s="17"/>
      <c r="L16" s="17"/>
      <c r="M16" s="17"/>
      <c r="N16" s="17"/>
      <c r="O16" s="17"/>
      <c r="Q16" s="13">
        <v>3</v>
      </c>
      <c r="R16" s="13">
        <v>2</v>
      </c>
      <c r="S16" s="13">
        <v>6</v>
      </c>
      <c r="T16" s="13"/>
      <c r="U16" s="13"/>
      <c r="V16" s="13"/>
      <c r="W16" s="13">
        <f>SUMPRODUCT(Q16:V16,$Q$25:$V$25)</f>
        <v>150</v>
      </c>
      <c r="X16" s="13" t="s">
        <v>97</v>
      </c>
      <c r="Y16" s="13">
        <v>150</v>
      </c>
    </row>
    <row r="17" spans="1:25" x14ac:dyDescent="0.2">
      <c r="I17" s="17" t="s">
        <v>118</v>
      </c>
      <c r="J17" s="17"/>
      <c r="K17" s="17"/>
      <c r="L17" s="17"/>
      <c r="M17" s="17" t="s">
        <v>122</v>
      </c>
      <c r="N17" s="17"/>
      <c r="O17" s="17"/>
      <c r="Q17" s="13">
        <v>4</v>
      </c>
      <c r="R17" s="13">
        <v>3</v>
      </c>
      <c r="S17" s="13">
        <v>4</v>
      </c>
      <c r="T17" s="13"/>
      <c r="U17" s="13"/>
      <c r="V17" s="13"/>
      <c r="W17" s="13">
        <f t="shared" ref="W17:W19" si="0">SUMPRODUCT(Q17:V17,$Q$25:$V$25)</f>
        <v>100</v>
      </c>
      <c r="X17" s="13" t="s">
        <v>97</v>
      </c>
      <c r="Y17" s="13">
        <v>160</v>
      </c>
    </row>
    <row r="18" spans="1:25" ht="15.75" thickBot="1" x14ac:dyDescent="0.25">
      <c r="I18" s="17" t="s">
        <v>119</v>
      </c>
      <c r="J18" s="17"/>
      <c r="K18" s="17"/>
      <c r="L18" s="17"/>
      <c r="M18" s="17" t="s">
        <v>123</v>
      </c>
      <c r="N18" s="17"/>
      <c r="O18" s="17"/>
      <c r="Q18" s="13">
        <v>1</v>
      </c>
      <c r="R18" s="13"/>
      <c r="S18" s="13"/>
      <c r="T18" s="13">
        <v>-10000</v>
      </c>
      <c r="U18" s="13"/>
      <c r="V18" s="13"/>
      <c r="W18" s="13">
        <f t="shared" si="0"/>
        <v>0</v>
      </c>
      <c r="X18" s="13" t="s">
        <v>97</v>
      </c>
      <c r="Y18" s="13">
        <v>0</v>
      </c>
    </row>
    <row r="19" spans="1:25" x14ac:dyDescent="0.2">
      <c r="A19" s="1" t="s">
        <v>7</v>
      </c>
      <c r="B19" s="2"/>
      <c r="C19" s="3"/>
      <c r="I19" s="17" t="s">
        <v>120</v>
      </c>
      <c r="J19" s="17"/>
      <c r="K19" s="17"/>
      <c r="L19" s="17"/>
      <c r="M19" s="17"/>
      <c r="N19" s="17"/>
      <c r="O19" s="17"/>
      <c r="Q19" s="13"/>
      <c r="R19" s="13">
        <v>1</v>
      </c>
      <c r="S19" s="13"/>
      <c r="T19" s="13"/>
      <c r="U19" s="13">
        <v>-10000</v>
      </c>
      <c r="V19" s="13"/>
      <c r="W19" s="13">
        <f t="shared" si="0"/>
        <v>0</v>
      </c>
      <c r="X19" s="13" t="s">
        <v>97</v>
      </c>
      <c r="Y19" s="13">
        <v>0</v>
      </c>
    </row>
    <row r="20" spans="1:25" x14ac:dyDescent="0.2">
      <c r="A20" s="4" t="s">
        <v>1</v>
      </c>
      <c r="B20" s="5" t="s">
        <v>8</v>
      </c>
      <c r="C20" s="6" t="s">
        <v>9</v>
      </c>
      <c r="I20" s="17" t="s">
        <v>121</v>
      </c>
      <c r="J20" s="17"/>
      <c r="K20" s="17"/>
      <c r="L20" s="17"/>
      <c r="M20" s="17"/>
      <c r="N20" s="17"/>
      <c r="O20" s="17"/>
      <c r="Q20" s="13"/>
      <c r="R20" s="13"/>
      <c r="S20" s="13">
        <v>1</v>
      </c>
      <c r="T20" s="13"/>
      <c r="U20" s="13"/>
      <c r="V20" s="13">
        <v>-10000</v>
      </c>
      <c r="W20" s="13">
        <f>SUMPRODUCT(Q20:V20,$Q$25:$V$25)</f>
        <v>-9975</v>
      </c>
      <c r="X20" s="13" t="s">
        <v>97</v>
      </c>
      <c r="Y20" s="13">
        <v>0</v>
      </c>
    </row>
    <row r="21" spans="1:25" x14ac:dyDescent="0.2">
      <c r="A21" s="4" t="s">
        <v>4</v>
      </c>
      <c r="B21" s="5">
        <v>12</v>
      </c>
      <c r="C21" s="6">
        <v>6</v>
      </c>
      <c r="I21" s="17" t="s">
        <v>128</v>
      </c>
      <c r="J21" s="17"/>
      <c r="K21" s="17"/>
      <c r="L21" s="17"/>
      <c r="M21" s="17"/>
      <c r="N21" s="17"/>
      <c r="O21" s="17"/>
      <c r="Q21" s="13"/>
      <c r="R21" s="13"/>
      <c r="S21" s="13"/>
      <c r="T21" s="13"/>
      <c r="U21" s="13"/>
      <c r="V21" s="13"/>
      <c r="W21" s="13"/>
      <c r="X21" s="13"/>
      <c r="Y21" s="13"/>
    </row>
    <row r="22" spans="1:25" x14ac:dyDescent="0.2">
      <c r="A22" s="4" t="s">
        <v>5</v>
      </c>
      <c r="B22" s="5">
        <v>8</v>
      </c>
      <c r="C22" s="6">
        <v>4</v>
      </c>
      <c r="I22" s="17" t="s">
        <v>129</v>
      </c>
      <c r="J22" s="17"/>
      <c r="K22" s="17"/>
      <c r="L22" s="17"/>
      <c r="M22" s="17"/>
      <c r="N22" s="17"/>
      <c r="O22" s="17"/>
      <c r="Q22" s="13"/>
      <c r="R22" s="13"/>
      <c r="S22" s="13"/>
      <c r="T22" s="13"/>
      <c r="U22" s="13"/>
      <c r="V22" s="13"/>
      <c r="W22" s="13"/>
      <c r="X22" s="13"/>
      <c r="Y22" s="13"/>
    </row>
    <row r="23" spans="1:25" ht="15.75" thickBot="1" x14ac:dyDescent="0.25">
      <c r="A23" s="7" t="s">
        <v>6</v>
      </c>
      <c r="B23" s="8">
        <v>15</v>
      </c>
      <c r="C23" s="9">
        <v>8</v>
      </c>
      <c r="I23" s="17" t="s">
        <v>130</v>
      </c>
      <c r="J23" s="17"/>
      <c r="K23" s="17"/>
      <c r="L23" s="17"/>
      <c r="M23" s="17"/>
      <c r="N23" s="17"/>
      <c r="O23" s="17"/>
      <c r="Q23" s="13">
        <v>6</v>
      </c>
      <c r="R23" s="13">
        <v>4</v>
      </c>
      <c r="S23" s="13">
        <v>7</v>
      </c>
      <c r="T23" s="13">
        <v>-200</v>
      </c>
      <c r="U23" s="13">
        <v>-150</v>
      </c>
      <c r="V23" s="13">
        <v>-100</v>
      </c>
      <c r="W23" s="13"/>
      <c r="X23" s="13"/>
      <c r="Y23" s="13"/>
    </row>
    <row r="24" spans="1:25" x14ac:dyDescent="0.2">
      <c r="Q24" s="13" t="s">
        <v>59</v>
      </c>
      <c r="R24" s="13" t="s">
        <v>60</v>
      </c>
      <c r="S24" s="13" t="s">
        <v>61</v>
      </c>
      <c r="T24" s="13" t="s">
        <v>126</v>
      </c>
      <c r="U24" s="13" t="s">
        <v>127</v>
      </c>
      <c r="V24" s="13" t="s">
        <v>131</v>
      </c>
      <c r="W24" s="13" t="s">
        <v>84</v>
      </c>
      <c r="X24" s="13"/>
      <c r="Y24" s="13"/>
    </row>
    <row r="25" spans="1:25" x14ac:dyDescent="0.2">
      <c r="Q25" s="13">
        <v>0</v>
      </c>
      <c r="R25" s="13">
        <v>0</v>
      </c>
      <c r="S25" s="13">
        <v>25</v>
      </c>
      <c r="T25" s="13">
        <v>0</v>
      </c>
      <c r="U25" s="13">
        <v>0</v>
      </c>
      <c r="V25" s="13">
        <v>1</v>
      </c>
      <c r="W25" s="13">
        <f>SUMPRODUCT(Q23:V23,Q25:V25)</f>
        <v>75</v>
      </c>
      <c r="X25" s="13"/>
      <c r="Y25" s="13"/>
    </row>
    <row r="27" spans="1:25" x14ac:dyDescent="0.2">
      <c r="Q27" s="20" t="s">
        <v>142</v>
      </c>
      <c r="R27" s="12"/>
      <c r="S27" s="12"/>
      <c r="T27" s="12"/>
    </row>
    <row r="28" spans="1:25" x14ac:dyDescent="0.2">
      <c r="Q28" s="12" t="s">
        <v>143</v>
      </c>
      <c r="R28" s="12"/>
      <c r="S28" s="12"/>
      <c r="T28" s="12"/>
    </row>
    <row r="29" spans="1:25" x14ac:dyDescent="0.2">
      <c r="Q29" s="12" t="s">
        <v>144</v>
      </c>
      <c r="R29" s="12"/>
      <c r="S29" s="12"/>
      <c r="T29" s="12"/>
    </row>
    <row r="30" spans="1:25" x14ac:dyDescent="0.2">
      <c r="Q30" s="12" t="s">
        <v>145</v>
      </c>
      <c r="R30" s="12"/>
      <c r="S30" s="12"/>
      <c r="T30" s="12"/>
    </row>
    <row r="31" spans="1:25" x14ac:dyDescent="0.2">
      <c r="Q31" s="12" t="s">
        <v>146</v>
      </c>
      <c r="R31" s="12"/>
      <c r="S31" s="12"/>
      <c r="T31" s="1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R46"/>
  <sheetViews>
    <sheetView tabSelected="1" workbookViewId="0">
      <selection activeCell="K39" sqref="K39"/>
    </sheetView>
  </sheetViews>
  <sheetFormatPr defaultRowHeight="15" x14ac:dyDescent="0.2"/>
  <cols>
    <col min="2" max="2" width="11.1640625" customWidth="1"/>
    <col min="4" max="4" width="12.23828125" customWidth="1"/>
  </cols>
  <sheetData>
    <row r="2" spans="1:44" x14ac:dyDescent="0.2">
      <c r="I2" s="18"/>
      <c r="J2" s="18"/>
      <c r="K2" s="18"/>
      <c r="L2" s="18"/>
      <c r="M2" s="18"/>
      <c r="O2" s="13" t="s">
        <v>140</v>
      </c>
      <c r="P2" s="13"/>
      <c r="Q2" s="13"/>
      <c r="R2" s="13"/>
      <c r="S2" s="13"/>
      <c r="T2" s="13"/>
      <c r="U2" s="13"/>
      <c r="V2" s="13"/>
    </row>
    <row r="3" spans="1:44" x14ac:dyDescent="0.2">
      <c r="I3" s="18"/>
      <c r="J3" s="18"/>
      <c r="K3" s="18"/>
      <c r="L3" s="18"/>
      <c r="M3" s="18"/>
      <c r="O3" s="13"/>
      <c r="P3" s="13"/>
      <c r="Q3" s="13"/>
      <c r="R3" s="13">
        <v>30</v>
      </c>
      <c r="S3" s="13">
        <v>12</v>
      </c>
      <c r="T3" s="13">
        <v>22</v>
      </c>
      <c r="U3" s="13">
        <v>5</v>
      </c>
      <c r="V3" s="13">
        <v>15</v>
      </c>
    </row>
    <row r="4" spans="1:44" x14ac:dyDescent="0.2">
      <c r="I4" s="14" t="s">
        <v>23</v>
      </c>
      <c r="J4" s="14"/>
      <c r="K4" s="14"/>
      <c r="L4" s="14"/>
      <c r="M4" s="14"/>
      <c r="O4" s="13" t="s">
        <v>52</v>
      </c>
      <c r="P4" s="13"/>
      <c r="Q4" s="13" t="s">
        <v>84</v>
      </c>
      <c r="R4" s="13" t="s">
        <v>53</v>
      </c>
      <c r="S4" s="13" t="s">
        <v>54</v>
      </c>
      <c r="T4" s="13" t="s">
        <v>55</v>
      </c>
      <c r="U4" s="13" t="s">
        <v>56</v>
      </c>
      <c r="V4" s="13" t="s">
        <v>57</v>
      </c>
    </row>
    <row r="5" spans="1:44" x14ac:dyDescent="0.2">
      <c r="I5" s="14" t="s">
        <v>24</v>
      </c>
      <c r="J5" s="14"/>
      <c r="K5" s="14"/>
      <c r="L5" s="14"/>
      <c r="M5" s="14"/>
      <c r="Q5">
        <f>SUMPRODUCT(R3:V3,R5:V5)</f>
        <v>0</v>
      </c>
    </row>
    <row r="6" spans="1:44" ht="15.75" thickBot="1" x14ac:dyDescent="0.25">
      <c r="I6" s="14" t="s">
        <v>25</v>
      </c>
      <c r="J6" s="14"/>
      <c r="K6" s="14"/>
      <c r="L6" s="14"/>
      <c r="M6" s="14"/>
    </row>
    <row r="7" spans="1:44" ht="30.75" customHeight="1" x14ac:dyDescent="0.2">
      <c r="A7" s="1" t="s">
        <v>10</v>
      </c>
      <c r="B7" s="10" t="s">
        <v>11</v>
      </c>
      <c r="C7" s="10" t="s">
        <v>12</v>
      </c>
      <c r="D7" s="11" t="s">
        <v>13</v>
      </c>
      <c r="I7" s="14" t="s">
        <v>26</v>
      </c>
      <c r="J7" s="14"/>
      <c r="K7" s="14"/>
      <c r="L7" s="14"/>
      <c r="M7" s="14"/>
    </row>
    <row r="8" spans="1:44" x14ac:dyDescent="0.2">
      <c r="A8" s="4">
        <v>1</v>
      </c>
      <c r="B8" s="5">
        <v>15</v>
      </c>
      <c r="C8" s="5">
        <v>32</v>
      </c>
      <c r="D8" s="6">
        <v>30</v>
      </c>
      <c r="I8" s="14" t="s">
        <v>27</v>
      </c>
      <c r="J8" s="14"/>
      <c r="K8" s="14"/>
      <c r="L8" s="14"/>
      <c r="M8" s="14"/>
      <c r="O8" s="13" t="s">
        <v>58</v>
      </c>
      <c r="P8" s="13"/>
      <c r="Q8" s="13" t="s">
        <v>59</v>
      </c>
      <c r="R8" s="13" t="s">
        <v>60</v>
      </c>
      <c r="S8" s="13" t="s">
        <v>61</v>
      </c>
      <c r="T8" s="13" t="s">
        <v>62</v>
      </c>
      <c r="U8" s="13" t="s">
        <v>63</v>
      </c>
      <c r="V8" s="13" t="s">
        <v>64</v>
      </c>
      <c r="W8" s="13" t="s">
        <v>65</v>
      </c>
      <c r="X8" s="13" t="s">
        <v>66</v>
      </c>
      <c r="Y8" s="13" t="s">
        <v>67</v>
      </c>
      <c r="Z8" s="13" t="s">
        <v>68</v>
      </c>
      <c r="AA8" s="13" t="s">
        <v>69</v>
      </c>
      <c r="AB8" s="13" t="s">
        <v>70</v>
      </c>
      <c r="AC8" s="13" t="s">
        <v>71</v>
      </c>
      <c r="AD8" s="13" t="s">
        <v>72</v>
      </c>
      <c r="AE8" s="13" t="s">
        <v>73</v>
      </c>
      <c r="AF8" s="13" t="s">
        <v>74</v>
      </c>
      <c r="AG8" s="13" t="s">
        <v>75</v>
      </c>
      <c r="AH8" s="13" t="s">
        <v>76</v>
      </c>
      <c r="AI8" s="13" t="s">
        <v>77</v>
      </c>
      <c r="AJ8" s="13" t="s">
        <v>78</v>
      </c>
      <c r="AK8" s="13" t="s">
        <v>53</v>
      </c>
      <c r="AL8" s="13" t="s">
        <v>54</v>
      </c>
      <c r="AM8" s="13" t="s">
        <v>55</v>
      </c>
      <c r="AN8" s="13" t="s">
        <v>56</v>
      </c>
      <c r="AO8" s="13" t="s">
        <v>57</v>
      </c>
      <c r="AP8" s="13" t="s">
        <v>79</v>
      </c>
      <c r="AQ8" s="13" t="s">
        <v>80</v>
      </c>
      <c r="AR8" s="13" t="s">
        <v>81</v>
      </c>
    </row>
    <row r="9" spans="1:44" x14ac:dyDescent="0.2">
      <c r="A9" s="4">
        <v>2</v>
      </c>
      <c r="B9" s="5">
        <v>3</v>
      </c>
      <c r="C9" s="5">
        <v>96</v>
      </c>
      <c r="D9" s="6">
        <v>12</v>
      </c>
      <c r="I9" s="14" t="s">
        <v>28</v>
      </c>
      <c r="J9" s="14"/>
      <c r="K9" s="14"/>
      <c r="L9" s="14"/>
      <c r="M9" s="14"/>
      <c r="O9" s="13">
        <v>1</v>
      </c>
      <c r="P9" s="13"/>
      <c r="Q9" s="13">
        <v>1</v>
      </c>
      <c r="R9" s="13">
        <v>-1</v>
      </c>
      <c r="S9" s="13">
        <v>0</v>
      </c>
      <c r="T9" s="13">
        <v>0</v>
      </c>
      <c r="U9" s="13">
        <v>0</v>
      </c>
      <c r="V9" s="13">
        <v>100000</v>
      </c>
      <c r="W9" s="13">
        <v>0</v>
      </c>
      <c r="X9" s="13">
        <v>0</v>
      </c>
      <c r="Y9" s="13">
        <v>0</v>
      </c>
      <c r="Z9" s="13"/>
      <c r="AA9" s="13"/>
      <c r="AB9" s="13"/>
      <c r="AC9" s="13"/>
      <c r="AD9" s="13"/>
      <c r="AE9" s="13"/>
      <c r="AF9" s="13"/>
      <c r="AG9" s="13"/>
      <c r="AH9" s="13"/>
      <c r="AI9" s="13"/>
      <c r="AJ9" s="13"/>
      <c r="AK9" s="13"/>
      <c r="AL9" s="13"/>
      <c r="AM9" s="13"/>
      <c r="AN9" s="13"/>
      <c r="AO9" s="13"/>
      <c r="AP9" s="13">
        <f t="shared" ref="AP9:AP33" si="0">SUMPRODUCT(Q9:AO9,$Q$37:$AO$37)</f>
        <v>99924.000000000015</v>
      </c>
      <c r="AQ9" s="13" t="s">
        <v>82</v>
      </c>
      <c r="AR9" s="13">
        <v>3</v>
      </c>
    </row>
    <row r="10" spans="1:44" x14ac:dyDescent="0.2">
      <c r="A10" s="4">
        <v>3</v>
      </c>
      <c r="B10" s="5">
        <v>17</v>
      </c>
      <c r="C10" s="5">
        <v>30</v>
      </c>
      <c r="D10" s="6">
        <v>22</v>
      </c>
      <c r="I10" s="14" t="s">
        <v>29</v>
      </c>
      <c r="J10" s="14"/>
      <c r="K10" s="14"/>
      <c r="L10" s="14"/>
      <c r="M10" s="14"/>
      <c r="O10" s="13"/>
      <c r="P10" s="13"/>
      <c r="Q10" s="13">
        <v>-1</v>
      </c>
      <c r="R10" s="13">
        <v>1</v>
      </c>
      <c r="S10" s="13"/>
      <c r="T10" s="13"/>
      <c r="U10" s="13"/>
      <c r="V10" s="13">
        <v>-100000</v>
      </c>
      <c r="W10" s="13"/>
      <c r="X10" s="13"/>
      <c r="Y10" s="13"/>
      <c r="Z10" s="13"/>
      <c r="AA10" s="13"/>
      <c r="AB10" s="13"/>
      <c r="AC10" s="13"/>
      <c r="AD10" s="13"/>
      <c r="AE10" s="13"/>
      <c r="AF10" s="13"/>
      <c r="AG10" s="13"/>
      <c r="AH10" s="13"/>
      <c r="AI10" s="13"/>
      <c r="AJ10" s="13"/>
      <c r="AK10" s="13"/>
      <c r="AL10" s="13"/>
      <c r="AM10" s="13"/>
      <c r="AN10" s="13"/>
      <c r="AO10" s="13"/>
      <c r="AP10" s="13">
        <f t="shared" si="0"/>
        <v>-99924.000000000015</v>
      </c>
      <c r="AQ10" s="13" t="s">
        <v>82</v>
      </c>
      <c r="AR10" s="13">
        <f>15-100000</f>
        <v>-99985</v>
      </c>
    </row>
    <row r="11" spans="1:44" x14ac:dyDescent="0.2">
      <c r="A11" s="4">
        <v>4</v>
      </c>
      <c r="B11" s="5">
        <v>9</v>
      </c>
      <c r="C11" s="5">
        <v>48</v>
      </c>
      <c r="D11" s="6">
        <v>5</v>
      </c>
      <c r="I11" s="14" t="s">
        <v>30</v>
      </c>
      <c r="J11" s="14"/>
      <c r="K11" s="14"/>
      <c r="L11" s="14"/>
      <c r="M11" s="14"/>
      <c r="O11" s="13">
        <v>2</v>
      </c>
      <c r="P11" s="13"/>
      <c r="Q11" s="13">
        <v>1</v>
      </c>
      <c r="R11" s="13"/>
      <c r="S11" s="13">
        <v>-1</v>
      </c>
      <c r="T11" s="13"/>
      <c r="U11" s="13"/>
      <c r="V11" s="13"/>
      <c r="W11" s="13">
        <v>100000</v>
      </c>
      <c r="X11" s="13"/>
      <c r="Y11" s="13"/>
      <c r="Z11" s="13"/>
      <c r="AA11" s="13"/>
      <c r="AB11" s="13"/>
      <c r="AC11" s="13"/>
      <c r="AD11" s="13"/>
      <c r="AE11" s="13"/>
      <c r="AF11" s="13"/>
      <c r="AG11" s="13"/>
      <c r="AH11" s="13"/>
      <c r="AI11" s="13"/>
      <c r="AJ11" s="13"/>
      <c r="AK11" s="13"/>
      <c r="AL11" s="13"/>
      <c r="AM11" s="13"/>
      <c r="AN11" s="13"/>
      <c r="AO11" s="13"/>
      <c r="AP11" s="13">
        <f t="shared" si="0"/>
        <v>16.999999999999986</v>
      </c>
      <c r="AQ11" s="13" t="s">
        <v>82</v>
      </c>
      <c r="AR11" s="13">
        <v>17</v>
      </c>
    </row>
    <row r="12" spans="1:44" ht="15.75" thickBot="1" x14ac:dyDescent="0.25">
      <c r="A12" s="7">
        <v>5</v>
      </c>
      <c r="B12" s="8">
        <v>12</v>
      </c>
      <c r="C12" s="8">
        <v>78</v>
      </c>
      <c r="D12" s="9">
        <v>15</v>
      </c>
      <c r="I12" s="14" t="s">
        <v>31</v>
      </c>
      <c r="J12" s="14"/>
      <c r="K12" s="14"/>
      <c r="L12" s="14"/>
      <c r="M12" s="14"/>
      <c r="O12" s="13"/>
      <c r="P12" s="13"/>
      <c r="Q12" s="13">
        <v>-1</v>
      </c>
      <c r="R12" s="13"/>
      <c r="S12" s="13">
        <v>1</v>
      </c>
      <c r="T12" s="13"/>
      <c r="U12" s="13"/>
      <c r="V12" s="13"/>
      <c r="W12" s="13">
        <v>-100000</v>
      </c>
      <c r="X12" s="13"/>
      <c r="Y12" s="13"/>
      <c r="Z12" s="13"/>
      <c r="AA12" s="13"/>
      <c r="AB12" s="13"/>
      <c r="AC12" s="13"/>
      <c r="AD12" s="13"/>
      <c r="AE12" s="13"/>
      <c r="AF12" s="13"/>
      <c r="AG12" s="13"/>
      <c r="AH12" s="13"/>
      <c r="AI12" s="13"/>
      <c r="AJ12" s="13"/>
      <c r="AK12" s="13"/>
      <c r="AL12" s="13"/>
      <c r="AM12" s="13"/>
      <c r="AN12" s="13"/>
      <c r="AO12" s="13"/>
      <c r="AP12" s="13">
        <f t="shared" si="0"/>
        <v>-16.999999999999986</v>
      </c>
      <c r="AQ12" s="13" t="s">
        <v>82</v>
      </c>
      <c r="AR12" s="13">
        <f>15-100000</f>
        <v>-99985</v>
      </c>
    </row>
    <row r="13" spans="1:44" x14ac:dyDescent="0.2">
      <c r="I13" s="14" t="s">
        <v>32</v>
      </c>
      <c r="J13" s="14"/>
      <c r="K13" s="14"/>
      <c r="L13" s="14"/>
      <c r="M13" s="14"/>
      <c r="O13" s="13">
        <v>3</v>
      </c>
      <c r="P13" s="13"/>
      <c r="Q13" s="13">
        <v>1</v>
      </c>
      <c r="R13" s="13"/>
      <c r="S13" s="13"/>
      <c r="T13" s="13">
        <v>-1</v>
      </c>
      <c r="U13" s="13"/>
      <c r="V13" s="13"/>
      <c r="W13" s="13"/>
      <c r="X13" s="13">
        <v>100000</v>
      </c>
      <c r="Y13" s="13"/>
      <c r="Z13" s="13"/>
      <c r="AA13" s="13"/>
      <c r="AB13" s="13"/>
      <c r="AC13" s="13"/>
      <c r="AD13" s="13"/>
      <c r="AE13" s="13"/>
      <c r="AF13" s="13"/>
      <c r="AG13" s="13"/>
      <c r="AH13" s="13"/>
      <c r="AI13" s="13"/>
      <c r="AJ13" s="13"/>
      <c r="AK13" s="13"/>
      <c r="AL13" s="13"/>
      <c r="AM13" s="13"/>
      <c r="AN13" s="13"/>
      <c r="AO13" s="13"/>
      <c r="AP13" s="13">
        <f t="shared" si="0"/>
        <v>99978</v>
      </c>
      <c r="AQ13" s="13" t="s">
        <v>82</v>
      </c>
      <c r="AR13" s="13">
        <v>9</v>
      </c>
    </row>
    <row r="14" spans="1:44" x14ac:dyDescent="0.2">
      <c r="A14" s="16" t="s">
        <v>21</v>
      </c>
      <c r="B14" s="17"/>
      <c r="C14" s="17"/>
      <c r="D14" s="17"/>
      <c r="E14" s="17"/>
      <c r="F14" s="17"/>
      <c r="I14" s="14" t="s">
        <v>33</v>
      </c>
      <c r="J14" s="14"/>
      <c r="K14" s="14"/>
      <c r="L14" s="14"/>
      <c r="M14" s="14"/>
      <c r="O14" s="13"/>
      <c r="P14" s="13"/>
      <c r="Q14" s="13">
        <v>-1</v>
      </c>
      <c r="R14" s="13"/>
      <c r="S14" s="13"/>
      <c r="T14" s="13">
        <v>1</v>
      </c>
      <c r="U14" s="13"/>
      <c r="V14" s="13"/>
      <c r="W14" s="13"/>
      <c r="X14" s="13">
        <v>-100000</v>
      </c>
      <c r="Y14" s="13"/>
      <c r="Z14" s="13"/>
      <c r="AA14" s="13"/>
      <c r="AB14" s="13"/>
      <c r="AC14" s="13"/>
      <c r="AD14" s="13"/>
      <c r="AE14" s="13"/>
      <c r="AF14" s="13"/>
      <c r="AG14" s="13"/>
      <c r="AH14" s="13"/>
      <c r="AI14" s="13"/>
      <c r="AJ14" s="13"/>
      <c r="AK14" s="13"/>
      <c r="AL14" s="13"/>
      <c r="AM14" s="13"/>
      <c r="AN14" s="13"/>
      <c r="AO14" s="13"/>
      <c r="AP14" s="13">
        <f t="shared" si="0"/>
        <v>-99978</v>
      </c>
      <c r="AQ14" s="13" t="s">
        <v>82</v>
      </c>
      <c r="AR14" s="13">
        <f>15-100000</f>
        <v>-99985</v>
      </c>
    </row>
    <row r="15" spans="1:44" x14ac:dyDescent="0.2">
      <c r="A15" s="17" t="s">
        <v>14</v>
      </c>
      <c r="B15" s="17"/>
      <c r="C15" s="17"/>
      <c r="D15" s="17"/>
      <c r="E15" s="17"/>
      <c r="F15" s="17"/>
      <c r="I15" s="14" t="s">
        <v>34</v>
      </c>
      <c r="J15" s="14"/>
      <c r="K15" s="14"/>
      <c r="L15" s="14"/>
      <c r="M15" s="14"/>
      <c r="O15" s="13">
        <v>4</v>
      </c>
      <c r="P15" s="13"/>
      <c r="Q15" s="13">
        <v>1</v>
      </c>
      <c r="R15" s="13"/>
      <c r="S15" s="13"/>
      <c r="T15" s="13"/>
      <c r="U15" s="13">
        <v>-1</v>
      </c>
      <c r="V15" s="13"/>
      <c r="W15" s="13"/>
      <c r="X15" s="13"/>
      <c r="Y15" s="13">
        <v>100000</v>
      </c>
      <c r="Z15" s="13"/>
      <c r="AA15" s="13"/>
      <c r="AB15" s="13"/>
      <c r="AC15" s="13"/>
      <c r="AD15" s="13"/>
      <c r="AE15" s="13"/>
      <c r="AF15" s="13"/>
      <c r="AG15" s="13"/>
      <c r="AH15" s="13"/>
      <c r="AI15" s="13"/>
      <c r="AJ15" s="13"/>
      <c r="AK15" s="13"/>
      <c r="AL15" s="13"/>
      <c r="AM15" s="13"/>
      <c r="AN15" s="13"/>
      <c r="AO15" s="13"/>
      <c r="AP15" s="13">
        <f t="shared" si="0"/>
        <v>99951</v>
      </c>
      <c r="AQ15" s="13" t="s">
        <v>82</v>
      </c>
      <c r="AR15" s="13">
        <v>12</v>
      </c>
    </row>
    <row r="16" spans="1:44" x14ac:dyDescent="0.2">
      <c r="A16" s="17" t="s">
        <v>15</v>
      </c>
      <c r="B16" s="17"/>
      <c r="C16" s="17"/>
      <c r="D16" s="17"/>
      <c r="E16" s="17"/>
      <c r="F16" s="17"/>
      <c r="I16" s="14" t="s">
        <v>35</v>
      </c>
      <c r="J16" s="14"/>
      <c r="K16" s="14"/>
      <c r="L16" s="14"/>
      <c r="M16" s="14"/>
      <c r="O16" s="13"/>
      <c r="P16" s="13"/>
      <c r="Q16" s="13">
        <v>-1</v>
      </c>
      <c r="R16" s="13"/>
      <c r="S16" s="13"/>
      <c r="T16" s="13"/>
      <c r="U16" s="13">
        <v>1</v>
      </c>
      <c r="V16" s="13"/>
      <c r="W16" s="13"/>
      <c r="X16" s="13"/>
      <c r="Y16" s="13">
        <v>-100000</v>
      </c>
      <c r="Z16" s="13"/>
      <c r="AA16" s="13"/>
      <c r="AB16" s="13"/>
      <c r="AC16" s="13"/>
      <c r="AD16" s="13"/>
      <c r="AE16" s="13"/>
      <c r="AF16" s="13"/>
      <c r="AG16" s="13"/>
      <c r="AH16" s="13"/>
      <c r="AI16" s="13"/>
      <c r="AJ16" s="13"/>
      <c r="AK16" s="13"/>
      <c r="AL16" s="13"/>
      <c r="AM16" s="13"/>
      <c r="AN16" s="13"/>
      <c r="AO16" s="13"/>
      <c r="AP16" s="13">
        <f t="shared" si="0"/>
        <v>-99951</v>
      </c>
      <c r="AQ16" s="13" t="s">
        <v>82</v>
      </c>
      <c r="AR16" s="13">
        <f>15-100000</f>
        <v>-99985</v>
      </c>
    </row>
    <row r="17" spans="1:44" x14ac:dyDescent="0.2">
      <c r="A17" s="17" t="s">
        <v>16</v>
      </c>
      <c r="B17" s="17"/>
      <c r="C17" s="17"/>
      <c r="D17" s="17"/>
      <c r="E17" s="17"/>
      <c r="F17" s="17"/>
      <c r="I17" s="14" t="s">
        <v>36</v>
      </c>
      <c r="J17" s="14"/>
      <c r="K17" s="14"/>
      <c r="L17" s="14"/>
      <c r="M17" s="14"/>
      <c r="O17" s="13">
        <v>5</v>
      </c>
      <c r="P17" s="13"/>
      <c r="Q17" s="13"/>
      <c r="R17" s="13">
        <v>1</v>
      </c>
      <c r="S17" s="13">
        <v>-1</v>
      </c>
      <c r="T17" s="13"/>
      <c r="U17" s="13"/>
      <c r="V17" s="13"/>
      <c r="W17" s="13"/>
      <c r="X17" s="13"/>
      <c r="Y17" s="13"/>
      <c r="Z17" s="13">
        <v>100000</v>
      </c>
      <c r="AA17" s="13"/>
      <c r="AB17" s="13"/>
      <c r="AC17" s="13"/>
      <c r="AD17" s="13"/>
      <c r="AE17" s="13"/>
      <c r="AF17" s="13"/>
      <c r="AG17" s="13"/>
      <c r="AH17" s="13"/>
      <c r="AI17" s="13"/>
      <c r="AJ17" s="13"/>
      <c r="AK17" s="13"/>
      <c r="AL17" s="13"/>
      <c r="AM17" s="13"/>
      <c r="AN17" s="13"/>
      <c r="AO17" s="13"/>
      <c r="AP17" s="13">
        <f t="shared" si="0"/>
        <v>92.999999999985448</v>
      </c>
      <c r="AQ17" s="13" t="s">
        <v>82</v>
      </c>
      <c r="AR17" s="13">
        <v>17</v>
      </c>
    </row>
    <row r="18" spans="1:44" x14ac:dyDescent="0.2">
      <c r="A18" s="17"/>
      <c r="B18" s="17"/>
      <c r="C18" s="17"/>
      <c r="D18" s="17"/>
      <c r="E18" s="17"/>
      <c r="F18" s="17"/>
      <c r="I18" s="14" t="s">
        <v>37</v>
      </c>
      <c r="J18" s="14"/>
      <c r="K18" s="14"/>
      <c r="L18" s="14"/>
      <c r="M18" s="14"/>
      <c r="O18" s="13"/>
      <c r="P18" s="13"/>
      <c r="Q18" s="13"/>
      <c r="R18" s="13">
        <v>-1</v>
      </c>
      <c r="S18" s="13">
        <v>1</v>
      </c>
      <c r="T18" s="13"/>
      <c r="U18" s="13"/>
      <c r="V18" s="13"/>
      <c r="W18" s="13"/>
      <c r="X18" s="13"/>
      <c r="Y18" s="13"/>
      <c r="Z18" s="13">
        <v>-100000</v>
      </c>
      <c r="AA18" s="13"/>
      <c r="AB18" s="13"/>
      <c r="AC18" s="13"/>
      <c r="AD18" s="13"/>
      <c r="AE18" s="13"/>
      <c r="AF18" s="13"/>
      <c r="AG18" s="13"/>
      <c r="AH18" s="13"/>
      <c r="AI18" s="13"/>
      <c r="AJ18" s="13"/>
      <c r="AK18" s="13"/>
      <c r="AL18" s="13"/>
      <c r="AM18" s="13"/>
      <c r="AN18" s="13"/>
      <c r="AO18" s="13"/>
      <c r="AP18" s="13">
        <f t="shared" si="0"/>
        <v>-92.999999999985448</v>
      </c>
      <c r="AQ18" s="13" t="s">
        <v>82</v>
      </c>
      <c r="AR18" s="13">
        <f>3-100000</f>
        <v>-99997</v>
      </c>
    </row>
    <row r="19" spans="1:44" x14ac:dyDescent="0.2">
      <c r="A19" s="17" t="s">
        <v>17</v>
      </c>
      <c r="B19" s="17"/>
      <c r="C19" s="17"/>
      <c r="D19" s="17"/>
      <c r="E19" s="17"/>
      <c r="F19" s="17"/>
      <c r="I19" s="14" t="s">
        <v>38</v>
      </c>
      <c r="J19" s="14"/>
      <c r="K19" s="14"/>
      <c r="L19" s="14"/>
      <c r="M19" s="14"/>
      <c r="O19" s="13">
        <v>6</v>
      </c>
      <c r="P19" s="13"/>
      <c r="Q19" s="13"/>
      <c r="R19" s="13">
        <v>1</v>
      </c>
      <c r="S19" s="13"/>
      <c r="T19" s="13">
        <v>-1</v>
      </c>
      <c r="U19" s="13"/>
      <c r="V19" s="13"/>
      <c r="W19" s="13"/>
      <c r="X19" s="13"/>
      <c r="Y19" s="13"/>
      <c r="Z19" s="13"/>
      <c r="AA19" s="13">
        <v>100000</v>
      </c>
      <c r="AB19" s="13"/>
      <c r="AC19" s="13"/>
      <c r="AD19" s="13"/>
      <c r="AE19" s="13"/>
      <c r="AF19" s="13"/>
      <c r="AG19" s="13"/>
      <c r="AH19" s="13"/>
      <c r="AI19" s="13"/>
      <c r="AJ19" s="13"/>
      <c r="AK19" s="13"/>
      <c r="AL19" s="13"/>
      <c r="AM19" s="13"/>
      <c r="AN19" s="13"/>
      <c r="AO19" s="13"/>
      <c r="AP19" s="13">
        <f t="shared" si="0"/>
        <v>53.999999999985462</v>
      </c>
      <c r="AQ19" s="13" t="s">
        <v>82</v>
      </c>
      <c r="AR19" s="13">
        <v>9</v>
      </c>
    </row>
    <row r="20" spans="1:44" x14ac:dyDescent="0.2">
      <c r="A20" s="17" t="s">
        <v>18</v>
      </c>
      <c r="B20" s="17"/>
      <c r="C20" s="17"/>
      <c r="D20" s="17"/>
      <c r="E20" s="17"/>
      <c r="F20" s="17"/>
      <c r="I20" s="14" t="s">
        <v>39</v>
      </c>
      <c r="J20" s="14"/>
      <c r="K20" s="14"/>
      <c r="L20" s="14"/>
      <c r="M20" s="14"/>
      <c r="O20" s="13"/>
      <c r="P20" s="13"/>
      <c r="Q20" s="13"/>
      <c r="R20" s="13">
        <v>-1</v>
      </c>
      <c r="S20" s="13"/>
      <c r="T20" s="13">
        <v>1</v>
      </c>
      <c r="U20" s="13"/>
      <c r="V20" s="13"/>
      <c r="W20" s="13"/>
      <c r="X20" s="13"/>
      <c r="Y20" s="13"/>
      <c r="Z20" s="13"/>
      <c r="AA20" s="13">
        <v>-100000</v>
      </c>
      <c r="AB20" s="13"/>
      <c r="AC20" s="13"/>
      <c r="AD20" s="13"/>
      <c r="AE20" s="13"/>
      <c r="AF20" s="13"/>
      <c r="AG20" s="13"/>
      <c r="AH20" s="13"/>
      <c r="AI20" s="13"/>
      <c r="AJ20" s="13"/>
      <c r="AK20" s="13"/>
      <c r="AL20" s="13"/>
      <c r="AM20" s="13"/>
      <c r="AN20" s="13"/>
      <c r="AO20" s="13"/>
      <c r="AP20" s="13">
        <f t="shared" si="0"/>
        <v>-53.999999999985462</v>
      </c>
      <c r="AQ20" s="13" t="s">
        <v>82</v>
      </c>
      <c r="AR20" s="13">
        <f>3-100000</f>
        <v>-99997</v>
      </c>
    </row>
    <row r="21" spans="1:44" x14ac:dyDescent="0.2">
      <c r="A21" s="17" t="s">
        <v>19</v>
      </c>
      <c r="B21" s="17"/>
      <c r="C21" s="17"/>
      <c r="D21" s="17"/>
      <c r="E21" s="17"/>
      <c r="F21" s="17"/>
      <c r="I21" s="14" t="s">
        <v>40</v>
      </c>
      <c r="J21" s="14"/>
      <c r="K21" s="14"/>
      <c r="L21" s="14"/>
      <c r="M21" s="14"/>
      <c r="O21" s="13">
        <v>7</v>
      </c>
      <c r="P21" s="13"/>
      <c r="Q21" s="13"/>
      <c r="R21" s="13">
        <v>1</v>
      </c>
      <c r="S21" s="13"/>
      <c r="T21" s="13"/>
      <c r="U21" s="13">
        <v>-1</v>
      </c>
      <c r="V21" s="13"/>
      <c r="W21" s="13"/>
      <c r="X21" s="13"/>
      <c r="Y21" s="13"/>
      <c r="Z21" s="13"/>
      <c r="AA21" s="13"/>
      <c r="AB21" s="13">
        <v>100000</v>
      </c>
      <c r="AC21" s="13"/>
      <c r="AD21" s="13"/>
      <c r="AE21" s="13"/>
      <c r="AF21" s="13"/>
      <c r="AG21" s="13"/>
      <c r="AH21" s="13"/>
      <c r="AI21" s="13"/>
      <c r="AJ21" s="13"/>
      <c r="AK21" s="13"/>
      <c r="AL21" s="13"/>
      <c r="AM21" s="13"/>
      <c r="AN21" s="13"/>
      <c r="AO21" s="13"/>
      <c r="AP21" s="13">
        <f t="shared" si="0"/>
        <v>26.999999999985462</v>
      </c>
      <c r="AQ21" s="13" t="s">
        <v>82</v>
      </c>
      <c r="AR21" s="13">
        <v>12</v>
      </c>
    </row>
    <row r="22" spans="1:44" x14ac:dyDescent="0.2">
      <c r="A22" s="17" t="s">
        <v>20</v>
      </c>
      <c r="B22" s="17"/>
      <c r="C22" s="17"/>
      <c r="D22" s="17"/>
      <c r="E22" s="17"/>
      <c r="F22" s="17"/>
      <c r="I22" s="14" t="s">
        <v>41</v>
      </c>
      <c r="J22" s="14"/>
      <c r="K22" s="14"/>
      <c r="L22" s="14"/>
      <c r="M22" s="14"/>
      <c r="O22" s="13"/>
      <c r="P22" s="13"/>
      <c r="Q22" s="13"/>
      <c r="R22" s="13">
        <v>-1</v>
      </c>
      <c r="S22" s="13"/>
      <c r="T22" s="13"/>
      <c r="U22" s="13">
        <v>1</v>
      </c>
      <c r="V22" s="13"/>
      <c r="W22" s="13"/>
      <c r="X22" s="13"/>
      <c r="Y22" s="13"/>
      <c r="Z22" s="13"/>
      <c r="AA22" s="13"/>
      <c r="AB22" s="13">
        <v>-100000</v>
      </c>
      <c r="AC22" s="13"/>
      <c r="AD22" s="13"/>
      <c r="AE22" s="13"/>
      <c r="AF22" s="13"/>
      <c r="AG22" s="13"/>
      <c r="AH22" s="13"/>
      <c r="AI22" s="13"/>
      <c r="AJ22" s="13"/>
      <c r="AK22" s="13"/>
      <c r="AL22" s="13"/>
      <c r="AM22" s="13"/>
      <c r="AN22" s="13"/>
      <c r="AO22" s="13"/>
      <c r="AP22" s="13">
        <f t="shared" si="0"/>
        <v>-26.999999999985462</v>
      </c>
      <c r="AQ22" s="13" t="s">
        <v>82</v>
      </c>
      <c r="AR22" s="13">
        <f>3-100000</f>
        <v>-99997</v>
      </c>
    </row>
    <row r="23" spans="1:44" x14ac:dyDescent="0.2">
      <c r="A23" s="17" t="s">
        <v>22</v>
      </c>
      <c r="B23" s="17"/>
      <c r="C23" s="17"/>
      <c r="D23" s="17"/>
      <c r="E23" s="17"/>
      <c r="F23" s="17"/>
      <c r="I23" s="14" t="s">
        <v>42</v>
      </c>
      <c r="J23" s="14"/>
      <c r="K23" s="14"/>
      <c r="L23" s="14"/>
      <c r="M23" s="14"/>
      <c r="O23" s="13">
        <v>8</v>
      </c>
      <c r="P23" s="13"/>
      <c r="Q23" s="13"/>
      <c r="R23" s="13"/>
      <c r="S23" s="13">
        <v>1</v>
      </c>
      <c r="T23" s="13">
        <v>-1</v>
      </c>
      <c r="U23" s="13"/>
      <c r="V23" s="13"/>
      <c r="W23" s="13"/>
      <c r="X23" s="13"/>
      <c r="Y23" s="13"/>
      <c r="Z23" s="13"/>
      <c r="AA23" s="13"/>
      <c r="AB23" s="13"/>
      <c r="AC23" s="13">
        <v>100000</v>
      </c>
      <c r="AD23" s="13"/>
      <c r="AE23" s="13"/>
      <c r="AF23" s="13"/>
      <c r="AG23" s="13"/>
      <c r="AH23" s="13"/>
      <c r="AI23" s="13"/>
      <c r="AJ23" s="13"/>
      <c r="AK23" s="13"/>
      <c r="AL23" s="13"/>
      <c r="AM23" s="13"/>
      <c r="AN23" s="13"/>
      <c r="AO23" s="13"/>
      <c r="AP23" s="13">
        <f t="shared" si="0"/>
        <v>99961</v>
      </c>
      <c r="AQ23" s="13" t="s">
        <v>82</v>
      </c>
      <c r="AR23" s="13">
        <v>9</v>
      </c>
    </row>
    <row r="24" spans="1:44" x14ac:dyDescent="0.2">
      <c r="I24" s="14" t="s">
        <v>43</v>
      </c>
      <c r="J24" s="14"/>
      <c r="K24" s="14"/>
      <c r="L24" s="14"/>
      <c r="M24" s="14"/>
      <c r="O24" s="13"/>
      <c r="P24" s="13"/>
      <c r="Q24" s="13"/>
      <c r="R24" s="13"/>
      <c r="S24" s="13">
        <v>-1</v>
      </c>
      <c r="T24" s="13">
        <v>1</v>
      </c>
      <c r="U24" s="13"/>
      <c r="V24" s="13"/>
      <c r="W24" s="13"/>
      <c r="X24" s="13"/>
      <c r="Y24" s="13"/>
      <c r="Z24" s="13"/>
      <c r="AA24" s="13"/>
      <c r="AB24" s="13"/>
      <c r="AC24" s="13">
        <v>-100000</v>
      </c>
      <c r="AD24" s="13"/>
      <c r="AE24" s="13"/>
      <c r="AF24" s="13"/>
      <c r="AG24" s="13"/>
      <c r="AH24" s="13"/>
      <c r="AI24" s="13"/>
      <c r="AJ24" s="13"/>
      <c r="AK24" s="13"/>
      <c r="AL24" s="13"/>
      <c r="AM24" s="13"/>
      <c r="AN24" s="13"/>
      <c r="AO24" s="13"/>
      <c r="AP24" s="13">
        <f t="shared" si="0"/>
        <v>-99961</v>
      </c>
      <c r="AQ24" s="13" t="s">
        <v>82</v>
      </c>
      <c r="AR24" s="13">
        <f>17-100000</f>
        <v>-99983</v>
      </c>
    </row>
    <row r="25" spans="1:44" x14ac:dyDescent="0.2">
      <c r="I25" s="14" t="s">
        <v>44</v>
      </c>
      <c r="J25" s="14"/>
      <c r="K25" s="14"/>
      <c r="L25" s="14"/>
      <c r="M25" s="14"/>
      <c r="O25" s="13">
        <v>9</v>
      </c>
      <c r="P25" s="13"/>
      <c r="Q25" s="13"/>
      <c r="R25" s="13"/>
      <c r="S25" s="13">
        <v>1</v>
      </c>
      <c r="T25" s="13"/>
      <c r="U25" s="13">
        <v>-1</v>
      </c>
      <c r="V25" s="13"/>
      <c r="W25" s="13"/>
      <c r="X25" s="13"/>
      <c r="Y25" s="13"/>
      <c r="Z25" s="13"/>
      <c r="AA25" s="13"/>
      <c r="AB25" s="13"/>
      <c r="AC25" s="13"/>
      <c r="AD25" s="13">
        <v>100000</v>
      </c>
      <c r="AE25" s="13"/>
      <c r="AF25" s="13"/>
      <c r="AG25" s="13"/>
      <c r="AH25" s="13"/>
      <c r="AI25" s="13"/>
      <c r="AJ25" s="13"/>
      <c r="AK25" s="13"/>
      <c r="AL25" s="13"/>
      <c r="AM25" s="13"/>
      <c r="AN25" s="13"/>
      <c r="AO25" s="13"/>
      <c r="AP25" s="13">
        <f t="shared" si="0"/>
        <v>99934</v>
      </c>
      <c r="AQ25" s="13" t="s">
        <v>82</v>
      </c>
      <c r="AR25" s="13">
        <v>12</v>
      </c>
    </row>
    <row r="26" spans="1:44" x14ac:dyDescent="0.2">
      <c r="I26" s="14" t="s">
        <v>45</v>
      </c>
      <c r="J26" s="14"/>
      <c r="K26" s="14"/>
      <c r="L26" s="14"/>
      <c r="M26" s="14"/>
      <c r="O26" s="13"/>
      <c r="P26" s="13"/>
      <c r="Q26" s="13"/>
      <c r="R26" s="13"/>
      <c r="S26" s="13">
        <v>-1</v>
      </c>
      <c r="T26" s="13"/>
      <c r="U26" s="13">
        <v>1</v>
      </c>
      <c r="V26" s="13"/>
      <c r="W26" s="13"/>
      <c r="X26" s="13"/>
      <c r="Y26" s="13"/>
      <c r="Z26" s="13"/>
      <c r="AA26" s="13"/>
      <c r="AB26" s="13"/>
      <c r="AC26" s="13"/>
      <c r="AD26" s="13">
        <v>-100000</v>
      </c>
      <c r="AE26" s="13"/>
      <c r="AF26" s="13"/>
      <c r="AG26" s="13"/>
      <c r="AH26" s="13"/>
      <c r="AI26" s="13"/>
      <c r="AJ26" s="13"/>
      <c r="AK26" s="13"/>
      <c r="AL26" s="13"/>
      <c r="AM26" s="13"/>
      <c r="AN26" s="13"/>
      <c r="AO26" s="13"/>
      <c r="AP26" s="13">
        <f t="shared" si="0"/>
        <v>-99934</v>
      </c>
      <c r="AQ26" s="13" t="s">
        <v>82</v>
      </c>
      <c r="AR26" s="13">
        <f>17-100000</f>
        <v>-99983</v>
      </c>
    </row>
    <row r="27" spans="1:44" x14ac:dyDescent="0.2">
      <c r="I27" s="14" t="s">
        <v>46</v>
      </c>
      <c r="J27" s="14"/>
      <c r="K27" s="14"/>
      <c r="L27" s="14"/>
      <c r="M27" s="14"/>
      <c r="O27" s="13">
        <v>10</v>
      </c>
      <c r="P27" s="13"/>
      <c r="Q27" s="13"/>
      <c r="R27" s="13"/>
      <c r="S27" s="13"/>
      <c r="T27" s="13">
        <v>1</v>
      </c>
      <c r="U27" s="13">
        <v>-1</v>
      </c>
      <c r="V27" s="13"/>
      <c r="W27" s="13"/>
      <c r="X27" s="13"/>
      <c r="Y27" s="13"/>
      <c r="Z27" s="13"/>
      <c r="AA27" s="13"/>
      <c r="AB27" s="13"/>
      <c r="AC27" s="13"/>
      <c r="AD27" s="13"/>
      <c r="AE27" s="13">
        <v>100000</v>
      </c>
      <c r="AF27" s="13"/>
      <c r="AG27" s="13"/>
      <c r="AH27" s="13"/>
      <c r="AI27" s="13"/>
      <c r="AJ27" s="13"/>
      <c r="AK27" s="13"/>
      <c r="AL27" s="13"/>
      <c r="AM27" s="13"/>
      <c r="AN27" s="13"/>
      <c r="AO27" s="13"/>
      <c r="AP27" s="13">
        <f t="shared" si="0"/>
        <v>99973</v>
      </c>
      <c r="AQ27" s="13" t="s">
        <v>82</v>
      </c>
      <c r="AR27" s="13">
        <v>12</v>
      </c>
    </row>
    <row r="28" spans="1:44" x14ac:dyDescent="0.2">
      <c r="I28" s="14" t="s">
        <v>47</v>
      </c>
      <c r="J28" s="14"/>
      <c r="K28" s="14"/>
      <c r="L28" s="14"/>
      <c r="M28" s="14"/>
      <c r="O28" s="13"/>
      <c r="P28" s="13"/>
      <c r="Q28" s="13"/>
      <c r="R28" s="13"/>
      <c r="S28" s="13"/>
      <c r="T28" s="13">
        <v>-1</v>
      </c>
      <c r="U28" s="13">
        <v>1</v>
      </c>
      <c r="V28" s="13"/>
      <c r="W28" s="13"/>
      <c r="X28" s="13"/>
      <c r="Y28" s="13"/>
      <c r="Z28" s="13"/>
      <c r="AA28" s="13"/>
      <c r="AB28" s="13"/>
      <c r="AC28" s="13"/>
      <c r="AD28" s="13"/>
      <c r="AE28" s="13">
        <v>100000</v>
      </c>
      <c r="AF28" s="13"/>
      <c r="AG28" s="13"/>
      <c r="AH28" s="13"/>
      <c r="AI28" s="13"/>
      <c r="AJ28" s="13"/>
      <c r="AK28" s="13"/>
      <c r="AL28" s="13"/>
      <c r="AM28" s="13"/>
      <c r="AN28" s="13"/>
      <c r="AO28" s="13"/>
      <c r="AP28" s="13">
        <f t="shared" si="0"/>
        <v>100027</v>
      </c>
      <c r="AQ28" s="13" t="s">
        <v>82</v>
      </c>
      <c r="AR28" s="13">
        <f>9-100000</f>
        <v>-99991</v>
      </c>
    </row>
    <row r="29" spans="1:44" x14ac:dyDescent="0.2">
      <c r="I29" s="14" t="s">
        <v>48</v>
      </c>
      <c r="J29" s="14"/>
      <c r="K29" s="14"/>
      <c r="L29" s="14"/>
      <c r="M29" s="14"/>
      <c r="O29" s="13" t="s">
        <v>83</v>
      </c>
      <c r="P29" s="13"/>
      <c r="Q29" s="13">
        <v>1</v>
      </c>
      <c r="R29" s="13"/>
      <c r="S29" s="13"/>
      <c r="T29" s="13"/>
      <c r="U29" s="13"/>
      <c r="V29" s="13"/>
      <c r="W29" s="13"/>
      <c r="X29" s="13"/>
      <c r="Y29" s="13"/>
      <c r="Z29" s="13"/>
      <c r="AA29" s="13"/>
      <c r="AB29" s="13"/>
      <c r="AC29" s="13"/>
      <c r="AD29" s="13"/>
      <c r="AE29" s="13"/>
      <c r="AF29" s="13">
        <v>1</v>
      </c>
      <c r="AG29" s="13"/>
      <c r="AH29" s="13"/>
      <c r="AI29" s="13"/>
      <c r="AJ29" s="13"/>
      <c r="AK29" s="13">
        <v>-1</v>
      </c>
      <c r="AL29" s="13"/>
      <c r="AM29" s="13"/>
      <c r="AN29" s="13"/>
      <c r="AO29" s="13"/>
      <c r="AP29" s="13">
        <f t="shared" si="0"/>
        <v>17</v>
      </c>
      <c r="AQ29" s="19" t="s">
        <v>85</v>
      </c>
      <c r="AR29" s="13">
        <v>17</v>
      </c>
    </row>
    <row r="30" spans="1:44" x14ac:dyDescent="0.2">
      <c r="I30" s="14" t="s">
        <v>49</v>
      </c>
      <c r="J30" s="14"/>
      <c r="K30" s="14"/>
      <c r="L30" s="14"/>
      <c r="M30" s="14"/>
      <c r="O30" s="13"/>
      <c r="P30" s="13"/>
      <c r="Q30" s="13"/>
      <c r="R30" s="13">
        <v>1</v>
      </c>
      <c r="S30" s="13"/>
      <c r="T30" s="13"/>
      <c r="U30" s="13"/>
      <c r="V30" s="13"/>
      <c r="W30" s="13"/>
      <c r="X30" s="13"/>
      <c r="Y30" s="13"/>
      <c r="Z30" s="13"/>
      <c r="AA30" s="13"/>
      <c r="AB30" s="13"/>
      <c r="AC30" s="13"/>
      <c r="AD30" s="13"/>
      <c r="AE30" s="13"/>
      <c r="AF30" s="13"/>
      <c r="AG30" s="13">
        <v>1</v>
      </c>
      <c r="AH30" s="13"/>
      <c r="AI30" s="13"/>
      <c r="AJ30" s="13"/>
      <c r="AK30" s="13"/>
      <c r="AL30" s="13">
        <v>-1</v>
      </c>
      <c r="AM30" s="13"/>
      <c r="AN30" s="13"/>
      <c r="AO30" s="13"/>
      <c r="AP30" s="13">
        <f t="shared" si="0"/>
        <v>92.999999999985462</v>
      </c>
      <c r="AQ30" s="19" t="s">
        <v>85</v>
      </c>
      <c r="AR30" s="13">
        <v>93</v>
      </c>
    </row>
    <row r="31" spans="1:44" x14ac:dyDescent="0.2">
      <c r="I31" s="14"/>
      <c r="J31" s="14"/>
      <c r="K31" s="14"/>
      <c r="L31" s="14"/>
      <c r="M31" s="14"/>
      <c r="O31" s="13"/>
      <c r="P31" s="13"/>
      <c r="Q31" s="13"/>
      <c r="R31" s="13"/>
      <c r="S31" s="13">
        <v>1</v>
      </c>
      <c r="T31" s="13"/>
      <c r="U31" s="13"/>
      <c r="V31" s="13"/>
      <c r="W31" s="13"/>
      <c r="X31" s="13"/>
      <c r="Y31" s="13"/>
      <c r="Z31" s="13"/>
      <c r="AA31" s="13"/>
      <c r="AB31" s="13"/>
      <c r="AC31" s="13"/>
      <c r="AD31" s="13"/>
      <c r="AE31" s="13"/>
      <c r="AF31" s="13"/>
      <c r="AG31" s="13"/>
      <c r="AH31" s="13">
        <v>1</v>
      </c>
      <c r="AI31" s="13"/>
      <c r="AJ31" s="13"/>
      <c r="AK31" s="13"/>
      <c r="AL31" s="13"/>
      <c r="AM31" s="13">
        <v>-1</v>
      </c>
      <c r="AN31" s="13"/>
      <c r="AO31" s="13"/>
      <c r="AP31" s="13">
        <f t="shared" si="0"/>
        <v>13.000000000000012</v>
      </c>
      <c r="AQ31" s="19" t="s">
        <v>85</v>
      </c>
      <c r="AR31" s="13">
        <v>13</v>
      </c>
    </row>
    <row r="32" spans="1:44" x14ac:dyDescent="0.2">
      <c r="I32" s="14" t="s">
        <v>50</v>
      </c>
      <c r="J32" s="14"/>
      <c r="K32" s="14"/>
      <c r="L32" s="14"/>
      <c r="M32" s="14"/>
      <c r="O32" s="13"/>
      <c r="P32" s="13"/>
      <c r="Q32" s="13"/>
      <c r="R32" s="13"/>
      <c r="S32" s="13"/>
      <c r="T32" s="13">
        <v>1</v>
      </c>
      <c r="U32" s="13"/>
      <c r="V32" s="13"/>
      <c r="W32" s="13"/>
      <c r="X32" s="13"/>
      <c r="Y32" s="13"/>
      <c r="Z32" s="13"/>
      <c r="AA32" s="13"/>
      <c r="AB32" s="13"/>
      <c r="AC32" s="13"/>
      <c r="AD32" s="13"/>
      <c r="AE32" s="13"/>
      <c r="AF32" s="13"/>
      <c r="AG32" s="13"/>
      <c r="AH32" s="13"/>
      <c r="AI32" s="13">
        <v>1</v>
      </c>
      <c r="AJ32" s="13"/>
      <c r="AK32" s="13"/>
      <c r="AL32" s="13"/>
      <c r="AM32" s="13"/>
      <c r="AN32" s="13">
        <v>-1</v>
      </c>
      <c r="AO32" s="13"/>
      <c r="AP32" s="13">
        <f t="shared" si="0"/>
        <v>39</v>
      </c>
      <c r="AQ32" s="19" t="s">
        <v>85</v>
      </c>
      <c r="AR32" s="13">
        <v>39</v>
      </c>
    </row>
    <row r="33" spans="9:44" x14ac:dyDescent="0.2">
      <c r="I33" s="14" t="s">
        <v>51</v>
      </c>
      <c r="J33" s="14"/>
      <c r="K33" s="14"/>
      <c r="L33" s="14"/>
      <c r="M33" s="14"/>
      <c r="O33" s="13"/>
      <c r="P33" s="13"/>
      <c r="Q33" s="13"/>
      <c r="R33" s="13"/>
      <c r="S33" s="13"/>
      <c r="T33" s="13"/>
      <c r="U33" s="13">
        <v>1</v>
      </c>
      <c r="V33" s="13"/>
      <c r="W33" s="13"/>
      <c r="X33" s="13"/>
      <c r="Y33" s="13"/>
      <c r="Z33" s="13"/>
      <c r="AA33" s="13"/>
      <c r="AB33" s="13"/>
      <c r="AC33" s="13"/>
      <c r="AD33" s="13"/>
      <c r="AE33" s="13"/>
      <c r="AF33" s="13"/>
      <c r="AG33" s="13"/>
      <c r="AH33" s="13"/>
      <c r="AI33" s="13"/>
      <c r="AJ33" s="13">
        <v>1</v>
      </c>
      <c r="AK33" s="13"/>
      <c r="AL33" s="13"/>
      <c r="AM33" s="13"/>
      <c r="AN33" s="13"/>
      <c r="AO33" s="13">
        <v>-1</v>
      </c>
      <c r="AP33" s="13">
        <f t="shared" si="0"/>
        <v>66</v>
      </c>
      <c r="AQ33" s="19" t="s">
        <v>85</v>
      </c>
      <c r="AR33" s="13">
        <v>66</v>
      </c>
    </row>
    <row r="34" spans="9:44" x14ac:dyDescent="0.2">
      <c r="I34" s="14"/>
      <c r="J34" s="14"/>
      <c r="K34" s="14"/>
      <c r="L34" s="14"/>
      <c r="M34" s="14"/>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row>
    <row r="35" spans="9:44" x14ac:dyDescent="0.2">
      <c r="O35" s="13"/>
      <c r="P35" s="13"/>
      <c r="Q35" s="13"/>
      <c r="R35" s="13"/>
      <c r="S35" s="13"/>
      <c r="T35" s="13"/>
      <c r="U35" s="13"/>
      <c r="V35" s="13"/>
      <c r="W35" s="13"/>
      <c r="X35" s="13"/>
      <c r="Y35" s="13"/>
      <c r="Z35" s="13"/>
      <c r="AA35" s="13"/>
      <c r="AB35" s="13"/>
      <c r="AC35" s="13"/>
      <c r="AD35" s="13"/>
      <c r="AE35" s="13"/>
      <c r="AF35" s="13"/>
      <c r="AG35" s="13"/>
      <c r="AH35" s="13"/>
      <c r="AI35" s="13"/>
      <c r="AJ35" s="13"/>
      <c r="AK35" s="13">
        <v>30</v>
      </c>
      <c r="AL35" s="13">
        <v>12</v>
      </c>
      <c r="AM35" s="13">
        <v>22</v>
      </c>
      <c r="AN35" s="13">
        <v>5</v>
      </c>
      <c r="AO35" s="13">
        <v>15</v>
      </c>
      <c r="AP35" s="13"/>
      <c r="AQ35" s="13"/>
      <c r="AR35" s="13"/>
    </row>
    <row r="36" spans="9:44" x14ac:dyDescent="0.2">
      <c r="O36" s="13"/>
      <c r="P36" s="13"/>
      <c r="Q36" s="13" t="s">
        <v>59</v>
      </c>
      <c r="R36" s="13" t="s">
        <v>60</v>
      </c>
      <c r="S36" s="13" t="s">
        <v>61</v>
      </c>
      <c r="T36" s="13" t="s">
        <v>62</v>
      </c>
      <c r="U36" s="13" t="s">
        <v>63</v>
      </c>
      <c r="V36" s="13" t="s">
        <v>64</v>
      </c>
      <c r="W36" s="13" t="s">
        <v>65</v>
      </c>
      <c r="X36" s="13" t="s">
        <v>66</v>
      </c>
      <c r="Y36" s="13" t="s">
        <v>67</v>
      </c>
      <c r="Z36" s="13" t="s">
        <v>68</v>
      </c>
      <c r="AA36" s="13" t="s">
        <v>69</v>
      </c>
      <c r="AB36" s="13" t="s">
        <v>70</v>
      </c>
      <c r="AC36" s="13" t="s">
        <v>71</v>
      </c>
      <c r="AD36" s="13" t="s">
        <v>72</v>
      </c>
      <c r="AE36" s="13" t="s">
        <v>73</v>
      </c>
      <c r="AF36" s="13" t="s">
        <v>74</v>
      </c>
      <c r="AG36" s="13" t="s">
        <v>75</v>
      </c>
      <c r="AH36" s="13" t="s">
        <v>76</v>
      </c>
      <c r="AI36" s="13" t="s">
        <v>77</v>
      </c>
      <c r="AJ36" s="13" t="s">
        <v>78</v>
      </c>
      <c r="AK36" s="13" t="s">
        <v>53</v>
      </c>
      <c r="AL36" s="13" t="s">
        <v>54</v>
      </c>
      <c r="AM36" s="13" t="s">
        <v>55</v>
      </c>
      <c r="AN36" s="13" t="s">
        <v>56</v>
      </c>
      <c r="AO36" s="13" t="s">
        <v>57</v>
      </c>
      <c r="AP36" s="13" t="s">
        <v>84</v>
      </c>
      <c r="AQ36" s="13"/>
      <c r="AR36" s="13"/>
    </row>
    <row r="37" spans="9:44" x14ac:dyDescent="0.2">
      <c r="O37" s="13"/>
      <c r="P37" s="13"/>
      <c r="Q37" s="13">
        <v>17</v>
      </c>
      <c r="R37" s="13">
        <v>92.999999999985462</v>
      </c>
      <c r="S37" s="13">
        <v>1.2434497875801753E-14</v>
      </c>
      <c r="T37" s="13">
        <v>39</v>
      </c>
      <c r="U37" s="13">
        <v>66</v>
      </c>
      <c r="V37" s="13">
        <v>1</v>
      </c>
      <c r="W37" s="13">
        <v>0</v>
      </c>
      <c r="X37" s="13">
        <v>1</v>
      </c>
      <c r="Y37" s="13">
        <v>1</v>
      </c>
      <c r="Z37" s="13">
        <v>0</v>
      </c>
      <c r="AA37" s="13">
        <v>0</v>
      </c>
      <c r="AB37" s="13">
        <v>0</v>
      </c>
      <c r="AC37" s="13">
        <v>1</v>
      </c>
      <c r="AD37" s="13">
        <v>1</v>
      </c>
      <c r="AE37" s="13">
        <v>1</v>
      </c>
      <c r="AF37" s="13">
        <v>0</v>
      </c>
      <c r="AG37" s="13">
        <v>0</v>
      </c>
      <c r="AH37" s="13">
        <v>13</v>
      </c>
      <c r="AI37" s="13">
        <v>0</v>
      </c>
      <c r="AJ37" s="13">
        <v>0</v>
      </c>
      <c r="AK37" s="13">
        <v>0</v>
      </c>
      <c r="AL37" s="13">
        <v>0</v>
      </c>
      <c r="AM37" s="13">
        <v>0</v>
      </c>
      <c r="AN37" s="13">
        <v>0</v>
      </c>
      <c r="AO37" s="13">
        <v>0</v>
      </c>
      <c r="AP37" s="13">
        <f>SUMPRODUCT(Q35:AO35,Q37:AO37)</f>
        <v>0</v>
      </c>
      <c r="AQ37" s="13"/>
      <c r="AR37" s="13"/>
    </row>
    <row r="39" spans="9:44" x14ac:dyDescent="0.2">
      <c r="O39" t="s">
        <v>141</v>
      </c>
      <c r="T39" s="12"/>
      <c r="U39" s="12"/>
      <c r="V39" s="12"/>
      <c r="W39" s="12"/>
    </row>
    <row r="40" spans="9:44" x14ac:dyDescent="0.2">
      <c r="O40" s="12" t="s">
        <v>133</v>
      </c>
      <c r="P40" s="12"/>
      <c r="Q40" s="12"/>
      <c r="T40" s="12"/>
      <c r="U40" s="12"/>
      <c r="V40" s="12"/>
      <c r="W40" s="12"/>
    </row>
    <row r="41" spans="9:44" x14ac:dyDescent="0.2">
      <c r="O41" s="12" t="s">
        <v>134</v>
      </c>
      <c r="P41" s="12">
        <v>17</v>
      </c>
      <c r="Q41" s="12"/>
      <c r="T41" s="12"/>
      <c r="U41" s="12"/>
      <c r="V41" s="12"/>
      <c r="W41" s="12"/>
    </row>
    <row r="42" spans="9:44" x14ac:dyDescent="0.2">
      <c r="O42" s="12" t="s">
        <v>135</v>
      </c>
      <c r="P42" s="12">
        <v>93</v>
      </c>
      <c r="Q42" s="12"/>
      <c r="T42" s="12"/>
      <c r="U42" s="12"/>
      <c r="V42" s="12"/>
      <c r="W42" s="12"/>
    </row>
    <row r="43" spans="9:44" x14ac:dyDescent="0.2">
      <c r="O43" s="12" t="s">
        <v>136</v>
      </c>
      <c r="P43" s="12">
        <v>0</v>
      </c>
      <c r="Q43" s="12"/>
      <c r="T43" s="12"/>
      <c r="U43" s="12"/>
      <c r="V43" s="12"/>
      <c r="W43" s="12"/>
    </row>
    <row r="44" spans="9:44" x14ac:dyDescent="0.2">
      <c r="O44" s="12" t="s">
        <v>137</v>
      </c>
      <c r="P44" s="12">
        <v>39</v>
      </c>
      <c r="Q44" s="12"/>
      <c r="T44" s="12"/>
      <c r="U44" s="12"/>
      <c r="V44" s="12"/>
      <c r="W44" s="12"/>
    </row>
    <row r="45" spans="9:44" x14ac:dyDescent="0.2">
      <c r="O45" s="12" t="s">
        <v>138</v>
      </c>
      <c r="P45" s="12">
        <v>66</v>
      </c>
      <c r="Q45" s="12"/>
      <c r="T45" s="12"/>
      <c r="U45" s="12"/>
      <c r="V45" s="12"/>
      <c r="W45" s="12"/>
    </row>
    <row r="46" spans="9:44" x14ac:dyDescent="0.2">
      <c r="O46" s="12" t="s">
        <v>139</v>
      </c>
      <c r="P46" s="12"/>
      <c r="Q46" s="1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Ques.1</vt:lpstr>
      <vt:lpstr>Ques.2</vt:lpstr>
      <vt:lpstr>Ques.3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2024-02-18T03:25:29Z</dcterms:created>
  <dcterms:modified xsi:type="dcterms:W3CDTF">2024-05-18T03:00:19Z</dcterms:modified>
</cp:coreProperties>
</file>