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U:\Engineering_As-built\SEPs\All-SEPs\"/>
    </mc:Choice>
  </mc:AlternateContent>
  <bookViews>
    <workbookView xWindow="0" yWindow="0" windowWidth="28800" windowHeight="1213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16" i="3" l="1"/>
  <c r="AW316" i="3" s="1"/>
  <c r="AT256" i="3"/>
  <c r="AW256" i="3" s="1"/>
  <c r="AT212" i="3"/>
  <c r="AW212" i="3" s="1"/>
  <c r="AT168" i="3"/>
  <c r="AW168" i="3" s="1"/>
  <c r="AT136" i="3"/>
  <c r="AW136" i="3" s="1"/>
  <c r="AT104" i="3"/>
  <c r="AW104" i="3" s="1"/>
  <c r="AT68" i="3"/>
  <c r="AW68" i="3" s="1"/>
  <c r="AT304" i="3"/>
  <c r="AW304" i="3" s="1"/>
  <c r="AT216" i="3"/>
  <c r="AW216" i="3" s="1"/>
  <c r="AT137" i="3"/>
  <c r="AW137" i="3" s="1"/>
  <c r="AT105" i="3"/>
  <c r="AW105" i="3" s="1"/>
  <c r="AT13" i="3"/>
  <c r="AW13" i="3" s="1"/>
  <c r="AT87" i="3"/>
  <c r="AW87" i="3" s="1"/>
  <c r="AT19" i="3"/>
  <c r="AW19" i="3" s="1"/>
  <c r="AO1137" i="3"/>
  <c r="AR1137" i="3" s="1"/>
  <c r="AO1121" i="3"/>
  <c r="AR1121" i="3" s="1"/>
  <c r="AO1097" i="3"/>
  <c r="AR1097" i="3" s="1"/>
  <c r="AO1056" i="3"/>
  <c r="AR1056" i="3" s="1"/>
  <c r="AO315" i="3"/>
  <c r="AR315" i="3" s="1"/>
  <c r="AO75" i="3"/>
  <c r="AR75" i="3" s="1"/>
  <c r="AO27" i="3"/>
  <c r="AR27" i="3" s="1"/>
  <c r="AO1025" i="3"/>
  <c r="AR1025" i="3" s="1"/>
  <c r="AO993" i="3"/>
  <c r="AR993" i="3" s="1"/>
  <c r="AO969" i="3"/>
  <c r="AR969" i="3" s="1"/>
  <c r="AO909" i="3"/>
  <c r="AR909" i="3" s="1"/>
  <c r="AO817" i="3"/>
  <c r="AR817" i="3" s="1"/>
  <c r="AO789" i="3"/>
  <c r="AR789" i="3" s="1"/>
  <c r="AO741" i="3"/>
  <c r="AR741" i="3" s="1"/>
  <c r="AO238" i="3"/>
  <c r="AR238" i="3" s="1"/>
  <c r="AO226" i="3"/>
  <c r="AR226" i="3" s="1"/>
  <c r="AO82" i="3"/>
  <c r="AR82" i="3" s="1"/>
  <c r="AO17" i="3"/>
  <c r="AR17" i="3" s="1"/>
  <c r="O617" i="2"/>
  <c r="AO913" i="3" s="1"/>
  <c r="AR913" i="3" s="1"/>
  <c r="AO1079" i="3"/>
  <c r="AR1079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193" i="3" s="1"/>
  <c r="AR193" i="3" s="1"/>
  <c r="AO375" i="3"/>
  <c r="AR375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 s="1"/>
  <c r="AR192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/>
  <c r="AW71" i="3" s="1"/>
  <c r="Q66" i="2"/>
  <c r="AT67" i="3" s="1"/>
  <c r="AW67" i="3" s="1"/>
  <c r="Q62" i="2"/>
  <c r="AT63" i="3"/>
  <c r="AW63" i="3" s="1"/>
  <c r="Q58" i="2"/>
  <c r="AT59" i="3" s="1"/>
  <c r="AW59" i="3" s="1"/>
  <c r="Q54" i="2"/>
  <c r="AT55" i="3"/>
  <c r="AW55" i="3" s="1"/>
  <c r="Q50" i="2"/>
  <c r="AT51" i="3" s="1"/>
  <c r="AW51" i="3" s="1"/>
  <c r="Q46" i="2"/>
  <c r="AT47" i="3"/>
  <c r="AW47" i="3" s="1"/>
  <c r="Q42" i="2"/>
  <c r="AT43" i="3" s="1"/>
  <c r="AW43" i="3" s="1"/>
  <c r="Q38" i="2"/>
  <c r="AT39" i="3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AO191" i="3" s="1"/>
  <c r="AR191" i="3" s="1"/>
  <c r="AO373" i="3"/>
  <c r="AR373" i="3" s="1"/>
  <c r="O186" i="2"/>
  <c r="AO187" i="3"/>
  <c r="AR187" i="3" s="1"/>
  <c r="AO369" i="3"/>
  <c r="AR369" i="3" s="1"/>
  <c r="O182" i="2"/>
  <c r="AO183" i="3" s="1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 s="1"/>
  <c r="AW362" i="3" s="1"/>
  <c r="Q357" i="2"/>
  <c r="AT358" i="3" s="1"/>
  <c r="AW358" i="3" s="1"/>
  <c r="Q353" i="2"/>
  <c r="Q349" i="2"/>
  <c r="AT350" i="3"/>
  <c r="AW350" i="3" s="1"/>
  <c r="Q345" i="2"/>
  <c r="AT346" i="3" s="1"/>
  <c r="AW346" i="3" s="1"/>
  <c r="Q341" i="2"/>
  <c r="AT342" i="3" s="1"/>
  <c r="AW342" i="3" s="1"/>
  <c r="Q337" i="2"/>
  <c r="Q333" i="2"/>
  <c r="AT334" i="3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/>
  <c r="AW318" i="3" s="1"/>
  <c r="Q313" i="2"/>
  <c r="AT314" i="3" s="1"/>
  <c r="AW314" i="3" s="1"/>
  <c r="Q309" i="2"/>
  <c r="AT310" i="3" s="1"/>
  <c r="AW310" i="3" s="1"/>
  <c r="Q305" i="2"/>
  <c r="Q301" i="2"/>
  <c r="AT302" i="3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/>
  <c r="AW286" i="3" s="1"/>
  <c r="Q281" i="2"/>
  <c r="AT282" i="3" s="1"/>
  <c r="AW282" i="3" s="1"/>
  <c r="Q277" i="2"/>
  <c r="AT278" i="3" s="1"/>
  <c r="AW278" i="3" s="1"/>
  <c r="Q273" i="2"/>
  <c r="Q269" i="2"/>
  <c r="AT270" i="3"/>
  <c r="AW270" i="3" s="1"/>
  <c r="Q265" i="2"/>
  <c r="AT266" i="3" s="1"/>
  <c r="AW266" i="3" s="1"/>
  <c r="Q261" i="2"/>
  <c r="AT262" i="3" s="1"/>
  <c r="AW262" i="3" s="1"/>
  <c r="Q257" i="2"/>
  <c r="Q253" i="2"/>
  <c r="AT254" i="3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/>
  <c r="AW222" i="3" s="1"/>
  <c r="Q217" i="2"/>
  <c r="AT218" i="3" s="1"/>
  <c r="AW218" i="3" s="1"/>
  <c r="Q213" i="2"/>
  <c r="AT214" i="3" s="1"/>
  <c r="AW214" i="3" s="1"/>
  <c r="Q209" i="2"/>
  <c r="Q205" i="2"/>
  <c r="AT206" i="3"/>
  <c r="AW206" i="3" s="1"/>
  <c r="Q201" i="2"/>
  <c r="AT202" i="3" s="1"/>
  <c r="AW202" i="3" s="1"/>
  <c r="Q197" i="2"/>
  <c r="AT198" i="3" s="1"/>
  <c r="AW198" i="3" s="1"/>
  <c r="Q193" i="2"/>
  <c r="Q189" i="2"/>
  <c r="AT485" i="3" s="1"/>
  <c r="AW485" i="3" s="1"/>
  <c r="Q185" i="2"/>
  <c r="AT186" i="3" s="1"/>
  <c r="AW186" i="3" s="1"/>
  <c r="Q181" i="2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190" i="3" s="1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O745" i="2"/>
  <c r="AO1041" i="3" s="1"/>
  <c r="AR1041" i="3" s="1"/>
  <c r="O521" i="2"/>
  <c r="O470" i="2"/>
  <c r="AO766" i="3" s="1"/>
  <c r="AR766" i="3" s="1"/>
  <c r="O825" i="2"/>
  <c r="O509" i="2"/>
  <c r="AO805" i="3" s="1"/>
  <c r="AR805" i="3" s="1"/>
  <c r="O859" i="2"/>
  <c r="AO1155" i="3" s="1"/>
  <c r="AR1155" i="3" s="1"/>
  <c r="O765" i="2"/>
  <c r="AO1061" i="3" s="1"/>
  <c r="AR1061" i="3" s="1"/>
  <c r="O673" i="2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25" i="3"/>
  <c r="AR625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O749" i="2"/>
  <c r="AO1045" i="3" s="1"/>
  <c r="AR1045" i="3" s="1"/>
  <c r="O697" i="2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656" i="3"/>
  <c r="AR656" i="3" s="1"/>
  <c r="AO721" i="3"/>
  <c r="AR721" i="3" s="1"/>
  <c r="AO593" i="3"/>
  <c r="AR593" i="3" s="1"/>
  <c r="AO553" i="3"/>
  <c r="AR55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AO965" i="3" s="1"/>
  <c r="AR965" i="3" s="1"/>
  <c r="O613" i="2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85" i="3"/>
  <c r="AW585" i="3" s="1"/>
  <c r="AT521" i="3"/>
  <c r="AW52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O253" i="2"/>
  <c r="O229" i="2"/>
  <c r="O205" i="2"/>
  <c r="AO501" i="3" s="1"/>
  <c r="AR501" i="3" s="1"/>
  <c r="O177" i="2"/>
  <c r="AO473" i="3" s="1"/>
  <c r="AR473" i="3" s="1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O473" i="2"/>
  <c r="AO769" i="3" s="1"/>
  <c r="AR769" i="3" s="1"/>
  <c r="O445" i="2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O173" i="2"/>
  <c r="O145" i="2"/>
  <c r="AO441" i="3" s="1"/>
  <c r="AR441" i="3" s="1"/>
  <c r="O125" i="2"/>
  <c r="AO421" i="3" s="1"/>
  <c r="AR421" i="3" s="1"/>
  <c r="O97" i="2"/>
  <c r="O81" i="2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360" i="3" s="1"/>
  <c r="AW360" i="3" s="1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340" i="3" s="1"/>
  <c r="AW340" i="3" s="1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328" i="3" s="1"/>
  <c r="AW328" i="3" s="1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611" i="3"/>
  <c r="AW611" i="3" s="1"/>
  <c r="Q311" i="2"/>
  <c r="AT312" i="3" s="1"/>
  <c r="AW312" i="3" s="1"/>
  <c r="AT607" i="3"/>
  <c r="AW607" i="3" s="1"/>
  <c r="Q307" i="2"/>
  <c r="AT308" i="3" s="1"/>
  <c r="AW308" i="3" s="1"/>
  <c r="AT603" i="3"/>
  <c r="AW603" i="3" s="1"/>
  <c r="Q303" i="2"/>
  <c r="AT599" i="3"/>
  <c r="AW599" i="3" s="1"/>
  <c r="Q299" i="2"/>
  <c r="AT300" i="3" s="1"/>
  <c r="AW300" i="3" s="1"/>
  <c r="AT595" i="3"/>
  <c r="AW595" i="3" s="1"/>
  <c r="Q295" i="2"/>
  <c r="AT296" i="3" s="1"/>
  <c r="AW296" i="3" s="1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AT559" i="3"/>
  <c r="AW559" i="3" s="1"/>
  <c r="Q259" i="2"/>
  <c r="AT260" i="3" s="1"/>
  <c r="AW260" i="3" s="1"/>
  <c r="AT555" i="3"/>
  <c r="AW555" i="3" s="1"/>
  <c r="Q255" i="2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232" i="3" s="1"/>
  <c r="AW232" i="3" s="1"/>
  <c r="AT527" i="3"/>
  <c r="AW527" i="3" s="1"/>
  <c r="Q227" i="2"/>
  <c r="AT228" i="3" s="1"/>
  <c r="AW228" i="3" s="1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511" i="3"/>
  <c r="AW511" i="3" s="1"/>
  <c r="Q211" i="2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AT495" i="3"/>
  <c r="AW495" i="3" s="1"/>
  <c r="Q195" i="2"/>
  <c r="AT491" i="3"/>
  <c r="AW491" i="3" s="1"/>
  <c r="Q191" i="2"/>
  <c r="AT374" i="3" s="1"/>
  <c r="AW374" i="3" s="1"/>
  <c r="AT487" i="3"/>
  <c r="AW487" i="3" s="1"/>
  <c r="Q187" i="2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Q127" i="2"/>
  <c r="Q123" i="2"/>
  <c r="Q119" i="2"/>
  <c r="AT415" i="3" s="1"/>
  <c r="AW415" i="3" s="1"/>
  <c r="Q115" i="2"/>
  <c r="Q111" i="2"/>
  <c r="Q107" i="2"/>
  <c r="Q103" i="2"/>
  <c r="AT399" i="3" s="1"/>
  <c r="AW399" i="3" s="1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Q348" i="2"/>
  <c r="Q340" i="2"/>
  <c r="AT636" i="3" s="1"/>
  <c r="AW636" i="3" s="1"/>
  <c r="Q332" i="2"/>
  <c r="Q324" i="2"/>
  <c r="Q316" i="2"/>
  <c r="Q308" i="2"/>
  <c r="AT604" i="3" s="1"/>
  <c r="AW604" i="3" s="1"/>
  <c r="Q300" i="2"/>
  <c r="Q292" i="2"/>
  <c r="Q284" i="2"/>
  <c r="Q276" i="2"/>
  <c r="AT572" i="3" s="1"/>
  <c r="AW572" i="3" s="1"/>
  <c r="Q268" i="2"/>
  <c r="Q260" i="2"/>
  <c r="Q252" i="2"/>
  <c r="Q244" i="2"/>
  <c r="AT540" i="3" s="1"/>
  <c r="AW540" i="3" s="1"/>
  <c r="Q236" i="2"/>
  <c r="Q228" i="2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/>
  <c r="AW664" i="3" s="1"/>
  <c r="Q360" i="2"/>
  <c r="Q352" i="2"/>
  <c r="AT353" i="3" s="1"/>
  <c r="AW353" i="3" s="1"/>
  <c r="Q344" i="2"/>
  <c r="Q336" i="2"/>
  <c r="AT337" i="3" s="1"/>
  <c r="AW337" i="3" s="1"/>
  <c r="AT632" i="3"/>
  <c r="AW632" i="3" s="1"/>
  <c r="Q328" i="2"/>
  <c r="Q320" i="2"/>
  <c r="AT321" i="3" s="1"/>
  <c r="AW321" i="3" s="1"/>
  <c r="Q312" i="2"/>
  <c r="Q304" i="2"/>
  <c r="AT305" i="3" s="1"/>
  <c r="AW305" i="3" s="1"/>
  <c r="AT600" i="3"/>
  <c r="AW600" i="3" s="1"/>
  <c r="Q296" i="2"/>
  <c r="Q288" i="2"/>
  <c r="AT289" i="3" s="1"/>
  <c r="AW289" i="3" s="1"/>
  <c r="Q280" i="2"/>
  <c r="Q272" i="2"/>
  <c r="AT273" i="3" s="1"/>
  <c r="AW273" i="3" s="1"/>
  <c r="AT568" i="3"/>
  <c r="AW568" i="3" s="1"/>
  <c r="Q264" i="2"/>
  <c r="Q256" i="2"/>
  <c r="AT257" i="3" s="1"/>
  <c r="AW257" i="3" s="1"/>
  <c r="Q248" i="2"/>
  <c r="Q240" i="2"/>
  <c r="AT241" i="3" s="1"/>
  <c r="AW241" i="3" s="1"/>
  <c r="AT536" i="3"/>
  <c r="AW536" i="3" s="1"/>
  <c r="Q232" i="2"/>
  <c r="Q224" i="2"/>
  <c r="AT225" i="3" s="1"/>
  <c r="AW225" i="3" s="1"/>
  <c r="Q216" i="2"/>
  <c r="Q208" i="2"/>
  <c r="AT209" i="3" s="1"/>
  <c r="AW209" i="3" s="1"/>
  <c r="AT504" i="3"/>
  <c r="AW504" i="3" s="1"/>
  <c r="Q200" i="2"/>
  <c r="Q192" i="2"/>
  <c r="AT193" i="3" s="1"/>
  <c r="AW193" i="3" s="1"/>
  <c r="Q184" i="2"/>
  <c r="Q176" i="2"/>
  <c r="AT177" i="3" s="1"/>
  <c r="AW177" i="3" s="1"/>
  <c r="AT472" i="3"/>
  <c r="AW472" i="3" s="1"/>
  <c r="Q168" i="2"/>
  <c r="AT464" i="3" s="1"/>
  <c r="AW464" i="3" s="1"/>
  <c r="Q160" i="2"/>
  <c r="AT161" i="3" s="1"/>
  <c r="AW161" i="3" s="1"/>
  <c r="Q152" i="2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AT380" i="3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650" i="3" s="1"/>
  <c r="AW650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522" i="3" s="1"/>
  <c r="AW522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490" i="3" s="1"/>
  <c r="AW490" i="3" s="1"/>
  <c r="Q190" i="2"/>
  <c r="Q186" i="2"/>
  <c r="AT369" i="3" s="1"/>
  <c r="AW369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446" i="3" s="1"/>
  <c r="AW446" i="3" s="1"/>
  <c r="Q146" i="2"/>
  <c r="AT147" i="3" s="1"/>
  <c r="AW147" i="3" s="1"/>
  <c r="Q142" i="2"/>
  <c r="Q138" i="2"/>
  <c r="AT139" i="3" s="1"/>
  <c r="AW139" i="3" s="1"/>
  <c r="AT434" i="3"/>
  <c r="AW434" i="3" s="1"/>
  <c r="Q134" i="2"/>
  <c r="Q130" i="2"/>
  <c r="Q126" i="2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AT402" i="3"/>
  <c r="AW402" i="3" s="1"/>
  <c r="Q102" i="2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3" i="3"/>
  <c r="AR483" i="3" s="1"/>
  <c r="AO475" i="3"/>
  <c r="AR475" i="3" s="1"/>
  <c r="AO467" i="3"/>
  <c r="AR467" i="3" s="1"/>
  <c r="AO459" i="3"/>
  <c r="AR459" i="3" s="1"/>
  <c r="AO451" i="3"/>
  <c r="AR451" i="3" s="1"/>
  <c r="AO443" i="3"/>
  <c r="AR443" i="3" s="1"/>
  <c r="AO435" i="3"/>
  <c r="AR435" i="3" s="1"/>
  <c r="AO427" i="3"/>
  <c r="AR427" i="3" s="1"/>
  <c r="AO419" i="3"/>
  <c r="AR419" i="3" s="1"/>
  <c r="AO411" i="3"/>
  <c r="AR411" i="3" s="1"/>
  <c r="AO403" i="3"/>
  <c r="AR403" i="3" s="1"/>
  <c r="AO395" i="3"/>
  <c r="AR395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68" i="3"/>
  <c r="AR468" i="3" s="1"/>
  <c r="AO460" i="3"/>
  <c r="AR460" i="3" s="1"/>
  <c r="AO452" i="3"/>
  <c r="AR452" i="3" s="1"/>
  <c r="AO444" i="3"/>
  <c r="AR444" i="3" s="1"/>
  <c r="AO436" i="3"/>
  <c r="AR436" i="3" s="1"/>
  <c r="AO428" i="3"/>
  <c r="AR428" i="3" s="1"/>
  <c r="AO420" i="3"/>
  <c r="AR420" i="3" s="1"/>
  <c r="AO412" i="3"/>
  <c r="AR412" i="3" s="1"/>
  <c r="AO404" i="3"/>
  <c r="AR404" i="3" s="1"/>
  <c r="AO396" i="3"/>
  <c r="AR396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9" i="3"/>
  <c r="AR609" i="3" s="1"/>
  <c r="AO589" i="3"/>
  <c r="AR589" i="3" s="1"/>
  <c r="AO557" i="3"/>
  <c r="AR557" i="3" s="1"/>
  <c r="AO529" i="3"/>
  <c r="AR529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86" i="3" l="1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191" i="3"/>
  <c r="AW191" i="3" s="1"/>
  <c r="AT373" i="3"/>
  <c r="AW373" i="3" s="1"/>
  <c r="AT404" i="3"/>
  <c r="AW404" i="3" s="1"/>
  <c r="AT109" i="3"/>
  <c r="AW109" i="3" s="1"/>
  <c r="AT185" i="3"/>
  <c r="AW185" i="3" s="1"/>
  <c r="AT480" i="3"/>
  <c r="AW480" i="3" s="1"/>
  <c r="AT249" i="3"/>
  <c r="AW249" i="3" s="1"/>
  <c r="AT544" i="3"/>
  <c r="AW544" i="3" s="1"/>
  <c r="AT313" i="3"/>
  <c r="AW313" i="3" s="1"/>
  <c r="AT608" i="3"/>
  <c r="AW608" i="3" s="1"/>
  <c r="AT149" i="3"/>
  <c r="AW149" i="3" s="1"/>
  <c r="AT444" i="3"/>
  <c r="AW444" i="3" s="1"/>
  <c r="AT181" i="3"/>
  <c r="AW181" i="3" s="1"/>
  <c r="AT476" i="3"/>
  <c r="AW476" i="3" s="1"/>
  <c r="AT182" i="3"/>
  <c r="AW182" i="3" s="1"/>
  <c r="AT477" i="3"/>
  <c r="AW477" i="3" s="1"/>
  <c r="AT210" i="3"/>
  <c r="AW210" i="3" s="1"/>
  <c r="AT505" i="3"/>
  <c r="AW505" i="3" s="1"/>
  <c r="AT274" i="3"/>
  <c r="AW274" i="3" s="1"/>
  <c r="AT569" i="3"/>
  <c r="AW569" i="3" s="1"/>
  <c r="AT338" i="3"/>
  <c r="AW338" i="3" s="1"/>
  <c r="AT633" i="3"/>
  <c r="AW633" i="3" s="1"/>
  <c r="AT187" i="3"/>
  <c r="AW187" i="3" s="1"/>
  <c r="AT227" i="3"/>
  <c r="AW227" i="3" s="1"/>
  <c r="AT355" i="3"/>
  <c r="AW355" i="3" s="1"/>
  <c r="AT277" i="3"/>
  <c r="AW277" i="3" s="1"/>
  <c r="AT390" i="3"/>
  <c r="AW390" i="3" s="1"/>
  <c r="AT95" i="3"/>
  <c r="AW95" i="3" s="1"/>
  <c r="AT430" i="3"/>
  <c r="AW430" i="3" s="1"/>
  <c r="AT135" i="3"/>
  <c r="AW13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8" i="3"/>
  <c r="AW498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8" i="3"/>
  <c r="AW658" i="3" s="1"/>
  <c r="AT412" i="3"/>
  <c r="AW412" i="3" s="1"/>
  <c r="AT117" i="3"/>
  <c r="AW117" i="3" s="1"/>
  <c r="AT440" i="3"/>
  <c r="AW440" i="3" s="1"/>
  <c r="AT145" i="3"/>
  <c r="AW145" i="3" s="1"/>
  <c r="AT488" i="3"/>
  <c r="AW488" i="3" s="1"/>
  <c r="AT233" i="3"/>
  <c r="AW233" i="3" s="1"/>
  <c r="AT528" i="3"/>
  <c r="AW528" i="3" s="1"/>
  <c r="AT552" i="3"/>
  <c r="AW552" i="3" s="1"/>
  <c r="AT297" i="3"/>
  <c r="AW297" i="3" s="1"/>
  <c r="AT592" i="3"/>
  <c r="AW592" i="3" s="1"/>
  <c r="AT616" i="3"/>
  <c r="AW616" i="3" s="1"/>
  <c r="AT361" i="3"/>
  <c r="AW361" i="3" s="1"/>
  <c r="AT656" i="3"/>
  <c r="AW656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189" i="3"/>
  <c r="AW189" i="3" s="1"/>
  <c r="AT484" i="3"/>
  <c r="AW484" i="3" s="1"/>
  <c r="AT371" i="3"/>
  <c r="AW371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537" i="3"/>
  <c r="AW537" i="3" s="1"/>
  <c r="AT375" i="3"/>
  <c r="AW375" i="3" s="1"/>
  <c r="AT119" i="3"/>
  <c r="AW119" i="3" s="1"/>
  <c r="AT169" i="3"/>
  <c r="AW169" i="3" s="1"/>
  <c r="AT309" i="3"/>
  <c r="AW309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377" i="3"/>
  <c r="AW377" i="3" s="1"/>
  <c r="AT195" i="3"/>
  <c r="AW195" i="3" s="1"/>
  <c r="AT153" i="3"/>
  <c r="AW153" i="3" s="1"/>
  <c r="AT448" i="3"/>
  <c r="AW448" i="3" s="1"/>
  <c r="AT217" i="3"/>
  <c r="AW217" i="3" s="1"/>
  <c r="AT512" i="3"/>
  <c r="AW512" i="3" s="1"/>
  <c r="AT281" i="3"/>
  <c r="AW281" i="3" s="1"/>
  <c r="AT576" i="3"/>
  <c r="AW576" i="3" s="1"/>
  <c r="AT345" i="3"/>
  <c r="AW345" i="3" s="1"/>
  <c r="AT640" i="3"/>
  <c r="AW640" i="3" s="1"/>
  <c r="AT165" i="3"/>
  <c r="AW165" i="3" s="1"/>
  <c r="AT460" i="3"/>
  <c r="AW460" i="3" s="1"/>
  <c r="AT197" i="3"/>
  <c r="AW197" i="3" s="1"/>
  <c r="AT379" i="3"/>
  <c r="AW379" i="3" s="1"/>
  <c r="AT492" i="3"/>
  <c r="AW492" i="3" s="1"/>
  <c r="AT229" i="3"/>
  <c r="AW229" i="3" s="1"/>
  <c r="AT524" i="3"/>
  <c r="AW524" i="3" s="1"/>
  <c r="AT261" i="3"/>
  <c r="AW261" i="3" s="1"/>
  <c r="AT556" i="3"/>
  <c r="AW556" i="3" s="1"/>
  <c r="AT293" i="3"/>
  <c r="AW293" i="3" s="1"/>
  <c r="AT588" i="3"/>
  <c r="AW588" i="3" s="1"/>
  <c r="AT325" i="3"/>
  <c r="AW325" i="3" s="1"/>
  <c r="AT620" i="3"/>
  <c r="AW620" i="3" s="1"/>
  <c r="AT357" i="3"/>
  <c r="AW357" i="3" s="1"/>
  <c r="AT652" i="3"/>
  <c r="AW652" i="3" s="1"/>
  <c r="AT372" i="3"/>
  <c r="AW372" i="3" s="1"/>
  <c r="AT190" i="3"/>
  <c r="AW190" i="3" s="1"/>
  <c r="AT306" i="3"/>
  <c r="AW306" i="3" s="1"/>
  <c r="AT601" i="3"/>
  <c r="AW601" i="3" s="1"/>
  <c r="AT151" i="3"/>
  <c r="AW151" i="3" s="1"/>
  <c r="AT213" i="3"/>
  <c r="AW213" i="3" s="1"/>
  <c r="AT341" i="3"/>
  <c r="AW341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96" i="3"/>
  <c r="AW396" i="3" s="1"/>
  <c r="AT101" i="3"/>
  <c r="AW101" i="3" s="1"/>
  <c r="AT428" i="3"/>
  <c r="AW428" i="3" s="1"/>
  <c r="AT456" i="3"/>
  <c r="AW456" i="3" s="1"/>
  <c r="AT201" i="3"/>
  <c r="AW201" i="3" s="1"/>
  <c r="AT496" i="3"/>
  <c r="AW496" i="3" s="1"/>
  <c r="AT520" i="3"/>
  <c r="AW520" i="3" s="1"/>
  <c r="AT265" i="3"/>
  <c r="AW265" i="3" s="1"/>
  <c r="AT560" i="3"/>
  <c r="AW560" i="3" s="1"/>
  <c r="AT584" i="3"/>
  <c r="AW584" i="3" s="1"/>
  <c r="AT329" i="3"/>
  <c r="AW329" i="3" s="1"/>
  <c r="AT624" i="3"/>
  <c r="AW624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245" i="3"/>
  <c r="AW245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4" i="3"/>
  <c r="AW194" i="3" s="1"/>
  <c r="AT489" i="3"/>
  <c r="AW489" i="3" s="1"/>
  <c r="AT376" i="3"/>
  <c r="AW376" i="3" s="1"/>
  <c r="AT258" i="3"/>
  <c r="AW258" i="3" s="1"/>
  <c r="AT553" i="3"/>
  <c r="AW553" i="3" s="1"/>
  <c r="AT89" i="3"/>
  <c r="AW89" i="3" s="1"/>
  <c r="AT120" i="3"/>
  <c r="AW120" i="3" s="1"/>
  <c r="AT188" i="3"/>
  <c r="AW188" i="3" s="1"/>
  <c r="AT370" i="3"/>
  <c r="AW370" i="3" s="1"/>
  <c r="AT196" i="3"/>
  <c r="AW196" i="3" s="1"/>
  <c r="AT378" i="3"/>
  <c r="AW378" i="3" s="1"/>
  <c r="AT10" i="3"/>
  <c r="AW10" i="3" s="1"/>
  <c r="AT11" i="3"/>
  <c r="AW11" i="3" s="1"/>
  <c r="AT354" i="3"/>
  <c r="AW354" i="3" s="1"/>
  <c r="AT649" i="3"/>
  <c r="AW649" i="3" s="1"/>
  <c r="AT192" i="3"/>
  <c r="AW192" i="3" s="1"/>
  <c r="AT121" i="3"/>
  <c r="AW121" i="3" s="1"/>
  <c r="AT88" i="3"/>
  <c r="AW88" i="3" s="1"/>
  <c r="AO398" i="3"/>
  <c r="AR398" i="3" s="1"/>
  <c r="AO103" i="3"/>
  <c r="AR103" i="3" s="1"/>
  <c r="AO425" i="3"/>
  <c r="AR425" i="3" s="1"/>
  <c r="AO130" i="3"/>
  <c r="AR130" i="3" s="1"/>
  <c r="AO525" i="3"/>
  <c r="AR525" i="3" s="1"/>
  <c r="AO230" i="3"/>
  <c r="AR230" i="3" s="1"/>
  <c r="AO657" i="3"/>
  <c r="AR657" i="3" s="1"/>
  <c r="AO194" i="3"/>
  <c r="AR194" i="3" s="1"/>
  <c r="AO281" i="3"/>
  <c r="AR281" i="3" s="1"/>
  <c r="AO178" i="3"/>
  <c r="AR178" i="3" s="1"/>
  <c r="AO250" i="3"/>
  <c r="AR250" i="3" s="1"/>
  <c r="AO306" i="3"/>
  <c r="AR306" i="3" s="1"/>
  <c r="AO11" i="3"/>
  <c r="AR11" i="3" s="1"/>
  <c r="AO107" i="3"/>
  <c r="AR107" i="3" s="1"/>
  <c r="AO143" i="3"/>
  <c r="AR143" i="3" s="1"/>
  <c r="AO497" i="3"/>
  <c r="AR497" i="3" s="1"/>
  <c r="AO541" i="3"/>
  <c r="AR541" i="3" s="1"/>
  <c r="AO605" i="3"/>
  <c r="AR605" i="3" s="1"/>
  <c r="AO637" i="3"/>
  <c r="AR637" i="3" s="1"/>
  <c r="AO380" i="3"/>
  <c r="AR380" i="3" s="1"/>
  <c r="AO400" i="3"/>
  <c r="AR400" i="3" s="1"/>
  <c r="AO416" i="3"/>
  <c r="AR416" i="3" s="1"/>
  <c r="AO432" i="3"/>
  <c r="AR432" i="3" s="1"/>
  <c r="AO448" i="3"/>
  <c r="AR448" i="3" s="1"/>
  <c r="AO464" i="3"/>
  <c r="AR464" i="3" s="1"/>
  <c r="AO480" i="3"/>
  <c r="AR480" i="3" s="1"/>
  <c r="AO383" i="3"/>
  <c r="AR383" i="3" s="1"/>
  <c r="AO399" i="3"/>
  <c r="AR399" i="3" s="1"/>
  <c r="AO415" i="3"/>
  <c r="AR415" i="3" s="1"/>
  <c r="AO431" i="3"/>
  <c r="AR431" i="3" s="1"/>
  <c r="AO447" i="3"/>
  <c r="AR447" i="3" s="1"/>
  <c r="AO463" i="3"/>
  <c r="AR463" i="3" s="1"/>
  <c r="AO479" i="3"/>
  <c r="AR479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585" i="3"/>
  <c r="AR585" i="3" s="1"/>
  <c r="AO648" i="3"/>
  <c r="AR648" i="3" s="1"/>
  <c r="AO537" i="3"/>
  <c r="AR537" i="3" s="1"/>
  <c r="AO242" i="3"/>
  <c r="AR242" i="3" s="1"/>
  <c r="AO617" i="3"/>
  <c r="AR617" i="3" s="1"/>
  <c r="AO218" i="3"/>
  <c r="AR218" i="3" s="1"/>
  <c r="AO318" i="3"/>
  <c r="AR318" i="3" s="1"/>
  <c r="AO366" i="3"/>
  <c r="AR366" i="3" s="1"/>
  <c r="AO126" i="3"/>
  <c r="AR126" i="3" s="1"/>
  <c r="AO206" i="3"/>
  <c r="AR206" i="3" s="1"/>
  <c r="AO266" i="3"/>
  <c r="AR266" i="3" s="1"/>
  <c r="AO115" i="3"/>
  <c r="AR115" i="3" s="1"/>
  <c r="AO151" i="3"/>
  <c r="AR151" i="3" s="1"/>
  <c r="AO450" i="3"/>
  <c r="AR450" i="3" s="1"/>
  <c r="AO155" i="3"/>
  <c r="AR155" i="3" s="1"/>
  <c r="AO393" i="3"/>
  <c r="AR393" i="3" s="1"/>
  <c r="AO98" i="3"/>
  <c r="AR98" i="3" s="1"/>
  <c r="AO493" i="3"/>
  <c r="AR493" i="3" s="1"/>
  <c r="AO198" i="3"/>
  <c r="AR198" i="3" s="1"/>
  <c r="AO565" i="3"/>
  <c r="AR565" i="3" s="1"/>
  <c r="AO270" i="3"/>
  <c r="AR270" i="3" s="1"/>
  <c r="AO552" i="3"/>
  <c r="AR552" i="3" s="1"/>
  <c r="AO257" i="3"/>
  <c r="AR257" i="3" s="1"/>
  <c r="AO629" i="3"/>
  <c r="AR629" i="3" s="1"/>
  <c r="AO334" i="3"/>
  <c r="AR334" i="3" s="1"/>
  <c r="AO146" i="3"/>
  <c r="AR146" i="3" s="1"/>
  <c r="AO282" i="3"/>
  <c r="AR282" i="3" s="1"/>
  <c r="AO346" i="3"/>
  <c r="AR346" i="3" s="1"/>
  <c r="AO91" i="3"/>
  <c r="AR91" i="3" s="1"/>
  <c r="AO127" i="3"/>
  <c r="AR127" i="3" s="1"/>
  <c r="AO159" i="3"/>
  <c r="AR159" i="3" s="1"/>
  <c r="AO573" i="3"/>
  <c r="AR573" i="3" s="1"/>
  <c r="AO621" i="3"/>
  <c r="AR621" i="3" s="1"/>
  <c r="AO392" i="3"/>
  <c r="AR392" i="3" s="1"/>
  <c r="AO408" i="3"/>
  <c r="AR408" i="3" s="1"/>
  <c r="AO424" i="3"/>
  <c r="AR424" i="3" s="1"/>
  <c r="AO440" i="3"/>
  <c r="AR440" i="3" s="1"/>
  <c r="AO456" i="3"/>
  <c r="AR456" i="3" s="1"/>
  <c r="AO472" i="3"/>
  <c r="AR472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87" i="3"/>
  <c r="AR487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97" i="3"/>
  <c r="AR597" i="3" s="1"/>
  <c r="AO302" i="3"/>
  <c r="AR302" i="3" s="1"/>
  <c r="AO581" i="3"/>
  <c r="AR581" i="3" s="1"/>
  <c r="AO286" i="3"/>
  <c r="AR286" i="3" s="1"/>
  <c r="AO653" i="3"/>
  <c r="AR653" i="3" s="1"/>
  <c r="AO376" i="3"/>
  <c r="AR376" i="3" s="1"/>
  <c r="AO374" i="3"/>
  <c r="AR374" i="3" s="1"/>
  <c r="AO89" i="3"/>
  <c r="AR89" i="3" s="1"/>
  <c r="AO162" i="3"/>
  <c r="AR162" i="3" s="1"/>
  <c r="AO99" i="3"/>
  <c r="AR99" i="3" s="1"/>
  <c r="AO135" i="3"/>
  <c r="AR13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<sst xmlns="http://schemas.openxmlformats.org/spreadsheetml/2006/main" count="1435" uniqueCount="107">
  <si>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</si>
  <si>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</si>
  <si>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</si>
  <si>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</si>
  <si>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</si>
  <si>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</si>
  <si>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</si>
  <si>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</si>
  <si>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</si>
  <si>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</si>
  <si>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</si>
  <si>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</si>
  <si>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</si>
  <si>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</si>
  <si>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</si>
  <si>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</si>
  <si>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</si>
  <si>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</si>
  <si>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</si>
  <si>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</si>
  <si>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</si>
  <si>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</si>
  <si>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</si>
  <si>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</si>
  <si>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</si>
  <si>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</si>
  <si>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</si>
  <si>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</si>
  <si>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</si>
  <si>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</si>
  <si>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</si>
  <si>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</si>
  <si>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</si>
  <si>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</si>
  <si>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</si>
  <si>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</si>
  <si>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</si>
  <si>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</si>
  <si>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</si>
  <si>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</si>
  <si>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</si>
  <si>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</si>
  <si>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</si>
  <si>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</si>
  <si>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</si>
  <si>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</si>
  <si>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</si>
  <si>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</si>
  <si>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</si>
  <si>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</si>
  <si>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</si>
  <si>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</si>
  <si>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</si>
  <si>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</si>
  <si>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</si>
  <si>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</si>
  <si>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</si>
  <si>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</si>
  <si>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</si>
  <si>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</si>
  <si>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</si>
  <si>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</si>
  <si>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</si>
  <si>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</si>
  <si>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</si>
  <si>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</si>
  <si>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</si>
  <si>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</si>
  <si>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</si>
  <si>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</si>
  <si>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</si>
  <si>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</si>
  <si>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</si>
  <si>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</si>
  <si>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</si>
  <si>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</si>
  <si>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</si>
  <si>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</si>
  <si>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</si>
  <si>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</si>
  <si>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</si>
  <si>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</si>
  <si>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</si>
  <si>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</si>
  <si>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</si>
  <si>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</si>
  <si>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</si>
  <si>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101672</t>
  </si>
  <si>
    <t>Zayo</t>
  </si>
  <si>
    <t>Lindsey Bonham</t>
  </si>
  <si>
    <t>Robert Hammond</t>
  </si>
  <si>
    <t>Meet-Me HH N/o 306 Ellingson Rd</t>
  </si>
  <si>
    <t>Auburn, WA</t>
  </si>
  <si>
    <t>155142: CUST-ENT-W-1</t>
  </si>
  <si>
    <t>144</t>
  </si>
  <si>
    <t>South to AT&amp;T site Algona/ 10031019</t>
  </si>
  <si>
    <t>1</t>
  </si>
  <si>
    <t>ISO-0115557</t>
  </si>
  <si>
    <t>AT&amp;T ALGONA RR: 4C</t>
  </si>
  <si>
    <t>FOSC 450C</t>
  </si>
  <si>
    <t>OFS</t>
  </si>
  <si>
    <t>MICRO</t>
  </si>
  <si>
    <t>WA-B39</t>
  </si>
  <si>
    <t>East to SP-104326</t>
  </si>
  <si>
    <t>Meet-Me Vault</t>
  </si>
  <si>
    <t>2.0</t>
  </si>
  <si>
    <t>West toward Milwaukee Ave (SP-11069)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</si>
</sst>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61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491218</xdr:colOff>
      <xdr:row>0</xdr:row>
      <xdr:rowOff>0</xdr:rowOff>
    </xdr:from>
    <xdr:to>
      <xdr:col>2</xdr:col>
      <xdr:colOff>5901418</xdr:colOff>
      <xdr:row>5</xdr:row>
      <xdr:rowOff>134711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9418" y="0"/>
          <a:ext cx="5410200" cy="6192611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5</xdr:row>
      <xdr:rowOff>153760</xdr:rowOff>
    </xdr:from>
    <xdr:to>
      <xdr:col>2</xdr:col>
      <xdr:colOff>3836610</xdr:colOff>
      <xdr:row>21</xdr:row>
      <xdr:rowOff>81642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6211660"/>
          <a:ext cx="4560510" cy="2585357"/>
        </a:xfrm>
        <a:prstGeom prst="rect">
          <a:avLst/>
        </a:prstGeom>
      </xdr:spPr>
    </xdr:pic>
    <xdr:clientData/>
  </xdr:twoCellAnchor>
  <xdr:twoCellAnchor editAs="oneCell">
    <xdr:from>
      <xdr:col>2</xdr:col>
      <xdr:colOff>3815443</xdr:colOff>
      <xdr:row>5</xdr:row>
      <xdr:rowOff>153760</xdr:rowOff>
    </xdr:from>
    <xdr:to>
      <xdr:col>6</xdr:col>
      <xdr:colOff>230414</xdr:colOff>
      <xdr:row>21</xdr:row>
      <xdr:rowOff>119742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3643" y="6211660"/>
          <a:ext cx="4635046" cy="262345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21</xdr:row>
      <xdr:rowOff>81642</xdr:rowOff>
    </xdr:from>
    <xdr:to>
      <xdr:col>2</xdr:col>
      <xdr:colOff>3114760</xdr:colOff>
      <xdr:row>64</xdr:row>
      <xdr:rowOff>24492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50" y="8797017"/>
          <a:ext cx="3857710" cy="6905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3101068</xdr:colOff>
      <xdr:row>21</xdr:row>
      <xdr:rowOff>72118</xdr:rowOff>
    </xdr:from>
    <xdr:to>
      <xdr:col>3</xdr:col>
      <xdr:colOff>132840</xdr:colOff>
      <xdr:row>64</xdr:row>
      <xdr:rowOff>81643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9268" y="8787493"/>
          <a:ext cx="3889772" cy="6972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105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104</v>
      </c>
      <c r="C41" s="316" t="s">
        <v>88</v>
      </c>
      <c r="D41" s="316" t="s">
        <v>91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99</v>
      </c>
      <c r="C45" s="307"/>
      <c r="D45" s="310" t="str">
        <f>CONCATENATE('Cable Info'!C11,"  ",'Cable Info'!C18,"   ",'Cable Info'!C25,"  ",'Cable Info'!C32,"   ",'Cable Info'!C39,"   ",'Cable Info'!C46)</f>
        <v xml:space="preserve">WA-B39  155142: CUST-ENT-W-1   WA-B39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89</v>
      </c>
      <c r="C50" s="291">
        <v>42772</v>
      </c>
      <c r="D50" s="293" t="s">
        <v>90</v>
      </c>
      <c r="E50" s="29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101672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60" priority="2">
      <formula>B$41="?"</formula>
    </cfRule>
  </conditionalFormatting>
  <conditionalFormatting sqref="B45:D46">
    <cfRule type="expression" dxfId="5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101672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102</v>
      </c>
      <c r="D11" s="323" t="s">
        <v>106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94</v>
      </c>
      <c r="C13" s="331" t="s">
        <v>100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93</v>
      </c>
      <c r="D18" s="323" t="s">
        <v>95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94</v>
      </c>
      <c r="C20" s="331" t="s">
        <v>101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102</v>
      </c>
      <c r="D25" s="323" t="s">
        <v>103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94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58" priority="20">
      <formula>$B$18=""</formula>
    </cfRule>
  </conditionalFormatting>
  <conditionalFormatting sqref="C24:F29 B26:B29">
    <cfRule type="expression" dxfId="57" priority="19">
      <formula>$B$25=""</formula>
    </cfRule>
  </conditionalFormatting>
  <conditionalFormatting sqref="C31:F36 B33:B36">
    <cfRule type="expression" dxfId="56" priority="16">
      <formula>$B$32=""</formula>
    </cfRule>
  </conditionalFormatting>
  <conditionalFormatting sqref="C38:F43 B40:B43">
    <cfRule type="expression" dxfId="55" priority="14">
      <formula>$B$39=""</formula>
    </cfRule>
  </conditionalFormatting>
  <conditionalFormatting sqref="C45:F50 B47:B50">
    <cfRule type="expression" dxfId="54" priority="12">
      <formula>$B$46=""</formula>
    </cfRule>
  </conditionalFormatting>
  <conditionalFormatting sqref="B17:B18">
    <cfRule type="expression" dxfId="53" priority="10">
      <formula>$B$18=""</formula>
    </cfRule>
  </conditionalFormatting>
  <conditionalFormatting sqref="B24:B25">
    <cfRule type="expression" dxfId="52" priority="9">
      <formula>$B$25=""</formula>
    </cfRule>
  </conditionalFormatting>
  <conditionalFormatting sqref="B31:B32">
    <cfRule type="expression" dxfId="51" priority="8">
      <formula>$B$32=""</formula>
    </cfRule>
  </conditionalFormatting>
  <conditionalFormatting sqref="B38:B39">
    <cfRule type="expression" dxfId="50" priority="7">
      <formula>$B$39=""</formula>
    </cfRule>
  </conditionalFormatting>
  <conditionalFormatting sqref="B45:B46">
    <cfRule type="expression" dxfId="49" priority="6">
      <formula>$B$46=""</formula>
    </cfRule>
  </conditionalFormatting>
  <conditionalFormatting sqref="D26:D29">
    <cfRule type="expression" dxfId="48" priority="5">
      <formula>$B$18=""</formula>
    </cfRule>
  </conditionalFormatting>
  <conditionalFormatting sqref="D33:D36">
    <cfRule type="expression" dxfId="47" priority="4">
      <formula>$B$18=""</formula>
    </cfRule>
  </conditionalFormatting>
  <conditionalFormatting sqref="D40:D43">
    <cfRule type="expression" dxfId="46" priority="3">
      <formula>$B$18=""</formula>
    </cfRule>
  </conditionalFormatting>
  <conditionalFormatting sqref="D47:D50">
    <cfRule type="expression" dxfId="4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101672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44" priority="14">
      <formula>$B$18=""</formula>
    </cfRule>
  </conditionalFormatting>
  <conditionalFormatting sqref="C24:F29 B26:B29">
    <cfRule type="expression" dxfId="43" priority="13">
      <formula>$B$25=""</formula>
    </cfRule>
  </conditionalFormatting>
  <conditionalFormatting sqref="C31:F36 B33:B36">
    <cfRule type="expression" dxfId="42" priority="12">
      <formula>$B$32=""</formula>
    </cfRule>
  </conditionalFormatting>
  <conditionalFormatting sqref="C38:F43 B40:B43">
    <cfRule type="expression" dxfId="41" priority="11">
      <formula>$B$39=""</formula>
    </cfRule>
  </conditionalFormatting>
  <conditionalFormatting sqref="C45:F50 B47:B50">
    <cfRule type="expression" dxfId="40" priority="10">
      <formula>$B$46=""</formula>
    </cfRule>
  </conditionalFormatting>
  <conditionalFormatting sqref="B17:B18">
    <cfRule type="expression" dxfId="39" priority="9">
      <formula>$B$18=""</formula>
    </cfRule>
  </conditionalFormatting>
  <conditionalFormatting sqref="B24:B25">
    <cfRule type="expression" dxfId="38" priority="8">
      <formula>$B$25=""</formula>
    </cfRule>
  </conditionalFormatting>
  <conditionalFormatting sqref="B31:B32">
    <cfRule type="expression" dxfId="37" priority="7">
      <formula>$B$32=""</formula>
    </cfRule>
  </conditionalFormatting>
  <conditionalFormatting sqref="B38:B39">
    <cfRule type="expression" dxfId="36" priority="6">
      <formula>$B$39=""</formula>
    </cfRule>
  </conditionalFormatting>
  <conditionalFormatting sqref="B45:B46">
    <cfRule type="expression" dxfId="35" priority="5">
      <formula>$B$46=""</formula>
    </cfRule>
  </conditionalFormatting>
  <conditionalFormatting sqref="D26:D29">
    <cfRule type="expression" dxfId="34" priority="4">
      <formula>$B$18=""</formula>
    </cfRule>
  </conditionalFormatting>
  <conditionalFormatting sqref="D33:D36">
    <cfRule type="expression" dxfId="33" priority="3">
      <formula>$B$18=""</formula>
    </cfRule>
  </conditionalFormatting>
  <conditionalFormatting sqref="D40:D43">
    <cfRule type="expression" dxfId="32" priority="2">
      <formula>$B$18=""</formula>
    </cfRule>
  </conditionalFormatting>
  <conditionalFormatting sqref="D47:D50">
    <cfRule type="expression" dxfId="3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101672</v>
      </c>
      <c r="C3" s="221"/>
      <c r="D3" s="221"/>
      <c r="E3" s="221"/>
      <c r="F3" s="348" t="str">
        <f>'Cover - Location Info'!J10</f>
        <v>2.0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21" sqref="CL2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WA-B39</v>
      </c>
      <c r="AI1" s="120" t="s">
        <v>17</v>
      </c>
      <c r="AJ1" s="121" t="s">
        <v>12</v>
      </c>
      <c r="AM1" s="121" t="str">
        <f>AF1</f>
        <v>[A] WA-B39</v>
      </c>
      <c r="AN1" s="121" t="s">
        <v>17</v>
      </c>
      <c r="AO1" s="121" t="s">
        <v>13</v>
      </c>
      <c r="AR1" s="121" t="str">
        <f>AF2</f>
        <v>[B] 155142: CUST-ENT-W-1</v>
      </c>
      <c r="AS1" s="121" t="s">
        <v>17</v>
      </c>
      <c r="AT1" s="121" t="s">
        <v>36</v>
      </c>
      <c r="AW1" s="121" t="str">
        <f>AF3</f>
        <v>[C] WA-B39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155142: CUST-ENT-W-1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101672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WA-B39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WA-B39</v>
      </c>
      <c r="D10" s="243" t="s">
        <v>96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96</v>
      </c>
      <c r="M10" s="114" t="str">
        <f>IFERROR(IF(P10="","",IF((COUNTIF('Cable Info'!$B$11:$C$50,P10)=0),VLOOKUP(P10,'Cable Info (2)'!$B$11:$C$50,2,FALSE),(VLOOKUP(P10,'Cable Info'!$B$11:$C$50,2,FALSE)))),"NO SUCH EXIT")</f>
        <v>155142: CUST-ENT-W-1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42682</v>
      </c>
      <c r="U10" s="132">
        <v>42702</v>
      </c>
      <c r="V10" s="133" t="s">
        <v>10</v>
      </c>
      <c r="W10" s="133" t="s">
        <v>97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98</v>
      </c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WA-B39</v>
      </c>
      <c r="D11" s="244" t="s">
        <v>96</v>
      </c>
      <c r="E11" s="260">
        <v>3</v>
      </c>
      <c r="F11" s="105" t="s">
        <v>45</v>
      </c>
      <c r="G11" s="263">
        <v>4</v>
      </c>
      <c r="H11" s="115">
        <f>IF(G11="","",((E11-G11)-1)*(-1))</f>
        <v>2</v>
      </c>
      <c r="I11" s="265">
        <v>3</v>
      </c>
      <c r="J11" s="105" t="s">
        <v>45</v>
      </c>
      <c r="K11" s="268">
        <v>4</v>
      </c>
      <c r="L11" s="247" t="s">
        <v>96</v>
      </c>
      <c r="M11" s="115" t="str">
        <f>IFERROR(IF(P11="","",IF((COUNTIF('Cable Info'!$B$11:$C$50,P11)=0),VLOOKUP(P11,'Cable Info (2)'!$B$11:$C$50,2,FALSE),(VLOOKUP(P11,'Cable Info'!$B$11:$C$50,2,FALSE)))),"NO SUCH EXIT")</f>
        <v>155142: CUST-ENT-W-1</v>
      </c>
      <c r="N11" s="134"/>
      <c r="O11" s="180"/>
      <c r="P11" s="135" t="s">
        <v>13</v>
      </c>
      <c r="Q11" s="190"/>
      <c r="R11" s="131" t="s">
        <v>59</v>
      </c>
      <c r="S11" s="131" t="s">
        <v>61</v>
      </c>
      <c r="T11" s="132">
        <v>42772</v>
      </c>
      <c r="U11" s="132"/>
      <c r="V11" s="133" t="s">
        <v>105</v>
      </c>
      <c r="W11" s="133" t="s">
        <v>97</v>
      </c>
      <c r="X11" s="195">
        <f t="shared" ref="X11" si="6">IF(V11="","",IF(R11="","",IF(S11="","",IF(R11="SPLICED",(IF(S11="SPLICE",0,9)),IF(V11=$U$3,(IF(S11="BREAK",12,11)),IF(S11="BREAK",2,1))))))</f>
        <v>12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98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WA-B39</v>
      </c>
      <c r="D12" s="244" t="s">
        <v>96</v>
      </c>
      <c r="E12" s="260">
        <v>5</v>
      </c>
      <c r="F12" s="105" t="s">
        <v>45</v>
      </c>
      <c r="G12" s="263">
        <v>12</v>
      </c>
      <c r="H12" s="115">
        <f t="shared" ref="H12" si="17">IF(G12="","",((E12-G12)-1)*(-1))</f>
        <v>8</v>
      </c>
      <c r="I12" s="265">
        <v>5</v>
      </c>
      <c r="J12" s="105" t="s">
        <v>45</v>
      </c>
      <c r="K12" s="268">
        <v>12</v>
      </c>
      <c r="L12" s="247" t="s">
        <v>96</v>
      </c>
      <c r="M12" s="115" t="str">
        <f>IFERROR(IF(P12="","",IF((COUNTIF('Cable Info'!$B$11:$C$50,P12)=0),VLOOKUP(P12,'Cable Info (2)'!$B$11:$C$50,2,FALSE),(VLOOKUP(P12,'Cable Info'!$B$11:$C$50,2,FALSE)))),"NO SUCH EXIT")</f>
        <v>155142: CUST-ENT-W-1</v>
      </c>
      <c r="N12" s="134"/>
      <c r="O12" s="180"/>
      <c r="P12" s="135" t="s">
        <v>13</v>
      </c>
      <c r="Q12" s="190"/>
      <c r="R12" s="131" t="s">
        <v>60</v>
      </c>
      <c r="S12" s="131" t="s">
        <v>52</v>
      </c>
      <c r="T12" s="132">
        <v>42682</v>
      </c>
      <c r="U12" s="132">
        <v>42702</v>
      </c>
      <c r="V12" s="133" t="s">
        <v>10</v>
      </c>
      <c r="W12" s="133" t="s">
        <v>97</v>
      </c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8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WA-B39</v>
      </c>
      <c r="D14" s="244" t="s">
        <v>96</v>
      </c>
      <c r="E14" s="260">
        <v>3</v>
      </c>
      <c r="F14" s="105" t="s">
        <v>45</v>
      </c>
      <c r="G14" s="263">
        <v>4</v>
      </c>
      <c r="H14" s="115">
        <f t="shared" si="29"/>
        <v>2</v>
      </c>
      <c r="I14" s="265">
        <v>3</v>
      </c>
      <c r="J14" s="105" t="s">
        <v>45</v>
      </c>
      <c r="K14" s="268">
        <v>4</v>
      </c>
      <c r="L14" s="247" t="s">
        <v>96</v>
      </c>
      <c r="M14" s="115" t="str">
        <f>IFERROR(IF(P14="","",IF((COUNTIF('Cable Info'!$B$11:$C$50,P14)=0),VLOOKUP(P14,'Cable Info (2)'!$B$11:$C$50,2,FALSE),(VLOOKUP(P14,'Cable Info'!$B$11:$C$50,2,FALSE)))),"NO SUCH EXIT")</f>
        <v>WA-B39</v>
      </c>
      <c r="N14" s="134"/>
      <c r="O14" s="180"/>
      <c r="P14" s="135" t="s">
        <v>36</v>
      </c>
      <c r="Q14" s="190"/>
      <c r="R14" s="136" t="s">
        <v>59</v>
      </c>
      <c r="S14" s="136" t="s">
        <v>52</v>
      </c>
      <c r="T14" s="132">
        <v>42772</v>
      </c>
      <c r="U14" s="132"/>
      <c r="V14" s="133" t="s">
        <v>105</v>
      </c>
      <c r="W14" s="133" t="s">
        <v>97</v>
      </c>
      <c r="X14" s="195">
        <f t="shared" si="30"/>
        <v>11</v>
      </c>
      <c r="Y14" s="252" t="str">
        <f t="shared" si="31"/>
        <v/>
      </c>
      <c r="Z14" s="253" t="str">
        <f t="shared" si="32"/>
        <v/>
      </c>
      <c r="AA14" s="253">
        <f t="shared" si="33"/>
        <v>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 t="s">
        <v>98</v>
      </c>
    </row>
    <row r="15" spans="1:90" x14ac:dyDescent="0.2">
      <c r="A15" s="188"/>
      <c r="B15" s="128" t="s">
        <v>13</v>
      </c>
      <c r="C15" s="115" t="str">
        <f>IFERROR(IF(B15="","",IF((COUNTIF('Cable Info'!$B$11:$C$50,B15)=0),VLOOKUP(B15,'Cable Info (2)'!$B$11:$C$50,2,FALSE),(VLOOKUP(B15,'Cable Info'!$B$11:$C$50,2,FALSE)))),"NO SUCH EXIT")</f>
        <v>155142: CUST-ENT-W-1</v>
      </c>
      <c r="D15" s="244" t="s">
        <v>96</v>
      </c>
      <c r="E15" s="260">
        <v>3</v>
      </c>
      <c r="F15" s="105" t="s">
        <v>45</v>
      </c>
      <c r="G15" s="263">
        <v>4</v>
      </c>
      <c r="H15" s="115">
        <f t="shared" si="29"/>
        <v>2</v>
      </c>
      <c r="I15" s="265">
        <v>1</v>
      </c>
      <c r="J15" s="105" t="s">
        <v>45</v>
      </c>
      <c r="K15" s="268">
        <v>2</v>
      </c>
      <c r="L15" s="247" t="s">
        <v>96</v>
      </c>
      <c r="M15" s="115" t="str">
        <f>IFERROR(IF(P15="","",IF((COUNTIF('Cable Info'!$B$11:$C$50,P15)=0),VLOOKUP(P15,'Cable Info (2)'!$B$11:$C$50,2,FALSE),(VLOOKUP(P15,'Cable Info'!$B$11:$C$50,2,FALSE)))),"NO SUCH EXIT")</f>
        <v>WA-B39</v>
      </c>
      <c r="N15" s="134"/>
      <c r="O15" s="180"/>
      <c r="P15" s="135" t="s">
        <v>36</v>
      </c>
      <c r="Q15" s="190"/>
      <c r="R15" s="136" t="s">
        <v>59</v>
      </c>
      <c r="S15" s="136" t="s">
        <v>52</v>
      </c>
      <c r="T15" s="132">
        <v>42772</v>
      </c>
      <c r="U15" s="132"/>
      <c r="V15" s="133" t="s">
        <v>105</v>
      </c>
      <c r="W15" s="133" t="s">
        <v>97</v>
      </c>
      <c r="X15" s="195">
        <f t="shared" si="30"/>
        <v>11</v>
      </c>
      <c r="Y15" s="252" t="str">
        <f t="shared" si="31"/>
        <v/>
      </c>
      <c r="Z15" s="253" t="str">
        <f t="shared" si="32"/>
        <v/>
      </c>
      <c r="AA15" s="253">
        <f t="shared" si="33"/>
        <v>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 t="s">
        <v>98</v>
      </c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30" priority="14">
      <formula>$Z$9&gt;0</formula>
    </cfRule>
  </conditionalFormatting>
  <conditionalFormatting sqref="E10:G380">
    <cfRule type="expression" dxfId="29" priority="11">
      <formula>$Y10=1</formula>
    </cfRule>
  </conditionalFormatting>
  <conditionalFormatting sqref="I10:K380">
    <cfRule type="expression" dxfId="28" priority="10">
      <formula>$Z10=1</formula>
    </cfRule>
  </conditionalFormatting>
  <conditionalFormatting sqref="E10:K380">
    <cfRule type="expression" dxfId="27" priority="9">
      <formula>$AB10=1</formula>
    </cfRule>
  </conditionalFormatting>
  <conditionalFormatting sqref="B10:P380 R10:W380">
    <cfRule type="expression" dxfId="26" priority="8">
      <formula>$X10=12</formula>
    </cfRule>
  </conditionalFormatting>
  <conditionalFormatting sqref="B10:P380 R10:W380">
    <cfRule type="expression" dxfId="25" priority="5">
      <formula>$X10=1</formula>
    </cfRule>
    <cfRule type="expression" dxfId="24" priority="6">
      <formula>$X10=2</formula>
    </cfRule>
    <cfRule type="expression" dxfId="23" priority="7">
      <formula>$X10=11</formula>
    </cfRule>
  </conditionalFormatting>
  <conditionalFormatting sqref="B10:P380 R10:X380">
    <cfRule type="expression" dxfId="22" priority="4">
      <formula>$X10=9</formula>
    </cfRule>
  </conditionalFormatting>
  <conditionalFormatting sqref="G5:I5">
    <cfRule type="expression" dxfId="21" priority="2">
      <formula>$AB$9&gt;0</formula>
    </cfRule>
  </conditionalFormatting>
  <conditionalFormatting sqref="D6:G6">
    <cfRule type="expression" dxfId="2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55" zoomScaleNormal="55" workbookViewId="0">
      <selection activeCell="G3" sqref="G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Lindsey C. Bonham</cp:lastModifiedBy>
  <cp:lastPrinted>2013-11-22T22:56:05Z</cp:lastPrinted>
  <dcterms:created xsi:type="dcterms:W3CDTF">1998-05-29T15:48:38Z</dcterms:created>
  <dcterms:modified xsi:type="dcterms:W3CDTF">2017-02-06T17:53:30Z</dcterms:modified>
</cp:coreProperties>
</file>