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FI PARVEEN\"/>
    </mc:Choice>
  </mc:AlternateContent>
  <xr:revisionPtr revIDLastSave="0" documentId="13_ncr:1_{F6CFFD90-63E8-4AC3-AF12-3C283E5D6AE5}" xr6:coauthVersionLast="47" xr6:coauthVersionMax="47" xr10:uidLastSave="{00000000-0000-0000-0000-000000000000}"/>
  <bookViews>
    <workbookView xWindow="-110" yWindow="-110" windowWidth="19420" windowHeight="10420" activeTab="1" xr2:uid="{D14CB0E0-1359-4834-977B-7CC53BC921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2" l="1"/>
  <c r="I30" i="2"/>
  <c r="I29" i="2"/>
  <c r="F30" i="2"/>
  <c r="F29" i="2"/>
  <c r="G27" i="2"/>
  <c r="G26" i="2"/>
  <c r="G25" i="2"/>
  <c r="G24" i="2"/>
  <c r="G23" i="2"/>
  <c r="G22" i="2"/>
  <c r="F27" i="2"/>
  <c r="F26" i="2"/>
  <c r="F25" i="2"/>
  <c r="F24" i="2"/>
  <c r="F23" i="2"/>
  <c r="F22" i="2"/>
  <c r="E27" i="2"/>
  <c r="E26" i="2"/>
  <c r="E25" i="2"/>
  <c r="E24" i="2"/>
  <c r="E23" i="2"/>
  <c r="E22" i="2"/>
  <c r="E18" i="2"/>
  <c r="E17" i="2"/>
  <c r="E16" i="2"/>
  <c r="E15" i="2"/>
  <c r="P18" i="1" l="1"/>
  <c r="Q18" i="1" s="1"/>
  <c r="R18" i="1" s="1"/>
  <c r="P19" i="1"/>
  <c r="Q19" i="1" s="1"/>
  <c r="P11" i="1"/>
  <c r="Q11" i="1" s="1"/>
  <c r="P15" i="1"/>
  <c r="Q15" i="1" s="1"/>
  <c r="P21" i="1"/>
  <c r="Q21" i="1" s="1"/>
  <c r="P12" i="1"/>
  <c r="Q12" i="1" s="1"/>
  <c r="P22" i="1"/>
  <c r="Q22" i="1" s="1"/>
  <c r="P20" i="1"/>
  <c r="Q20" i="1" s="1"/>
  <c r="R20" i="1" s="1"/>
  <c r="P13" i="1"/>
  <c r="Q13" i="1" s="1"/>
  <c r="P16" i="1"/>
  <c r="Q16" i="1" s="1"/>
  <c r="P17" i="1"/>
  <c r="Q17" i="1" s="1"/>
  <c r="P9" i="1"/>
  <c r="Q9" i="1" s="1"/>
  <c r="P14" i="1"/>
  <c r="Q14" i="1" s="1"/>
  <c r="P10" i="1"/>
  <c r="Q10" i="1" s="1"/>
  <c r="P8" i="1"/>
  <c r="Q8" i="1" s="1"/>
  <c r="R8" i="1" l="1"/>
  <c r="S8" i="1"/>
  <c r="S22" i="1"/>
  <c r="R22" i="1"/>
  <c r="S12" i="1"/>
  <c r="R12" i="1"/>
  <c r="R9" i="1"/>
  <c r="S9" i="1"/>
  <c r="R15" i="1"/>
  <c r="S15" i="1"/>
  <c r="R10" i="1"/>
  <c r="S10" i="1"/>
  <c r="S21" i="1"/>
  <c r="R21" i="1"/>
  <c r="R17" i="1"/>
  <c r="S17" i="1"/>
  <c r="R11" i="1"/>
  <c r="S11" i="1"/>
  <c r="R13" i="1"/>
  <c r="S13" i="1"/>
  <c r="R14" i="1"/>
  <c r="S14" i="1"/>
  <c r="S16" i="1"/>
  <c r="R16" i="1"/>
  <c r="S19" i="1"/>
  <c r="R19" i="1"/>
  <c r="S20" i="1"/>
  <c r="S18" i="1"/>
</calcChain>
</file>

<file path=xl/sharedStrings.xml><?xml version="1.0" encoding="utf-8"?>
<sst xmlns="http://schemas.openxmlformats.org/spreadsheetml/2006/main" count="101" uniqueCount="75">
  <si>
    <t>mark-sheet</t>
  </si>
  <si>
    <t>ROLL NO</t>
  </si>
  <si>
    <t>NAME</t>
  </si>
  <si>
    <t>FATHER'S NAME</t>
  </si>
  <si>
    <t>MOTHER'S NAME</t>
  </si>
  <si>
    <t>BIOLOGY</t>
  </si>
  <si>
    <t xml:space="preserve">CHEMISTRY </t>
  </si>
  <si>
    <t>PHYSICS</t>
  </si>
  <si>
    <t>ENGLISH</t>
  </si>
  <si>
    <t>P.EDUCATION</t>
  </si>
  <si>
    <t>HOME SCIENCE</t>
  </si>
  <si>
    <t>ARFI PARVEEN</t>
  </si>
  <si>
    <t>RITU</t>
  </si>
  <si>
    <t>ARYA RANJAN</t>
  </si>
  <si>
    <t>SANOBAR</t>
  </si>
  <si>
    <t xml:space="preserve">ANSHU </t>
  </si>
  <si>
    <t>MANSI</t>
  </si>
  <si>
    <t>NIDHI</t>
  </si>
  <si>
    <t xml:space="preserve">HEMA </t>
  </si>
  <si>
    <t>ABHILASH</t>
  </si>
  <si>
    <t>ANURADHA</t>
  </si>
  <si>
    <t xml:space="preserve">RAHUL </t>
  </si>
  <si>
    <t>KARTIK</t>
  </si>
  <si>
    <t>AMAN</t>
  </si>
  <si>
    <t>ARSALAN</t>
  </si>
  <si>
    <t>MD ZAKIR HUSSAIN</t>
  </si>
  <si>
    <t xml:space="preserve">TOTAL </t>
  </si>
  <si>
    <t xml:space="preserve">PERCENTAGE </t>
  </si>
  <si>
    <t>GRADE</t>
  </si>
  <si>
    <t>SHABANA PARWEEN</t>
  </si>
  <si>
    <t>SHEELA DEVI</t>
  </si>
  <si>
    <t xml:space="preserve">RIYA </t>
  </si>
  <si>
    <t>BABITA</t>
  </si>
  <si>
    <t>SEEMAKANTA</t>
  </si>
  <si>
    <t>JAMILE NURI</t>
  </si>
  <si>
    <t>SAGIRA KHATUN</t>
  </si>
  <si>
    <t>SUNITA</t>
  </si>
  <si>
    <t>SANGEETA</t>
  </si>
  <si>
    <t>RINA</t>
  </si>
  <si>
    <t>REKHA</t>
  </si>
  <si>
    <t>DEEPALI</t>
  </si>
  <si>
    <t xml:space="preserve">TALAT </t>
  </si>
  <si>
    <t>SABNAM</t>
  </si>
  <si>
    <t>VIJAY</t>
  </si>
  <si>
    <t>RAJESH</t>
  </si>
  <si>
    <t>SANJAY</t>
  </si>
  <si>
    <t>RAMESH</t>
  </si>
  <si>
    <t>Rajesh</t>
  </si>
  <si>
    <t>Sanjay</t>
  </si>
  <si>
    <t>Vijay</t>
  </si>
  <si>
    <t>Ramesh</t>
  </si>
  <si>
    <t>Amit</t>
  </si>
  <si>
    <t>Manoj</t>
  </si>
  <si>
    <t xml:space="preserve">SAKEEL </t>
  </si>
  <si>
    <t>AKBAR</t>
  </si>
  <si>
    <t>RENU DEVI</t>
  </si>
  <si>
    <t>RANJEET GUPTA</t>
  </si>
  <si>
    <t>SANJAY KUMAR</t>
  </si>
  <si>
    <t>SAVITA DEVI</t>
  </si>
  <si>
    <t>govt. girl sen. sec. school</t>
  </si>
  <si>
    <t>REPORT - CARD</t>
  </si>
  <si>
    <t>CLASS</t>
  </si>
  <si>
    <t>SUBJECT</t>
  </si>
  <si>
    <t>CHEMISTRY</t>
  </si>
  <si>
    <t>TOTAL MARKS</t>
  </si>
  <si>
    <t>PASSING MARKS</t>
  </si>
  <si>
    <t>9TH</t>
  </si>
  <si>
    <t>OBTAIN MARKS</t>
  </si>
  <si>
    <t>PASS/FAIL</t>
  </si>
  <si>
    <t>Final Result</t>
  </si>
  <si>
    <t>Grade</t>
  </si>
  <si>
    <t>total subject marks</t>
  </si>
  <si>
    <t>Total Marks</t>
  </si>
  <si>
    <t>obtain marks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</si>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</sst>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1"/>
      <name val="Algerian"/>
      <family val="5"/>
    </font>
    <font>
      <sz val="11"/>
      <color theme="1"/>
      <name val="Arial Black"/>
      <family val="2"/>
    </font>
    <font>
      <sz val="36"/>
      <color theme="1"/>
      <name val="Bernard MT Condensed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3850-FDC3-4F5A-AEE1-EE3933FDD100}">
  <dimension ref="C2:T22"/>
  <sheetViews>
    <sheetView topLeftCell="L7" zoomScale="110" zoomScaleNormal="110" workbookViewId="0">
      <selection activeCell="T8" sqref="T8:T22"/>
    </sheetView>
  </sheetViews>
  <sheetFormatPr defaultRowHeight="14.5" x14ac:dyDescent="0.35"/>
  <cols>
    <col min="4" max="4" width="12.6328125" bestFit="1" customWidth="1"/>
    <col min="5" max="6" width="12.6328125" customWidth="1"/>
    <col min="7" max="7" width="14.36328125" bestFit="1" customWidth="1"/>
    <col min="8" max="8" width="17" bestFit="1" customWidth="1"/>
    <col min="9" max="9" width="17.90625" bestFit="1" customWidth="1"/>
    <col min="11" max="11" width="10.90625" bestFit="1" customWidth="1"/>
    <col min="14" max="14" width="12.36328125" bestFit="1" customWidth="1"/>
    <col min="15" max="15" width="13.6328125" bestFit="1" customWidth="1"/>
    <col min="17" max="17" width="17.54296875" bestFit="1" customWidth="1"/>
    <col min="20" max="20" width="16.6328125" bestFit="1" customWidth="1"/>
  </cols>
  <sheetData>
    <row r="2" spans="3:20" x14ac:dyDescent="0.35">
      <c r="I2" s="4" t="s">
        <v>0</v>
      </c>
      <c r="J2" s="5"/>
      <c r="K2" s="5"/>
      <c r="L2" s="5"/>
      <c r="M2" s="5"/>
      <c r="N2" s="5"/>
      <c r="O2" s="5"/>
      <c r="P2" s="5"/>
    </row>
    <row r="3" spans="3:20" x14ac:dyDescent="0.35">
      <c r="I3" s="5"/>
      <c r="J3" s="5"/>
      <c r="K3" s="5"/>
      <c r="L3" s="5"/>
      <c r="M3" s="5"/>
      <c r="N3" s="5"/>
      <c r="O3" s="5"/>
      <c r="P3" s="5"/>
    </row>
    <row r="4" spans="3:20" x14ac:dyDescent="0.35">
      <c r="I4" s="5"/>
      <c r="J4" s="5"/>
      <c r="K4" s="5"/>
      <c r="L4" s="5"/>
      <c r="M4" s="5"/>
      <c r="N4" s="5"/>
      <c r="O4" s="5"/>
      <c r="P4" s="5"/>
    </row>
    <row r="5" spans="3:20" x14ac:dyDescent="0.35">
      <c r="I5" s="5"/>
      <c r="J5" s="5"/>
      <c r="K5" s="5"/>
      <c r="L5" s="5"/>
      <c r="M5" s="5"/>
      <c r="N5" s="5"/>
      <c r="O5" s="5"/>
      <c r="P5" s="5"/>
    </row>
    <row r="6" spans="3:20" x14ac:dyDescent="0.35">
      <c r="I6" s="5"/>
      <c r="J6" s="5"/>
      <c r="K6" s="5"/>
      <c r="L6" s="5"/>
      <c r="M6" s="5"/>
      <c r="N6" s="5"/>
      <c r="O6" s="5"/>
      <c r="P6" s="5"/>
    </row>
    <row r="7" spans="3:20" x14ac:dyDescent="0.35">
      <c r="C7" t="s">
        <v>1</v>
      </c>
      <c r="D7" t="s">
        <v>2</v>
      </c>
      <c r="E7" t="s">
        <v>61</v>
      </c>
      <c r="F7" t="s">
        <v>64</v>
      </c>
      <c r="G7" t="s">
        <v>65</v>
      </c>
      <c r="H7" t="s">
        <v>3</v>
      </c>
      <c r="I7" t="s">
        <v>4</v>
      </c>
      <c r="J7" t="s">
        <v>7</v>
      </c>
      <c r="K7" t="s">
        <v>6</v>
      </c>
      <c r="L7" t="s">
        <v>5</v>
      </c>
      <c r="M7" t="s">
        <v>8</v>
      </c>
      <c r="N7" t="s">
        <v>9</v>
      </c>
      <c r="O7" t="s">
        <v>10</v>
      </c>
      <c r="P7" t="s">
        <v>26</v>
      </c>
      <c r="Q7" t="s">
        <v>27</v>
      </c>
      <c r="R7" t="s">
        <v>28</v>
      </c>
      <c r="S7" t="s">
        <v>68</v>
      </c>
      <c r="T7" t="s">
        <v>71</v>
      </c>
    </row>
    <row r="8" spans="3:20" x14ac:dyDescent="0.35">
      <c r="C8">
        <v>1</v>
      </c>
      <c r="D8" t="s">
        <v>11</v>
      </c>
      <c r="E8" t="s">
        <v>66</v>
      </c>
      <c r="F8">
        <v>100</v>
      </c>
      <c r="G8">
        <v>33</v>
      </c>
      <c r="H8" t="s">
        <v>25</v>
      </c>
      <c r="I8" t="s">
        <v>29</v>
      </c>
      <c r="J8">
        <v>85</v>
      </c>
      <c r="K8">
        <v>92</v>
      </c>
      <c r="L8">
        <v>95</v>
      </c>
      <c r="M8">
        <v>96</v>
      </c>
      <c r="N8">
        <v>90</v>
      </c>
      <c r="O8">
        <v>88</v>
      </c>
      <c r="P8">
        <f>SUM(J8:O8)</f>
        <v>546</v>
      </c>
      <c r="Q8" s="3">
        <f>P8/6</f>
        <v>91</v>
      </c>
      <c r="R8" t="str">
        <f>IF(Q8&gt;=99,"A",IF(Q8&gt;=70,"B",IF(Q8&gt;=60,"C",IF(Q8&gt;=33,"D",IF(Q8&gt;=0,"E")))))</f>
        <v>B</v>
      </c>
      <c r="S8" t="str">
        <f>IF(Q8&gt;33,"Pass"," Fail")</f>
        <v>Pass</v>
      </c>
      <c r="T8">
        <v>600</v>
      </c>
    </row>
    <row r="9" spans="3:20" x14ac:dyDescent="0.35">
      <c r="C9">
        <v>2</v>
      </c>
      <c r="D9" t="s">
        <v>12</v>
      </c>
      <c r="E9" t="s">
        <v>66</v>
      </c>
      <c r="F9">
        <v>100</v>
      </c>
      <c r="G9">
        <v>33</v>
      </c>
      <c r="H9" t="s">
        <v>43</v>
      </c>
      <c r="I9" t="s">
        <v>30</v>
      </c>
      <c r="J9">
        <v>88</v>
      </c>
      <c r="K9">
        <v>99</v>
      </c>
      <c r="L9">
        <v>77</v>
      </c>
      <c r="M9">
        <v>43</v>
      </c>
      <c r="N9">
        <v>53</v>
      </c>
      <c r="O9">
        <v>76</v>
      </c>
      <c r="P9">
        <f t="shared" ref="P9:P22" si="0">SUM(J9:O9)</f>
        <v>436</v>
      </c>
      <c r="Q9" s="1">
        <f t="shared" ref="Q9:Q22" si="1">P9/6</f>
        <v>72.666666666666671</v>
      </c>
      <c r="R9" t="str">
        <f t="shared" ref="R9:R22" si="2">IF(Q9&gt;=99,"A",IF(Q9&gt;=70,"B",IF(Q9&gt;=60,"C",IF(Q9&gt;=33,"D",IF(Q9&gt;=0,"E")))))</f>
        <v>B</v>
      </c>
      <c r="S9" t="str">
        <f t="shared" ref="S9:S22" si="3">IF(Q9&gt;33,"Pass"," Fail")</f>
        <v>Pass</v>
      </c>
      <c r="T9">
        <v>600</v>
      </c>
    </row>
    <row r="10" spans="3:20" x14ac:dyDescent="0.35">
      <c r="C10">
        <v>3</v>
      </c>
      <c r="D10" t="s">
        <v>13</v>
      </c>
      <c r="E10" t="s">
        <v>66</v>
      </c>
      <c r="F10">
        <v>100</v>
      </c>
      <c r="G10">
        <v>33</v>
      </c>
      <c r="H10" t="s">
        <v>44</v>
      </c>
      <c r="I10" t="s">
        <v>31</v>
      </c>
      <c r="J10">
        <v>88</v>
      </c>
      <c r="K10">
        <v>99</v>
      </c>
      <c r="L10">
        <v>64</v>
      </c>
      <c r="M10">
        <v>95</v>
      </c>
      <c r="N10">
        <v>52</v>
      </c>
      <c r="O10">
        <v>81</v>
      </c>
      <c r="P10">
        <f t="shared" si="0"/>
        <v>479</v>
      </c>
      <c r="Q10" s="1">
        <f t="shared" si="1"/>
        <v>79.833333333333329</v>
      </c>
      <c r="R10" t="str">
        <f t="shared" si="2"/>
        <v>B</v>
      </c>
      <c r="S10" t="str">
        <f t="shared" si="3"/>
        <v>Pass</v>
      </c>
      <c r="T10">
        <v>600</v>
      </c>
    </row>
    <row r="11" spans="3:20" x14ac:dyDescent="0.35">
      <c r="C11">
        <v>4</v>
      </c>
      <c r="D11" t="s">
        <v>34</v>
      </c>
      <c r="E11" t="s">
        <v>66</v>
      </c>
      <c r="F11">
        <v>100</v>
      </c>
      <c r="G11">
        <v>33</v>
      </c>
      <c r="H11" t="s">
        <v>45</v>
      </c>
      <c r="I11" t="s">
        <v>35</v>
      </c>
      <c r="J11">
        <v>53</v>
      </c>
      <c r="K11">
        <v>69</v>
      </c>
      <c r="L11">
        <v>51</v>
      </c>
      <c r="M11">
        <v>58</v>
      </c>
      <c r="N11">
        <v>63</v>
      </c>
      <c r="O11">
        <v>99</v>
      </c>
      <c r="P11">
        <f t="shared" si="0"/>
        <v>393</v>
      </c>
      <c r="Q11" s="1">
        <f t="shared" si="1"/>
        <v>65.5</v>
      </c>
      <c r="R11" t="str">
        <f t="shared" si="2"/>
        <v>C</v>
      </c>
      <c r="S11" t="str">
        <f t="shared" si="3"/>
        <v>Pass</v>
      </c>
      <c r="T11">
        <v>600</v>
      </c>
    </row>
    <row r="12" spans="3:20" x14ac:dyDescent="0.35">
      <c r="C12">
        <v>5</v>
      </c>
      <c r="D12" t="s">
        <v>14</v>
      </c>
      <c r="E12" t="s">
        <v>66</v>
      </c>
      <c r="F12">
        <v>100</v>
      </c>
      <c r="G12">
        <v>33</v>
      </c>
      <c r="H12" t="s">
        <v>46</v>
      </c>
      <c r="I12" t="s">
        <v>32</v>
      </c>
      <c r="J12">
        <v>41</v>
      </c>
      <c r="K12">
        <v>92</v>
      </c>
      <c r="L12">
        <v>41</v>
      </c>
      <c r="M12">
        <v>98</v>
      </c>
      <c r="N12">
        <v>80</v>
      </c>
      <c r="O12">
        <v>41</v>
      </c>
      <c r="P12">
        <f t="shared" si="0"/>
        <v>393</v>
      </c>
      <c r="Q12">
        <f t="shared" si="1"/>
        <v>65.5</v>
      </c>
      <c r="R12" t="str">
        <f t="shared" si="2"/>
        <v>C</v>
      </c>
      <c r="S12" t="str">
        <f t="shared" si="3"/>
        <v>Pass</v>
      </c>
      <c r="T12">
        <v>600</v>
      </c>
    </row>
    <row r="13" spans="3:20" x14ac:dyDescent="0.35">
      <c r="C13">
        <v>6</v>
      </c>
      <c r="D13" t="s">
        <v>15</v>
      </c>
      <c r="E13" t="s">
        <v>66</v>
      </c>
      <c r="F13">
        <v>100</v>
      </c>
      <c r="G13">
        <v>33</v>
      </c>
      <c r="H13" t="s">
        <v>57</v>
      </c>
      <c r="I13" t="s">
        <v>58</v>
      </c>
      <c r="J13">
        <v>75</v>
      </c>
      <c r="K13">
        <v>34</v>
      </c>
      <c r="L13">
        <v>85</v>
      </c>
      <c r="M13">
        <v>52</v>
      </c>
      <c r="N13">
        <v>72</v>
      </c>
      <c r="O13">
        <v>66</v>
      </c>
      <c r="P13">
        <f t="shared" si="0"/>
        <v>384</v>
      </c>
      <c r="Q13" s="1">
        <f t="shared" si="1"/>
        <v>64</v>
      </c>
      <c r="R13" t="str">
        <f t="shared" si="2"/>
        <v>C</v>
      </c>
      <c r="S13" t="str">
        <f t="shared" si="3"/>
        <v>Pass</v>
      </c>
      <c r="T13">
        <v>600</v>
      </c>
    </row>
    <row r="14" spans="3:20" x14ac:dyDescent="0.35">
      <c r="C14">
        <v>7</v>
      </c>
      <c r="D14" t="s">
        <v>16</v>
      </c>
      <c r="E14" t="s">
        <v>66</v>
      </c>
      <c r="F14">
        <v>100</v>
      </c>
      <c r="G14">
        <v>33</v>
      </c>
      <c r="H14" t="s">
        <v>56</v>
      </c>
      <c r="I14" t="s">
        <v>55</v>
      </c>
      <c r="J14">
        <v>61</v>
      </c>
      <c r="K14">
        <v>81</v>
      </c>
      <c r="L14">
        <v>78</v>
      </c>
      <c r="M14">
        <v>46</v>
      </c>
      <c r="N14">
        <v>75</v>
      </c>
      <c r="O14">
        <v>78</v>
      </c>
      <c r="P14">
        <f t="shared" si="0"/>
        <v>419</v>
      </c>
      <c r="Q14" s="1">
        <f t="shared" si="1"/>
        <v>69.833333333333329</v>
      </c>
      <c r="R14" t="str">
        <f t="shared" si="2"/>
        <v>C</v>
      </c>
      <c r="S14" t="str">
        <f t="shared" si="3"/>
        <v>Pass</v>
      </c>
      <c r="T14">
        <v>600</v>
      </c>
    </row>
    <row r="15" spans="3:20" x14ac:dyDescent="0.35">
      <c r="C15">
        <v>8</v>
      </c>
      <c r="D15" t="s">
        <v>17</v>
      </c>
      <c r="E15" t="s">
        <v>66</v>
      </c>
      <c r="F15">
        <v>100</v>
      </c>
      <c r="G15">
        <v>33</v>
      </c>
      <c r="H15" t="s">
        <v>47</v>
      </c>
      <c r="I15" t="s">
        <v>33</v>
      </c>
      <c r="J15">
        <v>76</v>
      </c>
      <c r="K15">
        <v>71</v>
      </c>
      <c r="L15">
        <v>86</v>
      </c>
      <c r="M15">
        <v>75</v>
      </c>
      <c r="N15">
        <v>56</v>
      </c>
      <c r="O15">
        <v>93</v>
      </c>
      <c r="P15">
        <f t="shared" si="0"/>
        <v>457</v>
      </c>
      <c r="Q15" s="1">
        <f t="shared" si="1"/>
        <v>76.166666666666671</v>
      </c>
      <c r="R15" t="str">
        <f t="shared" si="2"/>
        <v>B</v>
      </c>
      <c r="S15" t="str">
        <f t="shared" si="3"/>
        <v>Pass</v>
      </c>
      <c r="T15">
        <v>600</v>
      </c>
    </row>
    <row r="16" spans="3:20" x14ac:dyDescent="0.35">
      <c r="C16">
        <v>9</v>
      </c>
      <c r="D16" t="s">
        <v>18</v>
      </c>
      <c r="E16" t="s">
        <v>66</v>
      </c>
      <c r="F16">
        <v>100</v>
      </c>
      <c r="G16">
        <v>33</v>
      </c>
      <c r="H16" t="s">
        <v>48</v>
      </c>
      <c r="I16" t="s">
        <v>36</v>
      </c>
      <c r="J16">
        <v>70</v>
      </c>
      <c r="K16">
        <v>64</v>
      </c>
      <c r="L16">
        <v>93</v>
      </c>
      <c r="M16">
        <v>57</v>
      </c>
      <c r="N16">
        <v>67</v>
      </c>
      <c r="O16">
        <v>50</v>
      </c>
      <c r="P16">
        <f t="shared" si="0"/>
        <v>401</v>
      </c>
      <c r="Q16" s="1">
        <f t="shared" si="1"/>
        <v>66.833333333333329</v>
      </c>
      <c r="R16" t="str">
        <f t="shared" si="2"/>
        <v>C</v>
      </c>
      <c r="S16" t="str">
        <f t="shared" si="3"/>
        <v>Pass</v>
      </c>
      <c r="T16">
        <v>600</v>
      </c>
    </row>
    <row r="17" spans="3:20" x14ac:dyDescent="0.35">
      <c r="C17">
        <v>10</v>
      </c>
      <c r="D17" t="s">
        <v>19</v>
      </c>
      <c r="E17" t="s">
        <v>66</v>
      </c>
      <c r="F17">
        <v>100</v>
      </c>
      <c r="G17">
        <v>33</v>
      </c>
      <c r="H17" t="s">
        <v>49</v>
      </c>
      <c r="I17" t="s">
        <v>37</v>
      </c>
      <c r="J17">
        <v>45</v>
      </c>
      <c r="K17">
        <v>38</v>
      </c>
      <c r="L17">
        <v>34</v>
      </c>
      <c r="M17">
        <v>63</v>
      </c>
      <c r="N17">
        <v>37</v>
      </c>
      <c r="O17">
        <v>47</v>
      </c>
      <c r="P17">
        <f t="shared" si="0"/>
        <v>264</v>
      </c>
      <c r="Q17">
        <f t="shared" si="1"/>
        <v>44</v>
      </c>
      <c r="R17" t="str">
        <f t="shared" si="2"/>
        <v>D</v>
      </c>
      <c r="S17" t="str">
        <f t="shared" si="3"/>
        <v>Pass</v>
      </c>
      <c r="T17">
        <v>600</v>
      </c>
    </row>
    <row r="18" spans="3:20" x14ac:dyDescent="0.35">
      <c r="C18">
        <v>11</v>
      </c>
      <c r="D18" t="s">
        <v>20</v>
      </c>
      <c r="E18" t="s">
        <v>66</v>
      </c>
      <c r="F18">
        <v>100</v>
      </c>
      <c r="G18">
        <v>33</v>
      </c>
      <c r="H18" t="s">
        <v>50</v>
      </c>
      <c r="I18" t="s">
        <v>38</v>
      </c>
      <c r="J18">
        <v>26</v>
      </c>
      <c r="K18">
        <v>33</v>
      </c>
      <c r="L18">
        <v>42</v>
      </c>
      <c r="M18">
        <v>44</v>
      </c>
      <c r="N18">
        <v>22</v>
      </c>
      <c r="O18">
        <v>31</v>
      </c>
      <c r="P18">
        <f t="shared" si="0"/>
        <v>198</v>
      </c>
      <c r="Q18">
        <f t="shared" si="1"/>
        <v>33</v>
      </c>
      <c r="R18" t="str">
        <f t="shared" si="2"/>
        <v>D</v>
      </c>
      <c r="S18" t="str">
        <f t="shared" si="3"/>
        <v xml:space="preserve"> Fail</v>
      </c>
      <c r="T18">
        <v>600</v>
      </c>
    </row>
    <row r="19" spans="3:20" x14ac:dyDescent="0.35">
      <c r="C19">
        <v>12</v>
      </c>
      <c r="D19" t="s">
        <v>21</v>
      </c>
      <c r="E19" t="s">
        <v>66</v>
      </c>
      <c r="F19">
        <v>100</v>
      </c>
      <c r="G19">
        <v>33</v>
      </c>
      <c r="H19" t="s">
        <v>51</v>
      </c>
      <c r="I19" t="s">
        <v>39</v>
      </c>
      <c r="J19">
        <v>67</v>
      </c>
      <c r="K19">
        <v>86</v>
      </c>
      <c r="L19">
        <v>42</v>
      </c>
      <c r="M19">
        <v>67</v>
      </c>
      <c r="N19">
        <v>54</v>
      </c>
      <c r="O19">
        <v>93</v>
      </c>
      <c r="P19">
        <f t="shared" si="0"/>
        <v>409</v>
      </c>
      <c r="Q19" s="1">
        <f t="shared" si="1"/>
        <v>68.166666666666671</v>
      </c>
      <c r="R19" t="str">
        <f t="shared" si="2"/>
        <v>C</v>
      </c>
      <c r="S19" t="str">
        <f t="shared" si="3"/>
        <v>Pass</v>
      </c>
      <c r="T19">
        <v>600</v>
      </c>
    </row>
    <row r="20" spans="3:20" x14ac:dyDescent="0.35">
      <c r="C20">
        <v>13</v>
      </c>
      <c r="D20" t="s">
        <v>22</v>
      </c>
      <c r="E20" t="s">
        <v>66</v>
      </c>
      <c r="F20">
        <v>100</v>
      </c>
      <c r="G20">
        <v>33</v>
      </c>
      <c r="H20" t="s">
        <v>52</v>
      </c>
      <c r="I20" t="s">
        <v>40</v>
      </c>
      <c r="J20">
        <v>27</v>
      </c>
      <c r="K20">
        <v>26</v>
      </c>
      <c r="L20">
        <v>31</v>
      </c>
      <c r="M20">
        <v>34</v>
      </c>
      <c r="N20">
        <v>24</v>
      </c>
      <c r="O20">
        <v>55</v>
      </c>
      <c r="P20">
        <f t="shared" si="0"/>
        <v>197</v>
      </c>
      <c r="Q20" s="1">
        <f t="shared" si="1"/>
        <v>32.833333333333336</v>
      </c>
      <c r="R20" t="str">
        <f t="shared" si="2"/>
        <v>E</v>
      </c>
      <c r="S20" t="str">
        <f t="shared" si="3"/>
        <v xml:space="preserve"> Fail</v>
      </c>
      <c r="T20">
        <v>600</v>
      </c>
    </row>
    <row r="21" spans="3:20" x14ac:dyDescent="0.35">
      <c r="C21">
        <v>14</v>
      </c>
      <c r="D21" t="s">
        <v>23</v>
      </c>
      <c r="E21" t="s">
        <v>66</v>
      </c>
      <c r="F21">
        <v>100</v>
      </c>
      <c r="G21">
        <v>33</v>
      </c>
      <c r="H21" t="s">
        <v>53</v>
      </c>
      <c r="I21" t="s">
        <v>42</v>
      </c>
      <c r="J21">
        <v>67</v>
      </c>
      <c r="K21">
        <v>62</v>
      </c>
      <c r="L21">
        <v>46</v>
      </c>
      <c r="M21">
        <v>47</v>
      </c>
      <c r="N21">
        <v>53</v>
      </c>
      <c r="O21">
        <v>58</v>
      </c>
      <c r="P21">
        <f t="shared" si="0"/>
        <v>333</v>
      </c>
      <c r="Q21">
        <f t="shared" si="1"/>
        <v>55.5</v>
      </c>
      <c r="R21" t="str">
        <f t="shared" si="2"/>
        <v>D</v>
      </c>
      <c r="S21" t="str">
        <f t="shared" si="3"/>
        <v>Pass</v>
      </c>
      <c r="T21">
        <v>600</v>
      </c>
    </row>
    <row r="22" spans="3:20" x14ac:dyDescent="0.35">
      <c r="C22">
        <v>15</v>
      </c>
      <c r="D22" t="s">
        <v>24</v>
      </c>
      <c r="E22" t="s">
        <v>66</v>
      </c>
      <c r="F22">
        <v>100</v>
      </c>
      <c r="G22">
        <v>33</v>
      </c>
      <c r="H22" t="s">
        <v>54</v>
      </c>
      <c r="I22" t="s">
        <v>41</v>
      </c>
      <c r="J22">
        <v>80</v>
      </c>
      <c r="K22">
        <v>86</v>
      </c>
      <c r="L22">
        <v>87</v>
      </c>
      <c r="M22">
        <v>94</v>
      </c>
      <c r="N22">
        <v>95</v>
      </c>
      <c r="O22">
        <v>90</v>
      </c>
      <c r="P22">
        <f t="shared" si="0"/>
        <v>532</v>
      </c>
      <c r="Q22" s="1">
        <f t="shared" si="1"/>
        <v>88.666666666666671</v>
      </c>
      <c r="R22" t="str">
        <f t="shared" si="2"/>
        <v>B</v>
      </c>
      <c r="S22" t="str">
        <f t="shared" si="3"/>
        <v>Pass</v>
      </c>
      <c r="T22">
        <v>600</v>
      </c>
    </row>
  </sheetData>
  <mergeCells count="1">
    <mergeCell ref="I2:P6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74CB-46F8-4841-AEDF-9D46DDD399BD}">
  <dimension ref="C3:O31"/>
  <sheetViews>
    <sheetView tabSelected="1" topLeftCell="C13" workbookViewId="0">
      <selection activeCell="I31" sqref="I31"/>
    </sheetView>
  </sheetViews>
  <sheetFormatPr defaultRowHeight="14.5" x14ac:dyDescent="0.35"/>
  <cols>
    <col min="4" max="4" width="15.36328125" bestFit="1" customWidth="1"/>
    <col min="5" max="5" width="12.54296875" bestFit="1" customWidth="1"/>
    <col min="6" max="6" width="14.36328125" bestFit="1" customWidth="1"/>
    <col min="7" max="7" width="13.7265625" bestFit="1" customWidth="1"/>
    <col min="8" max="8" width="11.7265625" bestFit="1" customWidth="1"/>
  </cols>
  <sheetData>
    <row r="3" spans="3:15" ht="14.5" customHeight="1" x14ac:dyDescent="0.35">
      <c r="C3" s="4" t="s">
        <v>59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3:15" x14ac:dyDescent="0.3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3:15" x14ac:dyDescent="0.3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3:15" x14ac:dyDescent="0.3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3:15" x14ac:dyDescent="0.3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3:15" x14ac:dyDescent="0.35">
      <c r="E8" s="2"/>
      <c r="F8" s="2"/>
      <c r="G8" s="2"/>
      <c r="H8" s="2"/>
      <c r="I8" s="2"/>
      <c r="J8" s="2"/>
      <c r="K8" s="2"/>
    </row>
    <row r="9" spans="3:15" x14ac:dyDescent="0.35">
      <c r="F9" s="8" t="s">
        <v>60</v>
      </c>
      <c r="G9" s="7"/>
      <c r="H9" s="7"/>
      <c r="I9" s="7"/>
      <c r="J9" s="7"/>
      <c r="K9" s="7"/>
    </row>
    <row r="10" spans="3:15" x14ac:dyDescent="0.35">
      <c r="F10" s="7"/>
      <c r="G10" s="7"/>
      <c r="H10" s="7"/>
      <c r="I10" s="7"/>
      <c r="J10" s="7"/>
      <c r="K10" s="7"/>
    </row>
    <row r="11" spans="3:15" x14ac:dyDescent="0.35">
      <c r="F11" s="7"/>
      <c r="G11" s="7"/>
      <c r="H11" s="7"/>
      <c r="I11" s="7"/>
      <c r="J11" s="7"/>
      <c r="K11" s="7"/>
    </row>
    <row r="12" spans="3:15" x14ac:dyDescent="0.35">
      <c r="F12" s="7"/>
      <c r="G12" s="7"/>
      <c r="H12" s="7"/>
      <c r="I12" s="7"/>
      <c r="J12" s="7"/>
      <c r="K12" s="7"/>
    </row>
    <row r="13" spans="3:15" x14ac:dyDescent="0.35">
      <c r="F13" s="7"/>
      <c r="G13" s="7"/>
      <c r="H13" s="7"/>
      <c r="I13" s="7"/>
      <c r="J13" s="7"/>
      <c r="K13" s="7"/>
    </row>
    <row r="14" spans="3:15" x14ac:dyDescent="0.35">
      <c r="D14" t="s">
        <v>1</v>
      </c>
      <c r="E14">
        <v>3</v>
      </c>
    </row>
    <row r="15" spans="3:15" x14ac:dyDescent="0.35">
      <c r="D15" t="s">
        <v>2</v>
      </c>
      <c r="E15" t="str">
        <f>VLOOKUP(E14,Sheet1!C7:R22,2)</f>
        <v>ARYA RANJAN</v>
      </c>
    </row>
    <row r="16" spans="3:15" x14ac:dyDescent="0.35">
      <c r="D16" t="s">
        <v>61</v>
      </c>
      <c r="E16" t="str">
        <f>VLOOKUP(E14,Sheet1!C7:R22,3,)</f>
        <v>9TH</v>
      </c>
    </row>
    <row r="17" spans="4:9" x14ac:dyDescent="0.35">
      <c r="D17" t="s">
        <v>3</v>
      </c>
      <c r="E17">
        <f>VLOOKUP(E14,Sheet1!C7:R22,4,)</f>
        <v>100</v>
      </c>
    </row>
    <row r="18" spans="4:9" x14ac:dyDescent="0.35">
      <c r="D18" t="s">
        <v>4</v>
      </c>
      <c r="E18">
        <f>VLOOKUP(E14,Sheet1!C7:R22,5,)</f>
        <v>33</v>
      </c>
    </row>
    <row r="20" spans="4:9" ht="14.5" customHeight="1" x14ac:dyDescent="0.35">
      <c r="D20" s="6" t="s">
        <v>62</v>
      </c>
    </row>
    <row r="21" spans="4:9" ht="14.5" customHeight="1" x14ac:dyDescent="0.35">
      <c r="D21" s="7"/>
      <c r="E21" t="s">
        <v>64</v>
      </c>
      <c r="F21" t="s">
        <v>65</v>
      </c>
      <c r="G21" t="s">
        <v>67</v>
      </c>
    </row>
    <row r="22" spans="4:9" x14ac:dyDescent="0.35">
      <c r="D22" t="s">
        <v>7</v>
      </c>
      <c r="E22">
        <f>VLOOKUP(E14,Sheet1!C7:S22,4,)</f>
        <v>100</v>
      </c>
      <c r="F22">
        <f>VLOOKUP(E14,Sheet1!C7:S22,5,)</f>
        <v>33</v>
      </c>
      <c r="G22">
        <f>VLOOKUP(E14,Sheet1!C7:S22,8,)</f>
        <v>88</v>
      </c>
    </row>
    <row r="23" spans="4:9" x14ac:dyDescent="0.35">
      <c r="D23" t="s">
        <v>63</v>
      </c>
      <c r="E23">
        <f>VLOOKUP(E14,Sheet1!C7:S22,4,)</f>
        <v>100</v>
      </c>
      <c r="F23">
        <f>VLOOKUP(E14,Sheet1!C7:S22,5,)</f>
        <v>33</v>
      </c>
      <c r="G23">
        <f>VLOOKUP(E14,Sheet1!C7:S22,9,)</f>
        <v>99</v>
      </c>
    </row>
    <row r="24" spans="4:9" x14ac:dyDescent="0.35">
      <c r="D24" t="s">
        <v>5</v>
      </c>
      <c r="E24">
        <f>VLOOKUP(E14,Sheet1!C7:S22,4,)</f>
        <v>100</v>
      </c>
      <c r="F24">
        <f>VLOOKUP(E14,Sheet1!C7:S22,5,)</f>
        <v>33</v>
      </c>
      <c r="G24">
        <f>VLOOKUP(E14,Sheet1!C7:S22,10,)</f>
        <v>64</v>
      </c>
    </row>
    <row r="25" spans="4:9" x14ac:dyDescent="0.35">
      <c r="D25" t="s">
        <v>8</v>
      </c>
      <c r="E25">
        <f>VLOOKUP(E14,Sheet1!C7:S22,4,)</f>
        <v>100</v>
      </c>
      <c r="F25">
        <f>VLOOKUP(E14,Sheet1!C7:S22,5,)</f>
        <v>33</v>
      </c>
      <c r="G25">
        <f>VLOOKUP(Sheet2!E14,Sheet1!C7:S22,11,)</f>
        <v>95</v>
      </c>
    </row>
    <row r="26" spans="4:9" x14ac:dyDescent="0.35">
      <c r="D26" t="s">
        <v>9</v>
      </c>
      <c r="E26">
        <f>VLOOKUP(E14,Sheet1!C7:S22,4,)</f>
        <v>100</v>
      </c>
      <c r="F26">
        <f>VLOOKUP(E14,Sheet1!C7:S22,5,)</f>
        <v>33</v>
      </c>
      <c r="G26">
        <f>VLOOKUP(E14,Sheet1!C7:S22,12,)</f>
        <v>52</v>
      </c>
    </row>
    <row r="27" spans="4:9" x14ac:dyDescent="0.35">
      <c r="D27" t="s">
        <v>10</v>
      </c>
      <c r="E27">
        <f>VLOOKUP(E14,Sheet1!C7:S22,4,)</f>
        <v>100</v>
      </c>
      <c r="F27">
        <f>VLOOKUP(E14,Sheet1!C7:S22,5,)</f>
        <v>33</v>
      </c>
      <c r="G27">
        <f>VLOOKUP(E14,Sheet1!C7:S22,13,)</f>
        <v>81</v>
      </c>
    </row>
    <row r="29" spans="4:9" x14ac:dyDescent="0.35">
      <c r="E29" t="s">
        <v>69</v>
      </c>
      <c r="F29">
        <f>VLOOKUP(E14,Sheet1!C7:S22,14,)</f>
        <v>479</v>
      </c>
      <c r="H29" t="s">
        <v>72</v>
      </c>
      <c r="I29">
        <f>VLOOKUP(E14,Sheet1!C7:T22,18,)</f>
        <v>600</v>
      </c>
    </row>
    <row r="30" spans="4:9" x14ac:dyDescent="0.35">
      <c r="E30" t="s">
        <v>70</v>
      </c>
      <c r="F30" t="str">
        <f>VLOOKUP(E14,Sheet1!C7:S22,16,)</f>
        <v>B</v>
      </c>
      <c r="H30" t="s">
        <v>73</v>
      </c>
      <c r="I30">
        <f>VLOOKUP(E14,Sheet1!C7:T22,14,)</f>
        <v>479</v>
      </c>
    </row>
    <row r="31" spans="4:9" x14ac:dyDescent="0.35">
      <c r="H31" t="s">
        <v>74</v>
      </c>
      <c r="I31" s="1">
        <f>VLOOKUP(E14,Sheet1!C7:T22,15,)</f>
        <v>79.833333333333329</v>
      </c>
    </row>
  </sheetData>
  <mergeCells count="3">
    <mergeCell ref="D20:D21"/>
    <mergeCell ref="F9:K13"/>
    <mergeCell ref="C3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2024-08-09T09:41:32Z</dcterms:created>
  <dcterms:modified xsi:type="dcterms:W3CDTF">2024-09-03T10:16:13Z</dcterms:modified>
</cp:coreProperties>
</file>