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ij/Downloads/"/>
    </mc:Choice>
  </mc:AlternateContent>
  <xr:revisionPtr revIDLastSave="0" documentId="13_ncr:1_{0F8B4797-97FB-F94A-838F-167978FB4C14}" xr6:coauthVersionLast="45" xr6:coauthVersionMax="45" xr10:uidLastSave="{00000000-0000-0000-0000-000000000000}"/>
  <bookViews>
    <workbookView xWindow="0" yWindow="460" windowWidth="28800" windowHeight="15940" activeTab="1" xr2:uid="{87C77180-4206-E643-A5CE-45D3E51793D4}"/>
  </bookViews>
  <sheets>
    <sheet name="Dictionary" sheetId="9" r:id="rId1"/>
    <sheet name="Sheet2" sheetId="15" r:id="rId2"/>
    <sheet name="Sheet1" sheetId="14" r:id="rId3"/>
    <sheet name="Segments" sheetId="13" r:id="rId4"/>
    <sheet name="Breakfast,Lunch Times" sheetId="1" r:id="rId5"/>
    <sheet name="Buffer Time" sheetId="3" r:id="rId6"/>
    <sheet name="Vehicle Capacity" sheetId="5" r:id="rId7"/>
    <sheet name="Meals per School" sheetId="7" r:id="rId8"/>
    <sheet name="Prep Site Capacity" sheetId="12" r:id="rId9"/>
    <sheet name="Changes to Note" sheetId="4" r:id="rId10"/>
    <sheet name="Don’t Use (math)" sheetId="11" r:id="rId11"/>
    <sheet name="Prep-Carry Matches-revised" sheetId="10" r:id="rId12"/>
    <sheet name="Prep-Carry Matches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C28" i="12"/>
  <c r="C27" i="12"/>
  <c r="C23" i="12"/>
  <c r="C12" i="12"/>
  <c r="C4" i="12"/>
  <c r="C5" i="12"/>
  <c r="C6" i="12"/>
  <c r="C7" i="12"/>
  <c r="C8" i="12"/>
  <c r="C9" i="12"/>
  <c r="C10" i="12"/>
  <c r="C11" i="12"/>
  <c r="C13" i="12"/>
  <c r="C14" i="12"/>
  <c r="C15" i="12"/>
  <c r="C16" i="12"/>
  <c r="C17" i="12"/>
  <c r="C18" i="12"/>
  <c r="C19" i="12"/>
  <c r="C20" i="12"/>
  <c r="C21" i="12"/>
  <c r="C22" i="12"/>
  <c r="C24" i="12"/>
  <c r="C25" i="12"/>
  <c r="C26" i="12"/>
  <c r="C29" i="12"/>
  <c r="C3" i="12"/>
  <c r="C2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6" i="12"/>
  <c r="L5" i="12"/>
  <c r="D35" i="11" l="1"/>
  <c r="C35" i="11"/>
  <c r="D32" i="11"/>
  <c r="C32" i="11"/>
  <c r="D30" i="11"/>
  <c r="C30" i="11"/>
  <c r="D19" i="11"/>
  <c r="C19" i="11"/>
  <c r="D17" i="11"/>
  <c r="C17" i="11"/>
  <c r="D13" i="11"/>
  <c r="C13" i="11"/>
  <c r="D10" i="11"/>
  <c r="C10" i="11"/>
  <c r="D7" i="11"/>
  <c r="C7" i="11"/>
  <c r="D3" i="11"/>
  <c r="C3" i="11"/>
  <c r="C6" i="11"/>
  <c r="D6" i="11"/>
  <c r="C9" i="11"/>
  <c r="D9" i="11"/>
  <c r="C15" i="11"/>
  <c r="D15" i="11"/>
  <c r="C16" i="11"/>
  <c r="D16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4" i="11"/>
  <c r="D34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D2" i="11"/>
  <c r="C2" i="11"/>
  <c r="H9" i="3" l="1"/>
  <c r="H16" i="3"/>
  <c r="H23" i="3"/>
  <c r="C9" i="3"/>
  <c r="C16" i="3"/>
  <c r="C23" i="3"/>
  <c r="D9" i="3"/>
  <c r="D16" i="3"/>
  <c r="D23" i="3"/>
  <c r="Y3" i="3"/>
  <c r="E3" i="3" s="1"/>
  <c r="Y19" i="3"/>
  <c r="E19" i="3" s="1"/>
  <c r="Y23" i="3"/>
  <c r="E23" i="3" s="1"/>
  <c r="Y27" i="3"/>
  <c r="E27" i="3" s="1"/>
  <c r="Y35" i="3"/>
  <c r="E35" i="3" s="1"/>
  <c r="X3" i="3"/>
  <c r="J3" i="3" s="1"/>
  <c r="X4" i="3"/>
  <c r="J4" i="3" s="1"/>
  <c r="X5" i="3"/>
  <c r="Y5" i="3" s="1"/>
  <c r="E5" i="3" s="1"/>
  <c r="X6" i="3"/>
  <c r="Y6" i="3" s="1"/>
  <c r="E6" i="3" s="1"/>
  <c r="X7" i="3"/>
  <c r="J7" i="3" s="1"/>
  <c r="X8" i="3"/>
  <c r="J8" i="3" s="1"/>
  <c r="X9" i="3"/>
  <c r="Y9" i="3" s="1"/>
  <c r="E9" i="3" s="1"/>
  <c r="X10" i="3"/>
  <c r="Y10" i="3" s="1"/>
  <c r="E10" i="3" s="1"/>
  <c r="X11" i="3"/>
  <c r="J11" i="3" s="1"/>
  <c r="X12" i="3"/>
  <c r="J12" i="3" s="1"/>
  <c r="X13" i="3"/>
  <c r="Y13" i="3" s="1"/>
  <c r="E13" i="3" s="1"/>
  <c r="X14" i="3"/>
  <c r="Y14" i="3" s="1"/>
  <c r="E14" i="3" s="1"/>
  <c r="X15" i="3"/>
  <c r="J15" i="3" s="1"/>
  <c r="X16" i="3"/>
  <c r="J16" i="3" s="1"/>
  <c r="X17" i="3"/>
  <c r="Y17" i="3" s="1"/>
  <c r="E17" i="3" s="1"/>
  <c r="X18" i="3"/>
  <c r="Y18" i="3" s="1"/>
  <c r="E18" i="3" s="1"/>
  <c r="X19" i="3"/>
  <c r="J19" i="3" s="1"/>
  <c r="X20" i="3"/>
  <c r="J20" i="3" s="1"/>
  <c r="X21" i="3"/>
  <c r="Y21" i="3" s="1"/>
  <c r="E21" i="3" s="1"/>
  <c r="X22" i="3"/>
  <c r="Y22" i="3" s="1"/>
  <c r="E22" i="3" s="1"/>
  <c r="X23" i="3"/>
  <c r="J23" i="3" s="1"/>
  <c r="X24" i="3"/>
  <c r="J24" i="3" s="1"/>
  <c r="X25" i="3"/>
  <c r="Y25" i="3" s="1"/>
  <c r="E25" i="3" s="1"/>
  <c r="X26" i="3"/>
  <c r="Y26" i="3" s="1"/>
  <c r="E26" i="3" s="1"/>
  <c r="X27" i="3"/>
  <c r="J27" i="3" s="1"/>
  <c r="X28" i="3"/>
  <c r="J28" i="3" s="1"/>
  <c r="X29" i="3"/>
  <c r="Y29" i="3" s="1"/>
  <c r="E29" i="3" s="1"/>
  <c r="X30" i="3"/>
  <c r="Y30" i="3" s="1"/>
  <c r="E30" i="3" s="1"/>
  <c r="X31" i="3"/>
  <c r="J31" i="3" s="1"/>
  <c r="X32" i="3"/>
  <c r="J32" i="3" s="1"/>
  <c r="X33" i="3"/>
  <c r="Y33" i="3" s="1"/>
  <c r="E33" i="3" s="1"/>
  <c r="X34" i="3"/>
  <c r="Y34" i="3" s="1"/>
  <c r="E34" i="3" s="1"/>
  <c r="X35" i="3"/>
  <c r="J35" i="3" s="1"/>
  <c r="X36" i="3"/>
  <c r="J36" i="3" s="1"/>
  <c r="X37" i="3"/>
  <c r="Y37" i="3" s="1"/>
  <c r="E37" i="3" s="1"/>
  <c r="X38" i="3"/>
  <c r="Y38" i="3" s="1"/>
  <c r="E38" i="3" s="1"/>
  <c r="X39" i="3"/>
  <c r="J39" i="3" s="1"/>
  <c r="X40" i="3"/>
  <c r="J40" i="3" s="1"/>
  <c r="X41" i="3"/>
  <c r="Y41" i="3" s="1"/>
  <c r="E41" i="3" s="1"/>
  <c r="X42" i="3"/>
  <c r="J42" i="3" s="1"/>
  <c r="X43" i="3"/>
  <c r="J43" i="3" s="1"/>
  <c r="X2" i="3"/>
  <c r="T3" i="3"/>
  <c r="H3" i="3" s="1"/>
  <c r="T4" i="3"/>
  <c r="H4" i="3" s="1"/>
  <c r="T5" i="3"/>
  <c r="U5" i="3" s="1"/>
  <c r="C5" i="3" s="1"/>
  <c r="T6" i="3"/>
  <c r="U6" i="3" s="1"/>
  <c r="C6" i="3" s="1"/>
  <c r="T7" i="3"/>
  <c r="H7" i="3" s="1"/>
  <c r="T8" i="3"/>
  <c r="H8" i="3" s="1"/>
  <c r="T10" i="3"/>
  <c r="U10" i="3" s="1"/>
  <c r="C10" i="3" s="1"/>
  <c r="T11" i="3"/>
  <c r="H11" i="3" s="1"/>
  <c r="T12" i="3"/>
  <c r="H12" i="3" s="1"/>
  <c r="T13" i="3"/>
  <c r="H13" i="3" s="1"/>
  <c r="T14" i="3"/>
  <c r="U14" i="3" s="1"/>
  <c r="C14" i="3" s="1"/>
  <c r="T15" i="3"/>
  <c r="H15" i="3" s="1"/>
  <c r="T17" i="3"/>
  <c r="H17" i="3" s="1"/>
  <c r="T18" i="3"/>
  <c r="H18" i="3" s="1"/>
  <c r="T19" i="3"/>
  <c r="H19" i="3" s="1"/>
  <c r="T20" i="3"/>
  <c r="H20" i="3" s="1"/>
  <c r="T21" i="3"/>
  <c r="H21" i="3" s="1"/>
  <c r="T22" i="3"/>
  <c r="H22" i="3" s="1"/>
  <c r="T24" i="3"/>
  <c r="U24" i="3" s="1"/>
  <c r="C24" i="3" s="1"/>
  <c r="T25" i="3"/>
  <c r="U25" i="3" s="1"/>
  <c r="C25" i="3" s="1"/>
  <c r="T26" i="3"/>
  <c r="U26" i="3" s="1"/>
  <c r="C26" i="3" s="1"/>
  <c r="T27" i="3"/>
  <c r="H27" i="3" s="1"/>
  <c r="T28" i="3"/>
  <c r="U28" i="3" s="1"/>
  <c r="C28" i="3" s="1"/>
  <c r="T29" i="3"/>
  <c r="U29" i="3" s="1"/>
  <c r="C29" i="3" s="1"/>
  <c r="T30" i="3"/>
  <c r="U30" i="3" s="1"/>
  <c r="C30" i="3" s="1"/>
  <c r="T31" i="3"/>
  <c r="H31" i="3" s="1"/>
  <c r="T32" i="3"/>
  <c r="U32" i="3" s="1"/>
  <c r="C32" i="3" s="1"/>
  <c r="T33" i="3"/>
  <c r="U33" i="3" s="1"/>
  <c r="C33" i="3" s="1"/>
  <c r="T34" i="3"/>
  <c r="U34" i="3" s="1"/>
  <c r="C34" i="3" s="1"/>
  <c r="T35" i="3"/>
  <c r="H35" i="3" s="1"/>
  <c r="T36" i="3"/>
  <c r="U36" i="3" s="1"/>
  <c r="C36" i="3" s="1"/>
  <c r="T37" i="3"/>
  <c r="U37" i="3" s="1"/>
  <c r="C37" i="3" s="1"/>
  <c r="T38" i="3"/>
  <c r="U38" i="3" s="1"/>
  <c r="C38" i="3" s="1"/>
  <c r="T39" i="3"/>
  <c r="H39" i="3" s="1"/>
  <c r="T40" i="3"/>
  <c r="U40" i="3" s="1"/>
  <c r="C40" i="3" s="1"/>
  <c r="T41" i="3"/>
  <c r="U41" i="3" s="1"/>
  <c r="C41" i="3" s="1"/>
  <c r="T42" i="3"/>
  <c r="H42" i="3" s="1"/>
  <c r="T43" i="3"/>
  <c r="U43" i="3" s="1"/>
  <c r="C43" i="3" s="1"/>
  <c r="T2" i="3"/>
  <c r="U2" i="3" s="1"/>
  <c r="C2" i="3" s="1"/>
  <c r="W30" i="3"/>
  <c r="F30" i="3"/>
  <c r="S3" i="3"/>
  <c r="D3" i="3" s="1"/>
  <c r="S4" i="3"/>
  <c r="D4" i="3" s="1"/>
  <c r="S5" i="3"/>
  <c r="D5" i="3" s="1"/>
  <c r="S6" i="3"/>
  <c r="D6" i="3" s="1"/>
  <c r="S7" i="3"/>
  <c r="D7" i="3" s="1"/>
  <c r="S8" i="3"/>
  <c r="D8" i="3" s="1"/>
  <c r="S10" i="3"/>
  <c r="D10" i="3" s="1"/>
  <c r="S11" i="3"/>
  <c r="D11" i="3" s="1"/>
  <c r="S12" i="3"/>
  <c r="D12" i="3" s="1"/>
  <c r="S13" i="3"/>
  <c r="D13" i="3" s="1"/>
  <c r="S14" i="3"/>
  <c r="D14" i="3" s="1"/>
  <c r="S15" i="3"/>
  <c r="D15" i="3" s="1"/>
  <c r="S17" i="3"/>
  <c r="D17" i="3" s="1"/>
  <c r="S18" i="3"/>
  <c r="D18" i="3" s="1"/>
  <c r="S19" i="3"/>
  <c r="D19" i="3" s="1"/>
  <c r="S20" i="3"/>
  <c r="D20" i="3" s="1"/>
  <c r="S21" i="3"/>
  <c r="D21" i="3" s="1"/>
  <c r="S22" i="3"/>
  <c r="D22" i="3" s="1"/>
  <c r="S24" i="3"/>
  <c r="D24" i="3" s="1"/>
  <c r="S25" i="3"/>
  <c r="D25" i="3" s="1"/>
  <c r="S26" i="3"/>
  <c r="D26" i="3" s="1"/>
  <c r="S27" i="3"/>
  <c r="D27" i="3" s="1"/>
  <c r="S28" i="3"/>
  <c r="D28" i="3" s="1"/>
  <c r="S29" i="3"/>
  <c r="D29" i="3" s="1"/>
  <c r="S30" i="3"/>
  <c r="D30" i="3" s="1"/>
  <c r="S31" i="3"/>
  <c r="D31" i="3" s="1"/>
  <c r="S32" i="3"/>
  <c r="D32" i="3" s="1"/>
  <c r="S33" i="3"/>
  <c r="D33" i="3" s="1"/>
  <c r="S34" i="3"/>
  <c r="D34" i="3" s="1"/>
  <c r="S35" i="3"/>
  <c r="D35" i="3" s="1"/>
  <c r="S36" i="3"/>
  <c r="D36" i="3" s="1"/>
  <c r="S37" i="3"/>
  <c r="D37" i="3" s="1"/>
  <c r="S38" i="3"/>
  <c r="D38" i="3" s="1"/>
  <c r="S39" i="3"/>
  <c r="D39" i="3" s="1"/>
  <c r="S40" i="3"/>
  <c r="D40" i="3" s="1"/>
  <c r="S41" i="3"/>
  <c r="D41" i="3" s="1"/>
  <c r="S42" i="3"/>
  <c r="D42" i="3" s="1"/>
  <c r="S43" i="3"/>
  <c r="D43" i="3" s="1"/>
  <c r="S2" i="3"/>
  <c r="D2" i="3" s="1"/>
  <c r="W3" i="3"/>
  <c r="F3" i="3" s="1"/>
  <c r="W4" i="3"/>
  <c r="F4" i="3" s="1"/>
  <c r="W5" i="3"/>
  <c r="F5" i="3" s="1"/>
  <c r="W6" i="3"/>
  <c r="F6" i="3" s="1"/>
  <c r="W7" i="3"/>
  <c r="F7" i="3" s="1"/>
  <c r="W8" i="3"/>
  <c r="F8" i="3" s="1"/>
  <c r="W9" i="3"/>
  <c r="F9" i="3" s="1"/>
  <c r="W10" i="3"/>
  <c r="F10" i="3" s="1"/>
  <c r="W11" i="3"/>
  <c r="F11" i="3" s="1"/>
  <c r="W12" i="3"/>
  <c r="F12" i="3" s="1"/>
  <c r="W13" i="3"/>
  <c r="F13" i="3" s="1"/>
  <c r="W14" i="3"/>
  <c r="F14" i="3" s="1"/>
  <c r="W15" i="3"/>
  <c r="F15" i="3" s="1"/>
  <c r="W16" i="3"/>
  <c r="F16" i="3" s="1"/>
  <c r="W17" i="3"/>
  <c r="F17" i="3" s="1"/>
  <c r="W18" i="3"/>
  <c r="F18" i="3" s="1"/>
  <c r="W19" i="3"/>
  <c r="F19" i="3" s="1"/>
  <c r="W20" i="3"/>
  <c r="F20" i="3" s="1"/>
  <c r="W21" i="3"/>
  <c r="F21" i="3" s="1"/>
  <c r="W22" i="3"/>
  <c r="F22" i="3" s="1"/>
  <c r="W23" i="3"/>
  <c r="F23" i="3" s="1"/>
  <c r="W24" i="3"/>
  <c r="F24" i="3" s="1"/>
  <c r="W25" i="3"/>
  <c r="F25" i="3" s="1"/>
  <c r="W26" i="3"/>
  <c r="F26" i="3" s="1"/>
  <c r="W27" i="3"/>
  <c r="F27" i="3" s="1"/>
  <c r="W28" i="3"/>
  <c r="F28" i="3" s="1"/>
  <c r="W29" i="3"/>
  <c r="F29" i="3" s="1"/>
  <c r="W31" i="3"/>
  <c r="F31" i="3" s="1"/>
  <c r="W32" i="3"/>
  <c r="F32" i="3" s="1"/>
  <c r="W33" i="3"/>
  <c r="F33" i="3" s="1"/>
  <c r="W34" i="3"/>
  <c r="F34" i="3" s="1"/>
  <c r="W35" i="3"/>
  <c r="F35" i="3" s="1"/>
  <c r="W36" i="3"/>
  <c r="F36" i="3" s="1"/>
  <c r="W37" i="3"/>
  <c r="F37" i="3" s="1"/>
  <c r="W38" i="3"/>
  <c r="F38" i="3" s="1"/>
  <c r="W39" i="3"/>
  <c r="F39" i="3" s="1"/>
  <c r="W40" i="3"/>
  <c r="F40" i="3" s="1"/>
  <c r="W41" i="3"/>
  <c r="F41" i="3" s="1"/>
  <c r="W42" i="3"/>
  <c r="F42" i="3" s="1"/>
  <c r="W43" i="3"/>
  <c r="F43" i="3" s="1"/>
  <c r="W2" i="3"/>
  <c r="F2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2" i="3"/>
  <c r="Y31" i="3" l="1"/>
  <c r="E31" i="3" s="1"/>
  <c r="Y15" i="3"/>
  <c r="E15" i="3" s="1"/>
  <c r="Y11" i="3"/>
  <c r="E11" i="3" s="1"/>
  <c r="Y42" i="3"/>
  <c r="E42" i="3" s="1"/>
  <c r="Y39" i="3"/>
  <c r="E39" i="3" s="1"/>
  <c r="Y7" i="3"/>
  <c r="E7" i="3" s="1"/>
  <c r="Y43" i="3"/>
  <c r="E43" i="3" s="1"/>
  <c r="Y40" i="3"/>
  <c r="E40" i="3" s="1"/>
  <c r="Y36" i="3"/>
  <c r="E36" i="3" s="1"/>
  <c r="Y32" i="3"/>
  <c r="E32" i="3" s="1"/>
  <c r="Y28" i="3"/>
  <c r="E28" i="3" s="1"/>
  <c r="Y24" i="3"/>
  <c r="E24" i="3" s="1"/>
  <c r="Y20" i="3"/>
  <c r="E20" i="3" s="1"/>
  <c r="Y16" i="3"/>
  <c r="E16" i="3" s="1"/>
  <c r="Y12" i="3"/>
  <c r="E12" i="3" s="1"/>
  <c r="Y8" i="3"/>
  <c r="E8" i="3" s="1"/>
  <c r="Y4" i="3"/>
  <c r="E4" i="3" s="1"/>
  <c r="J41" i="3"/>
  <c r="J38" i="3"/>
  <c r="J34" i="3"/>
  <c r="J30" i="3"/>
  <c r="J26" i="3"/>
  <c r="J22" i="3"/>
  <c r="J18" i="3"/>
  <c r="J14" i="3"/>
  <c r="J10" i="3"/>
  <c r="J6" i="3"/>
  <c r="J37" i="3"/>
  <c r="J33" i="3"/>
  <c r="J29" i="3"/>
  <c r="J25" i="3"/>
  <c r="J21" i="3"/>
  <c r="J17" i="3"/>
  <c r="J13" i="3"/>
  <c r="J9" i="3"/>
  <c r="J5" i="3"/>
  <c r="U42" i="3"/>
  <c r="C42" i="3" s="1"/>
  <c r="U39" i="3"/>
  <c r="C39" i="3" s="1"/>
  <c r="U35" i="3"/>
  <c r="C35" i="3" s="1"/>
  <c r="U31" i="3"/>
  <c r="C31" i="3" s="1"/>
  <c r="U27" i="3"/>
  <c r="C27" i="3" s="1"/>
  <c r="U22" i="3"/>
  <c r="C22" i="3" s="1"/>
  <c r="U18" i="3"/>
  <c r="C18" i="3" s="1"/>
  <c r="U13" i="3"/>
  <c r="C13" i="3" s="1"/>
  <c r="U8" i="3"/>
  <c r="C8" i="3" s="1"/>
  <c r="U4" i="3"/>
  <c r="C4" i="3" s="1"/>
  <c r="H41" i="3"/>
  <c r="H38" i="3"/>
  <c r="H34" i="3"/>
  <c r="H30" i="3"/>
  <c r="H26" i="3"/>
  <c r="H14" i="3"/>
  <c r="H10" i="3"/>
  <c r="H6" i="3"/>
  <c r="U21" i="3"/>
  <c r="C21" i="3" s="1"/>
  <c r="U17" i="3"/>
  <c r="C17" i="3" s="1"/>
  <c r="U12" i="3"/>
  <c r="C12" i="3" s="1"/>
  <c r="U7" i="3"/>
  <c r="C7" i="3" s="1"/>
  <c r="U3" i="3"/>
  <c r="C3" i="3" s="1"/>
  <c r="H37" i="3"/>
  <c r="H33" i="3"/>
  <c r="H29" i="3"/>
  <c r="H25" i="3"/>
  <c r="H5" i="3"/>
  <c r="U20" i="3"/>
  <c r="C20" i="3" s="1"/>
  <c r="U15" i="3"/>
  <c r="C15" i="3" s="1"/>
  <c r="U11" i="3"/>
  <c r="C11" i="3" s="1"/>
  <c r="H43" i="3"/>
  <c r="H40" i="3"/>
  <c r="H36" i="3"/>
  <c r="H32" i="3"/>
  <c r="H28" i="3"/>
  <c r="H24" i="3"/>
  <c r="U19" i="3"/>
  <c r="C19" i="3" s="1"/>
  <c r="J2" i="3"/>
  <c r="Y2" i="3"/>
  <c r="E2" i="3" s="1"/>
</calcChain>
</file>

<file path=xl/sharedStrings.xml><?xml version="1.0" encoding="utf-8"?>
<sst xmlns="http://schemas.openxmlformats.org/spreadsheetml/2006/main" count="898" uniqueCount="227">
  <si>
    <t>438/481</t>
  </si>
  <si>
    <t>edg</t>
  </si>
  <si>
    <t>???</t>
  </si>
  <si>
    <t>Carry-in Site Kitchen # (school #)</t>
  </si>
  <si>
    <t>School # Changes</t>
  </si>
  <si>
    <t>Escuela Guadalupe</t>
  </si>
  <si>
    <t>School Name</t>
  </si>
  <si>
    <t>New #</t>
  </si>
  <si>
    <t>Old #</t>
  </si>
  <si>
    <t xml:space="preserve">DSST:  MONTVIEW MIDDLE/HIGH </t>
  </si>
  <si>
    <t>ANI @ Barrett</t>
  </si>
  <si>
    <t>COLORADO HIGH SCHOOL - CHARTER (RACE)</t>
  </si>
  <si>
    <t xml:space="preserve">P.R.E.P. ACADEMY MIDDLE </t>
  </si>
  <si>
    <t>Regis Groff Campus</t>
  </si>
  <si>
    <t>KIPP Sunshine Peak Elem</t>
  </si>
  <si>
    <t xml:space="preserve">PASCUAL LEDOUX ACADEMY </t>
  </si>
  <si>
    <t>Escuela Guadelupe</t>
  </si>
  <si>
    <t xml:space="preserve">ACADEMY OF URBAN LEARNING </t>
  </si>
  <si>
    <t xml:space="preserve">CAREER EDUCATION CENTER EARLY COLLEGE OF DENVER </t>
  </si>
  <si>
    <t xml:space="preserve">THE BOYS SCHOOL OF DENVER </t>
  </si>
  <si>
    <t xml:space="preserve">DSST:  COLE MS </t>
  </si>
  <si>
    <t xml:space="preserve">RISE UP HIGH </t>
  </si>
  <si>
    <t xml:space="preserve">EXCEL ACADEMY HIGH </t>
  </si>
  <si>
    <t xml:space="preserve">ROCKY MOUNTAIN SCHOOL OF EXPEDITIONARY LEARNING </t>
  </si>
  <si>
    <t xml:space="preserve">ASBURY ELEMENTARY </t>
  </si>
  <si>
    <t xml:space="preserve">CORY ELEMENTARY </t>
  </si>
  <si>
    <t>5280 High School</t>
  </si>
  <si>
    <t xml:space="preserve">COMPASSION ROAD ACADEMY </t>
  </si>
  <si>
    <t xml:space="preserve">DENVER JUSTICE CHARTER </t>
  </si>
  <si>
    <t xml:space="preserve">EMILY GRIFFITH TECHNICAL COLLEGE </t>
  </si>
  <si>
    <t>Hilltop Café</t>
  </si>
  <si>
    <t xml:space="preserve">LINCOLN ELEMENTARY </t>
  </si>
  <si>
    <t xml:space="preserve">HIGHLINE ACADEMY SOUTHEAST </t>
  </si>
  <si>
    <t>Summit Academy</t>
  </si>
  <si>
    <t xml:space="preserve">REACH </t>
  </si>
  <si>
    <t xml:space="preserve">STEPHEN KNIGHT CENTER FOR EARLY EDUCATION ELEMENTARY </t>
  </si>
  <si>
    <t xml:space="preserve">MCKINLEY-THATCHER ELEMENTARY </t>
  </si>
  <si>
    <t>EMILY GRIFFITH TECHNICAL COLLEGE - OSAGE</t>
  </si>
  <si>
    <t>COLORADO HIGH SCHOOL - CHARTER (OSAGE)</t>
  </si>
  <si>
    <t xml:space="preserve">WYATT </t>
  </si>
  <si>
    <t>WYATT ELC (if different) - babies</t>
  </si>
  <si>
    <t>The CUBE</t>
  </si>
  <si>
    <t xml:space="preserve">FLORENCE CRITTENTON </t>
  </si>
  <si>
    <t>KIPP Sunshine Peak MS</t>
  </si>
  <si>
    <t xml:space="preserve">UNIVERSITY PREPARATORY </t>
  </si>
  <si>
    <t xml:space="preserve">MONTBELLO CAREER AND TECH HS </t>
  </si>
  <si>
    <t xml:space="preserve">HIGHPOINT ACADEMY </t>
  </si>
  <si>
    <t xml:space="preserve">MONARCH MONTESSORI </t>
  </si>
  <si>
    <t xml:space="preserve">SANDRA TODD-WILLIAMS ACADEMY </t>
  </si>
  <si>
    <t xml:space="preserve">ESCALANTE-BIGGS ACADEMY ELEMENTARY </t>
  </si>
  <si>
    <t xml:space="preserve">ACADEMY 360 </t>
  </si>
  <si>
    <t xml:space="preserve">LEGACY OPTIONS HIGH </t>
  </si>
  <si>
    <t>Wyatt ELC (babies)</t>
  </si>
  <si>
    <t>Breakfast Time</t>
  </si>
  <si>
    <t>n/a</t>
  </si>
  <si>
    <t>Lunch Time</t>
  </si>
  <si>
    <t>Vehicle</t>
  </si>
  <si>
    <t>Capacity</t>
  </si>
  <si>
    <t>Number of Lunches</t>
  </si>
  <si>
    <t>Number of Breakfasts</t>
  </si>
  <si>
    <t>2 hr/EA/ND</t>
  </si>
  <si>
    <t>1 hr/OT/CD</t>
  </si>
  <si>
    <t>15 min/OT/CD</t>
  </si>
  <si>
    <t>DIA/EA/ND</t>
  </si>
  <si>
    <t>15 min/OT/ND</t>
  </si>
  <si>
    <t>Buffer Time (hours)</t>
  </si>
  <si>
    <t>Breakfast</t>
  </si>
  <si>
    <t>ND</t>
  </si>
  <si>
    <t>CD</t>
  </si>
  <si>
    <t>Prep Site</t>
  </si>
  <si>
    <t>Evie Dennis</t>
  </si>
  <si>
    <t>Regis Groff</t>
  </si>
  <si>
    <t>Isabella Bird</t>
  </si>
  <si>
    <t>DSST- Montview</t>
  </si>
  <si>
    <t>Greenwood</t>
  </si>
  <si>
    <t>Escalante Biggs</t>
  </si>
  <si>
    <t>Noel</t>
  </si>
  <si>
    <t>Montbello</t>
  </si>
  <si>
    <t>MLK</t>
  </si>
  <si>
    <t>Legacy</t>
  </si>
  <si>
    <t>A. Lincoln</t>
  </si>
  <si>
    <t>Kepner</t>
  </si>
  <si>
    <t>kipp suns peak</t>
  </si>
  <si>
    <t>Pas Ledoux</t>
  </si>
  <si>
    <t>*note, order of carry-in sites switches</t>
  </si>
  <si>
    <t>NORTH</t>
  </si>
  <si>
    <t>BOYS</t>
  </si>
  <si>
    <t>B Randolph</t>
  </si>
  <si>
    <t>Colorado Charter 2</t>
  </si>
  <si>
    <t>CLA</t>
  </si>
  <si>
    <t>Hill Top</t>
  </si>
  <si>
    <t>Lalo Delgado</t>
  </si>
  <si>
    <t>excel</t>
  </si>
  <si>
    <t>Smith</t>
  </si>
  <si>
    <t>CUBE</t>
  </si>
  <si>
    <t>East</t>
  </si>
  <si>
    <t>Wyatt-babies</t>
  </si>
  <si>
    <t>Prep Assessment</t>
  </si>
  <si>
    <t>barrett</t>
  </si>
  <si>
    <t>Manual</t>
  </si>
  <si>
    <t>Rise-up</t>
  </si>
  <si>
    <t>Harrington</t>
  </si>
  <si>
    <t>University Prep (2409 Arapahoe St)</t>
  </si>
  <si>
    <t>Wyatt-edison</t>
  </si>
  <si>
    <t>DSST- Cole @ Mitchell</t>
  </si>
  <si>
    <t>CEC</t>
  </si>
  <si>
    <t>Urban Learning</t>
  </si>
  <si>
    <t>Carry-In Site 1</t>
  </si>
  <si>
    <t>5280 HS</t>
  </si>
  <si>
    <t>EGOS</t>
  </si>
  <si>
    <t>Rishel</t>
  </si>
  <si>
    <t>kipp</t>
  </si>
  <si>
    <t>Cheltenham</t>
  </si>
  <si>
    <t>Guadalupe</t>
  </si>
  <si>
    <t xml:space="preserve">CLA </t>
  </si>
  <si>
    <t>Thomas Jefferson</t>
  </si>
  <si>
    <t>Highline</t>
  </si>
  <si>
    <t>Merril</t>
  </si>
  <si>
    <t>cory</t>
  </si>
  <si>
    <t>Asbury</t>
  </si>
  <si>
    <t>Place Bridge</t>
  </si>
  <si>
    <t>RMSEL</t>
  </si>
  <si>
    <t>Amesse</t>
  </si>
  <si>
    <t>Academy 360</t>
  </si>
  <si>
    <t>Oakland</t>
  </si>
  <si>
    <t>Monarch</t>
  </si>
  <si>
    <t>Samsonite</t>
  </si>
  <si>
    <t>Highpoint</t>
  </si>
  <si>
    <t>Compassion Road</t>
  </si>
  <si>
    <t>Bromwell</t>
  </si>
  <si>
    <t>Reach</t>
  </si>
  <si>
    <t>Steele</t>
  </si>
  <si>
    <t>Cee</t>
  </si>
  <si>
    <t>Grant</t>
  </si>
  <si>
    <t>Thatcher</t>
  </si>
  <si>
    <t>Byers</t>
  </si>
  <si>
    <t>lincoln es</t>
  </si>
  <si>
    <t>Colorado HS Charter Osage- 1175 Osage St</t>
  </si>
  <si>
    <t>DCIS- Baker</t>
  </si>
  <si>
    <t>North</t>
  </si>
  <si>
    <t>Flo. Crit</t>
  </si>
  <si>
    <t>Emily Griffith (EGOS) - Osage</t>
  </si>
  <si>
    <t>EGOS-Osage</t>
  </si>
  <si>
    <t>CHU</t>
  </si>
  <si>
    <t>DSST</t>
  </si>
  <si>
    <t>Denver Justice</t>
  </si>
  <si>
    <t>Carry-In Site 2</t>
  </si>
  <si>
    <t>CHU (prep)</t>
  </si>
  <si>
    <t>DSST (CHU's carry in)</t>
  </si>
  <si>
    <t>*note, not given any info on this segment</t>
  </si>
  <si>
    <t>Carry-In (CI) or Prep-Site (PS)</t>
  </si>
  <si>
    <t>CI</t>
  </si>
  <si>
    <t>Randolph</t>
  </si>
  <si>
    <t>Evie Dennis Campus</t>
  </si>
  <si>
    <t>Kepner Campus</t>
  </si>
  <si>
    <t>Lalo Delgado Campus</t>
  </si>
  <si>
    <t>Merrill</t>
  </si>
  <si>
    <t>DSST- Byers MS</t>
  </si>
  <si>
    <t>Abraham Lincon</t>
  </si>
  <si>
    <t>DCIS @ Baker</t>
  </si>
  <si>
    <t>Rishel Campus</t>
  </si>
  <si>
    <t>Noel Middle</t>
  </si>
  <si>
    <t>Samsonite Campus</t>
  </si>
  <si>
    <t>PS</t>
  </si>
  <si>
    <t>Omar Blair/Sandra Todd no longer are on food routes</t>
  </si>
  <si>
    <t>Misc.</t>
  </si>
  <si>
    <t>Note:</t>
  </si>
  <si>
    <t>Names based on Carry-Out Info Document</t>
  </si>
  <si>
    <t>(names vary slightly between documents)</t>
  </si>
  <si>
    <t>Note: names based on Food Run Routes document with some clarifications</t>
  </si>
  <si>
    <t>&lt;- school codes</t>
  </si>
  <si>
    <t>school names -&gt;</t>
  </si>
  <si>
    <t>Note: the highlighted cells show the carry-in sites that appear in 2 segments</t>
  </si>
  <si>
    <t>Note: the highlighted cells from the original "Prep-Carry Matches" were rearranged so each carry-in site was in only 1 segment</t>
  </si>
  <si>
    <t>Buffer Breakfast</t>
  </si>
  <si>
    <t>Buffer Lunch</t>
  </si>
  <si>
    <t>Buffer Breakfast w/ 15 min</t>
  </si>
  <si>
    <t>Buffer Lunch w/ 15 min</t>
  </si>
  <si>
    <t>Breakfast Window</t>
  </si>
  <si>
    <t>Lunch Window</t>
  </si>
  <si>
    <t>Breakfast Window w/ 15 min</t>
  </si>
  <si>
    <t>Lunch Window w/ 15 min</t>
  </si>
  <si>
    <t>15 min</t>
  </si>
  <si>
    <t>Lunch Time w/ 15 min</t>
  </si>
  <si>
    <t>Breakfast Time w/ 15 min</t>
  </si>
  <si>
    <t>from Carry-Out Kitchen Doc.</t>
  </si>
  <si>
    <t>&gt;&gt;</t>
  </si>
  <si>
    <t>Just some math</t>
  </si>
  <si>
    <t>1 hr/EA/ND</t>
  </si>
  <si>
    <t>*NOTE*</t>
  </si>
  <si>
    <t>DIA written as</t>
  </si>
  <si>
    <t>8 hours ahead</t>
  </si>
  <si>
    <t>of time for</t>
  </si>
  <si>
    <t>lunch buffer</t>
  </si>
  <si>
    <t>highlighted cells</t>
  </si>
  <si>
    <t>should be updated</t>
  </si>
  <si>
    <t>when updating data</t>
  </si>
  <si>
    <t>&lt;&lt; includes 15 min</t>
  </si>
  <si>
    <t>time for unloading</t>
  </si>
  <si>
    <t>Carry In Site</t>
  </si>
  <si>
    <t>WYATT ELC (if different)</t>
  </si>
  <si>
    <t>Carry In Site #</t>
  </si>
  <si>
    <t>Prep Site #</t>
  </si>
  <si>
    <t>Number Breakfasts</t>
  </si>
  <si>
    <t>Number Lunches</t>
  </si>
  <si>
    <t>&gt;&gt; math</t>
  </si>
  <si>
    <t>Abraham Lincoln</t>
  </si>
  <si>
    <t>Excess Capacity</t>
  </si>
  <si>
    <t>Building Capacity</t>
  </si>
  <si>
    <t>Lunches Served</t>
  </si>
  <si>
    <t>Breakfast Demand</t>
  </si>
  <si>
    <t>Lunch Demand</t>
  </si>
  <si>
    <t>School #</t>
  </si>
  <si>
    <t>Yuma St (Warehouse)</t>
  </si>
  <si>
    <t>Warehouse</t>
  </si>
  <si>
    <t>000</t>
  </si>
  <si>
    <t>^ just the building meals</t>
  </si>
  <si>
    <t>Updated excess capacity</t>
  </si>
  <si>
    <t>use column G</t>
  </si>
  <si>
    <t>^ if negative value, use column G</t>
  </si>
  <si>
    <t>Prep Site Capcity</t>
  </si>
  <si>
    <t>^ total # meals that can be sent to carry-in sites</t>
  </si>
  <si>
    <t>^ sum of lunches from each carry-in site currently served by prep site</t>
  </si>
  <si>
    <t>^ # that can be sent to carry-in site based on building capacity</t>
  </si>
  <si>
    <t>Loretto Heights (CHU)</t>
  </si>
  <si>
    <t>DSST - College View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</si>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</sst>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2"/>
      <name val="Calibri (Body)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Fill="1" applyAlignment="1">
      <alignment horizontal="right" vertical="center"/>
    </xf>
    <xf numFmtId="0" fontId="0" fillId="0" borderId="0" xfId="0" applyBorder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/>
    <xf numFmtId="0" fontId="2" fillId="0" borderId="0" xfId="0" applyFont="1" applyFill="1" applyAlignment="1">
      <alignment horizontal="right"/>
    </xf>
    <xf numFmtId="0" fontId="0" fillId="2" borderId="0" xfId="0" applyFill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Fill="1" applyBorder="1"/>
    <xf numFmtId="0" fontId="0" fillId="2" borderId="0" xfId="0" applyFill="1"/>
    <xf numFmtId="0" fontId="0" fillId="0" borderId="0" xfId="0" applyFill="1" applyAlignment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3" xfId="0" applyBorder="1"/>
    <xf numFmtId="18" fontId="0" fillId="0" borderId="0" xfId="0" applyNumberFormat="1"/>
    <xf numFmtId="164" fontId="5" fillId="0" borderId="2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6" xfId="0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1" fontId="2" fillId="0" borderId="0" xfId="0" applyNumberFormat="1" applyFont="1" applyAlignment="1">
      <alignment horizontal="right"/>
    </xf>
    <xf numFmtId="18" fontId="2" fillId="0" borderId="2" xfId="0" applyNumberFormat="1" applyFont="1" applyBorder="1" applyAlignment="1">
      <alignment horizontal="left"/>
    </xf>
    <xf numFmtId="164" fontId="1" fillId="0" borderId="0" xfId="0" applyNumberFormat="1" applyFont="1" applyBorder="1"/>
    <xf numFmtId="164" fontId="0" fillId="2" borderId="0" xfId="0" applyNumberForma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0" xfId="0" applyFont="1" applyFill="1"/>
    <xf numFmtId="1" fontId="0" fillId="0" borderId="0" xfId="0" applyNumberFormat="1"/>
    <xf numFmtId="43" fontId="0" fillId="0" borderId="0" xfId="0" applyNumberFormat="1"/>
    <xf numFmtId="165" fontId="0" fillId="0" borderId="0" xfId="0" applyNumberFormat="1"/>
    <xf numFmtId="43" fontId="0" fillId="0" borderId="3" xfId="0" applyNumberFormat="1" applyBorder="1"/>
    <xf numFmtId="0" fontId="0" fillId="0" borderId="4" xfId="0" applyBorder="1"/>
    <xf numFmtId="43" fontId="0" fillId="0" borderId="5" xfId="0" applyNumberFormat="1" applyBorder="1"/>
    <xf numFmtId="0" fontId="0" fillId="0" borderId="6" xfId="0" applyBorder="1"/>
    <xf numFmtId="49" fontId="2" fillId="0" borderId="0" xfId="0" applyNumberFormat="1" applyFont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10" xfId="0" applyFont="1" applyBorder="1"/>
    <xf numFmtId="0" fontId="0" fillId="0" borderId="10" xfId="0" applyBorder="1"/>
    <xf numFmtId="0" fontId="0" fillId="0" borderId="10" xfId="0" applyBorder="1" applyAlignment="1">
      <alignment vertical="top" wrapText="1"/>
    </xf>
    <xf numFmtId="43" fontId="0" fillId="0" borderId="10" xfId="0" applyNumberFormat="1" applyBorder="1"/>
    <xf numFmtId="0" fontId="1" fillId="0" borderId="11" xfId="0" applyFont="1" applyBorder="1"/>
    <xf numFmtId="0" fontId="0" fillId="0" borderId="11" xfId="0" applyBorder="1"/>
    <xf numFmtId="0" fontId="0" fillId="0" borderId="11" xfId="0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0" xfId="0" applyFont="1" applyFill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3" xfId="1" xr:uid="{04BA66BC-58C8-824C-83B9-17165B784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E22C-2384-9342-B5F4-31867D623567}">
  <dimension ref="A1:E75"/>
  <sheetViews>
    <sheetView workbookViewId="0">
      <selection activeCell="B81" sqref="B81"/>
    </sheetView>
  </sheetViews>
  <sheetFormatPr baseColWidth="10" defaultRowHeight="16"/>
  <cols>
    <col min="1" max="1" width="48.83203125" bestFit="1" customWidth="1"/>
    <col min="2" max="2" width="28.5" bestFit="1" customWidth="1"/>
    <col min="3" max="3" width="25.1640625" bestFit="1" customWidth="1"/>
  </cols>
  <sheetData>
    <row r="1" spans="1:5">
      <c r="A1" s="2" t="s">
        <v>6</v>
      </c>
      <c r="B1" s="2" t="s">
        <v>212</v>
      </c>
      <c r="C1" s="2" t="s">
        <v>150</v>
      </c>
    </row>
    <row r="2" spans="1:5">
      <c r="A2" s="4" t="s">
        <v>9</v>
      </c>
      <c r="B2" s="1">
        <v>438</v>
      </c>
      <c r="C2" t="s">
        <v>151</v>
      </c>
      <c r="E2" t="s">
        <v>166</v>
      </c>
    </row>
    <row r="3" spans="1:5">
      <c r="A3" s="4" t="s">
        <v>10</v>
      </c>
      <c r="B3" s="1">
        <v>801</v>
      </c>
      <c r="C3" t="s">
        <v>151</v>
      </c>
      <c r="E3" t="s">
        <v>167</v>
      </c>
    </row>
    <row r="4" spans="1:5">
      <c r="A4" s="5" t="s">
        <v>11</v>
      </c>
      <c r="B4" s="1">
        <v>490</v>
      </c>
      <c r="C4" t="s">
        <v>151</v>
      </c>
      <c r="E4" t="s">
        <v>168</v>
      </c>
    </row>
    <row r="5" spans="1:5">
      <c r="A5" s="4" t="s">
        <v>12</v>
      </c>
      <c r="B5" s="1">
        <v>477</v>
      </c>
      <c r="C5" t="s">
        <v>151</v>
      </c>
    </row>
    <row r="6" spans="1:5">
      <c r="A6" s="4" t="s">
        <v>13</v>
      </c>
      <c r="B6" s="3">
        <v>110</v>
      </c>
      <c r="C6" t="s">
        <v>151</v>
      </c>
    </row>
    <row r="7" spans="1:5">
      <c r="A7" s="1" t="s">
        <v>14</v>
      </c>
      <c r="B7" s="1">
        <v>316</v>
      </c>
      <c r="C7" t="s">
        <v>151</v>
      </c>
    </row>
    <row r="8" spans="1:5">
      <c r="A8" s="1" t="s">
        <v>15</v>
      </c>
      <c r="B8" s="1">
        <v>158</v>
      </c>
      <c r="C8" t="s">
        <v>151</v>
      </c>
    </row>
    <row r="9" spans="1:5">
      <c r="A9" s="1" t="s">
        <v>16</v>
      </c>
      <c r="B9" s="1">
        <v>999</v>
      </c>
      <c r="C9" t="s">
        <v>151</v>
      </c>
    </row>
    <row r="10" spans="1:5">
      <c r="A10" s="1" t="s">
        <v>17</v>
      </c>
      <c r="B10" s="1">
        <v>488</v>
      </c>
      <c r="C10" t="s">
        <v>151</v>
      </c>
    </row>
    <row r="11" spans="1:5">
      <c r="A11" s="1" t="s">
        <v>18</v>
      </c>
      <c r="B11" s="1">
        <v>605</v>
      </c>
      <c r="C11" t="s">
        <v>151</v>
      </c>
    </row>
    <row r="12" spans="1:5">
      <c r="A12" s="1" t="s">
        <v>19</v>
      </c>
      <c r="B12" s="1">
        <v>383</v>
      </c>
      <c r="C12" t="s">
        <v>151</v>
      </c>
    </row>
    <row r="13" spans="1:5">
      <c r="A13" s="1" t="s">
        <v>20</v>
      </c>
      <c r="B13" s="1">
        <v>436</v>
      </c>
      <c r="C13" t="s">
        <v>151</v>
      </c>
    </row>
    <row r="14" spans="1:5">
      <c r="A14" s="1" t="s">
        <v>21</v>
      </c>
      <c r="B14" s="1">
        <v>499</v>
      </c>
      <c r="C14" t="s">
        <v>151</v>
      </c>
    </row>
    <row r="15" spans="1:5">
      <c r="A15" s="5" t="s">
        <v>22</v>
      </c>
      <c r="B15" s="1">
        <v>516</v>
      </c>
      <c r="C15" t="s">
        <v>151</v>
      </c>
    </row>
    <row r="16" spans="1:5">
      <c r="A16" s="1" t="s">
        <v>23</v>
      </c>
      <c r="B16" s="1">
        <v>750</v>
      </c>
      <c r="C16" t="s">
        <v>151</v>
      </c>
    </row>
    <row r="17" spans="1:3">
      <c r="A17" s="1" t="s">
        <v>24</v>
      </c>
      <c r="B17" s="1">
        <v>203</v>
      </c>
      <c r="C17" t="s">
        <v>151</v>
      </c>
    </row>
    <row r="18" spans="1:3">
      <c r="A18" s="1" t="s">
        <v>25</v>
      </c>
      <c r="B18" s="1">
        <v>223</v>
      </c>
      <c r="C18" t="s">
        <v>151</v>
      </c>
    </row>
    <row r="19" spans="1:3">
      <c r="A19" s="1" t="s">
        <v>26</v>
      </c>
      <c r="B19" s="1">
        <v>532</v>
      </c>
      <c r="C19" t="s">
        <v>151</v>
      </c>
    </row>
    <row r="20" spans="1:3">
      <c r="A20" s="1" t="s">
        <v>27</v>
      </c>
      <c r="B20" s="1">
        <v>515</v>
      </c>
      <c r="C20" t="s">
        <v>151</v>
      </c>
    </row>
    <row r="21" spans="1:3">
      <c r="A21" s="1" t="s">
        <v>28</v>
      </c>
      <c r="B21" s="1">
        <v>497</v>
      </c>
      <c r="C21" t="s">
        <v>151</v>
      </c>
    </row>
    <row r="22" spans="1:3">
      <c r="A22" s="1" t="s">
        <v>29</v>
      </c>
      <c r="B22" s="1">
        <v>602</v>
      </c>
      <c r="C22" t="s">
        <v>151</v>
      </c>
    </row>
    <row r="23" spans="1:3">
      <c r="A23" s="1" t="s">
        <v>30</v>
      </c>
      <c r="B23" s="1">
        <v>891</v>
      </c>
      <c r="C23" t="s">
        <v>151</v>
      </c>
    </row>
    <row r="24" spans="1:3">
      <c r="A24" s="1" t="s">
        <v>31</v>
      </c>
      <c r="B24" s="1">
        <v>252</v>
      </c>
      <c r="C24" t="s">
        <v>151</v>
      </c>
    </row>
    <row r="25" spans="1:3">
      <c r="A25" s="1" t="s">
        <v>32</v>
      </c>
      <c r="B25" s="1">
        <v>328</v>
      </c>
      <c r="C25" t="s">
        <v>151</v>
      </c>
    </row>
    <row r="26" spans="1:3">
      <c r="A26" s="1" t="s">
        <v>33</v>
      </c>
      <c r="B26" s="1">
        <v>604</v>
      </c>
      <c r="C26" t="s">
        <v>151</v>
      </c>
    </row>
    <row r="27" spans="1:3">
      <c r="A27" s="6" t="s">
        <v>34</v>
      </c>
      <c r="B27" s="1">
        <v>192</v>
      </c>
      <c r="C27" t="s">
        <v>151</v>
      </c>
    </row>
    <row r="28" spans="1:3">
      <c r="A28" s="1" t="s">
        <v>35</v>
      </c>
      <c r="B28" s="1">
        <v>178</v>
      </c>
      <c r="C28" t="s">
        <v>151</v>
      </c>
    </row>
    <row r="29" spans="1:3">
      <c r="A29" s="5" t="s">
        <v>36</v>
      </c>
      <c r="B29" s="1">
        <v>264</v>
      </c>
      <c r="C29" t="s">
        <v>151</v>
      </c>
    </row>
    <row r="30" spans="1:3">
      <c r="A30" s="5" t="s">
        <v>37</v>
      </c>
      <c r="B30" s="18">
        <v>478</v>
      </c>
      <c r="C30" t="s">
        <v>151</v>
      </c>
    </row>
    <row r="31" spans="1:3">
      <c r="A31" s="5" t="s">
        <v>38</v>
      </c>
      <c r="B31" s="1">
        <v>479</v>
      </c>
      <c r="C31" t="s">
        <v>151</v>
      </c>
    </row>
    <row r="32" spans="1:3">
      <c r="A32" s="4" t="s">
        <v>39</v>
      </c>
      <c r="B32" s="1">
        <v>212</v>
      </c>
      <c r="C32" t="s">
        <v>151</v>
      </c>
    </row>
    <row r="33" spans="1:3">
      <c r="A33" s="4" t="s">
        <v>40</v>
      </c>
      <c r="B33" s="1">
        <v>213</v>
      </c>
      <c r="C33" t="s">
        <v>151</v>
      </c>
    </row>
    <row r="34" spans="1:3">
      <c r="A34" s="1" t="s">
        <v>41</v>
      </c>
      <c r="B34" s="1">
        <v>533</v>
      </c>
      <c r="C34" t="s">
        <v>151</v>
      </c>
    </row>
    <row r="35" spans="1:3">
      <c r="A35" s="1" t="s">
        <v>42</v>
      </c>
      <c r="B35" s="1">
        <v>473</v>
      </c>
      <c r="C35" t="s">
        <v>151</v>
      </c>
    </row>
    <row r="36" spans="1:3">
      <c r="A36" s="1" t="s">
        <v>43</v>
      </c>
      <c r="B36" s="1">
        <v>426</v>
      </c>
      <c r="C36" t="s">
        <v>151</v>
      </c>
    </row>
    <row r="37" spans="1:3">
      <c r="A37" s="7" t="s">
        <v>44</v>
      </c>
      <c r="B37" s="1">
        <v>168</v>
      </c>
      <c r="C37" t="s">
        <v>151</v>
      </c>
    </row>
    <row r="38" spans="1:3">
      <c r="A38" s="7" t="s">
        <v>45</v>
      </c>
      <c r="B38" s="1">
        <v>509</v>
      </c>
      <c r="C38" t="s">
        <v>151</v>
      </c>
    </row>
    <row r="39" spans="1:3">
      <c r="A39" s="7" t="s">
        <v>46</v>
      </c>
      <c r="B39" s="1">
        <v>117</v>
      </c>
      <c r="C39" t="s">
        <v>151</v>
      </c>
    </row>
    <row r="40" spans="1:3">
      <c r="A40" s="8" t="s">
        <v>47</v>
      </c>
      <c r="B40" s="1">
        <v>161</v>
      </c>
      <c r="C40" t="s">
        <v>151</v>
      </c>
    </row>
    <row r="41" spans="1:3">
      <c r="A41" s="8" t="s">
        <v>48</v>
      </c>
      <c r="B41" s="1">
        <v>308</v>
      </c>
      <c r="C41" t="s">
        <v>151</v>
      </c>
    </row>
    <row r="42" spans="1:3">
      <c r="A42" s="8" t="s">
        <v>49</v>
      </c>
      <c r="B42" s="1">
        <v>179</v>
      </c>
      <c r="C42" t="s">
        <v>151</v>
      </c>
    </row>
    <row r="43" spans="1:3">
      <c r="A43" s="8" t="s">
        <v>50</v>
      </c>
      <c r="B43" s="1">
        <v>181</v>
      </c>
      <c r="C43" t="s">
        <v>151</v>
      </c>
    </row>
    <row r="44" spans="1:3">
      <c r="A44" s="8" t="s">
        <v>51</v>
      </c>
      <c r="B44" s="1">
        <v>522</v>
      </c>
      <c r="C44" t="s">
        <v>151</v>
      </c>
    </row>
    <row r="45" spans="1:3">
      <c r="A45" s="1" t="s">
        <v>72</v>
      </c>
      <c r="B45" s="1">
        <v>301</v>
      </c>
      <c r="C45" t="s">
        <v>163</v>
      </c>
    </row>
    <row r="46" spans="1:3">
      <c r="A46" s="1" t="s">
        <v>152</v>
      </c>
      <c r="B46" s="1">
        <v>423</v>
      </c>
      <c r="C46" t="s">
        <v>163</v>
      </c>
    </row>
    <row r="47" spans="1:3">
      <c r="A47" s="1" t="s">
        <v>153</v>
      </c>
      <c r="B47" s="1">
        <v>981</v>
      </c>
      <c r="C47" t="s">
        <v>163</v>
      </c>
    </row>
    <row r="48" spans="1:3">
      <c r="A48" s="1" t="s">
        <v>154</v>
      </c>
      <c r="B48" s="1">
        <v>408</v>
      </c>
      <c r="C48" t="s">
        <v>163</v>
      </c>
    </row>
    <row r="49" spans="1:3">
      <c r="A49" s="1" t="s">
        <v>112</v>
      </c>
      <c r="B49" s="1">
        <v>218</v>
      </c>
      <c r="C49" t="s">
        <v>163</v>
      </c>
    </row>
    <row r="50" spans="1:3">
      <c r="A50" s="1" t="s">
        <v>139</v>
      </c>
      <c r="B50" s="1">
        <v>455</v>
      </c>
      <c r="C50" t="s">
        <v>163</v>
      </c>
    </row>
    <row r="51" spans="1:3">
      <c r="A51" s="1" t="s">
        <v>99</v>
      </c>
      <c r="B51" s="1">
        <v>464</v>
      </c>
      <c r="C51" t="s">
        <v>163</v>
      </c>
    </row>
    <row r="52" spans="1:3">
      <c r="A52" s="1" t="s">
        <v>155</v>
      </c>
      <c r="B52" s="1">
        <v>982</v>
      </c>
      <c r="C52" t="s">
        <v>163</v>
      </c>
    </row>
    <row r="53" spans="1:3">
      <c r="A53" s="1" t="s">
        <v>120</v>
      </c>
      <c r="B53" s="1">
        <v>190</v>
      </c>
      <c r="C53" t="s">
        <v>163</v>
      </c>
    </row>
    <row r="54" spans="1:3">
      <c r="A54" s="1" t="s">
        <v>156</v>
      </c>
      <c r="B54" s="1">
        <v>412</v>
      </c>
      <c r="C54" t="s">
        <v>163</v>
      </c>
    </row>
    <row r="55" spans="1:3">
      <c r="A55" s="1" t="s">
        <v>89</v>
      </c>
      <c r="B55" s="1">
        <v>682</v>
      </c>
      <c r="C55" t="s">
        <v>163</v>
      </c>
    </row>
    <row r="56" spans="1:3">
      <c r="A56" s="1" t="s">
        <v>157</v>
      </c>
      <c r="B56" s="1">
        <v>437</v>
      </c>
      <c r="C56" t="s">
        <v>163</v>
      </c>
    </row>
    <row r="57" spans="1:3">
      <c r="A57" s="1" t="s">
        <v>115</v>
      </c>
      <c r="B57" s="1">
        <v>457</v>
      </c>
      <c r="C57" t="s">
        <v>163</v>
      </c>
    </row>
    <row r="58" spans="1:3">
      <c r="A58" s="1" t="s">
        <v>158</v>
      </c>
      <c r="B58" s="1">
        <v>450</v>
      </c>
      <c r="C58" t="s">
        <v>163</v>
      </c>
    </row>
    <row r="59" spans="1:3">
      <c r="A59" s="1" t="s">
        <v>129</v>
      </c>
      <c r="B59" s="1">
        <v>214</v>
      </c>
      <c r="C59" t="s">
        <v>163</v>
      </c>
    </row>
    <row r="60" spans="1:3">
      <c r="A60" s="1" t="s">
        <v>131</v>
      </c>
      <c r="B60" s="1">
        <v>278</v>
      </c>
      <c r="C60" t="s">
        <v>163</v>
      </c>
    </row>
    <row r="61" spans="1:3">
      <c r="A61" s="1" t="s">
        <v>133</v>
      </c>
      <c r="B61" s="1">
        <v>405</v>
      </c>
      <c r="C61" t="s">
        <v>163</v>
      </c>
    </row>
    <row r="62" spans="1:3">
      <c r="A62" s="1" t="s">
        <v>159</v>
      </c>
      <c r="B62" s="1">
        <v>461</v>
      </c>
      <c r="C62" t="s">
        <v>163</v>
      </c>
    </row>
    <row r="63" spans="1:3">
      <c r="A63" s="1" t="s">
        <v>95</v>
      </c>
      <c r="B63" s="1">
        <v>451</v>
      </c>
      <c r="C63" t="s">
        <v>163</v>
      </c>
    </row>
    <row r="64" spans="1:3">
      <c r="A64" s="1" t="s">
        <v>93</v>
      </c>
      <c r="B64" s="1">
        <v>275</v>
      </c>
      <c r="C64" t="s">
        <v>163</v>
      </c>
    </row>
    <row r="65" spans="1:3">
      <c r="A65" s="1" t="s">
        <v>160</v>
      </c>
      <c r="B65" s="1">
        <v>415</v>
      </c>
      <c r="C65" t="s">
        <v>163</v>
      </c>
    </row>
    <row r="66" spans="1:3">
      <c r="A66" s="1" t="s">
        <v>101</v>
      </c>
      <c r="B66" s="1">
        <v>248</v>
      </c>
      <c r="C66" t="s">
        <v>163</v>
      </c>
    </row>
    <row r="67" spans="1:3">
      <c r="A67" s="1" t="s">
        <v>161</v>
      </c>
      <c r="B67" s="1">
        <v>424</v>
      </c>
      <c r="C67" t="s">
        <v>163</v>
      </c>
    </row>
    <row r="68" spans="1:3">
      <c r="A68" s="1" t="s">
        <v>162</v>
      </c>
      <c r="B68" s="1">
        <v>971</v>
      </c>
      <c r="C68" t="s">
        <v>163</v>
      </c>
    </row>
    <row r="69" spans="1:3">
      <c r="A69" s="1" t="s">
        <v>124</v>
      </c>
      <c r="B69" s="1">
        <v>150</v>
      </c>
      <c r="C69" t="s">
        <v>163</v>
      </c>
    </row>
    <row r="70" spans="1:3">
      <c r="A70" s="1" t="s">
        <v>74</v>
      </c>
      <c r="B70" s="1">
        <v>258</v>
      </c>
      <c r="C70" t="s">
        <v>163</v>
      </c>
    </row>
    <row r="71" spans="1:3">
      <c r="A71" s="1" t="s">
        <v>122</v>
      </c>
      <c r="B71" s="1">
        <v>292</v>
      </c>
      <c r="C71" t="s">
        <v>163</v>
      </c>
    </row>
    <row r="72" spans="1:3">
      <c r="A72" s="1" t="s">
        <v>78</v>
      </c>
      <c r="B72" s="1">
        <v>419</v>
      </c>
      <c r="C72" t="s">
        <v>163</v>
      </c>
    </row>
    <row r="73" spans="1:3">
      <c r="A73" s="1" t="s">
        <v>213</v>
      </c>
      <c r="B73" s="55" t="s">
        <v>215</v>
      </c>
      <c r="C73" t="s">
        <v>214</v>
      </c>
    </row>
    <row r="74" spans="1:3">
      <c r="A74" s="1" t="s">
        <v>224</v>
      </c>
      <c r="B74" s="1">
        <v>984</v>
      </c>
      <c r="C74" t="s">
        <v>163</v>
      </c>
    </row>
    <row r="75" spans="1:3">
      <c r="A75" s="1" t="s">
        <v>225</v>
      </c>
      <c r="B75" s="1">
        <v>394</v>
      </c>
      <c r="C75" t="s"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D444-EC88-BD4F-87A1-B937135D9C4E}">
  <dimension ref="A1:F9"/>
  <sheetViews>
    <sheetView workbookViewId="0">
      <selection activeCell="B15" sqref="B15"/>
    </sheetView>
  </sheetViews>
  <sheetFormatPr baseColWidth="10" defaultRowHeight="16"/>
  <cols>
    <col min="1" max="1" width="27" bestFit="1" customWidth="1"/>
  </cols>
  <sheetData>
    <row r="1" spans="1:6">
      <c r="A1" s="82" t="s">
        <v>4</v>
      </c>
      <c r="B1" s="82"/>
      <c r="C1" s="82"/>
      <c r="F1" t="s">
        <v>165</v>
      </c>
    </row>
    <row r="2" spans="1:6">
      <c r="A2" s="2" t="s">
        <v>6</v>
      </c>
      <c r="B2" s="2" t="s">
        <v>7</v>
      </c>
      <c r="C2" s="2" t="s">
        <v>8</v>
      </c>
      <c r="F2" s="20" t="s">
        <v>164</v>
      </c>
    </row>
    <row r="3" spans="1:6">
      <c r="A3" t="s">
        <v>5</v>
      </c>
      <c r="B3">
        <v>999</v>
      </c>
      <c r="C3" t="s">
        <v>1</v>
      </c>
    </row>
    <row r="4" spans="1:6">
      <c r="A4" t="s">
        <v>141</v>
      </c>
      <c r="B4">
        <v>478</v>
      </c>
      <c r="C4" t="s">
        <v>2</v>
      </c>
    </row>
    <row r="5" spans="1:6">
      <c r="A5" t="s">
        <v>52</v>
      </c>
      <c r="B5">
        <v>213</v>
      </c>
      <c r="C5" t="s">
        <v>2</v>
      </c>
    </row>
    <row r="6" spans="1:6">
      <c r="A6" s="4" t="s">
        <v>9</v>
      </c>
      <c r="B6">
        <v>438</v>
      </c>
      <c r="C6" s="1" t="s">
        <v>0</v>
      </c>
    </row>
    <row r="7" spans="1:6">
      <c r="A7" t="s">
        <v>147</v>
      </c>
      <c r="B7">
        <v>888</v>
      </c>
    </row>
    <row r="8" spans="1:6">
      <c r="A8" t="s">
        <v>148</v>
      </c>
      <c r="B8">
        <v>889</v>
      </c>
    </row>
    <row r="9" spans="1:6">
      <c r="A9" s="4" t="s">
        <v>13</v>
      </c>
      <c r="B9" s="21">
        <v>110</v>
      </c>
      <c r="C9">
        <v>1103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B555-BE33-DB48-8DD5-3E663738ACC8}">
  <dimension ref="A1:L43"/>
  <sheetViews>
    <sheetView workbookViewId="0">
      <selection activeCell="I49" sqref="I49"/>
    </sheetView>
  </sheetViews>
  <sheetFormatPr baseColWidth="10" defaultRowHeight="16"/>
  <cols>
    <col min="1" max="1" width="15.6640625" bestFit="1" customWidth="1"/>
    <col min="2" max="2" width="10" bestFit="1" customWidth="1"/>
    <col min="3" max="3" width="17.33203125" bestFit="1" customWidth="1"/>
    <col min="4" max="4" width="14.83203125" bestFit="1" customWidth="1"/>
    <col min="9" max="9" width="48.83203125" bestFit="1" customWidth="1"/>
    <col min="10" max="10" width="12.6640625" bestFit="1" customWidth="1"/>
    <col min="11" max="11" width="19.5" bestFit="1" customWidth="1"/>
    <col min="12" max="12" width="17.1640625" bestFit="1" customWidth="1"/>
  </cols>
  <sheetData>
    <row r="1" spans="1:12">
      <c r="A1" s="13" t="s">
        <v>69</v>
      </c>
      <c r="B1" s="13" t="s">
        <v>202</v>
      </c>
      <c r="C1" s="2" t="s">
        <v>203</v>
      </c>
      <c r="D1" s="2" t="s">
        <v>204</v>
      </c>
      <c r="I1" s="13" t="s">
        <v>199</v>
      </c>
      <c r="J1" s="13" t="s">
        <v>201</v>
      </c>
      <c r="K1" s="2" t="s">
        <v>59</v>
      </c>
      <c r="L1" s="2" t="s">
        <v>58</v>
      </c>
    </row>
    <row r="2" spans="1:12">
      <c r="A2" s="1" t="s">
        <v>72</v>
      </c>
      <c r="B2" s="1">
        <v>301</v>
      </c>
      <c r="C2" s="48">
        <f>SUM(K2)</f>
        <v>238</v>
      </c>
      <c r="D2" s="48">
        <f>SUM(L2)</f>
        <v>571</v>
      </c>
      <c r="G2" t="s">
        <v>205</v>
      </c>
      <c r="I2" s="4" t="s">
        <v>9</v>
      </c>
      <c r="J2" s="1">
        <v>438</v>
      </c>
      <c r="K2" s="40">
        <v>238</v>
      </c>
      <c r="L2" s="40">
        <v>571</v>
      </c>
    </row>
    <row r="3" spans="1:12">
      <c r="A3" s="1" t="s">
        <v>152</v>
      </c>
      <c r="B3" s="1">
        <v>423</v>
      </c>
      <c r="C3" s="48">
        <f>SUM(K3:K5)</f>
        <v>117.16466165413534</v>
      </c>
      <c r="D3" s="48">
        <f>SUM(L3:L5)</f>
        <v>250.43872180451129</v>
      </c>
      <c r="I3" s="4" t="s">
        <v>10</v>
      </c>
      <c r="J3" s="1">
        <v>801</v>
      </c>
      <c r="K3" s="40">
        <v>29.3</v>
      </c>
      <c r="L3" s="40">
        <v>40.950000000000003</v>
      </c>
    </row>
    <row r="4" spans="1:12" hidden="1">
      <c r="A4" s="1"/>
      <c r="B4" s="1"/>
      <c r="C4" s="48"/>
      <c r="D4" s="48"/>
      <c r="I4" s="5" t="s">
        <v>11</v>
      </c>
      <c r="J4" s="1">
        <v>490</v>
      </c>
      <c r="K4" s="40">
        <v>74.285714285714292</v>
      </c>
      <c r="L4" s="40">
        <v>192.85714285714286</v>
      </c>
    </row>
    <row r="5" spans="1:12" hidden="1">
      <c r="A5" s="1"/>
      <c r="B5" s="1"/>
      <c r="C5" s="48"/>
      <c r="D5" s="48"/>
      <c r="I5" s="4" t="s">
        <v>12</v>
      </c>
      <c r="J5" s="1">
        <v>477</v>
      </c>
      <c r="K5" s="40">
        <v>13.578947368421053</v>
      </c>
      <c r="L5" s="40">
        <v>16.631578947368421</v>
      </c>
    </row>
    <row r="6" spans="1:12">
      <c r="A6" s="1" t="s">
        <v>153</v>
      </c>
      <c r="B6" s="1">
        <v>981</v>
      </c>
      <c r="C6" s="48">
        <f t="shared" ref="C6:C43" si="0">SUM(K6)</f>
        <v>95</v>
      </c>
      <c r="D6" s="48">
        <f t="shared" ref="D6:D43" si="1">SUM(L6)</f>
        <v>552</v>
      </c>
      <c r="I6" s="4" t="s">
        <v>13</v>
      </c>
      <c r="J6" s="3">
        <v>110</v>
      </c>
      <c r="K6" s="40">
        <v>95</v>
      </c>
      <c r="L6" s="40">
        <v>552</v>
      </c>
    </row>
    <row r="7" spans="1:12">
      <c r="A7" s="1" t="s">
        <v>154</v>
      </c>
      <c r="B7" s="1">
        <v>408</v>
      </c>
      <c r="C7" s="48">
        <f>SUM(K7:K8)</f>
        <v>265.42105263157896</v>
      </c>
      <c r="D7" s="48">
        <f>SUM(L7:L8)</f>
        <v>267.4736842105263</v>
      </c>
      <c r="I7" s="1" t="s">
        <v>14</v>
      </c>
      <c r="J7" s="1">
        <v>316</v>
      </c>
      <c r="K7" s="40">
        <v>86.368421052631575</v>
      </c>
      <c r="L7" s="40">
        <v>89.631578947368425</v>
      </c>
    </row>
    <row r="8" spans="1:12" hidden="1">
      <c r="A8" s="1"/>
      <c r="B8" s="1"/>
      <c r="C8" s="48"/>
      <c r="D8" s="48"/>
      <c r="I8" s="1" t="s">
        <v>15</v>
      </c>
      <c r="J8" s="1">
        <v>158</v>
      </c>
      <c r="K8" s="40">
        <v>179.05263157894737</v>
      </c>
      <c r="L8" s="40">
        <v>177.84210526315789</v>
      </c>
    </row>
    <row r="9" spans="1:12">
      <c r="A9" s="1" t="s">
        <v>112</v>
      </c>
      <c r="B9" s="1">
        <v>218</v>
      </c>
      <c r="C9" s="48">
        <f t="shared" si="0"/>
        <v>0</v>
      </c>
      <c r="D9" s="48">
        <f t="shared" si="1"/>
        <v>62.05263157894737</v>
      </c>
      <c r="I9" s="1" t="s">
        <v>16</v>
      </c>
      <c r="J9" s="1">
        <v>999</v>
      </c>
      <c r="K9" s="40">
        <v>0</v>
      </c>
      <c r="L9" s="40">
        <v>62.05263157894737</v>
      </c>
    </row>
    <row r="10" spans="1:12">
      <c r="A10" s="1" t="s">
        <v>139</v>
      </c>
      <c r="B10" s="1">
        <v>455</v>
      </c>
      <c r="C10" s="48">
        <f>SUM(K10:K12)</f>
        <v>180.69384244926042</v>
      </c>
      <c r="D10" s="48">
        <f>SUM(L10:L12)</f>
        <v>251.87874097007227</v>
      </c>
      <c r="I10" s="1" t="s">
        <v>17</v>
      </c>
      <c r="J10" s="1">
        <v>488</v>
      </c>
      <c r="K10" s="40">
        <v>23.647058823529413</v>
      </c>
      <c r="L10" s="40">
        <v>44.764705882352942</v>
      </c>
    </row>
    <row r="11" spans="1:12" hidden="1">
      <c r="A11" s="1"/>
      <c r="B11" s="1"/>
      <c r="C11" s="48"/>
      <c r="D11" s="48"/>
      <c r="I11" s="1" t="s">
        <v>18</v>
      </c>
      <c r="J11" s="1">
        <v>605</v>
      </c>
      <c r="K11" s="40">
        <v>99.15789473684211</v>
      </c>
      <c r="L11" s="40">
        <v>135.94736842105263</v>
      </c>
    </row>
    <row r="12" spans="1:12" hidden="1">
      <c r="A12" s="1"/>
      <c r="B12" s="1"/>
      <c r="C12" s="48"/>
      <c r="D12" s="48"/>
      <c r="I12" s="1" t="s">
        <v>19</v>
      </c>
      <c r="J12" s="1">
        <v>383</v>
      </c>
      <c r="K12" s="40">
        <v>57.888888888888886</v>
      </c>
      <c r="L12" s="40">
        <v>71.166666666666671</v>
      </c>
    </row>
    <row r="13" spans="1:12">
      <c r="A13" s="1" t="s">
        <v>99</v>
      </c>
      <c r="B13" s="1">
        <v>464</v>
      </c>
      <c r="C13" s="48">
        <f>SUM(K13:K14)</f>
        <v>192.86513157894737</v>
      </c>
      <c r="D13" s="48">
        <f>SUM(L13:L14)</f>
        <v>264.60855263157896</v>
      </c>
      <c r="I13" s="1" t="s">
        <v>20</v>
      </c>
      <c r="J13" s="1">
        <v>436</v>
      </c>
      <c r="K13" s="40">
        <v>160.05263157894737</v>
      </c>
      <c r="L13" s="40">
        <v>235.42105263157896</v>
      </c>
    </row>
    <row r="14" spans="1:12" hidden="1">
      <c r="A14" s="1"/>
      <c r="B14" s="1"/>
      <c r="C14" s="48"/>
      <c r="D14" s="48"/>
      <c r="I14" s="1" t="s">
        <v>21</v>
      </c>
      <c r="J14" s="1">
        <v>499</v>
      </c>
      <c r="K14" s="40">
        <v>32.8125</v>
      </c>
      <c r="L14" s="40">
        <v>29.1875</v>
      </c>
    </row>
    <row r="15" spans="1:12">
      <c r="A15" s="1" t="s">
        <v>155</v>
      </c>
      <c r="B15" s="1">
        <v>982</v>
      </c>
      <c r="C15" s="48">
        <f t="shared" si="0"/>
        <v>18.94736842105263</v>
      </c>
      <c r="D15" s="48">
        <f t="shared" si="1"/>
        <v>62.89473684210526</v>
      </c>
      <c r="I15" s="5" t="s">
        <v>22</v>
      </c>
      <c r="J15" s="1">
        <v>516</v>
      </c>
      <c r="K15" s="40">
        <v>18.94736842105263</v>
      </c>
      <c r="L15" s="40">
        <v>62.89473684210526</v>
      </c>
    </row>
    <row r="16" spans="1:12">
      <c r="A16" s="1" t="s">
        <v>120</v>
      </c>
      <c r="B16" s="1">
        <v>190</v>
      </c>
      <c r="C16" s="48">
        <f t="shared" si="0"/>
        <v>0</v>
      </c>
      <c r="D16" s="48">
        <f t="shared" si="1"/>
        <v>69.785714285714292</v>
      </c>
      <c r="I16" s="1" t="s">
        <v>23</v>
      </c>
      <c r="J16" s="1">
        <v>750</v>
      </c>
      <c r="K16" s="40">
        <v>0</v>
      </c>
      <c r="L16" s="40">
        <v>69.785714285714292</v>
      </c>
    </row>
    <row r="17" spans="1:12">
      <c r="A17" s="1" t="s">
        <v>156</v>
      </c>
      <c r="B17" s="1">
        <v>412</v>
      </c>
      <c r="C17" s="48">
        <f>SUM(K17:K18)</f>
        <v>51.421052631578945</v>
      </c>
      <c r="D17" s="48">
        <f>SUM(L17:L18)</f>
        <v>240.36842105263156</v>
      </c>
      <c r="I17" s="1" t="s">
        <v>24</v>
      </c>
      <c r="J17" s="1">
        <v>203</v>
      </c>
      <c r="K17" s="40">
        <v>31.631578947368421</v>
      </c>
      <c r="L17" s="40">
        <v>119.26315789473684</v>
      </c>
    </row>
    <row r="18" spans="1:12" hidden="1">
      <c r="A18" s="1"/>
      <c r="B18" s="1"/>
      <c r="C18" s="48"/>
      <c r="D18" s="48"/>
      <c r="I18" s="1" t="s">
        <v>25</v>
      </c>
      <c r="J18" s="1">
        <v>223</v>
      </c>
      <c r="K18" s="40">
        <v>19.789473684210527</v>
      </c>
      <c r="L18" s="40">
        <v>121.10526315789474</v>
      </c>
    </row>
    <row r="19" spans="1:12">
      <c r="A19" s="1" t="s">
        <v>89</v>
      </c>
      <c r="B19" s="1">
        <v>682</v>
      </c>
      <c r="C19" s="48">
        <f>SUM(K19:K23)</f>
        <v>145.83312693498453</v>
      </c>
      <c r="D19" s="48">
        <f>SUM(L19:L23)</f>
        <v>295.48443903877342</v>
      </c>
      <c r="I19" s="1" t="s">
        <v>26</v>
      </c>
      <c r="J19" s="1">
        <v>532</v>
      </c>
      <c r="K19" s="40">
        <v>32.700000000000003</v>
      </c>
      <c r="L19" s="40">
        <v>38.65</v>
      </c>
    </row>
    <row r="20" spans="1:12" hidden="1">
      <c r="A20" s="1"/>
      <c r="B20" s="1"/>
      <c r="C20" s="48"/>
      <c r="D20" s="48"/>
      <c r="I20" s="1" t="s">
        <v>27</v>
      </c>
      <c r="J20" s="1">
        <v>515</v>
      </c>
      <c r="K20" s="40">
        <v>49.764705882352942</v>
      </c>
      <c r="L20" s="40">
        <v>56.117647058823529</v>
      </c>
    </row>
    <row r="21" spans="1:12" hidden="1">
      <c r="A21" s="1"/>
      <c r="B21" s="1"/>
      <c r="C21" s="48"/>
      <c r="D21" s="48"/>
      <c r="I21" s="1" t="s">
        <v>28</v>
      </c>
      <c r="J21" s="1">
        <v>497</v>
      </c>
      <c r="K21" s="40">
        <v>44</v>
      </c>
      <c r="L21" s="40">
        <v>40.19047619047619</v>
      </c>
    </row>
    <row r="22" spans="1:12" hidden="1">
      <c r="A22" s="1"/>
      <c r="B22" s="1"/>
      <c r="C22" s="48"/>
      <c r="D22" s="48"/>
      <c r="I22" s="1" t="s">
        <v>29</v>
      </c>
      <c r="J22" s="1">
        <v>602</v>
      </c>
      <c r="K22" s="40">
        <v>19.368421052631579</v>
      </c>
      <c r="L22" s="40">
        <v>85.526315789473685</v>
      </c>
    </row>
    <row r="23" spans="1:12" hidden="1">
      <c r="A23" s="1"/>
      <c r="B23" s="1"/>
      <c r="C23" s="48"/>
      <c r="D23" s="48"/>
      <c r="I23" s="1" t="s">
        <v>30</v>
      </c>
      <c r="J23" s="1">
        <v>891</v>
      </c>
      <c r="K23" s="40">
        <v>0</v>
      </c>
      <c r="L23" s="40">
        <v>75</v>
      </c>
    </row>
    <row r="24" spans="1:12">
      <c r="A24" s="1" t="s">
        <v>157</v>
      </c>
      <c r="B24" s="1">
        <v>437</v>
      </c>
      <c r="C24" s="48">
        <f t="shared" si="0"/>
        <v>43.368421052631582</v>
      </c>
      <c r="D24" s="48">
        <f t="shared" si="1"/>
        <v>113.42105263157895</v>
      </c>
      <c r="I24" s="1" t="s">
        <v>31</v>
      </c>
      <c r="J24" s="1">
        <v>252</v>
      </c>
      <c r="K24" s="40">
        <v>43.368421052631582</v>
      </c>
      <c r="L24" s="40">
        <v>113.42105263157895</v>
      </c>
    </row>
    <row r="25" spans="1:12">
      <c r="A25" s="1" t="s">
        <v>115</v>
      </c>
      <c r="B25" s="1">
        <v>457</v>
      </c>
      <c r="C25" s="48">
        <f t="shared" si="0"/>
        <v>288.89473684210526</v>
      </c>
      <c r="D25" s="48">
        <f t="shared" si="1"/>
        <v>200.26315789473685</v>
      </c>
      <c r="I25" s="1" t="s">
        <v>32</v>
      </c>
      <c r="J25" s="1">
        <v>328</v>
      </c>
      <c r="K25" s="40">
        <v>288.89473684210526</v>
      </c>
      <c r="L25" s="40">
        <v>200.26315789473685</v>
      </c>
    </row>
    <row r="26" spans="1:12">
      <c r="A26" s="1" t="s">
        <v>206</v>
      </c>
      <c r="B26" s="1">
        <v>450</v>
      </c>
      <c r="C26" s="48">
        <f t="shared" si="0"/>
        <v>118.53333333333333</v>
      </c>
      <c r="D26" s="48">
        <f t="shared" si="1"/>
        <v>102.26666666666667</v>
      </c>
      <c r="I26" s="1" t="s">
        <v>33</v>
      </c>
      <c r="J26" s="1">
        <v>604</v>
      </c>
      <c r="K26" s="40">
        <v>118.53333333333333</v>
      </c>
      <c r="L26" s="40">
        <v>102.26666666666667</v>
      </c>
    </row>
    <row r="27" spans="1:12">
      <c r="A27" s="1" t="s">
        <v>129</v>
      </c>
      <c r="B27" s="1">
        <v>214</v>
      </c>
      <c r="C27" s="48">
        <f t="shared" si="0"/>
        <v>58.736842105263158</v>
      </c>
      <c r="D27" s="48">
        <f t="shared" si="1"/>
        <v>57.10526315789474</v>
      </c>
      <c r="I27" s="6" t="s">
        <v>34</v>
      </c>
      <c r="J27" s="1">
        <v>192</v>
      </c>
      <c r="K27" s="40">
        <v>58.736842105263158</v>
      </c>
      <c r="L27" s="40">
        <v>57.10526315789474</v>
      </c>
    </row>
    <row r="28" spans="1:12">
      <c r="A28" s="1" t="s">
        <v>131</v>
      </c>
      <c r="B28" s="1">
        <v>278</v>
      </c>
      <c r="C28" s="48">
        <f t="shared" si="0"/>
        <v>33.421052631578945</v>
      </c>
      <c r="D28" s="48">
        <f t="shared" si="1"/>
        <v>75.684210526315795</v>
      </c>
      <c r="I28" s="1" t="s">
        <v>35</v>
      </c>
      <c r="J28" s="1">
        <v>178</v>
      </c>
      <c r="K28" s="40">
        <v>33.421052631578945</v>
      </c>
      <c r="L28" s="40">
        <v>75.684210526315795</v>
      </c>
    </row>
    <row r="29" spans="1:12">
      <c r="A29" s="1" t="s">
        <v>133</v>
      </c>
      <c r="B29" s="1">
        <v>405</v>
      </c>
      <c r="C29" s="48">
        <f t="shared" si="0"/>
        <v>21.263157894736842</v>
      </c>
      <c r="D29" s="48">
        <f t="shared" si="1"/>
        <v>87.368421052631575</v>
      </c>
      <c r="I29" s="5" t="s">
        <v>36</v>
      </c>
      <c r="J29" s="1">
        <v>264</v>
      </c>
      <c r="K29" s="40">
        <v>21.263157894736842</v>
      </c>
      <c r="L29" s="40">
        <v>87.368421052631575</v>
      </c>
    </row>
    <row r="30" spans="1:12">
      <c r="A30" s="1" t="s">
        <v>159</v>
      </c>
      <c r="B30" s="1">
        <v>461</v>
      </c>
      <c r="C30" s="48">
        <f>SUM(K30:K31)</f>
        <v>131.42857142857144</v>
      </c>
      <c r="D30" s="48">
        <f>SUM(L30:L31)</f>
        <v>262.0526315789474</v>
      </c>
      <c r="I30" s="5" t="s">
        <v>37</v>
      </c>
      <c r="J30" s="18">
        <v>478</v>
      </c>
      <c r="K30" s="40">
        <v>20</v>
      </c>
      <c r="L30" s="40">
        <v>62.05263157894737</v>
      </c>
    </row>
    <row r="31" spans="1:12" hidden="1">
      <c r="A31" s="1"/>
      <c r="B31" s="1"/>
      <c r="C31" s="48"/>
      <c r="D31" s="48"/>
      <c r="I31" s="5" t="s">
        <v>38</v>
      </c>
      <c r="J31" s="1">
        <v>479</v>
      </c>
      <c r="K31" s="40">
        <v>111.42857142857143</v>
      </c>
      <c r="L31" s="40">
        <v>200</v>
      </c>
    </row>
    <row r="32" spans="1:12">
      <c r="A32" s="1" t="s">
        <v>95</v>
      </c>
      <c r="B32" s="1">
        <v>451</v>
      </c>
      <c r="C32" s="48">
        <f>SUM(K32:K33)</f>
        <v>197.52631578947367</v>
      </c>
      <c r="D32" s="48">
        <f>SUM(L32:L33)</f>
        <v>183.57894736842104</v>
      </c>
      <c r="I32" s="4" t="s">
        <v>39</v>
      </c>
      <c r="J32" s="1">
        <v>212</v>
      </c>
      <c r="K32" s="40">
        <v>135.52631578947367</v>
      </c>
      <c r="L32" s="40">
        <v>121.52631578947368</v>
      </c>
    </row>
    <row r="33" spans="1:12" hidden="1">
      <c r="A33" s="1"/>
      <c r="B33" s="1"/>
      <c r="C33" s="48"/>
      <c r="D33" s="48"/>
      <c r="I33" s="4" t="s">
        <v>200</v>
      </c>
      <c r="J33" s="1">
        <v>213</v>
      </c>
      <c r="K33" s="40">
        <v>62</v>
      </c>
      <c r="L33" s="40">
        <v>62.05263157894737</v>
      </c>
    </row>
    <row r="34" spans="1:12">
      <c r="A34" s="1" t="s">
        <v>93</v>
      </c>
      <c r="B34" s="1">
        <v>275</v>
      </c>
      <c r="C34" s="48">
        <f t="shared" si="0"/>
        <v>30.143000000000001</v>
      </c>
      <c r="D34" s="48">
        <f t="shared" si="1"/>
        <v>9.2690000000000001</v>
      </c>
      <c r="I34" s="1" t="s">
        <v>41</v>
      </c>
      <c r="J34" s="1">
        <v>533</v>
      </c>
      <c r="K34" s="40">
        <v>30.143000000000001</v>
      </c>
      <c r="L34" s="40">
        <v>9.2690000000000001</v>
      </c>
    </row>
    <row r="35" spans="1:12">
      <c r="A35" s="1" t="s">
        <v>160</v>
      </c>
      <c r="B35" s="1">
        <v>415</v>
      </c>
      <c r="C35" s="48">
        <f>SUM(K35:K36)</f>
        <v>255.50526315789475</v>
      </c>
      <c r="D35" s="48">
        <f>SUM(L35:L36)</f>
        <v>368.10526315789474</v>
      </c>
      <c r="I35" s="1" t="s">
        <v>42</v>
      </c>
      <c r="J35" s="1">
        <v>473</v>
      </c>
      <c r="K35" s="40">
        <v>23.105263157894736</v>
      </c>
      <c r="L35" s="40">
        <v>27.105263157894736</v>
      </c>
    </row>
    <row r="36" spans="1:12" hidden="1">
      <c r="A36" s="1"/>
      <c r="B36" s="1"/>
      <c r="C36" s="48"/>
      <c r="D36" s="48"/>
      <c r="I36" s="1" t="s">
        <v>43</v>
      </c>
      <c r="J36" s="1">
        <v>426</v>
      </c>
      <c r="K36" s="40">
        <v>232.4</v>
      </c>
      <c r="L36" s="40">
        <v>341</v>
      </c>
    </row>
    <row r="37" spans="1:12">
      <c r="A37" s="1" t="s">
        <v>101</v>
      </c>
      <c r="B37" s="1">
        <v>248</v>
      </c>
      <c r="C37" s="48">
        <f t="shared" si="0"/>
        <v>224.68421052631578</v>
      </c>
      <c r="D37" s="48">
        <f t="shared" si="1"/>
        <v>231.68421052631578</v>
      </c>
      <c r="I37" s="7" t="s">
        <v>44</v>
      </c>
      <c r="J37" s="1">
        <v>168</v>
      </c>
      <c r="K37" s="40">
        <v>224.68421052631578</v>
      </c>
      <c r="L37" s="40">
        <v>231.68421052631578</v>
      </c>
    </row>
    <row r="38" spans="1:12">
      <c r="A38" s="1" t="s">
        <v>161</v>
      </c>
      <c r="B38" s="1">
        <v>424</v>
      </c>
      <c r="C38" s="48">
        <f t="shared" si="0"/>
        <v>5.2666666666666666</v>
      </c>
      <c r="D38" s="48">
        <f t="shared" si="1"/>
        <v>7.4</v>
      </c>
      <c r="I38" s="7" t="s">
        <v>45</v>
      </c>
      <c r="J38" s="1">
        <v>509</v>
      </c>
      <c r="K38" s="40">
        <v>5.2666666666666666</v>
      </c>
      <c r="L38" s="40">
        <v>7.4</v>
      </c>
    </row>
    <row r="39" spans="1:12">
      <c r="A39" s="1" t="s">
        <v>162</v>
      </c>
      <c r="B39" s="1">
        <v>971</v>
      </c>
      <c r="C39" s="48">
        <f t="shared" si="0"/>
        <v>518.52631578947364</v>
      </c>
      <c r="D39" s="48">
        <f t="shared" si="1"/>
        <v>377.68421052631578</v>
      </c>
      <c r="I39" s="7" t="s">
        <v>46</v>
      </c>
      <c r="J39" s="1">
        <v>117</v>
      </c>
      <c r="K39" s="40">
        <v>518.52631578947364</v>
      </c>
      <c r="L39" s="40">
        <v>377.68421052631578</v>
      </c>
    </row>
    <row r="40" spans="1:12">
      <c r="A40" s="1" t="s">
        <v>124</v>
      </c>
      <c r="B40" s="1">
        <v>150</v>
      </c>
      <c r="C40" s="48">
        <f t="shared" si="0"/>
        <v>162.19999999999999</v>
      </c>
      <c r="D40" s="48">
        <f t="shared" si="1"/>
        <v>108.35</v>
      </c>
      <c r="I40" s="8" t="s">
        <v>47</v>
      </c>
      <c r="J40" s="1">
        <v>161</v>
      </c>
      <c r="K40" s="40">
        <v>162.19999999999999</v>
      </c>
      <c r="L40" s="40">
        <v>108.35</v>
      </c>
    </row>
    <row r="41" spans="1:12">
      <c r="A41" s="1" t="s">
        <v>74</v>
      </c>
      <c r="B41" s="1">
        <v>258</v>
      </c>
      <c r="C41" s="48">
        <f t="shared" si="0"/>
        <v>81.631578947368425</v>
      </c>
      <c r="D41" s="48">
        <f t="shared" si="1"/>
        <v>189.89473684210526</v>
      </c>
      <c r="I41" s="8" t="s">
        <v>49</v>
      </c>
      <c r="J41" s="1">
        <v>179</v>
      </c>
      <c r="K41" s="40">
        <v>81.631578947368425</v>
      </c>
      <c r="L41" s="40">
        <v>189.89473684210526</v>
      </c>
    </row>
    <row r="42" spans="1:12">
      <c r="A42" s="1" t="s">
        <v>122</v>
      </c>
      <c r="B42" s="1">
        <v>292</v>
      </c>
      <c r="C42" s="48">
        <f t="shared" si="0"/>
        <v>147</v>
      </c>
      <c r="D42" s="48">
        <f t="shared" si="1"/>
        <v>155.15789473684211</v>
      </c>
      <c r="I42" s="8" t="s">
        <v>50</v>
      </c>
      <c r="J42" s="1">
        <v>181</v>
      </c>
      <c r="K42" s="40">
        <v>147</v>
      </c>
      <c r="L42" s="40">
        <v>155.15789473684211</v>
      </c>
    </row>
    <row r="43" spans="1:12">
      <c r="A43" s="1" t="s">
        <v>78</v>
      </c>
      <c r="B43" s="1">
        <v>419</v>
      </c>
      <c r="C43" s="48">
        <f t="shared" si="0"/>
        <v>20.611111111111111</v>
      </c>
      <c r="D43" s="48">
        <f t="shared" si="1"/>
        <v>45.277777777777779</v>
      </c>
      <c r="I43" s="8" t="s">
        <v>51</v>
      </c>
      <c r="J43" s="1">
        <v>522</v>
      </c>
      <c r="K43" s="40">
        <v>20.611111111111111</v>
      </c>
      <c r="L43" s="40">
        <v>45.277777777777779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2F3C-5EC7-2145-9CD5-1A8DB7FF2A46}">
  <dimension ref="A1:L40"/>
  <sheetViews>
    <sheetView workbookViewId="0">
      <selection activeCell="A40" sqref="A40:XFD40"/>
    </sheetView>
  </sheetViews>
  <sheetFormatPr baseColWidth="10" defaultRowHeight="16"/>
  <cols>
    <col min="1" max="1" width="10" customWidth="1"/>
    <col min="2" max="3" width="12.83203125" bestFit="1" customWidth="1"/>
    <col min="5" max="5" width="13.6640625" bestFit="1" customWidth="1"/>
    <col min="6" max="6" width="14.5" bestFit="1" customWidth="1"/>
    <col min="8" max="8" width="15.6640625" style="13" bestFit="1" customWidth="1"/>
    <col min="9" max="9" width="37" style="14" bestFit="1" customWidth="1"/>
    <col min="10" max="10" width="15.6640625" style="14" bestFit="1" customWidth="1"/>
    <col min="11" max="11" width="10.83203125" style="14"/>
    <col min="12" max="12" width="108" bestFit="1" customWidth="1"/>
  </cols>
  <sheetData>
    <row r="1" spans="1:12">
      <c r="A1" s="16" t="s">
        <v>69</v>
      </c>
      <c r="B1" s="16" t="s">
        <v>107</v>
      </c>
      <c r="C1" s="16" t="s">
        <v>146</v>
      </c>
      <c r="E1" s="24" t="s">
        <v>170</v>
      </c>
      <c r="F1" s="24" t="s">
        <v>171</v>
      </c>
      <c r="H1" s="15" t="s">
        <v>69</v>
      </c>
      <c r="I1" s="15" t="s">
        <v>107</v>
      </c>
      <c r="J1" s="15" t="s">
        <v>146</v>
      </c>
      <c r="L1" s="23" t="s">
        <v>169</v>
      </c>
    </row>
    <row r="2" spans="1:12">
      <c r="A2">
        <v>450</v>
      </c>
      <c r="B2">
        <v>604</v>
      </c>
      <c r="H2" s="13" t="s">
        <v>80</v>
      </c>
      <c r="I2" s="14" t="s">
        <v>33</v>
      </c>
      <c r="L2" s="25" t="s">
        <v>173</v>
      </c>
    </row>
    <row r="3" spans="1:12">
      <c r="A3">
        <v>292</v>
      </c>
      <c r="B3">
        <v>181</v>
      </c>
      <c r="H3" s="13" t="s">
        <v>122</v>
      </c>
      <c r="I3" s="14" t="s">
        <v>123</v>
      </c>
    </row>
    <row r="4" spans="1:12">
      <c r="A4">
        <v>423</v>
      </c>
      <c r="B4">
        <v>490</v>
      </c>
      <c r="H4" s="13" t="s">
        <v>87</v>
      </c>
      <c r="I4" s="14" t="s">
        <v>88</v>
      </c>
    </row>
    <row r="5" spans="1:12">
      <c r="A5">
        <v>423</v>
      </c>
      <c r="B5">
        <v>477</v>
      </c>
      <c r="C5">
        <v>801</v>
      </c>
      <c r="H5" s="13" t="s">
        <v>87</v>
      </c>
      <c r="I5" s="14" t="s">
        <v>97</v>
      </c>
      <c r="J5" s="14" t="s">
        <v>98</v>
      </c>
    </row>
    <row r="6" spans="1:12">
      <c r="A6">
        <v>214</v>
      </c>
      <c r="B6">
        <v>192</v>
      </c>
      <c r="H6" s="13" t="s">
        <v>129</v>
      </c>
      <c r="I6" s="14" t="s">
        <v>130</v>
      </c>
    </row>
    <row r="7" spans="1:12">
      <c r="A7">
        <v>437</v>
      </c>
      <c r="B7">
        <v>252</v>
      </c>
      <c r="H7" s="13" t="s">
        <v>135</v>
      </c>
      <c r="I7" s="14" t="s">
        <v>136</v>
      </c>
    </row>
    <row r="8" spans="1:12">
      <c r="A8">
        <v>218</v>
      </c>
      <c r="B8">
        <v>999</v>
      </c>
      <c r="H8" s="13" t="s">
        <v>112</v>
      </c>
      <c r="I8" s="14" t="s">
        <v>113</v>
      </c>
    </row>
    <row r="9" spans="1:12">
      <c r="A9">
        <v>888</v>
      </c>
      <c r="B9">
        <v>889</v>
      </c>
      <c r="H9" s="13" t="s">
        <v>143</v>
      </c>
      <c r="I9" s="17" t="s">
        <v>144</v>
      </c>
      <c r="L9" t="s">
        <v>149</v>
      </c>
    </row>
    <row r="10" spans="1:12">
      <c r="A10">
        <v>682</v>
      </c>
      <c r="B10">
        <v>891</v>
      </c>
      <c r="H10" s="13" t="s">
        <v>89</v>
      </c>
      <c r="I10" s="14" t="s">
        <v>90</v>
      </c>
    </row>
    <row r="11" spans="1:12">
      <c r="A11">
        <v>682</v>
      </c>
      <c r="B11">
        <v>515</v>
      </c>
      <c r="H11" s="13" t="s">
        <v>89</v>
      </c>
      <c r="I11" s="26" t="s">
        <v>128</v>
      </c>
    </row>
    <row r="12" spans="1:12">
      <c r="A12">
        <v>682</v>
      </c>
      <c r="B12">
        <v>602</v>
      </c>
      <c r="H12" s="13" t="s">
        <v>89</v>
      </c>
      <c r="I12" s="26" t="s">
        <v>109</v>
      </c>
    </row>
    <row r="13" spans="1:12">
      <c r="A13">
        <v>682</v>
      </c>
      <c r="B13">
        <v>497</v>
      </c>
      <c r="H13" s="13" t="s">
        <v>89</v>
      </c>
      <c r="I13" s="26" t="s">
        <v>145</v>
      </c>
    </row>
    <row r="14" spans="1:12">
      <c r="A14">
        <v>682</v>
      </c>
      <c r="B14">
        <v>532</v>
      </c>
      <c r="H14" s="13" t="s">
        <v>114</v>
      </c>
      <c r="I14" s="26">
        <v>5280</v>
      </c>
    </row>
    <row r="15" spans="1:12">
      <c r="A15">
        <v>461</v>
      </c>
      <c r="B15">
        <v>479</v>
      </c>
      <c r="C15" s="19">
        <v>478</v>
      </c>
      <c r="H15" s="13" t="s">
        <v>138</v>
      </c>
      <c r="I15" s="14" t="s">
        <v>137</v>
      </c>
      <c r="J15" s="14" t="s">
        <v>142</v>
      </c>
    </row>
    <row r="16" spans="1:12">
      <c r="A16">
        <v>451</v>
      </c>
      <c r="B16">
        <v>213</v>
      </c>
      <c r="H16" s="13" t="s">
        <v>95</v>
      </c>
      <c r="I16" s="26" t="s">
        <v>96</v>
      </c>
    </row>
    <row r="17" spans="1:12">
      <c r="A17">
        <v>451</v>
      </c>
      <c r="B17">
        <v>212</v>
      </c>
      <c r="H17" s="13" t="s">
        <v>95</v>
      </c>
      <c r="I17" s="26" t="s">
        <v>103</v>
      </c>
    </row>
    <row r="18" spans="1:12">
      <c r="A18">
        <v>981</v>
      </c>
      <c r="B18">
        <v>110</v>
      </c>
      <c r="H18" s="13" t="s">
        <v>70</v>
      </c>
      <c r="I18" s="14" t="s">
        <v>71</v>
      </c>
    </row>
    <row r="19" spans="1:12">
      <c r="A19">
        <v>405</v>
      </c>
      <c r="B19">
        <v>264</v>
      </c>
      <c r="H19" s="13" t="s">
        <v>133</v>
      </c>
      <c r="I19" s="14" t="s">
        <v>134</v>
      </c>
    </row>
    <row r="20" spans="1:12">
      <c r="A20">
        <v>258</v>
      </c>
      <c r="B20">
        <v>179</v>
      </c>
      <c r="H20" s="13" t="s">
        <v>74</v>
      </c>
      <c r="I20" s="14" t="s">
        <v>75</v>
      </c>
    </row>
    <row r="21" spans="1:12">
      <c r="A21">
        <v>248</v>
      </c>
      <c r="B21">
        <v>168</v>
      </c>
      <c r="H21" s="13" t="s">
        <v>101</v>
      </c>
      <c r="I21" s="14" t="s">
        <v>102</v>
      </c>
    </row>
    <row r="22" spans="1:12">
      <c r="A22">
        <v>301</v>
      </c>
      <c r="B22">
        <v>438</v>
      </c>
      <c r="H22" s="13" t="s">
        <v>72</v>
      </c>
      <c r="I22" s="14" t="s">
        <v>73</v>
      </c>
    </row>
    <row r="23" spans="1:12">
      <c r="A23">
        <v>408</v>
      </c>
      <c r="B23">
        <v>316</v>
      </c>
      <c r="C23">
        <v>158</v>
      </c>
      <c r="H23" s="13" t="s">
        <v>81</v>
      </c>
      <c r="I23" s="14" t="s">
        <v>82</v>
      </c>
      <c r="J23" s="14" t="s">
        <v>83</v>
      </c>
      <c r="L23" t="s">
        <v>84</v>
      </c>
    </row>
    <row r="24" spans="1:12">
      <c r="A24">
        <v>982</v>
      </c>
      <c r="B24">
        <v>516</v>
      </c>
      <c r="H24" s="13" t="s">
        <v>91</v>
      </c>
      <c r="I24" s="14" t="s">
        <v>92</v>
      </c>
    </row>
    <row r="25" spans="1:12">
      <c r="A25">
        <v>464</v>
      </c>
      <c r="B25">
        <v>499</v>
      </c>
      <c r="H25" s="13" t="s">
        <v>99</v>
      </c>
      <c r="I25" s="14" t="s">
        <v>100</v>
      </c>
    </row>
    <row r="26" spans="1:12">
      <c r="A26">
        <v>464</v>
      </c>
      <c r="B26">
        <v>436</v>
      </c>
      <c r="H26" s="13" t="s">
        <v>99</v>
      </c>
      <c r="I26" s="14" t="s">
        <v>104</v>
      </c>
    </row>
    <row r="27" spans="1:12">
      <c r="A27">
        <v>412</v>
      </c>
      <c r="B27">
        <v>223</v>
      </c>
      <c r="C27">
        <v>203</v>
      </c>
      <c r="H27" s="13" t="s">
        <v>117</v>
      </c>
      <c r="I27" s="14" t="s">
        <v>118</v>
      </c>
      <c r="J27" s="14" t="s">
        <v>119</v>
      </c>
    </row>
    <row r="28" spans="1:12">
      <c r="A28">
        <v>419</v>
      </c>
      <c r="B28">
        <v>522</v>
      </c>
      <c r="H28" s="13" t="s">
        <v>78</v>
      </c>
      <c r="I28" s="14" t="s">
        <v>79</v>
      </c>
    </row>
    <row r="29" spans="1:12">
      <c r="A29">
        <v>424</v>
      </c>
      <c r="B29">
        <v>509</v>
      </c>
      <c r="H29" s="13" t="s">
        <v>76</v>
      </c>
      <c r="I29" s="14" t="s">
        <v>77</v>
      </c>
    </row>
    <row r="30" spans="1:12">
      <c r="A30">
        <v>455</v>
      </c>
      <c r="B30">
        <v>383</v>
      </c>
      <c r="H30" s="13" t="s">
        <v>85</v>
      </c>
      <c r="I30" s="26" t="s">
        <v>86</v>
      </c>
      <c r="J30" s="26"/>
    </row>
    <row r="31" spans="1:12">
      <c r="A31">
        <v>455</v>
      </c>
      <c r="B31">
        <v>605</v>
      </c>
      <c r="H31" s="13" t="s">
        <v>85</v>
      </c>
      <c r="I31" s="26" t="s">
        <v>105</v>
      </c>
      <c r="J31" s="26"/>
    </row>
    <row r="32" spans="1:12">
      <c r="A32">
        <v>455</v>
      </c>
      <c r="B32">
        <v>488</v>
      </c>
      <c r="H32" s="13" t="s">
        <v>85</v>
      </c>
      <c r="I32" s="26" t="s">
        <v>106</v>
      </c>
      <c r="J32" s="26"/>
    </row>
    <row r="33" spans="1:9">
      <c r="A33">
        <v>150</v>
      </c>
      <c r="B33">
        <v>161</v>
      </c>
      <c r="H33" s="13" t="s">
        <v>124</v>
      </c>
      <c r="I33" s="14" t="s">
        <v>125</v>
      </c>
    </row>
    <row r="34" spans="1:9">
      <c r="A34">
        <v>190</v>
      </c>
      <c r="B34">
        <v>750</v>
      </c>
      <c r="H34" s="13" t="s">
        <v>120</v>
      </c>
      <c r="I34" s="14" t="s">
        <v>121</v>
      </c>
    </row>
    <row r="35" spans="1:9">
      <c r="A35">
        <v>415</v>
      </c>
      <c r="B35">
        <v>426</v>
      </c>
      <c r="H35" s="13" t="s">
        <v>110</v>
      </c>
      <c r="I35" s="26" t="s">
        <v>111</v>
      </c>
    </row>
    <row r="36" spans="1:9">
      <c r="A36">
        <v>415</v>
      </c>
      <c r="B36">
        <v>473</v>
      </c>
      <c r="H36" s="13" t="s">
        <v>110</v>
      </c>
      <c r="I36" s="14" t="s">
        <v>140</v>
      </c>
    </row>
    <row r="37" spans="1:9">
      <c r="A37">
        <v>971</v>
      </c>
      <c r="B37">
        <v>117</v>
      </c>
      <c r="H37" s="13" t="s">
        <v>126</v>
      </c>
      <c r="I37" s="14" t="s">
        <v>127</v>
      </c>
    </row>
    <row r="38" spans="1:9">
      <c r="A38">
        <v>275</v>
      </c>
      <c r="B38">
        <v>533</v>
      </c>
      <c r="H38" s="13" t="s">
        <v>93</v>
      </c>
      <c r="I38" s="14" t="s">
        <v>94</v>
      </c>
    </row>
    <row r="39" spans="1:9">
      <c r="A39">
        <v>278</v>
      </c>
      <c r="B39">
        <v>178</v>
      </c>
      <c r="H39" s="13" t="s">
        <v>131</v>
      </c>
      <c r="I39" s="14" t="s">
        <v>132</v>
      </c>
    </row>
    <row r="40" spans="1:9">
      <c r="A40">
        <v>457</v>
      </c>
      <c r="B40">
        <v>328</v>
      </c>
      <c r="H40" s="13" t="s">
        <v>115</v>
      </c>
      <c r="I40" s="14" t="s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7BEA-D39A-F445-BCDE-AFEF7AF90BC2}">
  <dimension ref="A1:L43"/>
  <sheetViews>
    <sheetView workbookViewId="0">
      <selection sqref="A1:C43"/>
    </sheetView>
  </sheetViews>
  <sheetFormatPr baseColWidth="10" defaultRowHeight="16"/>
  <cols>
    <col min="1" max="1" width="10" customWidth="1"/>
    <col min="2" max="3" width="12.83203125" bestFit="1" customWidth="1"/>
    <col min="5" max="5" width="13.6640625" bestFit="1" customWidth="1"/>
    <col min="6" max="6" width="14.5" bestFit="1" customWidth="1"/>
    <col min="8" max="8" width="15.6640625" style="13" bestFit="1" customWidth="1"/>
    <col min="9" max="9" width="37" style="14" bestFit="1" customWidth="1"/>
    <col min="10" max="10" width="15.6640625" style="14" bestFit="1" customWidth="1"/>
    <col min="11" max="11" width="10.83203125" style="14"/>
    <col min="12" max="12" width="65.33203125" bestFit="1" customWidth="1"/>
  </cols>
  <sheetData>
    <row r="1" spans="1:12">
      <c r="A1" s="16" t="s">
        <v>69</v>
      </c>
      <c r="B1" s="16" t="s">
        <v>107</v>
      </c>
      <c r="C1" s="16" t="s">
        <v>146</v>
      </c>
      <c r="E1" s="24" t="s">
        <v>170</v>
      </c>
      <c r="F1" s="24" t="s">
        <v>171</v>
      </c>
      <c r="H1" s="15" t="s">
        <v>69</v>
      </c>
      <c r="I1" s="15" t="s">
        <v>107</v>
      </c>
      <c r="J1" s="15" t="s">
        <v>146</v>
      </c>
      <c r="L1" s="23" t="s">
        <v>169</v>
      </c>
    </row>
    <row r="2" spans="1:12">
      <c r="A2">
        <v>450</v>
      </c>
      <c r="B2">
        <v>604</v>
      </c>
      <c r="H2" s="13" t="s">
        <v>80</v>
      </c>
      <c r="I2" s="14" t="s">
        <v>33</v>
      </c>
      <c r="L2" s="25" t="s">
        <v>172</v>
      </c>
    </row>
    <row r="3" spans="1:12">
      <c r="A3">
        <v>292</v>
      </c>
      <c r="B3">
        <v>181</v>
      </c>
      <c r="H3" s="13" t="s">
        <v>122</v>
      </c>
      <c r="I3" s="14" t="s">
        <v>123</v>
      </c>
    </row>
    <row r="4" spans="1:12">
      <c r="A4">
        <v>423</v>
      </c>
      <c r="B4">
        <v>490</v>
      </c>
      <c r="H4" s="13" t="s">
        <v>87</v>
      </c>
      <c r="I4" s="14" t="s">
        <v>88</v>
      </c>
    </row>
    <row r="5" spans="1:12">
      <c r="A5">
        <v>423</v>
      </c>
      <c r="B5">
        <v>477</v>
      </c>
      <c r="C5">
        <v>801</v>
      </c>
      <c r="H5" s="13" t="s">
        <v>87</v>
      </c>
      <c r="I5" s="14" t="s">
        <v>97</v>
      </c>
      <c r="J5" s="14" t="s">
        <v>98</v>
      </c>
    </row>
    <row r="6" spans="1:12">
      <c r="A6">
        <v>214</v>
      </c>
      <c r="B6">
        <v>192</v>
      </c>
      <c r="H6" s="13" t="s">
        <v>129</v>
      </c>
      <c r="I6" s="14" t="s">
        <v>130</v>
      </c>
    </row>
    <row r="7" spans="1:12">
      <c r="A7">
        <v>437</v>
      </c>
      <c r="B7">
        <v>252</v>
      </c>
      <c r="H7" s="13" t="s">
        <v>135</v>
      </c>
      <c r="I7" s="14" t="s">
        <v>136</v>
      </c>
    </row>
    <row r="8" spans="1:12">
      <c r="A8">
        <v>218</v>
      </c>
      <c r="B8">
        <v>999</v>
      </c>
      <c r="H8" s="13" t="s">
        <v>112</v>
      </c>
      <c r="I8" s="14" t="s">
        <v>113</v>
      </c>
    </row>
    <row r="9" spans="1:12">
      <c r="A9">
        <v>888</v>
      </c>
      <c r="B9">
        <v>889</v>
      </c>
      <c r="H9" s="13" t="s">
        <v>143</v>
      </c>
      <c r="I9" s="17" t="s">
        <v>144</v>
      </c>
      <c r="L9" t="s">
        <v>149</v>
      </c>
    </row>
    <row r="10" spans="1:12">
      <c r="A10">
        <v>682</v>
      </c>
      <c r="B10">
        <v>891</v>
      </c>
      <c r="H10" s="13" t="s">
        <v>89</v>
      </c>
      <c r="I10" s="14" t="s">
        <v>90</v>
      </c>
    </row>
    <row r="11" spans="1:12">
      <c r="A11">
        <v>682</v>
      </c>
      <c r="B11">
        <v>532</v>
      </c>
      <c r="C11">
        <v>602</v>
      </c>
      <c r="H11" s="13" t="s">
        <v>89</v>
      </c>
      <c r="I11" s="22" t="s">
        <v>108</v>
      </c>
      <c r="J11" s="22" t="s">
        <v>109</v>
      </c>
    </row>
    <row r="12" spans="1:12">
      <c r="A12">
        <v>682</v>
      </c>
      <c r="B12">
        <v>515</v>
      </c>
      <c r="H12" s="13" t="s">
        <v>89</v>
      </c>
      <c r="I12" s="22" t="s">
        <v>128</v>
      </c>
    </row>
    <row r="13" spans="1:12">
      <c r="A13">
        <v>682</v>
      </c>
      <c r="B13">
        <v>602</v>
      </c>
      <c r="H13" s="13" t="s">
        <v>89</v>
      </c>
      <c r="I13" s="22" t="s">
        <v>109</v>
      </c>
    </row>
    <row r="14" spans="1:12">
      <c r="A14">
        <v>682</v>
      </c>
      <c r="B14">
        <v>497</v>
      </c>
      <c r="C14">
        <v>515</v>
      </c>
      <c r="H14" s="13" t="s">
        <v>89</v>
      </c>
      <c r="I14" s="14" t="s">
        <v>145</v>
      </c>
      <c r="J14" s="22" t="s">
        <v>128</v>
      </c>
    </row>
    <row r="15" spans="1:12">
      <c r="A15">
        <v>682</v>
      </c>
      <c r="B15">
        <v>532</v>
      </c>
      <c r="H15" s="13" t="s">
        <v>114</v>
      </c>
      <c r="I15" s="22">
        <v>5280</v>
      </c>
    </row>
    <row r="16" spans="1:12">
      <c r="A16">
        <v>461</v>
      </c>
      <c r="B16">
        <v>479</v>
      </c>
      <c r="C16" s="19">
        <v>478</v>
      </c>
      <c r="H16" s="13" t="s">
        <v>138</v>
      </c>
      <c r="I16" s="14" t="s">
        <v>137</v>
      </c>
      <c r="J16" s="14" t="s">
        <v>142</v>
      </c>
    </row>
    <row r="17" spans="1:12">
      <c r="A17">
        <v>451</v>
      </c>
      <c r="B17">
        <v>213</v>
      </c>
      <c r="H17" s="13" t="s">
        <v>95</v>
      </c>
      <c r="I17" s="22" t="s">
        <v>96</v>
      </c>
    </row>
    <row r="18" spans="1:12">
      <c r="A18">
        <v>451</v>
      </c>
      <c r="B18">
        <v>212</v>
      </c>
      <c r="H18" s="13" t="s">
        <v>95</v>
      </c>
      <c r="I18" s="22" t="s">
        <v>103</v>
      </c>
    </row>
    <row r="19" spans="1:12">
      <c r="A19">
        <v>451</v>
      </c>
      <c r="B19">
        <v>212</v>
      </c>
      <c r="C19">
        <v>213</v>
      </c>
      <c r="H19" s="13" t="s">
        <v>95</v>
      </c>
      <c r="I19" s="22" t="s">
        <v>103</v>
      </c>
      <c r="J19" s="22" t="s">
        <v>96</v>
      </c>
    </row>
    <row r="20" spans="1:12">
      <c r="A20">
        <v>981</v>
      </c>
      <c r="B20">
        <v>110</v>
      </c>
      <c r="H20" s="13" t="s">
        <v>70</v>
      </c>
      <c r="I20" s="14" t="s">
        <v>71</v>
      </c>
    </row>
    <row r="21" spans="1:12">
      <c r="A21">
        <v>405</v>
      </c>
      <c r="B21">
        <v>264</v>
      </c>
      <c r="H21" s="13" t="s">
        <v>133</v>
      </c>
      <c r="I21" s="14" t="s">
        <v>134</v>
      </c>
    </row>
    <row r="22" spans="1:12">
      <c r="A22">
        <v>258</v>
      </c>
      <c r="B22">
        <v>179</v>
      </c>
      <c r="H22" s="13" t="s">
        <v>74</v>
      </c>
      <c r="I22" s="14" t="s">
        <v>75</v>
      </c>
    </row>
    <row r="23" spans="1:12">
      <c r="A23">
        <v>248</v>
      </c>
      <c r="B23">
        <v>168</v>
      </c>
      <c r="H23" s="13" t="s">
        <v>101</v>
      </c>
      <c r="I23" s="14" t="s">
        <v>102</v>
      </c>
    </row>
    <row r="24" spans="1:12">
      <c r="A24">
        <v>301</v>
      </c>
      <c r="B24">
        <v>438</v>
      </c>
      <c r="H24" s="13" t="s">
        <v>72</v>
      </c>
      <c r="I24" s="14" t="s">
        <v>73</v>
      </c>
    </row>
    <row r="25" spans="1:12">
      <c r="A25">
        <v>408</v>
      </c>
      <c r="B25">
        <v>316</v>
      </c>
      <c r="C25">
        <v>158</v>
      </c>
      <c r="H25" s="13" t="s">
        <v>81</v>
      </c>
      <c r="I25" s="14" t="s">
        <v>82</v>
      </c>
      <c r="J25" s="14" t="s">
        <v>83</v>
      </c>
      <c r="L25" t="s">
        <v>84</v>
      </c>
    </row>
    <row r="26" spans="1:12">
      <c r="A26">
        <v>982</v>
      </c>
      <c r="B26">
        <v>516</v>
      </c>
      <c r="H26" s="13" t="s">
        <v>91</v>
      </c>
      <c r="I26" s="14" t="s">
        <v>92</v>
      </c>
    </row>
    <row r="27" spans="1:12">
      <c r="A27">
        <v>464</v>
      </c>
      <c r="B27">
        <v>499</v>
      </c>
      <c r="H27" s="13" t="s">
        <v>99</v>
      </c>
      <c r="I27" s="14" t="s">
        <v>100</v>
      </c>
    </row>
    <row r="28" spans="1:12">
      <c r="A28">
        <v>464</v>
      </c>
      <c r="B28">
        <v>436</v>
      </c>
      <c r="H28" s="13" t="s">
        <v>99</v>
      </c>
      <c r="I28" s="14" t="s">
        <v>104</v>
      </c>
    </row>
    <row r="29" spans="1:12">
      <c r="A29">
        <v>412</v>
      </c>
      <c r="B29">
        <v>223</v>
      </c>
      <c r="C29">
        <v>203</v>
      </c>
      <c r="H29" s="13" t="s">
        <v>117</v>
      </c>
      <c r="I29" s="14" t="s">
        <v>118</v>
      </c>
      <c r="J29" s="14" t="s">
        <v>119</v>
      </c>
    </row>
    <row r="30" spans="1:12">
      <c r="A30">
        <v>419</v>
      </c>
      <c r="B30">
        <v>522</v>
      </c>
      <c r="H30" s="13" t="s">
        <v>78</v>
      </c>
      <c r="I30" s="14" t="s">
        <v>79</v>
      </c>
    </row>
    <row r="31" spans="1:12">
      <c r="A31">
        <v>424</v>
      </c>
      <c r="B31">
        <v>509</v>
      </c>
      <c r="H31" s="13" t="s">
        <v>76</v>
      </c>
      <c r="I31" s="14" t="s">
        <v>77</v>
      </c>
    </row>
    <row r="32" spans="1:12">
      <c r="A32">
        <v>455</v>
      </c>
      <c r="B32">
        <v>383</v>
      </c>
      <c r="H32" s="13" t="s">
        <v>85</v>
      </c>
      <c r="I32" s="22" t="s">
        <v>86</v>
      </c>
    </row>
    <row r="33" spans="1:10">
      <c r="A33">
        <v>455</v>
      </c>
      <c r="B33">
        <v>605</v>
      </c>
      <c r="C33">
        <v>383</v>
      </c>
      <c r="H33" s="13" t="s">
        <v>85</v>
      </c>
      <c r="I33" s="22" t="s">
        <v>105</v>
      </c>
      <c r="J33" s="22" t="s">
        <v>86</v>
      </c>
    </row>
    <row r="34" spans="1:10">
      <c r="A34">
        <v>455</v>
      </c>
      <c r="B34">
        <v>488</v>
      </c>
      <c r="H34" s="13" t="s">
        <v>85</v>
      </c>
      <c r="I34" s="22" t="s">
        <v>106</v>
      </c>
    </row>
    <row r="35" spans="1:10">
      <c r="A35">
        <v>455</v>
      </c>
      <c r="B35">
        <v>488</v>
      </c>
      <c r="C35">
        <v>605</v>
      </c>
      <c r="H35" s="13" t="s">
        <v>85</v>
      </c>
      <c r="I35" s="22" t="s">
        <v>106</v>
      </c>
      <c r="J35" s="22" t="s">
        <v>105</v>
      </c>
    </row>
    <row r="36" spans="1:10">
      <c r="A36">
        <v>150</v>
      </c>
      <c r="B36">
        <v>161</v>
      </c>
      <c r="H36" s="13" t="s">
        <v>124</v>
      </c>
      <c r="I36" s="14" t="s">
        <v>125</v>
      </c>
    </row>
    <row r="37" spans="1:10">
      <c r="A37">
        <v>190</v>
      </c>
      <c r="B37">
        <v>750</v>
      </c>
      <c r="H37" s="13" t="s">
        <v>120</v>
      </c>
      <c r="I37" s="14" t="s">
        <v>121</v>
      </c>
    </row>
    <row r="38" spans="1:10">
      <c r="A38">
        <v>415</v>
      </c>
      <c r="B38">
        <v>426</v>
      </c>
      <c r="H38" s="13" t="s">
        <v>110</v>
      </c>
      <c r="I38" s="22" t="s">
        <v>111</v>
      </c>
    </row>
    <row r="39" spans="1:10">
      <c r="A39">
        <v>415</v>
      </c>
      <c r="B39">
        <v>426</v>
      </c>
      <c r="C39">
        <v>473</v>
      </c>
      <c r="H39" s="13" t="s">
        <v>110</v>
      </c>
      <c r="I39" s="22" t="s">
        <v>111</v>
      </c>
      <c r="J39" s="14" t="s">
        <v>140</v>
      </c>
    </row>
    <row r="40" spans="1:10">
      <c r="A40">
        <v>971</v>
      </c>
      <c r="B40">
        <v>117</v>
      </c>
      <c r="H40" s="13" t="s">
        <v>126</v>
      </c>
      <c r="I40" s="14" t="s">
        <v>127</v>
      </c>
    </row>
    <row r="41" spans="1:10">
      <c r="A41">
        <v>275</v>
      </c>
      <c r="B41">
        <v>533</v>
      </c>
      <c r="H41" s="13" t="s">
        <v>93</v>
      </c>
      <c r="I41" s="14" t="s">
        <v>94</v>
      </c>
    </row>
    <row r="42" spans="1:10">
      <c r="A42">
        <v>278</v>
      </c>
      <c r="B42">
        <v>178</v>
      </c>
      <c r="H42" s="13" t="s">
        <v>131</v>
      </c>
      <c r="I42" s="14" t="s">
        <v>132</v>
      </c>
    </row>
    <row r="43" spans="1:10">
      <c r="A43">
        <v>457</v>
      </c>
      <c r="B43">
        <v>328</v>
      </c>
      <c r="H43" s="13" t="s">
        <v>115</v>
      </c>
      <c r="I43" s="14" t="s">
        <v>116</v>
      </c>
    </row>
  </sheetData>
  <sortState xmlns:xlrd2="http://schemas.microsoft.com/office/spreadsheetml/2017/richdata2" ref="H2:K44">
    <sortCondition ref="H2:H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E851-C8D5-164D-A671-6F9724AA8C70}">
  <dimension ref="A1:C58"/>
  <sheetViews>
    <sheetView tabSelected="1" topLeftCell="A22" workbookViewId="0">
      <selection activeCell="E13" sqref="E13"/>
    </sheetView>
  </sheetViews>
  <sheetFormatPr baseColWidth="10" defaultRowHeight="16"/>
  <sheetData>
    <row r="1" spans="1:3">
      <c r="A1" s="16" t="s">
        <v>69</v>
      </c>
      <c r="B1" s="16" t="s">
        <v>107</v>
      </c>
      <c r="C1" s="16" t="s">
        <v>146</v>
      </c>
    </row>
    <row r="2" spans="1:3">
      <c r="A2">
        <v>450</v>
      </c>
      <c r="B2">
        <v>604</v>
      </c>
    </row>
    <row r="3" spans="1:3">
      <c r="A3">
        <v>450</v>
      </c>
      <c r="B3">
        <v>604</v>
      </c>
    </row>
    <row r="4" spans="1:3">
      <c r="A4">
        <v>292</v>
      </c>
      <c r="B4">
        <v>181</v>
      </c>
    </row>
    <row r="5" spans="1:3">
      <c r="A5">
        <v>292</v>
      </c>
      <c r="B5">
        <v>181</v>
      </c>
    </row>
    <row r="6" spans="1:3">
      <c r="A6">
        <v>423</v>
      </c>
      <c r="B6">
        <v>490</v>
      </c>
    </row>
    <row r="7" spans="1:3">
      <c r="A7">
        <v>423</v>
      </c>
      <c r="B7">
        <v>490</v>
      </c>
    </row>
    <row r="8" spans="1:3">
      <c r="A8">
        <v>423</v>
      </c>
      <c r="B8">
        <v>477</v>
      </c>
      <c r="C8">
        <v>801</v>
      </c>
    </row>
    <row r="9" spans="1:3">
      <c r="A9">
        <v>423</v>
      </c>
      <c r="B9">
        <v>477</v>
      </c>
      <c r="C9">
        <v>801</v>
      </c>
    </row>
    <row r="10" spans="1:3">
      <c r="A10">
        <v>214</v>
      </c>
      <c r="B10">
        <v>192</v>
      </c>
    </row>
    <row r="11" spans="1:3">
      <c r="A11">
        <v>214</v>
      </c>
      <c r="B11">
        <v>192</v>
      </c>
    </row>
    <row r="12" spans="1:3">
      <c r="A12">
        <v>437</v>
      </c>
      <c r="B12">
        <v>252</v>
      </c>
    </row>
    <row r="13" spans="1:3">
      <c r="A13">
        <v>218</v>
      </c>
      <c r="B13">
        <v>999</v>
      </c>
    </row>
    <row r="14" spans="1:3">
      <c r="A14" s="60">
        <v>984</v>
      </c>
      <c r="B14" s="60">
        <v>394</v>
      </c>
      <c r="C14" s="60"/>
    </row>
    <row r="15" spans="1:3">
      <c r="A15">
        <v>682</v>
      </c>
      <c r="B15">
        <v>891</v>
      </c>
    </row>
    <row r="16" spans="1:3">
      <c r="A16">
        <v>682</v>
      </c>
      <c r="B16">
        <v>532</v>
      </c>
      <c r="C16">
        <v>602</v>
      </c>
    </row>
    <row r="17" spans="1:3">
      <c r="A17">
        <v>682</v>
      </c>
      <c r="B17">
        <v>515</v>
      </c>
    </row>
    <row r="18" spans="1:3">
      <c r="A18">
        <v>682</v>
      </c>
      <c r="B18">
        <v>602</v>
      </c>
    </row>
    <row r="19" spans="1:3">
      <c r="A19">
        <v>682</v>
      </c>
      <c r="B19">
        <v>497</v>
      </c>
      <c r="C19">
        <v>515</v>
      </c>
    </row>
    <row r="20" spans="1:3">
      <c r="A20">
        <v>682</v>
      </c>
      <c r="B20">
        <v>532</v>
      </c>
    </row>
    <row r="21" spans="1:3">
      <c r="A21">
        <v>461</v>
      </c>
      <c r="B21">
        <v>479</v>
      </c>
      <c r="C21" s="19">
        <v>478</v>
      </c>
    </row>
    <row r="22" spans="1:3">
      <c r="A22">
        <v>461</v>
      </c>
      <c r="B22">
        <v>479</v>
      </c>
      <c r="C22" s="19">
        <v>478</v>
      </c>
    </row>
    <row r="23" spans="1:3">
      <c r="A23">
        <v>451</v>
      </c>
      <c r="B23">
        <v>213</v>
      </c>
    </row>
    <row r="24" spans="1:3">
      <c r="A24">
        <v>451</v>
      </c>
      <c r="B24">
        <v>212</v>
      </c>
    </row>
    <row r="25" spans="1:3">
      <c r="A25">
        <v>451</v>
      </c>
      <c r="B25">
        <v>212</v>
      </c>
      <c r="C25">
        <v>213</v>
      </c>
    </row>
    <row r="26" spans="1:3">
      <c r="A26">
        <v>981</v>
      </c>
      <c r="B26">
        <v>110</v>
      </c>
    </row>
    <row r="27" spans="1:3">
      <c r="A27">
        <v>981</v>
      </c>
      <c r="B27">
        <v>110</v>
      </c>
    </row>
    <row r="28" spans="1:3">
      <c r="A28">
        <v>405</v>
      </c>
      <c r="B28">
        <v>264</v>
      </c>
    </row>
    <row r="29" spans="1:3">
      <c r="A29">
        <v>258</v>
      </c>
      <c r="B29">
        <v>179</v>
      </c>
    </row>
    <row r="30" spans="1:3">
      <c r="A30">
        <v>258</v>
      </c>
      <c r="B30">
        <v>179</v>
      </c>
    </row>
    <row r="31" spans="1:3">
      <c r="A31">
        <v>248</v>
      </c>
      <c r="B31">
        <v>168</v>
      </c>
    </row>
    <row r="32" spans="1:3">
      <c r="A32">
        <v>301</v>
      </c>
      <c r="B32">
        <v>438</v>
      </c>
    </row>
    <row r="33" spans="1:3">
      <c r="A33">
        <v>408</v>
      </c>
      <c r="B33">
        <v>316</v>
      </c>
      <c r="C33">
        <v>158</v>
      </c>
    </row>
    <row r="34" spans="1:3">
      <c r="A34">
        <v>408</v>
      </c>
      <c r="B34">
        <v>158</v>
      </c>
      <c r="C34">
        <v>316</v>
      </c>
    </row>
    <row r="35" spans="1:3">
      <c r="A35">
        <v>982</v>
      </c>
      <c r="B35">
        <v>516</v>
      </c>
    </row>
    <row r="36" spans="1:3">
      <c r="A36">
        <v>982</v>
      </c>
      <c r="B36">
        <v>516</v>
      </c>
    </row>
    <row r="37" spans="1:3">
      <c r="A37">
        <v>464</v>
      </c>
      <c r="B37">
        <v>499</v>
      </c>
    </row>
    <row r="38" spans="1:3">
      <c r="A38">
        <v>464</v>
      </c>
      <c r="B38">
        <v>499</v>
      </c>
    </row>
    <row r="39" spans="1:3">
      <c r="A39">
        <v>464</v>
      </c>
      <c r="B39">
        <v>436</v>
      </c>
    </row>
    <row r="40" spans="1:3">
      <c r="A40">
        <v>412</v>
      </c>
      <c r="B40">
        <v>223</v>
      </c>
      <c r="C40">
        <v>203</v>
      </c>
    </row>
    <row r="41" spans="1:3">
      <c r="A41">
        <v>419</v>
      </c>
      <c r="B41">
        <v>522</v>
      </c>
    </row>
    <row r="42" spans="1:3">
      <c r="A42">
        <v>419</v>
      </c>
      <c r="B42">
        <v>522</v>
      </c>
    </row>
    <row r="43" spans="1:3">
      <c r="A43">
        <v>424</v>
      </c>
      <c r="B43">
        <v>509</v>
      </c>
    </row>
    <row r="44" spans="1:3">
      <c r="A44">
        <v>455</v>
      </c>
      <c r="B44">
        <v>383</v>
      </c>
    </row>
    <row r="45" spans="1:3">
      <c r="A45">
        <v>455</v>
      </c>
      <c r="B45">
        <v>605</v>
      </c>
      <c r="C45">
        <v>383</v>
      </c>
    </row>
    <row r="46" spans="1:3">
      <c r="A46">
        <v>455</v>
      </c>
      <c r="B46">
        <v>488</v>
      </c>
    </row>
    <row r="47" spans="1:3">
      <c r="A47">
        <v>455</v>
      </c>
      <c r="B47">
        <v>488</v>
      </c>
      <c r="C47">
        <v>605</v>
      </c>
    </row>
    <row r="48" spans="1:3">
      <c r="A48">
        <v>150</v>
      </c>
      <c r="B48">
        <v>161</v>
      </c>
    </row>
    <row r="49" spans="1:3">
      <c r="A49">
        <v>150</v>
      </c>
      <c r="B49">
        <v>161</v>
      </c>
    </row>
    <row r="50" spans="1:3">
      <c r="A50">
        <v>190</v>
      </c>
      <c r="B50">
        <v>750</v>
      </c>
    </row>
    <row r="51" spans="1:3">
      <c r="A51">
        <v>415</v>
      </c>
      <c r="B51">
        <v>426</v>
      </c>
    </row>
    <row r="52" spans="1:3">
      <c r="A52">
        <v>415</v>
      </c>
      <c r="B52">
        <v>426</v>
      </c>
      <c r="C52">
        <v>473</v>
      </c>
    </row>
    <row r="53" spans="1:3">
      <c r="A53">
        <v>971</v>
      </c>
      <c r="B53">
        <v>117</v>
      </c>
    </row>
    <row r="54" spans="1:3">
      <c r="A54">
        <v>971</v>
      </c>
      <c r="B54">
        <v>117</v>
      </c>
    </row>
    <row r="55" spans="1:3">
      <c r="A55">
        <v>275</v>
      </c>
      <c r="B55">
        <v>533</v>
      </c>
    </row>
    <row r="56" spans="1:3">
      <c r="A56">
        <v>278</v>
      </c>
      <c r="B56">
        <v>178</v>
      </c>
    </row>
    <row r="57" spans="1:3">
      <c r="A57">
        <v>457</v>
      </c>
      <c r="B57">
        <v>328</v>
      </c>
    </row>
    <row r="58" spans="1:3">
      <c r="A58">
        <v>457</v>
      </c>
      <c r="B58"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4F36-04FC-FA4B-9DE0-53CB23F37FA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F0CD-7E78-B84A-94F5-75976171622B}">
  <dimension ref="A1:K58"/>
  <sheetViews>
    <sheetView workbookViewId="0">
      <selection sqref="A1:C58"/>
    </sheetView>
  </sheetViews>
  <sheetFormatPr baseColWidth="10" defaultRowHeight="16"/>
  <cols>
    <col min="1" max="1" width="8.5" bestFit="1" customWidth="1"/>
    <col min="2" max="3" width="12.83203125" bestFit="1" customWidth="1"/>
    <col min="4" max="5" width="12.83203125" customWidth="1"/>
    <col min="6" max="6" width="19.5" style="60" bestFit="1" customWidth="1"/>
    <col min="7" max="7" width="37" style="60" bestFit="1" customWidth="1"/>
    <col min="8" max="8" width="15.6640625" style="60" bestFit="1" customWidth="1"/>
  </cols>
  <sheetData>
    <row r="1" spans="1:11">
      <c r="A1" s="16" t="s">
        <v>69</v>
      </c>
      <c r="B1" s="16" t="s">
        <v>107</v>
      </c>
      <c r="C1" s="16" t="s">
        <v>146</v>
      </c>
      <c r="D1" s="16"/>
      <c r="E1" s="16"/>
      <c r="F1" s="70" t="s">
        <v>69</v>
      </c>
      <c r="G1" s="70" t="s">
        <v>107</v>
      </c>
      <c r="H1" s="70" t="s">
        <v>146</v>
      </c>
    </row>
    <row r="2" spans="1:11">
      <c r="A2">
        <v>450</v>
      </c>
      <c r="B2">
        <v>604</v>
      </c>
      <c r="F2" s="71" t="s">
        <v>80</v>
      </c>
      <c r="G2" s="72" t="s">
        <v>33</v>
      </c>
      <c r="H2" s="26"/>
    </row>
    <row r="3" spans="1:11">
      <c r="A3">
        <v>450</v>
      </c>
      <c r="B3">
        <v>604</v>
      </c>
      <c r="F3" s="73" t="s">
        <v>80</v>
      </c>
      <c r="G3" s="74" t="s">
        <v>33</v>
      </c>
      <c r="H3" s="26"/>
    </row>
    <row r="4" spans="1:11">
      <c r="A4">
        <v>292</v>
      </c>
      <c r="B4">
        <v>181</v>
      </c>
      <c r="F4" s="71" t="s">
        <v>122</v>
      </c>
      <c r="G4" s="72" t="s">
        <v>123</v>
      </c>
      <c r="H4" s="26"/>
    </row>
    <row r="5" spans="1:11">
      <c r="A5">
        <v>292</v>
      </c>
      <c r="B5">
        <v>181</v>
      </c>
      <c r="F5" s="73" t="s">
        <v>122</v>
      </c>
      <c r="G5" s="74" t="s">
        <v>123</v>
      </c>
      <c r="H5" s="26"/>
    </row>
    <row r="6" spans="1:11">
      <c r="A6">
        <v>423</v>
      </c>
      <c r="B6">
        <v>490</v>
      </c>
      <c r="F6" s="71" t="s">
        <v>87</v>
      </c>
      <c r="G6" s="72" t="s">
        <v>88</v>
      </c>
      <c r="H6" s="26"/>
    </row>
    <row r="7" spans="1:11">
      <c r="A7">
        <v>423</v>
      </c>
      <c r="B7">
        <v>490</v>
      </c>
      <c r="F7" s="73" t="s">
        <v>87</v>
      </c>
      <c r="G7" s="74" t="s">
        <v>88</v>
      </c>
      <c r="H7" s="26"/>
    </row>
    <row r="8" spans="1:11">
      <c r="A8">
        <v>423</v>
      </c>
      <c r="B8">
        <v>477</v>
      </c>
      <c r="C8">
        <v>801</v>
      </c>
      <c r="F8" s="71" t="s">
        <v>87</v>
      </c>
      <c r="G8" s="72" t="s">
        <v>97</v>
      </c>
      <c r="H8" s="72" t="s">
        <v>98</v>
      </c>
    </row>
    <row r="9" spans="1:11">
      <c r="A9">
        <v>423</v>
      </c>
      <c r="B9">
        <v>477</v>
      </c>
      <c r="C9">
        <v>801</v>
      </c>
      <c r="F9" s="73" t="s">
        <v>87</v>
      </c>
      <c r="G9" s="74" t="s">
        <v>97</v>
      </c>
      <c r="H9" s="74" t="s">
        <v>98</v>
      </c>
    </row>
    <row r="10" spans="1:11">
      <c r="A10">
        <v>214</v>
      </c>
      <c r="B10">
        <v>192</v>
      </c>
      <c r="F10" s="71" t="s">
        <v>129</v>
      </c>
      <c r="G10" s="72" t="s">
        <v>130</v>
      </c>
      <c r="H10" s="26"/>
    </row>
    <row r="11" spans="1:11">
      <c r="A11">
        <v>214</v>
      </c>
      <c r="B11">
        <v>192</v>
      </c>
      <c r="F11" s="73" t="s">
        <v>129</v>
      </c>
      <c r="G11" s="74" t="s">
        <v>130</v>
      </c>
      <c r="H11" s="26"/>
    </row>
    <row r="12" spans="1:11">
      <c r="A12">
        <v>437</v>
      </c>
      <c r="B12">
        <v>252</v>
      </c>
      <c r="F12" s="75" t="s">
        <v>135</v>
      </c>
      <c r="G12" s="76" t="s">
        <v>136</v>
      </c>
      <c r="H12" s="26"/>
    </row>
    <row r="13" spans="1:11">
      <c r="A13">
        <v>218</v>
      </c>
      <c r="B13">
        <v>999</v>
      </c>
      <c r="F13" s="75" t="s">
        <v>112</v>
      </c>
      <c r="G13" s="76" t="s">
        <v>113</v>
      </c>
      <c r="H13" s="26"/>
    </row>
    <row r="14" spans="1:11">
      <c r="A14" s="60">
        <v>984</v>
      </c>
      <c r="B14" s="60">
        <v>394</v>
      </c>
      <c r="C14" s="60"/>
      <c r="D14" s="60"/>
      <c r="E14" s="60"/>
      <c r="F14" s="75" t="s">
        <v>224</v>
      </c>
      <c r="G14" s="77" t="s">
        <v>225</v>
      </c>
      <c r="H14" s="26"/>
      <c r="I14" s="60"/>
      <c r="J14" s="60"/>
      <c r="K14" s="60"/>
    </row>
    <row r="15" spans="1:11">
      <c r="A15">
        <v>682</v>
      </c>
      <c r="B15">
        <v>891</v>
      </c>
      <c r="F15" s="75" t="s">
        <v>89</v>
      </c>
      <c r="G15" s="76" t="s">
        <v>90</v>
      </c>
      <c r="H15" s="26"/>
    </row>
    <row r="16" spans="1:11">
      <c r="A16">
        <v>682</v>
      </c>
      <c r="B16">
        <v>532</v>
      </c>
      <c r="C16">
        <v>602</v>
      </c>
      <c r="F16" s="71" t="s">
        <v>89</v>
      </c>
      <c r="G16" s="72" t="s">
        <v>108</v>
      </c>
      <c r="H16" s="72" t="s">
        <v>109</v>
      </c>
    </row>
    <row r="17" spans="1:8">
      <c r="A17">
        <v>682</v>
      </c>
      <c r="B17">
        <v>515</v>
      </c>
      <c r="F17" s="71" t="s">
        <v>89</v>
      </c>
      <c r="G17" s="72" t="s">
        <v>128</v>
      </c>
      <c r="H17" s="26"/>
    </row>
    <row r="18" spans="1:8">
      <c r="A18">
        <v>682</v>
      </c>
      <c r="B18">
        <v>602</v>
      </c>
      <c r="F18" s="73" t="s">
        <v>89</v>
      </c>
      <c r="G18" s="74" t="s">
        <v>109</v>
      </c>
      <c r="H18" s="26"/>
    </row>
    <row r="19" spans="1:8">
      <c r="A19">
        <v>682</v>
      </c>
      <c r="B19">
        <v>497</v>
      </c>
      <c r="C19">
        <v>515</v>
      </c>
      <c r="F19" s="75" t="s">
        <v>89</v>
      </c>
      <c r="G19" s="76" t="s">
        <v>145</v>
      </c>
      <c r="H19" s="74" t="s">
        <v>128</v>
      </c>
    </row>
    <row r="20" spans="1:8">
      <c r="A20">
        <v>682</v>
      </c>
      <c r="B20">
        <v>532</v>
      </c>
      <c r="F20" s="73" t="s">
        <v>114</v>
      </c>
      <c r="G20" s="74">
        <v>5280</v>
      </c>
      <c r="H20" s="26"/>
    </row>
    <row r="21" spans="1:8">
      <c r="A21">
        <v>461</v>
      </c>
      <c r="B21">
        <v>479</v>
      </c>
      <c r="C21" s="19">
        <v>478</v>
      </c>
      <c r="D21" s="19"/>
      <c r="E21" s="19"/>
      <c r="F21" s="71" t="s">
        <v>138</v>
      </c>
      <c r="G21" s="72" t="s">
        <v>137</v>
      </c>
      <c r="H21" s="72" t="s">
        <v>142</v>
      </c>
    </row>
    <row r="22" spans="1:8">
      <c r="A22">
        <v>461</v>
      </c>
      <c r="B22">
        <v>479</v>
      </c>
      <c r="C22" s="19">
        <v>478</v>
      </c>
      <c r="D22" s="19"/>
      <c r="E22" s="19"/>
      <c r="F22" s="73" t="s">
        <v>138</v>
      </c>
      <c r="G22" s="74" t="s">
        <v>137</v>
      </c>
      <c r="H22" s="74" t="s">
        <v>142</v>
      </c>
    </row>
    <row r="23" spans="1:8">
      <c r="A23">
        <v>451</v>
      </c>
      <c r="B23">
        <v>213</v>
      </c>
      <c r="F23" s="71" t="s">
        <v>95</v>
      </c>
      <c r="G23" s="72" t="s">
        <v>96</v>
      </c>
      <c r="H23" s="26"/>
    </row>
    <row r="24" spans="1:8">
      <c r="A24">
        <v>451</v>
      </c>
      <c r="B24">
        <v>212</v>
      </c>
      <c r="F24" s="71" t="s">
        <v>95</v>
      </c>
      <c r="G24" s="72" t="s">
        <v>103</v>
      </c>
      <c r="H24" s="26"/>
    </row>
    <row r="25" spans="1:8">
      <c r="A25">
        <v>451</v>
      </c>
      <c r="B25">
        <v>212</v>
      </c>
      <c r="C25">
        <v>213</v>
      </c>
      <c r="F25" s="73" t="s">
        <v>95</v>
      </c>
      <c r="G25" s="74" t="s">
        <v>103</v>
      </c>
      <c r="H25" s="74" t="s">
        <v>96</v>
      </c>
    </row>
    <row r="26" spans="1:8">
      <c r="A26">
        <v>981</v>
      </c>
      <c r="B26">
        <v>110</v>
      </c>
      <c r="F26" s="71" t="s">
        <v>70</v>
      </c>
      <c r="G26" s="72" t="s">
        <v>71</v>
      </c>
      <c r="H26" s="26"/>
    </row>
    <row r="27" spans="1:8">
      <c r="A27">
        <v>981</v>
      </c>
      <c r="B27">
        <v>110</v>
      </c>
      <c r="F27" s="73" t="s">
        <v>70</v>
      </c>
      <c r="G27" s="74" t="s">
        <v>71</v>
      </c>
      <c r="H27" s="26"/>
    </row>
    <row r="28" spans="1:8">
      <c r="A28">
        <v>405</v>
      </c>
      <c r="B28">
        <v>264</v>
      </c>
      <c r="F28" s="75" t="s">
        <v>133</v>
      </c>
      <c r="G28" s="76" t="s">
        <v>134</v>
      </c>
      <c r="H28" s="26"/>
    </row>
    <row r="29" spans="1:8">
      <c r="A29">
        <v>258</v>
      </c>
      <c r="B29">
        <v>179</v>
      </c>
      <c r="F29" s="71" t="s">
        <v>74</v>
      </c>
      <c r="G29" s="72" t="s">
        <v>75</v>
      </c>
      <c r="H29" s="26"/>
    </row>
    <row r="30" spans="1:8">
      <c r="A30">
        <v>258</v>
      </c>
      <c r="B30">
        <v>179</v>
      </c>
      <c r="F30" s="73" t="s">
        <v>74</v>
      </c>
      <c r="G30" s="74" t="s">
        <v>75</v>
      </c>
      <c r="H30" s="26"/>
    </row>
    <row r="31" spans="1:8">
      <c r="A31">
        <v>248</v>
      </c>
      <c r="B31">
        <v>168</v>
      </c>
      <c r="F31" s="75" t="s">
        <v>101</v>
      </c>
      <c r="G31" s="76" t="s">
        <v>102</v>
      </c>
      <c r="H31" s="26"/>
    </row>
    <row r="32" spans="1:8">
      <c r="A32">
        <v>301</v>
      </c>
      <c r="B32">
        <v>438</v>
      </c>
      <c r="F32" s="75" t="s">
        <v>72</v>
      </c>
      <c r="G32" s="76" t="s">
        <v>73</v>
      </c>
      <c r="H32" s="26"/>
    </row>
    <row r="33" spans="1:8">
      <c r="A33">
        <v>408</v>
      </c>
      <c r="B33">
        <v>316</v>
      </c>
      <c r="C33">
        <v>158</v>
      </c>
      <c r="F33" s="71" t="s">
        <v>81</v>
      </c>
      <c r="G33" s="72" t="s">
        <v>82</v>
      </c>
      <c r="H33" s="72" t="s">
        <v>83</v>
      </c>
    </row>
    <row r="34" spans="1:8">
      <c r="A34">
        <v>408</v>
      </c>
      <c r="B34">
        <v>158</v>
      </c>
      <c r="C34">
        <v>316</v>
      </c>
      <c r="F34" s="73" t="s">
        <v>81</v>
      </c>
      <c r="G34" s="74" t="s">
        <v>83</v>
      </c>
      <c r="H34" s="74" t="s">
        <v>82</v>
      </c>
    </row>
    <row r="35" spans="1:8">
      <c r="A35">
        <v>982</v>
      </c>
      <c r="B35">
        <v>516</v>
      </c>
      <c r="F35" s="71" t="s">
        <v>91</v>
      </c>
      <c r="G35" s="72" t="s">
        <v>92</v>
      </c>
      <c r="H35" s="26"/>
    </row>
    <row r="36" spans="1:8">
      <c r="A36">
        <v>982</v>
      </c>
      <c r="B36">
        <v>516</v>
      </c>
      <c r="F36" s="73" t="s">
        <v>91</v>
      </c>
      <c r="G36" s="74" t="s">
        <v>92</v>
      </c>
      <c r="H36" s="26"/>
    </row>
    <row r="37" spans="1:8">
      <c r="A37">
        <v>464</v>
      </c>
      <c r="B37">
        <v>499</v>
      </c>
      <c r="F37" s="71" t="s">
        <v>99</v>
      </c>
      <c r="G37" s="72" t="s">
        <v>100</v>
      </c>
      <c r="H37" s="26"/>
    </row>
    <row r="38" spans="1:8">
      <c r="A38">
        <v>464</v>
      </c>
      <c r="B38">
        <v>499</v>
      </c>
      <c r="F38" s="73" t="s">
        <v>99</v>
      </c>
      <c r="G38" s="74" t="s">
        <v>100</v>
      </c>
      <c r="H38" s="26"/>
    </row>
    <row r="39" spans="1:8">
      <c r="A39">
        <v>464</v>
      </c>
      <c r="B39">
        <v>436</v>
      </c>
      <c r="F39" s="75" t="s">
        <v>99</v>
      </c>
      <c r="G39" s="76" t="s">
        <v>104</v>
      </c>
      <c r="H39" s="26"/>
    </row>
    <row r="40" spans="1:8">
      <c r="A40">
        <v>412</v>
      </c>
      <c r="B40">
        <v>223</v>
      </c>
      <c r="C40">
        <v>203</v>
      </c>
      <c r="F40" s="75" t="s">
        <v>117</v>
      </c>
      <c r="G40" s="76" t="s">
        <v>118</v>
      </c>
      <c r="H40" s="76" t="s">
        <v>119</v>
      </c>
    </row>
    <row r="41" spans="1:8">
      <c r="A41">
        <v>419</v>
      </c>
      <c r="B41">
        <v>522</v>
      </c>
      <c r="F41" s="71" t="s">
        <v>78</v>
      </c>
      <c r="G41" s="72" t="s">
        <v>79</v>
      </c>
      <c r="H41" s="26"/>
    </row>
    <row r="42" spans="1:8">
      <c r="A42">
        <v>419</v>
      </c>
      <c r="B42">
        <v>522</v>
      </c>
      <c r="F42" s="73" t="s">
        <v>78</v>
      </c>
      <c r="G42" s="74" t="s">
        <v>79</v>
      </c>
      <c r="H42" s="26"/>
    </row>
    <row r="43" spans="1:8">
      <c r="A43">
        <v>424</v>
      </c>
      <c r="B43">
        <v>509</v>
      </c>
      <c r="F43" s="75" t="s">
        <v>76</v>
      </c>
      <c r="G43" s="76" t="s">
        <v>77</v>
      </c>
      <c r="H43" s="26"/>
    </row>
    <row r="44" spans="1:8">
      <c r="A44">
        <v>455</v>
      </c>
      <c r="B44">
        <v>383</v>
      </c>
      <c r="F44" s="71" t="s">
        <v>85</v>
      </c>
      <c r="G44" s="72" t="s">
        <v>86</v>
      </c>
      <c r="H44" s="26"/>
    </row>
    <row r="45" spans="1:8">
      <c r="A45">
        <v>455</v>
      </c>
      <c r="B45">
        <v>605</v>
      </c>
      <c r="C45">
        <v>383</v>
      </c>
      <c r="F45" s="71" t="s">
        <v>85</v>
      </c>
      <c r="G45" s="72" t="s">
        <v>105</v>
      </c>
      <c r="H45" s="74" t="s">
        <v>86</v>
      </c>
    </row>
    <row r="46" spans="1:8">
      <c r="A46">
        <v>455</v>
      </c>
      <c r="B46">
        <v>488</v>
      </c>
      <c r="F46" s="71" t="s">
        <v>85</v>
      </c>
      <c r="G46" s="72" t="s">
        <v>106</v>
      </c>
      <c r="H46" s="26"/>
    </row>
    <row r="47" spans="1:8">
      <c r="A47">
        <v>455</v>
      </c>
      <c r="B47">
        <v>488</v>
      </c>
      <c r="C47">
        <v>605</v>
      </c>
      <c r="F47" s="73" t="s">
        <v>85</v>
      </c>
      <c r="G47" s="74" t="s">
        <v>106</v>
      </c>
      <c r="H47" s="74" t="s">
        <v>105</v>
      </c>
    </row>
    <row r="48" spans="1:8">
      <c r="A48">
        <v>150</v>
      </c>
      <c r="B48">
        <v>161</v>
      </c>
      <c r="F48" s="71" t="s">
        <v>124</v>
      </c>
      <c r="G48" s="72" t="s">
        <v>125</v>
      </c>
      <c r="H48" s="26"/>
    </row>
    <row r="49" spans="1:8">
      <c r="A49">
        <v>150</v>
      </c>
      <c r="B49">
        <v>161</v>
      </c>
      <c r="F49" s="73" t="s">
        <v>124</v>
      </c>
      <c r="G49" s="74" t="s">
        <v>125</v>
      </c>
      <c r="H49" s="26"/>
    </row>
    <row r="50" spans="1:8">
      <c r="A50">
        <v>190</v>
      </c>
      <c r="B50">
        <v>750</v>
      </c>
      <c r="F50" s="75" t="s">
        <v>120</v>
      </c>
      <c r="G50" s="76" t="s">
        <v>121</v>
      </c>
      <c r="H50" s="26"/>
    </row>
    <row r="51" spans="1:8">
      <c r="A51">
        <v>415</v>
      </c>
      <c r="B51">
        <v>426</v>
      </c>
      <c r="F51" s="71" t="s">
        <v>110</v>
      </c>
      <c r="G51" s="72" t="s">
        <v>111</v>
      </c>
      <c r="H51" s="26"/>
    </row>
    <row r="52" spans="1:8">
      <c r="A52">
        <v>415</v>
      </c>
      <c r="B52">
        <v>426</v>
      </c>
      <c r="C52">
        <v>473</v>
      </c>
      <c r="F52" s="73" t="s">
        <v>110</v>
      </c>
      <c r="G52" s="74" t="s">
        <v>111</v>
      </c>
      <c r="H52" s="76" t="s">
        <v>140</v>
      </c>
    </row>
    <row r="53" spans="1:8">
      <c r="A53">
        <v>971</v>
      </c>
      <c r="B53">
        <v>117</v>
      </c>
      <c r="F53" s="71" t="s">
        <v>126</v>
      </c>
      <c r="G53" s="72" t="s">
        <v>127</v>
      </c>
      <c r="H53" s="26"/>
    </row>
    <row r="54" spans="1:8">
      <c r="A54">
        <v>971</v>
      </c>
      <c r="B54">
        <v>117</v>
      </c>
      <c r="F54" s="73" t="s">
        <v>126</v>
      </c>
      <c r="G54" s="74" t="s">
        <v>127</v>
      </c>
      <c r="H54" s="26"/>
    </row>
    <row r="55" spans="1:8">
      <c r="A55">
        <v>275</v>
      </c>
      <c r="B55">
        <v>533</v>
      </c>
      <c r="F55" s="75" t="s">
        <v>93</v>
      </c>
      <c r="G55" s="76" t="s">
        <v>94</v>
      </c>
      <c r="H55" s="26"/>
    </row>
    <row r="56" spans="1:8">
      <c r="A56">
        <v>278</v>
      </c>
      <c r="B56">
        <v>178</v>
      </c>
      <c r="F56" s="75" t="s">
        <v>131</v>
      </c>
      <c r="G56" s="76" t="s">
        <v>132</v>
      </c>
      <c r="H56" s="26"/>
    </row>
    <row r="57" spans="1:8">
      <c r="A57">
        <v>457</v>
      </c>
      <c r="B57">
        <v>328</v>
      </c>
      <c r="F57" s="71" t="s">
        <v>115</v>
      </c>
      <c r="G57" s="72" t="s">
        <v>116</v>
      </c>
      <c r="H57" s="26"/>
    </row>
    <row r="58" spans="1:8">
      <c r="A58">
        <v>457</v>
      </c>
      <c r="B58">
        <v>328</v>
      </c>
      <c r="F58" s="73" t="s">
        <v>115</v>
      </c>
      <c r="G58" s="74" t="s">
        <v>116</v>
      </c>
      <c r="H5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E0C1-6BD7-E74F-ABB8-F65BDAD8DE4D}">
  <dimension ref="A1:D43"/>
  <sheetViews>
    <sheetView workbookViewId="0">
      <selection activeCell="B14" sqref="B14"/>
    </sheetView>
  </sheetViews>
  <sheetFormatPr baseColWidth="10" defaultRowHeight="16"/>
  <cols>
    <col min="1" max="1" width="52.83203125" customWidth="1"/>
    <col min="2" max="2" width="27.83203125" customWidth="1"/>
    <col min="3" max="3" width="14.5" customWidth="1"/>
    <col min="4" max="4" width="13.1640625" customWidth="1"/>
  </cols>
  <sheetData>
    <row r="1" spans="1:4">
      <c r="A1" s="2" t="s">
        <v>6</v>
      </c>
      <c r="B1" s="2" t="s">
        <v>3</v>
      </c>
      <c r="C1" s="2" t="s">
        <v>53</v>
      </c>
      <c r="D1" s="2" t="s">
        <v>55</v>
      </c>
    </row>
    <row r="2" spans="1:4">
      <c r="A2" s="4" t="s">
        <v>9</v>
      </c>
      <c r="B2" s="1">
        <v>438</v>
      </c>
      <c r="C2" s="9">
        <v>0.30555555555555552</v>
      </c>
      <c r="D2" s="9">
        <v>0.44930555555555557</v>
      </c>
    </row>
    <row r="3" spans="1:4">
      <c r="A3" s="4" t="s">
        <v>10</v>
      </c>
      <c r="B3" s="1">
        <v>801</v>
      </c>
      <c r="C3" s="9">
        <v>0.3125</v>
      </c>
      <c r="D3" s="9">
        <v>0.47916666666666669</v>
      </c>
    </row>
    <row r="4" spans="1:4">
      <c r="A4" s="5" t="s">
        <v>11</v>
      </c>
      <c r="B4" s="1">
        <v>490</v>
      </c>
      <c r="C4" s="10">
        <v>0.34375</v>
      </c>
      <c r="D4" s="10">
        <v>0.47916666666666669</v>
      </c>
    </row>
    <row r="5" spans="1:4">
      <c r="A5" s="4" t="s">
        <v>12</v>
      </c>
      <c r="B5" s="1">
        <v>477</v>
      </c>
      <c r="C5" s="10">
        <v>0.3125</v>
      </c>
      <c r="D5" s="9">
        <v>0.47916666666666669</v>
      </c>
    </row>
    <row r="6" spans="1:4">
      <c r="A6" s="4" t="s">
        <v>13</v>
      </c>
      <c r="B6" s="3">
        <v>110</v>
      </c>
      <c r="C6" s="9">
        <v>0.2986111111111111</v>
      </c>
      <c r="D6" s="9">
        <v>0.4548611111111111</v>
      </c>
    </row>
    <row r="7" spans="1:4">
      <c r="A7" s="1" t="s">
        <v>14</v>
      </c>
      <c r="B7" s="1">
        <v>316</v>
      </c>
      <c r="C7" s="9">
        <v>0.31944444444444448</v>
      </c>
      <c r="D7" s="10">
        <v>0.4375</v>
      </c>
    </row>
    <row r="8" spans="1:4">
      <c r="A8" s="1" t="s">
        <v>15</v>
      </c>
      <c r="B8" s="1">
        <v>158</v>
      </c>
      <c r="C8" s="9">
        <v>0.35416666666666669</v>
      </c>
      <c r="D8" s="9">
        <v>0.4548611111111111</v>
      </c>
    </row>
    <row r="9" spans="1:4">
      <c r="A9" s="1" t="s">
        <v>16</v>
      </c>
      <c r="B9" s="1">
        <v>999</v>
      </c>
      <c r="C9" s="10" t="s">
        <v>54</v>
      </c>
      <c r="D9" s="9">
        <v>0.45833333333333331</v>
      </c>
    </row>
    <row r="10" spans="1:4">
      <c r="A10" s="1" t="s">
        <v>17</v>
      </c>
      <c r="B10" s="1">
        <v>488</v>
      </c>
      <c r="C10" s="9">
        <v>0.29166666666666669</v>
      </c>
      <c r="D10" s="9">
        <v>0.45833333333333331</v>
      </c>
    </row>
    <row r="11" spans="1:4">
      <c r="A11" s="1" t="s">
        <v>18</v>
      </c>
      <c r="B11" s="1">
        <v>605</v>
      </c>
      <c r="C11" s="9">
        <v>0.29166666666666669</v>
      </c>
      <c r="D11" s="9">
        <v>0.4513888888888889</v>
      </c>
    </row>
    <row r="12" spans="1:4">
      <c r="A12" s="1" t="s">
        <v>19</v>
      </c>
      <c r="B12" s="1">
        <v>383</v>
      </c>
      <c r="C12" s="10">
        <v>0.31944444444444448</v>
      </c>
      <c r="D12" s="9">
        <v>0.50694444444444442</v>
      </c>
    </row>
    <row r="13" spans="1:4">
      <c r="A13" s="1" t="s">
        <v>20</v>
      </c>
      <c r="B13" s="1">
        <v>436</v>
      </c>
      <c r="C13" s="10">
        <v>0.3125</v>
      </c>
      <c r="D13" s="9">
        <v>0.48958333333333331</v>
      </c>
    </row>
    <row r="14" spans="1:4">
      <c r="A14" s="1" t="s">
        <v>21</v>
      </c>
      <c r="B14" s="1">
        <v>499</v>
      </c>
      <c r="C14" s="9">
        <v>0.33333333333333331</v>
      </c>
      <c r="D14" s="9">
        <v>0.48958333333333331</v>
      </c>
    </row>
    <row r="15" spans="1:4">
      <c r="A15" s="5" t="s">
        <v>22</v>
      </c>
      <c r="B15" s="1">
        <v>516</v>
      </c>
      <c r="C15" s="10">
        <v>0.3125</v>
      </c>
      <c r="D15" s="10">
        <v>0.45833333333333331</v>
      </c>
    </row>
    <row r="16" spans="1:4">
      <c r="A16" s="1" t="s">
        <v>23</v>
      </c>
      <c r="B16" s="1">
        <v>750</v>
      </c>
      <c r="C16" s="9" t="s">
        <v>54</v>
      </c>
      <c r="D16" s="9">
        <v>0.45833333333333331</v>
      </c>
    </row>
    <row r="17" spans="1:4">
      <c r="A17" s="1" t="s">
        <v>24</v>
      </c>
      <c r="B17" s="1">
        <v>203</v>
      </c>
      <c r="C17" s="9">
        <v>0.33333333333333331</v>
      </c>
      <c r="D17" s="9">
        <v>0.46180555555555558</v>
      </c>
    </row>
    <row r="18" spans="1:4">
      <c r="A18" s="1" t="s">
        <v>25</v>
      </c>
      <c r="B18" s="1">
        <v>223</v>
      </c>
      <c r="C18" s="9">
        <v>0.34722222222222227</v>
      </c>
      <c r="D18" s="11">
        <v>0.47916666666666669</v>
      </c>
    </row>
    <row r="19" spans="1:4">
      <c r="A19" s="1" t="s">
        <v>26</v>
      </c>
      <c r="B19" s="1">
        <v>532</v>
      </c>
      <c r="C19" s="9">
        <v>0.32291666666666669</v>
      </c>
      <c r="D19" s="10">
        <v>0.50347222222222221</v>
      </c>
    </row>
    <row r="20" spans="1:4">
      <c r="A20" s="1" t="s">
        <v>27</v>
      </c>
      <c r="B20" s="1">
        <v>515</v>
      </c>
      <c r="C20" s="9">
        <v>0.32291666666666669</v>
      </c>
      <c r="D20" s="10">
        <v>0.50347222222222221</v>
      </c>
    </row>
    <row r="21" spans="1:4">
      <c r="A21" s="1" t="s">
        <v>28</v>
      </c>
      <c r="B21" s="1">
        <v>497</v>
      </c>
      <c r="C21" s="9">
        <v>0.32291666666666669</v>
      </c>
      <c r="D21" s="10">
        <v>0.46875</v>
      </c>
    </row>
    <row r="22" spans="1:4">
      <c r="A22" s="1" t="s">
        <v>29</v>
      </c>
      <c r="B22" s="1">
        <v>602</v>
      </c>
      <c r="C22" s="9">
        <v>0.33333333333333331</v>
      </c>
      <c r="D22" s="10">
        <v>0.5</v>
      </c>
    </row>
    <row r="23" spans="1:4">
      <c r="A23" s="1" t="s">
        <v>30</v>
      </c>
      <c r="B23" s="1">
        <v>891</v>
      </c>
      <c r="C23" s="10" t="s">
        <v>54</v>
      </c>
      <c r="D23" s="10">
        <v>0.39583333333333331</v>
      </c>
    </row>
    <row r="24" spans="1:4">
      <c r="A24" s="1" t="s">
        <v>31</v>
      </c>
      <c r="B24" s="1">
        <v>252</v>
      </c>
      <c r="C24" s="10">
        <v>0.35416666666666669</v>
      </c>
      <c r="D24" s="10">
        <v>0.5</v>
      </c>
    </row>
    <row r="25" spans="1:4">
      <c r="A25" s="1" t="s">
        <v>32</v>
      </c>
      <c r="B25" s="1">
        <v>328</v>
      </c>
      <c r="C25" s="10">
        <v>0.32291666666666669</v>
      </c>
      <c r="D25" s="10">
        <v>0.45833333333333331</v>
      </c>
    </row>
    <row r="26" spans="1:4">
      <c r="A26" s="1" t="s">
        <v>33</v>
      </c>
      <c r="B26" s="1">
        <v>604</v>
      </c>
      <c r="C26" s="10">
        <v>0.3125</v>
      </c>
      <c r="D26" s="10">
        <v>0.44791666666666669</v>
      </c>
    </row>
    <row r="27" spans="1:4">
      <c r="A27" s="6" t="s">
        <v>34</v>
      </c>
      <c r="B27" s="1">
        <v>192</v>
      </c>
      <c r="C27" s="10">
        <v>0.33333333333333331</v>
      </c>
      <c r="D27" s="10">
        <v>0.45833333333333331</v>
      </c>
    </row>
    <row r="28" spans="1:4">
      <c r="A28" s="1" t="s">
        <v>35</v>
      </c>
      <c r="B28" s="1">
        <v>178</v>
      </c>
      <c r="C28" s="10">
        <v>0.33333333333333331</v>
      </c>
      <c r="D28" s="10">
        <v>0.44791666666666669</v>
      </c>
    </row>
    <row r="29" spans="1:4">
      <c r="A29" s="5" t="s">
        <v>36</v>
      </c>
      <c r="B29" s="1">
        <v>264</v>
      </c>
      <c r="C29" s="10">
        <v>0.3125</v>
      </c>
      <c r="D29" s="10">
        <v>0.45833333333333331</v>
      </c>
    </row>
    <row r="30" spans="1:4">
      <c r="A30" s="5" t="s">
        <v>37</v>
      </c>
      <c r="B30" s="18">
        <v>478</v>
      </c>
      <c r="C30" s="10">
        <v>0.33333333333333331</v>
      </c>
      <c r="D30" s="10">
        <v>0.4375</v>
      </c>
    </row>
    <row r="31" spans="1:4">
      <c r="A31" s="5" t="s">
        <v>38</v>
      </c>
      <c r="B31" s="1">
        <v>479</v>
      </c>
      <c r="C31" s="10">
        <v>0.33333333333333331</v>
      </c>
      <c r="D31" s="10">
        <v>0.4513888888888889</v>
      </c>
    </row>
    <row r="32" spans="1:4">
      <c r="A32" s="4" t="s">
        <v>39</v>
      </c>
      <c r="B32" s="1">
        <v>212</v>
      </c>
      <c r="C32" s="10">
        <v>0.3125</v>
      </c>
      <c r="D32" s="9">
        <v>0.46875</v>
      </c>
    </row>
    <row r="33" spans="1:4">
      <c r="A33" s="4" t="s">
        <v>40</v>
      </c>
      <c r="B33" s="1">
        <v>213</v>
      </c>
      <c r="C33" s="9">
        <v>0.35416666666666669</v>
      </c>
      <c r="D33" s="10">
        <v>0.5</v>
      </c>
    </row>
    <row r="34" spans="1:4">
      <c r="A34" s="1" t="s">
        <v>41</v>
      </c>
      <c r="B34" s="1">
        <v>533</v>
      </c>
      <c r="C34" s="10">
        <v>0.34027777777777773</v>
      </c>
      <c r="D34" s="10">
        <v>0.48958333333333331</v>
      </c>
    </row>
    <row r="35" spans="1:4">
      <c r="A35" s="1" t="s">
        <v>42</v>
      </c>
      <c r="B35" s="1">
        <v>473</v>
      </c>
      <c r="C35" s="10">
        <v>0.3125</v>
      </c>
      <c r="D35" s="9">
        <v>0.45833333333333331</v>
      </c>
    </row>
    <row r="36" spans="1:4">
      <c r="A36" s="1" t="s">
        <v>43</v>
      </c>
      <c r="B36" s="1">
        <v>426</v>
      </c>
      <c r="C36" s="10">
        <v>0.3125</v>
      </c>
      <c r="D36" s="9">
        <v>0.44791666666666669</v>
      </c>
    </row>
    <row r="37" spans="1:4">
      <c r="A37" s="7" t="s">
        <v>44</v>
      </c>
      <c r="B37" s="1">
        <v>168</v>
      </c>
      <c r="C37" s="9">
        <v>0.29166666666666669</v>
      </c>
      <c r="D37" s="9">
        <v>0.47916666666666669</v>
      </c>
    </row>
    <row r="38" spans="1:4">
      <c r="A38" s="7" t="s">
        <v>45</v>
      </c>
      <c r="B38" s="1">
        <v>509</v>
      </c>
      <c r="C38" s="10">
        <v>0.3125</v>
      </c>
      <c r="D38" s="9">
        <v>0.47847222222222219</v>
      </c>
    </row>
    <row r="39" spans="1:4">
      <c r="A39" s="7" t="s">
        <v>46</v>
      </c>
      <c r="B39" s="1">
        <v>117</v>
      </c>
      <c r="C39" s="9">
        <v>0.33333333333333331</v>
      </c>
      <c r="D39" s="9">
        <v>0.4513888888888889</v>
      </c>
    </row>
    <row r="40" spans="1:4">
      <c r="A40" s="8" t="s">
        <v>47</v>
      </c>
      <c r="B40" s="1">
        <v>161</v>
      </c>
      <c r="C40" s="10">
        <v>0.35416666666666669</v>
      </c>
      <c r="D40" s="10">
        <v>0.45833333333333331</v>
      </c>
    </row>
    <row r="41" spans="1:4">
      <c r="A41" s="8" t="s">
        <v>49</v>
      </c>
      <c r="B41" s="1">
        <v>179</v>
      </c>
      <c r="C41" s="10">
        <v>0.33333333333333331</v>
      </c>
      <c r="D41" s="10">
        <v>0.4375</v>
      </c>
    </row>
    <row r="42" spans="1:4">
      <c r="A42" s="8" t="s">
        <v>50</v>
      </c>
      <c r="B42" s="1">
        <v>181</v>
      </c>
      <c r="C42" s="10">
        <v>0.30902777777777779</v>
      </c>
      <c r="D42" s="10">
        <v>0.45833333333333331</v>
      </c>
    </row>
    <row r="43" spans="1:4">
      <c r="A43" s="8" t="s">
        <v>51</v>
      </c>
      <c r="B43" s="1">
        <v>522</v>
      </c>
      <c r="C43" s="10">
        <v>0.3125</v>
      </c>
      <c r="D43" s="10">
        <v>0.46597222222222223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E7A8-15B2-F947-A4B9-8F41DE53C1AC}">
  <dimension ref="A1:AB43"/>
  <sheetViews>
    <sheetView workbookViewId="0">
      <selection activeCell="B18" sqref="B18"/>
    </sheetView>
  </sheetViews>
  <sheetFormatPr baseColWidth="10" defaultRowHeight="16"/>
  <cols>
    <col min="1" max="1" width="48.1640625" customWidth="1"/>
    <col min="2" max="2" width="28.33203125" customWidth="1"/>
    <col min="3" max="3" width="14.1640625" style="30" customWidth="1"/>
    <col min="4" max="4" width="13.6640625" style="32" customWidth="1"/>
    <col min="5" max="5" width="12.83203125" style="12" customWidth="1"/>
    <col min="6" max="6" width="13" style="32" customWidth="1"/>
    <col min="7" max="7" width="16.6640625" style="12" customWidth="1"/>
    <col min="8" max="8" width="10.6640625" style="30" customWidth="1"/>
    <col min="9" max="9" width="10.83203125" style="32" customWidth="1"/>
    <col min="10" max="10" width="10.83203125" style="12" customWidth="1"/>
    <col min="11" max="11" width="10.83203125" style="32" customWidth="1"/>
    <col min="12" max="13" width="10.83203125" style="12" customWidth="1"/>
    <col min="14" max="14" width="17.6640625" style="12" bestFit="1" customWidth="1"/>
    <col min="15" max="15" width="17.5" style="30" customWidth="1"/>
    <col min="16" max="16" width="9.1640625" customWidth="1"/>
    <col min="17" max="17" width="24.83203125" bestFit="1" customWidth="1"/>
    <col min="18" max="18" width="13.83203125" style="30" customWidth="1"/>
    <col min="19" max="19" width="23.1640625" bestFit="1" customWidth="1"/>
    <col min="20" max="20" width="14.83203125" style="27" customWidth="1"/>
    <col min="21" max="21" width="23.6640625" style="31" bestFit="1" customWidth="1"/>
    <col min="22" max="22" width="10.5" bestFit="1" customWidth="1"/>
    <col min="23" max="23" width="19.6640625" bestFit="1" customWidth="1"/>
    <col min="24" max="24" width="11.5" style="27" bestFit="1" customWidth="1"/>
    <col min="25" max="25" width="20.6640625" style="31" bestFit="1" customWidth="1"/>
  </cols>
  <sheetData>
    <row r="1" spans="1:28" ht="17" thickBot="1">
      <c r="A1" s="2" t="s">
        <v>6</v>
      </c>
      <c r="B1" s="2" t="s">
        <v>3</v>
      </c>
      <c r="C1" s="78" t="s">
        <v>180</v>
      </c>
      <c r="D1" s="79"/>
      <c r="E1" s="78" t="s">
        <v>181</v>
      </c>
      <c r="F1" s="81"/>
      <c r="G1" s="36"/>
      <c r="H1" s="78" t="s">
        <v>178</v>
      </c>
      <c r="I1" s="79"/>
      <c r="J1" s="80" t="s">
        <v>179</v>
      </c>
      <c r="K1" s="81"/>
      <c r="L1" s="36"/>
      <c r="M1" s="36"/>
      <c r="N1" s="36"/>
      <c r="O1" s="44" t="s">
        <v>65</v>
      </c>
      <c r="P1" s="45" t="s">
        <v>66</v>
      </c>
      <c r="Q1" s="46" t="s">
        <v>185</v>
      </c>
      <c r="R1" s="44" t="s">
        <v>53</v>
      </c>
      <c r="S1" s="37" t="s">
        <v>184</v>
      </c>
      <c r="T1" s="38" t="s">
        <v>174</v>
      </c>
      <c r="U1" s="39" t="s">
        <v>176</v>
      </c>
      <c r="V1" s="45" t="s">
        <v>55</v>
      </c>
      <c r="W1" s="37" t="s">
        <v>183</v>
      </c>
      <c r="X1" s="38" t="s">
        <v>175</v>
      </c>
      <c r="Y1" s="39" t="s">
        <v>177</v>
      </c>
      <c r="AB1" s="47" t="s">
        <v>182</v>
      </c>
    </row>
    <row r="2" spans="1:28">
      <c r="A2" s="4" t="s">
        <v>9</v>
      </c>
      <c r="B2" s="1">
        <v>438</v>
      </c>
      <c r="C2" s="29" t="str">
        <f t="shared" ref="C2:C6" si="0">U2</f>
        <v>DIA</v>
      </c>
      <c r="D2" s="31">
        <f>S2</f>
        <v>0.29513888888888884</v>
      </c>
      <c r="E2" s="28">
        <f>Y2</f>
        <v>0.35555555555555557</v>
      </c>
      <c r="F2" s="31">
        <f>W2</f>
        <v>0.43888888888888888</v>
      </c>
      <c r="G2" s="28" t="s">
        <v>197</v>
      </c>
      <c r="H2" s="29" t="str">
        <f>T2</f>
        <v>DIA</v>
      </c>
      <c r="I2" s="31">
        <f>R2</f>
        <v>0.30555555555555552</v>
      </c>
      <c r="J2" s="28">
        <f>X2</f>
        <v>0.36597222222222225</v>
      </c>
      <c r="K2" s="31">
        <f>V2</f>
        <v>0.44930555555555557</v>
      </c>
      <c r="L2" s="28"/>
      <c r="M2" s="28"/>
      <c r="N2" s="28" t="s">
        <v>186</v>
      </c>
      <c r="O2" s="41">
        <v>8.3333333333333329E-2</v>
      </c>
      <c r="P2" s="1" t="s">
        <v>67</v>
      </c>
      <c r="Q2" s="1" t="s">
        <v>60</v>
      </c>
      <c r="R2" s="34">
        <v>0.30555555555555552</v>
      </c>
      <c r="S2" s="9">
        <f t="shared" ref="S2:S8" si="1">R2-$AB$2</f>
        <v>0.29513888888888884</v>
      </c>
      <c r="T2" s="27" t="str">
        <f>IF(P2="ND", "DIA", R2-O2)</f>
        <v>DIA</v>
      </c>
      <c r="U2" s="31" t="str">
        <f t="shared" ref="U2:U8" si="2">IF(T2="DIA","DIA",T2-$AB$2)</f>
        <v>DIA</v>
      </c>
      <c r="V2" s="9">
        <v>0.44930555555555557</v>
      </c>
      <c r="W2" s="9">
        <f t="shared" ref="W2:W43" si="3">V2-$AB$2</f>
        <v>0.43888888888888888</v>
      </c>
      <c r="X2" s="27">
        <f>V2-O2</f>
        <v>0.36597222222222225</v>
      </c>
      <c r="Y2" s="31">
        <f>X2-$AB$2</f>
        <v>0.35555555555555557</v>
      </c>
      <c r="AB2" s="33">
        <v>1.0416666666666666E-2</v>
      </c>
    </row>
    <row r="3" spans="1:28">
      <c r="A3" s="4" t="s">
        <v>10</v>
      </c>
      <c r="B3" s="1">
        <v>801</v>
      </c>
      <c r="C3" s="29" t="str">
        <f t="shared" si="0"/>
        <v>DIA</v>
      </c>
      <c r="D3" s="31">
        <f t="shared" ref="D3:D43" si="4">S3</f>
        <v>0.30208333333333331</v>
      </c>
      <c r="E3" s="28">
        <f t="shared" ref="E3:E43" si="5">Y3</f>
        <v>0.38541666666666669</v>
      </c>
      <c r="F3" s="31">
        <f t="shared" ref="F3:F43" si="6">W3</f>
        <v>0.46875</v>
      </c>
      <c r="G3" s="28" t="s">
        <v>198</v>
      </c>
      <c r="H3" s="29" t="str">
        <f t="shared" ref="H3:H43" si="7">T3</f>
        <v>DIA</v>
      </c>
      <c r="I3" s="31">
        <f t="shared" ref="I3:I43" si="8">R3</f>
        <v>0.3125</v>
      </c>
      <c r="J3" s="28">
        <f t="shared" ref="J3:J43" si="9">X3</f>
        <v>0.39583333333333337</v>
      </c>
      <c r="K3" s="31">
        <f t="shared" ref="K3:K43" si="10">V3</f>
        <v>0.47916666666666669</v>
      </c>
      <c r="L3" s="28"/>
      <c r="M3" s="28"/>
      <c r="N3" s="28" t="s">
        <v>187</v>
      </c>
      <c r="O3" s="41">
        <v>8.3333333333333329E-2</v>
      </c>
      <c r="P3" s="1" t="s">
        <v>67</v>
      </c>
      <c r="Q3" s="1" t="s">
        <v>60</v>
      </c>
      <c r="R3" s="34">
        <v>0.3125</v>
      </c>
      <c r="S3" s="9">
        <f t="shared" si="1"/>
        <v>0.30208333333333331</v>
      </c>
      <c r="T3" s="27" t="str">
        <f t="shared" ref="T3:T43" si="11">IF(P3="ND", "DIA", R3-O3)</f>
        <v>DIA</v>
      </c>
      <c r="U3" s="31" t="str">
        <f t="shared" si="2"/>
        <v>DIA</v>
      </c>
      <c r="V3" s="9">
        <v>0.47916666666666669</v>
      </c>
      <c r="W3" s="9">
        <f t="shared" si="3"/>
        <v>0.46875</v>
      </c>
      <c r="X3" s="27">
        <f t="shared" ref="X3:X43" si="12">V3-O3</f>
        <v>0.39583333333333337</v>
      </c>
      <c r="Y3" s="31">
        <f t="shared" ref="Y3:Y43" si="13">X3-$AB$2</f>
        <v>0.38541666666666669</v>
      </c>
    </row>
    <row r="4" spans="1:28">
      <c r="A4" s="5" t="s">
        <v>11</v>
      </c>
      <c r="B4" s="1">
        <v>490</v>
      </c>
      <c r="C4" s="29">
        <f t="shared" si="0"/>
        <v>0.29166666666666663</v>
      </c>
      <c r="D4" s="31">
        <f t="shared" si="4"/>
        <v>0.33333333333333331</v>
      </c>
      <c r="E4" s="28">
        <f t="shared" si="5"/>
        <v>0.42708333333333331</v>
      </c>
      <c r="F4" s="31">
        <f t="shared" si="6"/>
        <v>0.46875</v>
      </c>
      <c r="G4" s="28"/>
      <c r="H4" s="29">
        <f t="shared" si="7"/>
        <v>0.30208333333333331</v>
      </c>
      <c r="I4" s="31">
        <f t="shared" si="8"/>
        <v>0.34375</v>
      </c>
      <c r="J4" s="28">
        <f t="shared" si="9"/>
        <v>0.4375</v>
      </c>
      <c r="K4" s="31">
        <f t="shared" si="10"/>
        <v>0.47916666666666669</v>
      </c>
      <c r="L4" s="28"/>
      <c r="M4" s="28"/>
      <c r="N4" s="28"/>
      <c r="O4" s="41">
        <v>4.1666666666666664E-2</v>
      </c>
      <c r="P4" s="1" t="s">
        <v>68</v>
      </c>
      <c r="Q4" s="1" t="s">
        <v>61</v>
      </c>
      <c r="R4" s="35">
        <v>0.34375</v>
      </c>
      <c r="S4" s="9">
        <f t="shared" si="1"/>
        <v>0.33333333333333331</v>
      </c>
      <c r="T4" s="27">
        <f t="shared" si="11"/>
        <v>0.30208333333333331</v>
      </c>
      <c r="U4" s="31">
        <f t="shared" si="2"/>
        <v>0.29166666666666663</v>
      </c>
      <c r="V4" s="10">
        <v>0.47916666666666669</v>
      </c>
      <c r="W4" s="9">
        <f t="shared" si="3"/>
        <v>0.46875</v>
      </c>
      <c r="X4" s="27">
        <f t="shared" si="12"/>
        <v>0.4375</v>
      </c>
      <c r="Y4" s="31">
        <f t="shared" si="13"/>
        <v>0.42708333333333331</v>
      </c>
    </row>
    <row r="5" spans="1:28">
      <c r="A5" s="4" t="s">
        <v>12</v>
      </c>
      <c r="B5" s="1">
        <v>477</v>
      </c>
      <c r="C5" s="29" t="str">
        <f t="shared" si="0"/>
        <v>DIA</v>
      </c>
      <c r="D5" s="31">
        <f t="shared" si="4"/>
        <v>0.30208333333333331</v>
      </c>
      <c r="E5" s="28">
        <f t="shared" si="5"/>
        <v>0.38541666666666669</v>
      </c>
      <c r="F5" s="31">
        <f t="shared" si="6"/>
        <v>0.46875</v>
      </c>
      <c r="G5" s="28"/>
      <c r="H5" s="29" t="str">
        <f t="shared" si="7"/>
        <v>DIA</v>
      </c>
      <c r="I5" s="31">
        <f t="shared" si="8"/>
        <v>0.3125</v>
      </c>
      <c r="J5" s="28">
        <f t="shared" si="9"/>
        <v>0.39583333333333337</v>
      </c>
      <c r="K5" s="31">
        <f t="shared" si="10"/>
        <v>0.47916666666666669</v>
      </c>
      <c r="L5" s="28"/>
      <c r="M5" s="28"/>
      <c r="N5" s="43" t="s">
        <v>194</v>
      </c>
      <c r="O5" s="41">
        <v>8.3333333333333329E-2</v>
      </c>
      <c r="P5" s="1" t="s">
        <v>67</v>
      </c>
      <c r="Q5" s="1" t="s">
        <v>60</v>
      </c>
      <c r="R5" s="35">
        <v>0.3125</v>
      </c>
      <c r="S5" s="9">
        <f t="shared" si="1"/>
        <v>0.30208333333333331</v>
      </c>
      <c r="T5" s="27" t="str">
        <f t="shared" si="11"/>
        <v>DIA</v>
      </c>
      <c r="U5" s="31" t="str">
        <f t="shared" si="2"/>
        <v>DIA</v>
      </c>
      <c r="V5" s="9">
        <v>0.47916666666666669</v>
      </c>
      <c r="W5" s="9">
        <f t="shared" si="3"/>
        <v>0.46875</v>
      </c>
      <c r="X5" s="27">
        <f t="shared" si="12"/>
        <v>0.39583333333333337</v>
      </c>
      <c r="Y5" s="31">
        <f t="shared" si="13"/>
        <v>0.38541666666666669</v>
      </c>
    </row>
    <row r="6" spans="1:28">
      <c r="A6" s="4" t="s">
        <v>13</v>
      </c>
      <c r="B6" s="3">
        <v>110</v>
      </c>
      <c r="C6" s="29" t="str">
        <f t="shared" si="0"/>
        <v>DIA</v>
      </c>
      <c r="D6" s="31">
        <f t="shared" si="4"/>
        <v>0.28819444444444442</v>
      </c>
      <c r="E6" s="28">
        <f t="shared" si="5"/>
        <v>0.3611111111111111</v>
      </c>
      <c r="F6" s="31">
        <f t="shared" si="6"/>
        <v>0.44444444444444442</v>
      </c>
      <c r="G6" s="28"/>
      <c r="H6" s="29" t="str">
        <f t="shared" si="7"/>
        <v>DIA</v>
      </c>
      <c r="I6" s="31">
        <f t="shared" si="8"/>
        <v>0.2986111111111111</v>
      </c>
      <c r="J6" s="28">
        <f t="shared" si="9"/>
        <v>0.37152777777777779</v>
      </c>
      <c r="K6" s="31">
        <f t="shared" si="10"/>
        <v>0.4548611111111111</v>
      </c>
      <c r="L6" s="28"/>
      <c r="M6" s="28"/>
      <c r="N6" s="43" t="s">
        <v>195</v>
      </c>
      <c r="O6" s="41">
        <v>8.3333333333333329E-2</v>
      </c>
      <c r="P6" s="3" t="s">
        <v>67</v>
      </c>
      <c r="Q6" s="1" t="s">
        <v>60</v>
      </c>
      <c r="R6" s="34">
        <v>0.2986111111111111</v>
      </c>
      <c r="S6" s="9">
        <f t="shared" si="1"/>
        <v>0.28819444444444442</v>
      </c>
      <c r="T6" s="27" t="str">
        <f t="shared" si="11"/>
        <v>DIA</v>
      </c>
      <c r="U6" s="31" t="str">
        <f t="shared" si="2"/>
        <v>DIA</v>
      </c>
      <c r="V6" s="9">
        <v>0.4548611111111111</v>
      </c>
      <c r="W6" s="9">
        <f t="shared" si="3"/>
        <v>0.44444444444444442</v>
      </c>
      <c r="X6" s="27">
        <f t="shared" si="12"/>
        <v>0.37152777777777779</v>
      </c>
      <c r="Y6" s="31">
        <f t="shared" si="13"/>
        <v>0.3611111111111111</v>
      </c>
    </row>
    <row r="7" spans="1:28">
      <c r="A7" s="1" t="s">
        <v>14</v>
      </c>
      <c r="B7" s="1">
        <v>316</v>
      </c>
      <c r="C7" s="29">
        <f>U7</f>
        <v>0.2673611111111111</v>
      </c>
      <c r="D7" s="31">
        <f t="shared" si="4"/>
        <v>0.30902777777777779</v>
      </c>
      <c r="E7" s="28">
        <f t="shared" si="5"/>
        <v>0.38541666666666663</v>
      </c>
      <c r="F7" s="31">
        <f t="shared" si="6"/>
        <v>0.42708333333333331</v>
      </c>
      <c r="G7" s="28"/>
      <c r="H7" s="29">
        <f t="shared" si="7"/>
        <v>0.27777777777777779</v>
      </c>
      <c r="I7" s="31">
        <f t="shared" si="8"/>
        <v>0.31944444444444448</v>
      </c>
      <c r="J7" s="28">
        <f t="shared" si="9"/>
        <v>0.39583333333333331</v>
      </c>
      <c r="K7" s="31">
        <f t="shared" si="10"/>
        <v>0.4375</v>
      </c>
      <c r="L7" s="28"/>
      <c r="M7" s="28"/>
      <c r="N7" s="43" t="s">
        <v>196</v>
      </c>
      <c r="O7" s="41">
        <v>4.1666666666666664E-2</v>
      </c>
      <c r="P7" s="1" t="s">
        <v>68</v>
      </c>
      <c r="Q7" s="1" t="s">
        <v>61</v>
      </c>
      <c r="R7" s="34">
        <v>0.31944444444444448</v>
      </c>
      <c r="S7" s="9">
        <f t="shared" si="1"/>
        <v>0.30902777777777779</v>
      </c>
      <c r="T7" s="27">
        <f t="shared" si="11"/>
        <v>0.27777777777777779</v>
      </c>
      <c r="U7" s="31">
        <f t="shared" si="2"/>
        <v>0.2673611111111111</v>
      </c>
      <c r="V7" s="10">
        <v>0.4375</v>
      </c>
      <c r="W7" s="9">
        <f t="shared" si="3"/>
        <v>0.42708333333333331</v>
      </c>
      <c r="X7" s="27">
        <f t="shared" si="12"/>
        <v>0.39583333333333331</v>
      </c>
      <c r="Y7" s="31">
        <f t="shared" si="13"/>
        <v>0.38541666666666663</v>
      </c>
    </row>
    <row r="8" spans="1:28">
      <c r="A8" s="1" t="s">
        <v>15</v>
      </c>
      <c r="B8" s="1">
        <v>158</v>
      </c>
      <c r="C8" s="29" t="str">
        <f t="shared" ref="C8:C43" si="14">U8</f>
        <v>DIA</v>
      </c>
      <c r="D8" s="31">
        <f t="shared" si="4"/>
        <v>0.34375</v>
      </c>
      <c r="E8" s="28">
        <f t="shared" si="5"/>
        <v>0.3611111111111111</v>
      </c>
      <c r="F8" s="31">
        <f t="shared" si="6"/>
        <v>0.44444444444444442</v>
      </c>
      <c r="G8" s="28"/>
      <c r="H8" s="29" t="str">
        <f t="shared" si="7"/>
        <v>DIA</v>
      </c>
      <c r="I8" s="31">
        <f t="shared" si="8"/>
        <v>0.35416666666666669</v>
      </c>
      <c r="J8" s="28">
        <f t="shared" si="9"/>
        <v>0.37152777777777779</v>
      </c>
      <c r="K8" s="31">
        <f t="shared" si="10"/>
        <v>0.4548611111111111</v>
      </c>
      <c r="L8" s="28"/>
      <c r="M8" s="28"/>
      <c r="O8" s="41">
        <v>8.3333333333333329E-2</v>
      </c>
      <c r="P8" s="1" t="s">
        <v>67</v>
      </c>
      <c r="Q8" s="1" t="s">
        <v>60</v>
      </c>
      <c r="R8" s="34">
        <v>0.35416666666666669</v>
      </c>
      <c r="S8" s="9">
        <f t="shared" si="1"/>
        <v>0.34375</v>
      </c>
      <c r="T8" s="27" t="str">
        <f t="shared" si="11"/>
        <v>DIA</v>
      </c>
      <c r="U8" s="31" t="str">
        <f t="shared" si="2"/>
        <v>DIA</v>
      </c>
      <c r="V8" s="9">
        <v>0.4548611111111111</v>
      </c>
      <c r="W8" s="9">
        <f t="shared" si="3"/>
        <v>0.44444444444444442</v>
      </c>
      <c r="X8" s="27">
        <f t="shared" si="12"/>
        <v>0.37152777777777779</v>
      </c>
      <c r="Y8" s="31">
        <f t="shared" si="13"/>
        <v>0.3611111111111111</v>
      </c>
    </row>
    <row r="9" spans="1:28">
      <c r="A9" s="1" t="s">
        <v>16</v>
      </c>
      <c r="B9" s="1">
        <v>999</v>
      </c>
      <c r="C9" s="29" t="str">
        <f t="shared" si="14"/>
        <v>n/a</v>
      </c>
      <c r="D9" s="31" t="str">
        <f t="shared" si="4"/>
        <v>n/a</v>
      </c>
      <c r="E9" s="28">
        <f t="shared" si="5"/>
        <v>0.40624999999999994</v>
      </c>
      <c r="F9" s="31">
        <f t="shared" si="6"/>
        <v>0.44791666666666663</v>
      </c>
      <c r="G9" s="28"/>
      <c r="H9" s="29" t="str">
        <f t="shared" si="7"/>
        <v>n/a</v>
      </c>
      <c r="I9" s="31" t="str">
        <f t="shared" si="8"/>
        <v>n/a</v>
      </c>
      <c r="J9" s="28">
        <f t="shared" si="9"/>
        <v>0.41666666666666663</v>
      </c>
      <c r="K9" s="31">
        <f t="shared" si="10"/>
        <v>0.45833333333333331</v>
      </c>
      <c r="L9" s="28"/>
      <c r="M9" s="28"/>
      <c r="O9" s="41">
        <v>4.1666666666666664E-2</v>
      </c>
      <c r="P9" s="1" t="s">
        <v>68</v>
      </c>
      <c r="Q9" s="1" t="s">
        <v>61</v>
      </c>
      <c r="R9" s="35" t="s">
        <v>54</v>
      </c>
      <c r="S9" s="9" t="s">
        <v>54</v>
      </c>
      <c r="T9" s="27" t="s">
        <v>54</v>
      </c>
      <c r="U9" s="31" t="s">
        <v>54</v>
      </c>
      <c r="V9" s="9">
        <v>0.45833333333333331</v>
      </c>
      <c r="W9" s="9">
        <f t="shared" si="3"/>
        <v>0.44791666666666663</v>
      </c>
      <c r="X9" s="27">
        <f t="shared" si="12"/>
        <v>0.41666666666666663</v>
      </c>
      <c r="Y9" s="31">
        <f t="shared" si="13"/>
        <v>0.40624999999999994</v>
      </c>
    </row>
    <row r="10" spans="1:28">
      <c r="A10" s="1" t="s">
        <v>17</v>
      </c>
      <c r="B10" s="1">
        <v>488</v>
      </c>
      <c r="C10" s="29">
        <f t="shared" si="14"/>
        <v>0.23958333333333334</v>
      </c>
      <c r="D10" s="31">
        <f t="shared" si="4"/>
        <v>0.28125</v>
      </c>
      <c r="E10" s="28">
        <f t="shared" si="5"/>
        <v>0.40624999999999994</v>
      </c>
      <c r="F10" s="31">
        <f t="shared" si="6"/>
        <v>0.44791666666666663</v>
      </c>
      <c r="G10" s="28"/>
      <c r="H10" s="29">
        <f t="shared" si="7"/>
        <v>0.25</v>
      </c>
      <c r="I10" s="31">
        <f t="shared" si="8"/>
        <v>0.29166666666666669</v>
      </c>
      <c r="J10" s="28">
        <f t="shared" si="9"/>
        <v>0.41666666666666663</v>
      </c>
      <c r="K10" s="31">
        <f t="shared" si="10"/>
        <v>0.45833333333333331</v>
      </c>
      <c r="L10" s="28"/>
      <c r="M10" s="28"/>
      <c r="N10" s="42" t="s">
        <v>189</v>
      </c>
      <c r="O10" s="41">
        <v>4.1666666666666664E-2</v>
      </c>
      <c r="P10" s="1" t="s">
        <v>68</v>
      </c>
      <c r="Q10" s="1" t="s">
        <v>61</v>
      </c>
      <c r="R10" s="34">
        <v>0.29166666666666669</v>
      </c>
      <c r="S10" s="9">
        <f t="shared" ref="S10:S15" si="15">R10-$AB$2</f>
        <v>0.28125</v>
      </c>
      <c r="T10" s="27">
        <f t="shared" si="11"/>
        <v>0.25</v>
      </c>
      <c r="U10" s="31">
        <f t="shared" ref="U10:U15" si="16">IF(T10="DIA","DIA",T10-$AB$2)</f>
        <v>0.23958333333333334</v>
      </c>
      <c r="V10" s="9">
        <v>0.45833333333333331</v>
      </c>
      <c r="W10" s="9">
        <f t="shared" si="3"/>
        <v>0.44791666666666663</v>
      </c>
      <c r="X10" s="27">
        <f t="shared" si="12"/>
        <v>0.41666666666666663</v>
      </c>
      <c r="Y10" s="31">
        <f t="shared" si="13"/>
        <v>0.40624999999999994</v>
      </c>
    </row>
    <row r="11" spans="1:28">
      <c r="A11" s="1" t="s">
        <v>18</v>
      </c>
      <c r="B11" s="1">
        <v>605</v>
      </c>
      <c r="C11" s="29" t="str">
        <f t="shared" si="14"/>
        <v>DIA</v>
      </c>
      <c r="D11" s="31">
        <f t="shared" si="4"/>
        <v>0.28125</v>
      </c>
      <c r="E11" s="28">
        <f t="shared" si="5"/>
        <v>0.3576388888888889</v>
      </c>
      <c r="F11" s="31">
        <f t="shared" si="6"/>
        <v>0.44097222222222221</v>
      </c>
      <c r="G11" s="28"/>
      <c r="H11" s="29" t="str">
        <f t="shared" si="7"/>
        <v>DIA</v>
      </c>
      <c r="I11" s="31">
        <f t="shared" si="8"/>
        <v>0.29166666666666669</v>
      </c>
      <c r="J11" s="28">
        <f t="shared" si="9"/>
        <v>0.36805555555555558</v>
      </c>
      <c r="K11" s="31">
        <f t="shared" si="10"/>
        <v>0.4513888888888889</v>
      </c>
      <c r="L11" s="28"/>
      <c r="M11" s="28"/>
      <c r="N11" s="28" t="s">
        <v>190</v>
      </c>
      <c r="O11" s="41">
        <v>8.3333333333333329E-2</v>
      </c>
      <c r="P11" s="1" t="s">
        <v>67</v>
      </c>
      <c r="Q11" s="1" t="s">
        <v>60</v>
      </c>
      <c r="R11" s="34">
        <v>0.29166666666666669</v>
      </c>
      <c r="S11" s="9">
        <f t="shared" si="15"/>
        <v>0.28125</v>
      </c>
      <c r="T11" s="27" t="str">
        <f t="shared" si="11"/>
        <v>DIA</v>
      </c>
      <c r="U11" s="31" t="str">
        <f t="shared" si="16"/>
        <v>DIA</v>
      </c>
      <c r="V11" s="9">
        <v>0.4513888888888889</v>
      </c>
      <c r="W11" s="9">
        <f t="shared" si="3"/>
        <v>0.44097222222222221</v>
      </c>
      <c r="X11" s="27">
        <f t="shared" si="12"/>
        <v>0.36805555555555558</v>
      </c>
      <c r="Y11" s="31">
        <f t="shared" si="13"/>
        <v>0.3576388888888889</v>
      </c>
    </row>
    <row r="12" spans="1:28">
      <c r="A12" s="1" t="s">
        <v>19</v>
      </c>
      <c r="B12" s="1">
        <v>383</v>
      </c>
      <c r="C12" s="29">
        <f t="shared" si="14"/>
        <v>0.2673611111111111</v>
      </c>
      <c r="D12" s="31">
        <f t="shared" si="4"/>
        <v>0.30902777777777779</v>
      </c>
      <c r="E12" s="28">
        <f t="shared" si="5"/>
        <v>0.45486111111111105</v>
      </c>
      <c r="F12" s="31">
        <f t="shared" si="6"/>
        <v>0.49652777777777773</v>
      </c>
      <c r="G12" s="28"/>
      <c r="H12" s="29">
        <f t="shared" si="7"/>
        <v>0.27777777777777779</v>
      </c>
      <c r="I12" s="31">
        <f t="shared" si="8"/>
        <v>0.31944444444444448</v>
      </c>
      <c r="J12" s="28">
        <f t="shared" si="9"/>
        <v>0.46527777777777773</v>
      </c>
      <c r="K12" s="31">
        <f t="shared" si="10"/>
        <v>0.50694444444444442</v>
      </c>
      <c r="L12" s="28"/>
      <c r="M12" s="28"/>
      <c r="N12" s="12" t="s">
        <v>191</v>
      </c>
      <c r="O12" s="41">
        <v>4.1666666666666664E-2</v>
      </c>
      <c r="P12" s="1" t="s">
        <v>68</v>
      </c>
      <c r="Q12" s="1" t="s">
        <v>61</v>
      </c>
      <c r="R12" s="35">
        <v>0.31944444444444448</v>
      </c>
      <c r="S12" s="9">
        <f t="shared" si="15"/>
        <v>0.30902777777777779</v>
      </c>
      <c r="T12" s="27">
        <f t="shared" si="11"/>
        <v>0.27777777777777779</v>
      </c>
      <c r="U12" s="31">
        <f t="shared" si="16"/>
        <v>0.2673611111111111</v>
      </c>
      <c r="V12" s="9">
        <v>0.50694444444444442</v>
      </c>
      <c r="W12" s="9">
        <f t="shared" si="3"/>
        <v>0.49652777777777773</v>
      </c>
      <c r="X12" s="27">
        <f t="shared" si="12"/>
        <v>0.46527777777777773</v>
      </c>
      <c r="Y12" s="31">
        <f t="shared" si="13"/>
        <v>0.45486111111111105</v>
      </c>
    </row>
    <row r="13" spans="1:28">
      <c r="A13" s="1" t="s">
        <v>20</v>
      </c>
      <c r="B13" s="1">
        <v>436</v>
      </c>
      <c r="C13" s="29" t="str">
        <f t="shared" si="14"/>
        <v>DIA</v>
      </c>
      <c r="D13" s="31">
        <f t="shared" si="4"/>
        <v>0.30208333333333331</v>
      </c>
      <c r="E13" s="28">
        <f t="shared" si="5"/>
        <v>0.39583333333333331</v>
      </c>
      <c r="F13" s="31">
        <f t="shared" si="6"/>
        <v>0.47916666666666663</v>
      </c>
      <c r="G13" s="28"/>
      <c r="H13" s="29" t="str">
        <f t="shared" si="7"/>
        <v>DIA</v>
      </c>
      <c r="I13" s="31">
        <f t="shared" si="8"/>
        <v>0.3125</v>
      </c>
      <c r="J13" s="28">
        <f t="shared" si="9"/>
        <v>0.40625</v>
      </c>
      <c r="K13" s="31">
        <f t="shared" si="10"/>
        <v>0.48958333333333331</v>
      </c>
      <c r="L13" s="28"/>
      <c r="M13" s="28"/>
      <c r="N13" s="28" t="s">
        <v>192</v>
      </c>
      <c r="O13" s="41">
        <v>8.3333333333333329E-2</v>
      </c>
      <c r="P13" s="1" t="s">
        <v>67</v>
      </c>
      <c r="Q13" s="1" t="s">
        <v>60</v>
      </c>
      <c r="R13" s="35">
        <v>0.3125</v>
      </c>
      <c r="S13" s="9">
        <f t="shared" si="15"/>
        <v>0.30208333333333331</v>
      </c>
      <c r="T13" s="27" t="str">
        <f t="shared" si="11"/>
        <v>DIA</v>
      </c>
      <c r="U13" s="31" t="str">
        <f t="shared" si="16"/>
        <v>DIA</v>
      </c>
      <c r="V13" s="9">
        <v>0.48958333333333331</v>
      </c>
      <c r="W13" s="9">
        <f t="shared" si="3"/>
        <v>0.47916666666666663</v>
      </c>
      <c r="X13" s="27">
        <f t="shared" si="12"/>
        <v>0.40625</v>
      </c>
      <c r="Y13" s="31">
        <f t="shared" si="13"/>
        <v>0.39583333333333331</v>
      </c>
    </row>
    <row r="14" spans="1:28">
      <c r="A14" s="1" t="s">
        <v>21</v>
      </c>
      <c r="B14" s="1">
        <v>499</v>
      </c>
      <c r="C14" s="29">
        <f t="shared" si="14"/>
        <v>0.31249999999999994</v>
      </c>
      <c r="D14" s="31">
        <f t="shared" si="4"/>
        <v>0.32291666666666663</v>
      </c>
      <c r="E14" s="28">
        <f t="shared" si="5"/>
        <v>0.46874999999999994</v>
      </c>
      <c r="F14" s="31">
        <f t="shared" si="6"/>
        <v>0.47916666666666663</v>
      </c>
      <c r="G14" s="28"/>
      <c r="H14" s="29">
        <f t="shared" si="7"/>
        <v>0.32291666666666663</v>
      </c>
      <c r="I14" s="31">
        <f t="shared" si="8"/>
        <v>0.33333333333333331</v>
      </c>
      <c r="J14" s="28">
        <f t="shared" si="9"/>
        <v>0.47916666666666663</v>
      </c>
      <c r="K14" s="31">
        <f t="shared" si="10"/>
        <v>0.48958333333333331</v>
      </c>
      <c r="L14" s="28"/>
      <c r="M14" s="28"/>
      <c r="N14" s="28" t="s">
        <v>193</v>
      </c>
      <c r="O14" s="41">
        <v>1.0416666666666666E-2</v>
      </c>
      <c r="P14" s="1" t="s">
        <v>68</v>
      </c>
      <c r="Q14" s="1" t="s">
        <v>62</v>
      </c>
      <c r="R14" s="34">
        <v>0.33333333333333331</v>
      </c>
      <c r="S14" s="9">
        <f t="shared" si="15"/>
        <v>0.32291666666666663</v>
      </c>
      <c r="T14" s="27">
        <f t="shared" si="11"/>
        <v>0.32291666666666663</v>
      </c>
      <c r="U14" s="31">
        <f t="shared" si="16"/>
        <v>0.31249999999999994</v>
      </c>
      <c r="V14" s="9">
        <v>0.48958333333333331</v>
      </c>
      <c r="W14" s="9">
        <f t="shared" si="3"/>
        <v>0.47916666666666663</v>
      </c>
      <c r="X14" s="27">
        <f t="shared" si="12"/>
        <v>0.47916666666666663</v>
      </c>
      <c r="Y14" s="31">
        <f t="shared" si="13"/>
        <v>0.46874999999999994</v>
      </c>
    </row>
    <row r="15" spans="1:28">
      <c r="A15" s="5" t="s">
        <v>22</v>
      </c>
      <c r="B15" s="1">
        <v>516</v>
      </c>
      <c r="C15" s="29" t="str">
        <f t="shared" si="14"/>
        <v>DIA</v>
      </c>
      <c r="D15" s="31">
        <f t="shared" si="4"/>
        <v>0.30208333333333331</v>
      </c>
      <c r="E15" s="28">
        <f t="shared" si="5"/>
        <v>0.36458333333333331</v>
      </c>
      <c r="F15" s="31">
        <f t="shared" si="6"/>
        <v>0.44791666666666663</v>
      </c>
      <c r="G15" s="28"/>
      <c r="H15" s="29" t="str">
        <f t="shared" si="7"/>
        <v>DIA</v>
      </c>
      <c r="I15" s="31">
        <f t="shared" si="8"/>
        <v>0.3125</v>
      </c>
      <c r="J15" s="28">
        <f t="shared" si="9"/>
        <v>0.375</v>
      </c>
      <c r="K15" s="31">
        <f t="shared" si="10"/>
        <v>0.45833333333333331</v>
      </c>
      <c r="L15" s="28"/>
      <c r="M15" s="28"/>
      <c r="N15" s="28"/>
      <c r="O15" s="41">
        <v>8.3333333333333329E-2</v>
      </c>
      <c r="P15" s="1" t="s">
        <v>67</v>
      </c>
      <c r="Q15" s="1" t="s">
        <v>60</v>
      </c>
      <c r="R15" s="35">
        <v>0.3125</v>
      </c>
      <c r="S15" s="9">
        <f t="shared" si="15"/>
        <v>0.30208333333333331</v>
      </c>
      <c r="T15" s="27" t="str">
        <f t="shared" si="11"/>
        <v>DIA</v>
      </c>
      <c r="U15" s="31" t="str">
        <f t="shared" si="16"/>
        <v>DIA</v>
      </c>
      <c r="V15" s="10">
        <v>0.45833333333333331</v>
      </c>
      <c r="W15" s="9">
        <f t="shared" si="3"/>
        <v>0.44791666666666663</v>
      </c>
      <c r="X15" s="27">
        <f t="shared" si="12"/>
        <v>0.375</v>
      </c>
      <c r="Y15" s="31">
        <f t="shared" si="13"/>
        <v>0.36458333333333331</v>
      </c>
    </row>
    <row r="16" spans="1:28">
      <c r="A16" s="1" t="s">
        <v>23</v>
      </c>
      <c r="B16" s="1">
        <v>750</v>
      </c>
      <c r="C16" s="29" t="str">
        <f t="shared" si="14"/>
        <v>n/a</v>
      </c>
      <c r="D16" s="31" t="str">
        <f t="shared" si="4"/>
        <v>n/a</v>
      </c>
      <c r="E16" s="28">
        <f t="shared" si="5"/>
        <v>0.40624999999999994</v>
      </c>
      <c r="F16" s="31">
        <f t="shared" si="6"/>
        <v>0.44791666666666663</v>
      </c>
      <c r="G16" s="28"/>
      <c r="H16" s="29" t="str">
        <f t="shared" si="7"/>
        <v>n/a</v>
      </c>
      <c r="I16" s="31" t="str">
        <f t="shared" si="8"/>
        <v>n/a</v>
      </c>
      <c r="J16" s="28">
        <f t="shared" si="9"/>
        <v>0.41666666666666663</v>
      </c>
      <c r="K16" s="31">
        <f t="shared" si="10"/>
        <v>0.45833333333333331</v>
      </c>
      <c r="L16" s="28"/>
      <c r="M16" s="28"/>
      <c r="N16" s="28"/>
      <c r="O16" s="41">
        <v>4.1666666666666664E-2</v>
      </c>
      <c r="P16" s="1" t="s">
        <v>68</v>
      </c>
      <c r="Q16" s="1" t="s">
        <v>61</v>
      </c>
      <c r="R16" s="34" t="s">
        <v>54</v>
      </c>
      <c r="S16" s="9" t="s">
        <v>54</v>
      </c>
      <c r="T16" s="27" t="s">
        <v>54</v>
      </c>
      <c r="U16" s="31" t="s">
        <v>54</v>
      </c>
      <c r="V16" s="9">
        <v>0.45833333333333331</v>
      </c>
      <c r="W16" s="9">
        <f t="shared" si="3"/>
        <v>0.44791666666666663</v>
      </c>
      <c r="X16" s="27">
        <f t="shared" si="12"/>
        <v>0.41666666666666663</v>
      </c>
      <c r="Y16" s="31">
        <f t="shared" si="13"/>
        <v>0.40624999999999994</v>
      </c>
    </row>
    <row r="17" spans="1:25">
      <c r="A17" s="1" t="s">
        <v>24</v>
      </c>
      <c r="B17" s="1">
        <v>203</v>
      </c>
      <c r="C17" s="29" t="str">
        <f t="shared" si="14"/>
        <v>DIA</v>
      </c>
      <c r="D17" s="31">
        <f t="shared" si="4"/>
        <v>0.32291666666666663</v>
      </c>
      <c r="E17" s="28">
        <f t="shared" si="5"/>
        <v>0.11805555555555559</v>
      </c>
      <c r="F17" s="31">
        <f t="shared" si="6"/>
        <v>0.4513888888888889</v>
      </c>
      <c r="G17" s="28"/>
      <c r="H17" s="29" t="str">
        <f t="shared" si="7"/>
        <v>DIA</v>
      </c>
      <c r="I17" s="31">
        <f t="shared" si="8"/>
        <v>0.33333333333333331</v>
      </c>
      <c r="J17" s="28">
        <f t="shared" si="9"/>
        <v>0.12847222222222227</v>
      </c>
      <c r="K17" s="31">
        <f t="shared" si="10"/>
        <v>0.46180555555555558</v>
      </c>
      <c r="L17" s="28"/>
      <c r="M17" s="28"/>
      <c r="N17" s="28"/>
      <c r="O17" s="41">
        <v>0.33333333333333331</v>
      </c>
      <c r="P17" s="1" t="s">
        <v>67</v>
      </c>
      <c r="Q17" s="1" t="s">
        <v>63</v>
      </c>
      <c r="R17" s="34">
        <v>0.33333333333333331</v>
      </c>
      <c r="S17" s="9">
        <f t="shared" ref="S17:S22" si="17">R17-$AB$2</f>
        <v>0.32291666666666663</v>
      </c>
      <c r="T17" s="27" t="str">
        <f t="shared" si="11"/>
        <v>DIA</v>
      </c>
      <c r="U17" s="31" t="str">
        <f t="shared" ref="U17:U22" si="18">IF(T17="DIA","DIA",T17-$AB$2)</f>
        <v>DIA</v>
      </c>
      <c r="V17" s="9">
        <v>0.46180555555555558</v>
      </c>
      <c r="W17" s="9">
        <f t="shared" si="3"/>
        <v>0.4513888888888889</v>
      </c>
      <c r="X17" s="27">
        <f t="shared" si="12"/>
        <v>0.12847222222222227</v>
      </c>
      <c r="Y17" s="31">
        <f t="shared" si="13"/>
        <v>0.11805555555555559</v>
      </c>
    </row>
    <row r="18" spans="1:25">
      <c r="A18" s="1" t="s">
        <v>25</v>
      </c>
      <c r="B18" s="1">
        <v>223</v>
      </c>
      <c r="C18" s="29" t="str">
        <f t="shared" si="14"/>
        <v>DIA</v>
      </c>
      <c r="D18" s="31">
        <f t="shared" si="4"/>
        <v>0.33680555555555558</v>
      </c>
      <c r="E18" s="28">
        <f t="shared" si="5"/>
        <v>0.13541666666666671</v>
      </c>
      <c r="F18" s="31">
        <f t="shared" si="6"/>
        <v>0.46875</v>
      </c>
      <c r="G18" s="28"/>
      <c r="H18" s="29" t="str">
        <f t="shared" si="7"/>
        <v>DIA</v>
      </c>
      <c r="I18" s="31">
        <f t="shared" si="8"/>
        <v>0.34722222222222227</v>
      </c>
      <c r="J18" s="28">
        <f t="shared" si="9"/>
        <v>0.14583333333333337</v>
      </c>
      <c r="K18" s="31">
        <f t="shared" si="10"/>
        <v>0.47916666666666669</v>
      </c>
      <c r="L18" s="28"/>
      <c r="M18" s="28"/>
      <c r="N18" s="28"/>
      <c r="O18" s="41">
        <v>0.33333333333333331</v>
      </c>
      <c r="P18" s="1" t="s">
        <v>67</v>
      </c>
      <c r="Q18" s="1" t="s">
        <v>63</v>
      </c>
      <c r="R18" s="34">
        <v>0.34722222222222227</v>
      </c>
      <c r="S18" s="9">
        <f t="shared" si="17"/>
        <v>0.33680555555555558</v>
      </c>
      <c r="T18" s="27" t="str">
        <f t="shared" si="11"/>
        <v>DIA</v>
      </c>
      <c r="U18" s="31" t="str">
        <f t="shared" si="18"/>
        <v>DIA</v>
      </c>
      <c r="V18" s="11">
        <v>0.47916666666666669</v>
      </c>
      <c r="W18" s="9">
        <f t="shared" si="3"/>
        <v>0.46875</v>
      </c>
      <c r="X18" s="27">
        <f t="shared" si="12"/>
        <v>0.14583333333333337</v>
      </c>
      <c r="Y18" s="31">
        <f t="shared" si="13"/>
        <v>0.13541666666666671</v>
      </c>
    </row>
    <row r="19" spans="1:25">
      <c r="A19" s="1" t="s">
        <v>26</v>
      </c>
      <c r="B19" s="1">
        <v>532</v>
      </c>
      <c r="C19" s="29">
        <f t="shared" si="14"/>
        <v>0.27083333333333331</v>
      </c>
      <c r="D19" s="31">
        <f t="shared" si="4"/>
        <v>0.3125</v>
      </c>
      <c r="E19" s="28">
        <f t="shared" si="5"/>
        <v>0.45138888888888884</v>
      </c>
      <c r="F19" s="31">
        <f t="shared" si="6"/>
        <v>0.49305555555555552</v>
      </c>
      <c r="G19" s="28"/>
      <c r="H19" s="29">
        <f t="shared" si="7"/>
        <v>0.28125</v>
      </c>
      <c r="I19" s="31">
        <f t="shared" si="8"/>
        <v>0.32291666666666669</v>
      </c>
      <c r="J19" s="28">
        <f t="shared" si="9"/>
        <v>0.46180555555555552</v>
      </c>
      <c r="K19" s="31">
        <f t="shared" si="10"/>
        <v>0.50347222222222221</v>
      </c>
      <c r="L19" s="28"/>
      <c r="M19" s="28"/>
      <c r="N19" s="28"/>
      <c r="O19" s="41">
        <v>4.1666666666666664E-2</v>
      </c>
      <c r="P19" s="1" t="s">
        <v>68</v>
      </c>
      <c r="Q19" s="1" t="s">
        <v>61</v>
      </c>
      <c r="R19" s="34">
        <v>0.32291666666666669</v>
      </c>
      <c r="S19" s="9">
        <f t="shared" si="17"/>
        <v>0.3125</v>
      </c>
      <c r="T19" s="27">
        <f t="shared" si="11"/>
        <v>0.28125</v>
      </c>
      <c r="U19" s="31">
        <f t="shared" si="18"/>
        <v>0.27083333333333331</v>
      </c>
      <c r="V19" s="10">
        <v>0.50347222222222221</v>
      </c>
      <c r="W19" s="9">
        <f t="shared" si="3"/>
        <v>0.49305555555555552</v>
      </c>
      <c r="X19" s="27">
        <f t="shared" si="12"/>
        <v>0.46180555555555552</v>
      </c>
      <c r="Y19" s="31">
        <f t="shared" si="13"/>
        <v>0.45138888888888884</v>
      </c>
    </row>
    <row r="20" spans="1:25">
      <c r="A20" s="1" t="s">
        <v>27</v>
      </c>
      <c r="B20" s="1">
        <v>515</v>
      </c>
      <c r="C20" s="29">
        <f t="shared" si="14"/>
        <v>0.27083333333333331</v>
      </c>
      <c r="D20" s="31">
        <f t="shared" si="4"/>
        <v>0.3125</v>
      </c>
      <c r="E20" s="28">
        <f t="shared" si="5"/>
        <v>0.45138888888888884</v>
      </c>
      <c r="F20" s="31">
        <f t="shared" si="6"/>
        <v>0.49305555555555552</v>
      </c>
      <c r="G20" s="28"/>
      <c r="H20" s="29">
        <f t="shared" si="7"/>
        <v>0.28125</v>
      </c>
      <c r="I20" s="31">
        <f t="shared" si="8"/>
        <v>0.32291666666666669</v>
      </c>
      <c r="J20" s="28">
        <f t="shared" si="9"/>
        <v>0.46180555555555552</v>
      </c>
      <c r="K20" s="31">
        <f t="shared" si="10"/>
        <v>0.50347222222222221</v>
      </c>
      <c r="L20" s="28"/>
      <c r="M20" s="28"/>
      <c r="N20" s="28"/>
      <c r="O20" s="41">
        <v>4.1666666666666664E-2</v>
      </c>
      <c r="P20" s="1" t="s">
        <v>68</v>
      </c>
      <c r="Q20" s="1" t="s">
        <v>61</v>
      </c>
      <c r="R20" s="34">
        <v>0.32291666666666669</v>
      </c>
      <c r="S20" s="9">
        <f t="shared" si="17"/>
        <v>0.3125</v>
      </c>
      <c r="T20" s="27">
        <f t="shared" si="11"/>
        <v>0.28125</v>
      </c>
      <c r="U20" s="31">
        <f t="shared" si="18"/>
        <v>0.27083333333333331</v>
      </c>
      <c r="V20" s="10">
        <v>0.50347222222222221</v>
      </c>
      <c r="W20" s="9">
        <f t="shared" si="3"/>
        <v>0.49305555555555552</v>
      </c>
      <c r="X20" s="27">
        <f t="shared" si="12"/>
        <v>0.46180555555555552</v>
      </c>
      <c r="Y20" s="31">
        <f t="shared" si="13"/>
        <v>0.45138888888888884</v>
      </c>
    </row>
    <row r="21" spans="1:25">
      <c r="A21" s="1" t="s">
        <v>28</v>
      </c>
      <c r="B21" s="1">
        <v>497</v>
      </c>
      <c r="C21" s="29">
        <f t="shared" si="14"/>
        <v>0.27083333333333331</v>
      </c>
      <c r="D21" s="31">
        <f t="shared" si="4"/>
        <v>0.3125</v>
      </c>
      <c r="E21" s="28">
        <f t="shared" si="5"/>
        <v>0.41666666666666663</v>
      </c>
      <c r="F21" s="31">
        <f t="shared" si="6"/>
        <v>0.45833333333333331</v>
      </c>
      <c r="G21" s="28"/>
      <c r="H21" s="29">
        <f t="shared" si="7"/>
        <v>0.28125</v>
      </c>
      <c r="I21" s="31">
        <f t="shared" si="8"/>
        <v>0.32291666666666669</v>
      </c>
      <c r="J21" s="28">
        <f t="shared" si="9"/>
        <v>0.42708333333333331</v>
      </c>
      <c r="K21" s="31">
        <f t="shared" si="10"/>
        <v>0.46875</v>
      </c>
      <c r="L21" s="28"/>
      <c r="M21" s="28"/>
      <c r="N21" s="28"/>
      <c r="O21" s="41">
        <v>4.1666666666666664E-2</v>
      </c>
      <c r="P21" s="1" t="s">
        <v>68</v>
      </c>
      <c r="Q21" s="1" t="s">
        <v>61</v>
      </c>
      <c r="R21" s="34">
        <v>0.32291666666666669</v>
      </c>
      <c r="S21" s="9">
        <f t="shared" si="17"/>
        <v>0.3125</v>
      </c>
      <c r="T21" s="27">
        <f t="shared" si="11"/>
        <v>0.28125</v>
      </c>
      <c r="U21" s="31">
        <f t="shared" si="18"/>
        <v>0.27083333333333331</v>
      </c>
      <c r="V21" s="10">
        <v>0.46875</v>
      </c>
      <c r="W21" s="9">
        <f t="shared" si="3"/>
        <v>0.45833333333333331</v>
      </c>
      <c r="X21" s="27">
        <f t="shared" si="12"/>
        <v>0.42708333333333331</v>
      </c>
      <c r="Y21" s="31">
        <f t="shared" si="13"/>
        <v>0.41666666666666663</v>
      </c>
    </row>
    <row r="22" spans="1:25">
      <c r="A22" s="1" t="s">
        <v>29</v>
      </c>
      <c r="B22" s="1">
        <v>602</v>
      </c>
      <c r="C22" s="29">
        <f t="shared" si="14"/>
        <v>0.31249999999999994</v>
      </c>
      <c r="D22" s="31">
        <f t="shared" si="4"/>
        <v>0.32291666666666663</v>
      </c>
      <c r="E22" s="28">
        <f t="shared" si="5"/>
        <v>0.47916666666666663</v>
      </c>
      <c r="F22" s="31">
        <f t="shared" si="6"/>
        <v>0.48958333333333331</v>
      </c>
      <c r="G22" s="28"/>
      <c r="H22" s="29">
        <f t="shared" si="7"/>
        <v>0.32291666666666663</v>
      </c>
      <c r="I22" s="31">
        <f t="shared" si="8"/>
        <v>0.33333333333333331</v>
      </c>
      <c r="J22" s="28">
        <f t="shared" si="9"/>
        <v>0.48958333333333331</v>
      </c>
      <c r="K22" s="31">
        <f t="shared" si="10"/>
        <v>0.5</v>
      </c>
      <c r="L22" s="28"/>
      <c r="M22" s="28"/>
      <c r="N22" s="28"/>
      <c r="O22" s="41">
        <v>1.0416666666666666E-2</v>
      </c>
      <c r="P22" s="1" t="s">
        <v>68</v>
      </c>
      <c r="Q22" s="1" t="s">
        <v>62</v>
      </c>
      <c r="R22" s="34">
        <v>0.33333333333333331</v>
      </c>
      <c r="S22" s="9">
        <f t="shared" si="17"/>
        <v>0.32291666666666663</v>
      </c>
      <c r="T22" s="27">
        <f t="shared" si="11"/>
        <v>0.32291666666666663</v>
      </c>
      <c r="U22" s="31">
        <f t="shared" si="18"/>
        <v>0.31249999999999994</v>
      </c>
      <c r="V22" s="10">
        <v>0.5</v>
      </c>
      <c r="W22" s="9">
        <f t="shared" si="3"/>
        <v>0.48958333333333331</v>
      </c>
      <c r="X22" s="27">
        <f t="shared" si="12"/>
        <v>0.48958333333333331</v>
      </c>
      <c r="Y22" s="31">
        <f t="shared" si="13"/>
        <v>0.47916666666666663</v>
      </c>
    </row>
    <row r="23" spans="1:25">
      <c r="A23" s="1" t="s">
        <v>30</v>
      </c>
      <c r="B23" s="1">
        <v>891</v>
      </c>
      <c r="C23" s="29" t="str">
        <f t="shared" si="14"/>
        <v>n/a</v>
      </c>
      <c r="D23" s="31" t="str">
        <f t="shared" si="4"/>
        <v>n/a</v>
      </c>
      <c r="E23" s="28">
        <f t="shared" si="5"/>
        <v>0.34374999999999994</v>
      </c>
      <c r="F23" s="31">
        <f t="shared" si="6"/>
        <v>0.38541666666666663</v>
      </c>
      <c r="G23" s="28"/>
      <c r="H23" s="29" t="str">
        <f t="shared" si="7"/>
        <v>n/a</v>
      </c>
      <c r="I23" s="31" t="str">
        <f t="shared" si="8"/>
        <v>n/a</v>
      </c>
      <c r="J23" s="28">
        <f t="shared" si="9"/>
        <v>0.35416666666666663</v>
      </c>
      <c r="K23" s="31">
        <f t="shared" si="10"/>
        <v>0.39583333333333331</v>
      </c>
      <c r="L23" s="28"/>
      <c r="M23" s="28"/>
      <c r="N23" s="28"/>
      <c r="O23" s="41">
        <v>4.1666666666666664E-2</v>
      </c>
      <c r="P23" s="1" t="s">
        <v>67</v>
      </c>
      <c r="Q23" s="1" t="s">
        <v>188</v>
      </c>
      <c r="R23" s="35" t="s">
        <v>54</v>
      </c>
      <c r="S23" s="9" t="s">
        <v>54</v>
      </c>
      <c r="T23" s="27" t="s">
        <v>54</v>
      </c>
      <c r="U23" s="31" t="s">
        <v>54</v>
      </c>
      <c r="V23" s="10">
        <v>0.39583333333333331</v>
      </c>
      <c r="W23" s="9">
        <f t="shared" si="3"/>
        <v>0.38541666666666663</v>
      </c>
      <c r="X23" s="27">
        <f t="shared" si="12"/>
        <v>0.35416666666666663</v>
      </c>
      <c r="Y23" s="31">
        <f t="shared" si="13"/>
        <v>0.34374999999999994</v>
      </c>
    </row>
    <row r="24" spans="1:25">
      <c r="A24" s="1" t="s">
        <v>31</v>
      </c>
      <c r="B24" s="1">
        <v>252</v>
      </c>
      <c r="C24" s="29" t="str">
        <f t="shared" si="14"/>
        <v>DIA</v>
      </c>
      <c r="D24" s="31">
        <f t="shared" si="4"/>
        <v>0.34375</v>
      </c>
      <c r="E24" s="28">
        <f t="shared" si="5"/>
        <v>0.15625000000000003</v>
      </c>
      <c r="F24" s="31">
        <f t="shared" si="6"/>
        <v>0.48958333333333331</v>
      </c>
      <c r="G24" s="28"/>
      <c r="H24" s="29" t="str">
        <f t="shared" si="7"/>
        <v>DIA</v>
      </c>
      <c r="I24" s="31">
        <f t="shared" si="8"/>
        <v>0.35416666666666669</v>
      </c>
      <c r="J24" s="28">
        <f t="shared" si="9"/>
        <v>0.16666666666666669</v>
      </c>
      <c r="K24" s="31">
        <f t="shared" si="10"/>
        <v>0.5</v>
      </c>
      <c r="L24" s="28"/>
      <c r="M24" s="28"/>
      <c r="N24" s="28"/>
      <c r="O24" s="41">
        <v>0.33333333333333331</v>
      </c>
      <c r="P24" s="1" t="s">
        <v>67</v>
      </c>
      <c r="Q24" s="1" t="s">
        <v>63</v>
      </c>
      <c r="R24" s="35">
        <v>0.35416666666666669</v>
      </c>
      <c r="S24" s="9">
        <f t="shared" ref="S24:S43" si="19">R24-$AB$2</f>
        <v>0.34375</v>
      </c>
      <c r="T24" s="27" t="str">
        <f t="shared" si="11"/>
        <v>DIA</v>
      </c>
      <c r="U24" s="31" t="str">
        <f t="shared" ref="U24:U43" si="20">IF(T24="DIA","DIA",T24-$AB$2)</f>
        <v>DIA</v>
      </c>
      <c r="V24" s="10">
        <v>0.5</v>
      </c>
      <c r="W24" s="9">
        <f t="shared" si="3"/>
        <v>0.48958333333333331</v>
      </c>
      <c r="X24" s="27">
        <f t="shared" si="12"/>
        <v>0.16666666666666669</v>
      </c>
      <c r="Y24" s="31">
        <f t="shared" si="13"/>
        <v>0.15625000000000003</v>
      </c>
    </row>
    <row r="25" spans="1:25">
      <c r="A25" s="1" t="s">
        <v>32</v>
      </c>
      <c r="B25" s="1">
        <v>328</v>
      </c>
      <c r="C25" s="29" t="str">
        <f t="shared" si="14"/>
        <v>DIA</v>
      </c>
      <c r="D25" s="31">
        <f t="shared" si="4"/>
        <v>0.3125</v>
      </c>
      <c r="E25" s="28">
        <f t="shared" si="5"/>
        <v>0.36458333333333331</v>
      </c>
      <c r="F25" s="31">
        <f t="shared" si="6"/>
        <v>0.44791666666666663</v>
      </c>
      <c r="G25" s="28"/>
      <c r="H25" s="29" t="str">
        <f t="shared" si="7"/>
        <v>DIA</v>
      </c>
      <c r="I25" s="31">
        <f t="shared" si="8"/>
        <v>0.32291666666666669</v>
      </c>
      <c r="J25" s="28">
        <f t="shared" si="9"/>
        <v>0.375</v>
      </c>
      <c r="K25" s="31">
        <f t="shared" si="10"/>
        <v>0.45833333333333331</v>
      </c>
      <c r="L25" s="28"/>
      <c r="M25" s="28"/>
      <c r="N25" s="28"/>
      <c r="O25" s="41">
        <v>8.3333333333333329E-2</v>
      </c>
      <c r="P25" s="1" t="s">
        <v>67</v>
      </c>
      <c r="Q25" s="1" t="s">
        <v>60</v>
      </c>
      <c r="R25" s="35">
        <v>0.32291666666666669</v>
      </c>
      <c r="S25" s="9">
        <f t="shared" si="19"/>
        <v>0.3125</v>
      </c>
      <c r="T25" s="27" t="str">
        <f t="shared" si="11"/>
        <v>DIA</v>
      </c>
      <c r="U25" s="31" t="str">
        <f t="shared" si="20"/>
        <v>DIA</v>
      </c>
      <c r="V25" s="10">
        <v>0.45833333333333331</v>
      </c>
      <c r="W25" s="9">
        <f t="shared" si="3"/>
        <v>0.44791666666666663</v>
      </c>
      <c r="X25" s="27">
        <f t="shared" si="12"/>
        <v>0.375</v>
      </c>
      <c r="Y25" s="31">
        <f t="shared" si="13"/>
        <v>0.36458333333333331</v>
      </c>
    </row>
    <row r="26" spans="1:25">
      <c r="A26" s="1" t="s">
        <v>33</v>
      </c>
      <c r="B26" s="1">
        <v>604</v>
      </c>
      <c r="C26" s="29">
        <f t="shared" si="14"/>
        <v>0.26041666666666663</v>
      </c>
      <c r="D26" s="31">
        <f t="shared" si="4"/>
        <v>0.30208333333333331</v>
      </c>
      <c r="E26" s="28">
        <f t="shared" si="5"/>
        <v>0.39583333333333331</v>
      </c>
      <c r="F26" s="31">
        <f t="shared" si="6"/>
        <v>0.4375</v>
      </c>
      <c r="G26" s="28"/>
      <c r="H26" s="29">
        <f t="shared" si="7"/>
        <v>0.27083333333333331</v>
      </c>
      <c r="I26" s="31">
        <f t="shared" si="8"/>
        <v>0.3125</v>
      </c>
      <c r="J26" s="28">
        <f t="shared" si="9"/>
        <v>0.40625</v>
      </c>
      <c r="K26" s="31">
        <f t="shared" si="10"/>
        <v>0.44791666666666669</v>
      </c>
      <c r="L26" s="28"/>
      <c r="M26" s="28"/>
      <c r="N26" s="28"/>
      <c r="O26" s="41">
        <v>4.1666666666666664E-2</v>
      </c>
      <c r="P26" s="1" t="s">
        <v>68</v>
      </c>
      <c r="Q26" s="1" t="s">
        <v>61</v>
      </c>
      <c r="R26" s="35">
        <v>0.3125</v>
      </c>
      <c r="S26" s="9">
        <f t="shared" si="19"/>
        <v>0.30208333333333331</v>
      </c>
      <c r="T26" s="27">
        <f t="shared" si="11"/>
        <v>0.27083333333333331</v>
      </c>
      <c r="U26" s="31">
        <f t="shared" si="20"/>
        <v>0.26041666666666663</v>
      </c>
      <c r="V26" s="10">
        <v>0.44791666666666669</v>
      </c>
      <c r="W26" s="9">
        <f t="shared" si="3"/>
        <v>0.4375</v>
      </c>
      <c r="X26" s="27">
        <f t="shared" si="12"/>
        <v>0.40625</v>
      </c>
      <c r="Y26" s="31">
        <f t="shared" si="13"/>
        <v>0.39583333333333331</v>
      </c>
    </row>
    <row r="27" spans="1:25">
      <c r="A27" s="6" t="s">
        <v>34</v>
      </c>
      <c r="B27" s="1">
        <v>192</v>
      </c>
      <c r="C27" s="29" t="str">
        <f t="shared" si="14"/>
        <v>DIA</v>
      </c>
      <c r="D27" s="31">
        <f t="shared" si="4"/>
        <v>0.32291666666666663</v>
      </c>
      <c r="E27" s="28">
        <f t="shared" si="5"/>
        <v>0.36458333333333331</v>
      </c>
      <c r="F27" s="31">
        <f t="shared" si="6"/>
        <v>0.44791666666666663</v>
      </c>
      <c r="G27" s="28"/>
      <c r="H27" s="29" t="str">
        <f t="shared" si="7"/>
        <v>DIA</v>
      </c>
      <c r="I27" s="31">
        <f t="shared" si="8"/>
        <v>0.33333333333333331</v>
      </c>
      <c r="J27" s="28">
        <f t="shared" si="9"/>
        <v>0.375</v>
      </c>
      <c r="K27" s="31">
        <f t="shared" si="10"/>
        <v>0.45833333333333331</v>
      </c>
      <c r="L27" s="28"/>
      <c r="M27" s="28"/>
      <c r="N27" s="28"/>
      <c r="O27" s="41">
        <v>8.3333333333333329E-2</v>
      </c>
      <c r="P27" s="1" t="s">
        <v>67</v>
      </c>
      <c r="Q27" s="1" t="s">
        <v>60</v>
      </c>
      <c r="R27" s="35">
        <v>0.33333333333333331</v>
      </c>
      <c r="S27" s="9">
        <f t="shared" si="19"/>
        <v>0.32291666666666663</v>
      </c>
      <c r="T27" s="27" t="str">
        <f t="shared" si="11"/>
        <v>DIA</v>
      </c>
      <c r="U27" s="31" t="str">
        <f t="shared" si="20"/>
        <v>DIA</v>
      </c>
      <c r="V27" s="10">
        <v>0.45833333333333331</v>
      </c>
      <c r="W27" s="9">
        <f t="shared" si="3"/>
        <v>0.44791666666666663</v>
      </c>
      <c r="X27" s="27">
        <f t="shared" si="12"/>
        <v>0.375</v>
      </c>
      <c r="Y27" s="31">
        <f t="shared" si="13"/>
        <v>0.36458333333333331</v>
      </c>
    </row>
    <row r="28" spans="1:25">
      <c r="A28" s="1" t="s">
        <v>35</v>
      </c>
      <c r="B28" s="1">
        <v>178</v>
      </c>
      <c r="C28" s="29" t="str">
        <f t="shared" si="14"/>
        <v>DIA</v>
      </c>
      <c r="D28" s="31">
        <f t="shared" si="4"/>
        <v>0.32291666666666663</v>
      </c>
      <c r="E28" s="28">
        <f t="shared" si="5"/>
        <v>0.1041666666666667</v>
      </c>
      <c r="F28" s="31">
        <f t="shared" si="6"/>
        <v>0.4375</v>
      </c>
      <c r="G28" s="28"/>
      <c r="H28" s="29" t="str">
        <f t="shared" si="7"/>
        <v>DIA</v>
      </c>
      <c r="I28" s="31">
        <f t="shared" si="8"/>
        <v>0.33333333333333331</v>
      </c>
      <c r="J28" s="28">
        <f t="shared" si="9"/>
        <v>0.11458333333333337</v>
      </c>
      <c r="K28" s="31">
        <f t="shared" si="10"/>
        <v>0.44791666666666669</v>
      </c>
      <c r="L28" s="28"/>
      <c r="M28" s="28"/>
      <c r="N28" s="28"/>
      <c r="O28" s="41">
        <v>0.33333333333333331</v>
      </c>
      <c r="P28" s="1" t="s">
        <v>67</v>
      </c>
      <c r="Q28" s="1" t="s">
        <v>63</v>
      </c>
      <c r="R28" s="35">
        <v>0.33333333333333331</v>
      </c>
      <c r="S28" s="9">
        <f t="shared" si="19"/>
        <v>0.32291666666666663</v>
      </c>
      <c r="T28" s="27" t="str">
        <f t="shared" si="11"/>
        <v>DIA</v>
      </c>
      <c r="U28" s="31" t="str">
        <f t="shared" si="20"/>
        <v>DIA</v>
      </c>
      <c r="V28" s="10">
        <v>0.44791666666666669</v>
      </c>
      <c r="W28" s="9">
        <f t="shared" si="3"/>
        <v>0.4375</v>
      </c>
      <c r="X28" s="27">
        <f t="shared" si="12"/>
        <v>0.11458333333333337</v>
      </c>
      <c r="Y28" s="31">
        <f t="shared" si="13"/>
        <v>0.1041666666666667</v>
      </c>
    </row>
    <row r="29" spans="1:25">
      <c r="A29" s="5" t="s">
        <v>36</v>
      </c>
      <c r="B29" s="1">
        <v>264</v>
      </c>
      <c r="C29" s="29" t="str">
        <f t="shared" si="14"/>
        <v>DIA</v>
      </c>
      <c r="D29" s="31">
        <f t="shared" si="4"/>
        <v>0.30208333333333331</v>
      </c>
      <c r="E29" s="28">
        <f t="shared" si="5"/>
        <v>0.11458333333333333</v>
      </c>
      <c r="F29" s="31">
        <f t="shared" si="6"/>
        <v>0.44791666666666663</v>
      </c>
      <c r="G29" s="28"/>
      <c r="H29" s="29" t="str">
        <f t="shared" si="7"/>
        <v>DIA</v>
      </c>
      <c r="I29" s="31">
        <f t="shared" si="8"/>
        <v>0.3125</v>
      </c>
      <c r="J29" s="28">
        <f t="shared" si="9"/>
        <v>0.125</v>
      </c>
      <c r="K29" s="31">
        <f t="shared" si="10"/>
        <v>0.45833333333333331</v>
      </c>
      <c r="L29" s="28"/>
      <c r="M29" s="28"/>
      <c r="N29" s="28"/>
      <c r="O29" s="41">
        <v>0.33333333333333331</v>
      </c>
      <c r="P29" s="1" t="s">
        <v>67</v>
      </c>
      <c r="Q29" s="1" t="s">
        <v>63</v>
      </c>
      <c r="R29" s="35">
        <v>0.3125</v>
      </c>
      <c r="S29" s="9">
        <f t="shared" si="19"/>
        <v>0.30208333333333331</v>
      </c>
      <c r="T29" s="27" t="str">
        <f t="shared" si="11"/>
        <v>DIA</v>
      </c>
      <c r="U29" s="31" t="str">
        <f t="shared" si="20"/>
        <v>DIA</v>
      </c>
      <c r="V29" s="10">
        <v>0.45833333333333331</v>
      </c>
      <c r="W29" s="9">
        <f t="shared" si="3"/>
        <v>0.44791666666666663</v>
      </c>
      <c r="X29" s="27">
        <f t="shared" si="12"/>
        <v>0.125</v>
      </c>
      <c r="Y29" s="31">
        <f t="shared" si="13"/>
        <v>0.11458333333333333</v>
      </c>
    </row>
    <row r="30" spans="1:25">
      <c r="A30" s="5" t="s">
        <v>37</v>
      </c>
      <c r="B30" s="18">
        <v>478</v>
      </c>
      <c r="C30" s="29">
        <f t="shared" si="14"/>
        <v>0.31249999999999994</v>
      </c>
      <c r="D30" s="31">
        <f t="shared" si="4"/>
        <v>0.32291666666666663</v>
      </c>
      <c r="E30" s="28">
        <f t="shared" si="5"/>
        <v>0.41666666666666663</v>
      </c>
      <c r="F30" s="31">
        <f t="shared" si="6"/>
        <v>0.42708333333333331</v>
      </c>
      <c r="G30" s="28"/>
      <c r="H30" s="29">
        <f t="shared" si="7"/>
        <v>0.32291666666666663</v>
      </c>
      <c r="I30" s="31">
        <f t="shared" si="8"/>
        <v>0.33333333333333331</v>
      </c>
      <c r="J30" s="28">
        <f t="shared" si="9"/>
        <v>0.42708333333333331</v>
      </c>
      <c r="K30" s="31">
        <f t="shared" si="10"/>
        <v>0.4375</v>
      </c>
      <c r="L30" s="28"/>
      <c r="M30" s="28"/>
      <c r="N30" s="28"/>
      <c r="O30" s="41">
        <v>1.0416666666666666E-2</v>
      </c>
      <c r="P30" s="1" t="s">
        <v>68</v>
      </c>
      <c r="Q30" s="1" t="s">
        <v>62</v>
      </c>
      <c r="R30" s="35">
        <v>0.33333333333333331</v>
      </c>
      <c r="S30" s="9">
        <f t="shared" si="19"/>
        <v>0.32291666666666663</v>
      </c>
      <c r="T30" s="27">
        <f t="shared" si="11"/>
        <v>0.32291666666666663</v>
      </c>
      <c r="U30" s="31">
        <f t="shared" si="20"/>
        <v>0.31249999999999994</v>
      </c>
      <c r="V30" s="10">
        <v>0.4375</v>
      </c>
      <c r="W30" s="9">
        <f t="shared" si="3"/>
        <v>0.42708333333333331</v>
      </c>
      <c r="X30" s="27">
        <f t="shared" si="12"/>
        <v>0.42708333333333331</v>
      </c>
      <c r="Y30" s="31">
        <f t="shared" si="13"/>
        <v>0.41666666666666663</v>
      </c>
    </row>
    <row r="31" spans="1:25">
      <c r="A31" s="5" t="s">
        <v>38</v>
      </c>
      <c r="B31" s="1">
        <v>479</v>
      </c>
      <c r="C31" s="29">
        <f t="shared" si="14"/>
        <v>0.28124999999999994</v>
      </c>
      <c r="D31" s="31">
        <f t="shared" si="4"/>
        <v>0.32291666666666663</v>
      </c>
      <c r="E31" s="28">
        <f t="shared" si="5"/>
        <v>0.39930555555555552</v>
      </c>
      <c r="F31" s="31">
        <f t="shared" si="6"/>
        <v>0.44097222222222221</v>
      </c>
      <c r="G31" s="28"/>
      <c r="H31" s="29">
        <f t="shared" si="7"/>
        <v>0.29166666666666663</v>
      </c>
      <c r="I31" s="31">
        <f t="shared" si="8"/>
        <v>0.33333333333333331</v>
      </c>
      <c r="J31" s="28">
        <f t="shared" si="9"/>
        <v>0.40972222222222221</v>
      </c>
      <c r="K31" s="31">
        <f t="shared" si="10"/>
        <v>0.4513888888888889</v>
      </c>
      <c r="L31" s="28"/>
      <c r="M31" s="28"/>
      <c r="N31" s="28"/>
      <c r="O31" s="41">
        <v>4.1666666666666664E-2</v>
      </c>
      <c r="P31" s="1" t="s">
        <v>68</v>
      </c>
      <c r="Q31" s="1" t="s">
        <v>61</v>
      </c>
      <c r="R31" s="35">
        <v>0.33333333333333331</v>
      </c>
      <c r="S31" s="9">
        <f t="shared" si="19"/>
        <v>0.32291666666666663</v>
      </c>
      <c r="T31" s="27">
        <f t="shared" si="11"/>
        <v>0.29166666666666663</v>
      </c>
      <c r="U31" s="31">
        <f t="shared" si="20"/>
        <v>0.28124999999999994</v>
      </c>
      <c r="V31" s="10">
        <v>0.4513888888888889</v>
      </c>
      <c r="W31" s="9">
        <f t="shared" si="3"/>
        <v>0.44097222222222221</v>
      </c>
      <c r="X31" s="27">
        <f t="shared" si="12"/>
        <v>0.40972222222222221</v>
      </c>
      <c r="Y31" s="31">
        <f t="shared" si="13"/>
        <v>0.39930555555555552</v>
      </c>
    </row>
    <row r="32" spans="1:25">
      <c r="A32" s="4" t="s">
        <v>39</v>
      </c>
      <c r="B32" s="1">
        <v>212</v>
      </c>
      <c r="C32" s="29" t="str">
        <f t="shared" si="14"/>
        <v>DIA</v>
      </c>
      <c r="D32" s="31">
        <f t="shared" si="4"/>
        <v>0.30208333333333331</v>
      </c>
      <c r="E32" s="28">
        <f t="shared" si="5"/>
        <v>0.375</v>
      </c>
      <c r="F32" s="31">
        <f t="shared" si="6"/>
        <v>0.45833333333333331</v>
      </c>
      <c r="G32" s="28"/>
      <c r="H32" s="29" t="str">
        <f t="shared" si="7"/>
        <v>DIA</v>
      </c>
      <c r="I32" s="31">
        <f t="shared" si="8"/>
        <v>0.3125</v>
      </c>
      <c r="J32" s="28">
        <f t="shared" si="9"/>
        <v>0.38541666666666669</v>
      </c>
      <c r="K32" s="31">
        <f t="shared" si="10"/>
        <v>0.46875</v>
      </c>
      <c r="L32" s="28"/>
      <c r="M32" s="28"/>
      <c r="N32" s="28"/>
      <c r="O32" s="41">
        <v>8.3333333333333329E-2</v>
      </c>
      <c r="P32" s="1" t="s">
        <v>67</v>
      </c>
      <c r="Q32" s="1" t="s">
        <v>60</v>
      </c>
      <c r="R32" s="35">
        <v>0.3125</v>
      </c>
      <c r="S32" s="9">
        <f t="shared" si="19"/>
        <v>0.30208333333333331</v>
      </c>
      <c r="T32" s="27" t="str">
        <f t="shared" si="11"/>
        <v>DIA</v>
      </c>
      <c r="U32" s="31" t="str">
        <f t="shared" si="20"/>
        <v>DIA</v>
      </c>
      <c r="V32" s="9">
        <v>0.46875</v>
      </c>
      <c r="W32" s="9">
        <f t="shared" si="3"/>
        <v>0.45833333333333331</v>
      </c>
      <c r="X32" s="27">
        <f t="shared" si="12"/>
        <v>0.38541666666666669</v>
      </c>
      <c r="Y32" s="31">
        <f t="shared" si="13"/>
        <v>0.375</v>
      </c>
    </row>
    <row r="33" spans="1:25">
      <c r="A33" s="4" t="s">
        <v>40</v>
      </c>
      <c r="B33" s="1">
        <v>213</v>
      </c>
      <c r="C33" s="29">
        <f t="shared" si="14"/>
        <v>0.33333333333333331</v>
      </c>
      <c r="D33" s="31">
        <f t="shared" si="4"/>
        <v>0.34375</v>
      </c>
      <c r="E33" s="28">
        <f t="shared" si="5"/>
        <v>0.47916666666666663</v>
      </c>
      <c r="F33" s="31">
        <f t="shared" si="6"/>
        <v>0.48958333333333331</v>
      </c>
      <c r="G33" s="28"/>
      <c r="H33" s="29">
        <f t="shared" si="7"/>
        <v>0.34375</v>
      </c>
      <c r="I33" s="31">
        <f t="shared" si="8"/>
        <v>0.35416666666666669</v>
      </c>
      <c r="J33" s="28">
        <f t="shared" si="9"/>
        <v>0.48958333333333331</v>
      </c>
      <c r="K33" s="31">
        <f t="shared" si="10"/>
        <v>0.5</v>
      </c>
      <c r="L33" s="28"/>
      <c r="M33" s="28"/>
      <c r="N33" s="28"/>
      <c r="O33" s="41">
        <v>1.0416666666666666E-2</v>
      </c>
      <c r="P33" s="1" t="s">
        <v>68</v>
      </c>
      <c r="Q33" s="1" t="s">
        <v>62</v>
      </c>
      <c r="R33" s="34">
        <v>0.35416666666666669</v>
      </c>
      <c r="S33" s="9">
        <f t="shared" si="19"/>
        <v>0.34375</v>
      </c>
      <c r="T33" s="27">
        <f t="shared" si="11"/>
        <v>0.34375</v>
      </c>
      <c r="U33" s="31">
        <f t="shared" si="20"/>
        <v>0.33333333333333331</v>
      </c>
      <c r="V33" s="10">
        <v>0.5</v>
      </c>
      <c r="W33" s="9">
        <f t="shared" si="3"/>
        <v>0.48958333333333331</v>
      </c>
      <c r="X33" s="27">
        <f t="shared" si="12"/>
        <v>0.48958333333333331</v>
      </c>
      <c r="Y33" s="31">
        <f t="shared" si="13"/>
        <v>0.47916666666666663</v>
      </c>
    </row>
    <row r="34" spans="1:25">
      <c r="A34" s="1" t="s">
        <v>41</v>
      </c>
      <c r="B34" s="1">
        <v>533</v>
      </c>
      <c r="C34" s="29" t="str">
        <f t="shared" si="14"/>
        <v>DIA</v>
      </c>
      <c r="D34" s="31">
        <f t="shared" si="4"/>
        <v>0.32986111111111105</v>
      </c>
      <c r="E34" s="28">
        <f t="shared" si="5"/>
        <v>0.39583333333333331</v>
      </c>
      <c r="F34" s="31">
        <f t="shared" si="6"/>
        <v>0.47916666666666663</v>
      </c>
      <c r="G34" s="28"/>
      <c r="H34" s="29" t="str">
        <f t="shared" si="7"/>
        <v>DIA</v>
      </c>
      <c r="I34" s="31">
        <f t="shared" si="8"/>
        <v>0.34027777777777773</v>
      </c>
      <c r="J34" s="28">
        <f t="shared" si="9"/>
        <v>0.40625</v>
      </c>
      <c r="K34" s="31">
        <f t="shared" si="10"/>
        <v>0.48958333333333331</v>
      </c>
      <c r="L34" s="28"/>
      <c r="M34" s="28"/>
      <c r="N34" s="28"/>
      <c r="O34" s="41">
        <v>8.3333333333333329E-2</v>
      </c>
      <c r="P34" s="1" t="s">
        <v>67</v>
      </c>
      <c r="Q34" s="1" t="s">
        <v>60</v>
      </c>
      <c r="R34" s="35">
        <v>0.34027777777777773</v>
      </c>
      <c r="S34" s="9">
        <f t="shared" si="19"/>
        <v>0.32986111111111105</v>
      </c>
      <c r="T34" s="27" t="str">
        <f t="shared" si="11"/>
        <v>DIA</v>
      </c>
      <c r="U34" s="31" t="str">
        <f t="shared" si="20"/>
        <v>DIA</v>
      </c>
      <c r="V34" s="10">
        <v>0.48958333333333331</v>
      </c>
      <c r="W34" s="9">
        <f t="shared" si="3"/>
        <v>0.47916666666666663</v>
      </c>
      <c r="X34" s="27">
        <f t="shared" si="12"/>
        <v>0.40625</v>
      </c>
      <c r="Y34" s="31">
        <f t="shared" si="13"/>
        <v>0.39583333333333331</v>
      </c>
    </row>
    <row r="35" spans="1:25">
      <c r="A35" s="1" t="s">
        <v>42</v>
      </c>
      <c r="B35" s="1">
        <v>473</v>
      </c>
      <c r="C35" s="29" t="str">
        <f t="shared" si="14"/>
        <v>DIA</v>
      </c>
      <c r="D35" s="31">
        <f t="shared" si="4"/>
        <v>0.30208333333333331</v>
      </c>
      <c r="E35" s="28">
        <f t="shared" si="5"/>
        <v>0.36458333333333331</v>
      </c>
      <c r="F35" s="31">
        <f t="shared" si="6"/>
        <v>0.44791666666666663</v>
      </c>
      <c r="G35" s="28"/>
      <c r="H35" s="29" t="str">
        <f t="shared" si="7"/>
        <v>DIA</v>
      </c>
      <c r="I35" s="31">
        <f t="shared" si="8"/>
        <v>0.3125</v>
      </c>
      <c r="J35" s="28">
        <f t="shared" si="9"/>
        <v>0.375</v>
      </c>
      <c r="K35" s="31">
        <f t="shared" si="10"/>
        <v>0.45833333333333331</v>
      </c>
      <c r="L35" s="28"/>
      <c r="M35" s="28"/>
      <c r="N35" s="28"/>
      <c r="O35" s="41">
        <v>8.3333333333333329E-2</v>
      </c>
      <c r="P35" s="1" t="s">
        <v>67</v>
      </c>
      <c r="Q35" s="1" t="s">
        <v>60</v>
      </c>
      <c r="R35" s="35">
        <v>0.3125</v>
      </c>
      <c r="S35" s="9">
        <f t="shared" si="19"/>
        <v>0.30208333333333331</v>
      </c>
      <c r="T35" s="27" t="str">
        <f t="shared" si="11"/>
        <v>DIA</v>
      </c>
      <c r="U35" s="31" t="str">
        <f t="shared" si="20"/>
        <v>DIA</v>
      </c>
      <c r="V35" s="9">
        <v>0.45833333333333331</v>
      </c>
      <c r="W35" s="9">
        <f t="shared" si="3"/>
        <v>0.44791666666666663</v>
      </c>
      <c r="X35" s="27">
        <f t="shared" si="12"/>
        <v>0.375</v>
      </c>
      <c r="Y35" s="31">
        <f t="shared" si="13"/>
        <v>0.36458333333333331</v>
      </c>
    </row>
    <row r="36" spans="1:25">
      <c r="A36" s="1" t="s">
        <v>43</v>
      </c>
      <c r="B36" s="1">
        <v>426</v>
      </c>
      <c r="C36" s="29" t="str">
        <f t="shared" si="14"/>
        <v>DIA</v>
      </c>
      <c r="D36" s="31">
        <f t="shared" si="4"/>
        <v>0.30208333333333331</v>
      </c>
      <c r="E36" s="28">
        <f t="shared" si="5"/>
        <v>0.35416666666666669</v>
      </c>
      <c r="F36" s="31">
        <f t="shared" si="6"/>
        <v>0.4375</v>
      </c>
      <c r="G36" s="28"/>
      <c r="H36" s="29" t="str">
        <f t="shared" si="7"/>
        <v>DIA</v>
      </c>
      <c r="I36" s="31">
        <f t="shared" si="8"/>
        <v>0.3125</v>
      </c>
      <c r="J36" s="28">
        <f t="shared" si="9"/>
        <v>0.36458333333333337</v>
      </c>
      <c r="K36" s="31">
        <f t="shared" si="10"/>
        <v>0.44791666666666669</v>
      </c>
      <c r="L36" s="28"/>
      <c r="M36" s="28"/>
      <c r="N36" s="28"/>
      <c r="O36" s="41">
        <v>8.3333333333333329E-2</v>
      </c>
      <c r="P36" s="1" t="s">
        <v>67</v>
      </c>
      <c r="Q36" s="1" t="s">
        <v>60</v>
      </c>
      <c r="R36" s="35">
        <v>0.3125</v>
      </c>
      <c r="S36" s="9">
        <f t="shared" si="19"/>
        <v>0.30208333333333331</v>
      </c>
      <c r="T36" s="27" t="str">
        <f t="shared" si="11"/>
        <v>DIA</v>
      </c>
      <c r="U36" s="31" t="str">
        <f t="shared" si="20"/>
        <v>DIA</v>
      </c>
      <c r="V36" s="9">
        <v>0.44791666666666669</v>
      </c>
      <c r="W36" s="9">
        <f t="shared" si="3"/>
        <v>0.4375</v>
      </c>
      <c r="X36" s="27">
        <f t="shared" si="12"/>
        <v>0.36458333333333337</v>
      </c>
      <c r="Y36" s="31">
        <f t="shared" si="13"/>
        <v>0.35416666666666669</v>
      </c>
    </row>
    <row r="37" spans="1:25">
      <c r="A37" s="7" t="s">
        <v>44</v>
      </c>
      <c r="B37" s="1">
        <v>168</v>
      </c>
      <c r="C37" s="29" t="str">
        <f t="shared" si="14"/>
        <v>DIA</v>
      </c>
      <c r="D37" s="31">
        <f t="shared" si="4"/>
        <v>0.28125</v>
      </c>
      <c r="E37" s="28">
        <f t="shared" si="5"/>
        <v>0.38541666666666669</v>
      </c>
      <c r="F37" s="31">
        <f t="shared" si="6"/>
        <v>0.46875</v>
      </c>
      <c r="G37" s="28"/>
      <c r="H37" s="29" t="str">
        <f t="shared" si="7"/>
        <v>DIA</v>
      </c>
      <c r="I37" s="31">
        <f t="shared" si="8"/>
        <v>0.29166666666666669</v>
      </c>
      <c r="J37" s="28">
        <f t="shared" si="9"/>
        <v>0.39583333333333337</v>
      </c>
      <c r="K37" s="31">
        <f t="shared" si="10"/>
        <v>0.47916666666666669</v>
      </c>
      <c r="L37" s="28"/>
      <c r="M37" s="28"/>
      <c r="N37" s="28"/>
      <c r="O37" s="41">
        <v>8.3333333333333329E-2</v>
      </c>
      <c r="P37" s="1" t="s">
        <v>67</v>
      </c>
      <c r="Q37" s="1" t="s">
        <v>60</v>
      </c>
      <c r="R37" s="34">
        <v>0.29166666666666669</v>
      </c>
      <c r="S37" s="9">
        <f t="shared" si="19"/>
        <v>0.28125</v>
      </c>
      <c r="T37" s="27" t="str">
        <f t="shared" si="11"/>
        <v>DIA</v>
      </c>
      <c r="U37" s="31" t="str">
        <f t="shared" si="20"/>
        <v>DIA</v>
      </c>
      <c r="V37" s="9">
        <v>0.47916666666666669</v>
      </c>
      <c r="W37" s="9">
        <f t="shared" si="3"/>
        <v>0.46875</v>
      </c>
      <c r="X37" s="27">
        <f t="shared" si="12"/>
        <v>0.39583333333333337</v>
      </c>
      <c r="Y37" s="31">
        <f t="shared" si="13"/>
        <v>0.38541666666666669</v>
      </c>
    </row>
    <row r="38" spans="1:25">
      <c r="A38" s="7" t="s">
        <v>45</v>
      </c>
      <c r="B38" s="1">
        <v>509</v>
      </c>
      <c r="C38" s="29" t="str">
        <f t="shared" si="14"/>
        <v>DIA</v>
      </c>
      <c r="D38" s="31">
        <f t="shared" si="4"/>
        <v>0.30208333333333331</v>
      </c>
      <c r="E38" s="28">
        <f t="shared" si="5"/>
        <v>0.45763888888888882</v>
      </c>
      <c r="F38" s="31">
        <f t="shared" si="6"/>
        <v>0.4680555555555555</v>
      </c>
      <c r="G38" s="28"/>
      <c r="H38" s="29" t="str">
        <f t="shared" si="7"/>
        <v>DIA</v>
      </c>
      <c r="I38" s="31">
        <f t="shared" si="8"/>
        <v>0.3125</v>
      </c>
      <c r="J38" s="28">
        <f t="shared" si="9"/>
        <v>0.4680555555555555</v>
      </c>
      <c r="K38" s="31">
        <f t="shared" si="10"/>
        <v>0.47847222222222219</v>
      </c>
      <c r="L38" s="28"/>
      <c r="M38" s="28"/>
      <c r="N38" s="28"/>
      <c r="O38" s="41">
        <v>1.0416666666666666E-2</v>
      </c>
      <c r="P38" s="1" t="s">
        <v>67</v>
      </c>
      <c r="Q38" s="1" t="s">
        <v>64</v>
      </c>
      <c r="R38" s="35">
        <v>0.3125</v>
      </c>
      <c r="S38" s="9">
        <f t="shared" si="19"/>
        <v>0.30208333333333331</v>
      </c>
      <c r="T38" s="27" t="str">
        <f t="shared" si="11"/>
        <v>DIA</v>
      </c>
      <c r="U38" s="31" t="str">
        <f t="shared" si="20"/>
        <v>DIA</v>
      </c>
      <c r="V38" s="9">
        <v>0.47847222222222219</v>
      </c>
      <c r="W38" s="9">
        <f t="shared" si="3"/>
        <v>0.4680555555555555</v>
      </c>
      <c r="X38" s="27">
        <f t="shared" si="12"/>
        <v>0.4680555555555555</v>
      </c>
      <c r="Y38" s="31">
        <f t="shared" si="13"/>
        <v>0.45763888888888882</v>
      </c>
    </row>
    <row r="39" spans="1:25">
      <c r="A39" s="7" t="s">
        <v>46</v>
      </c>
      <c r="B39" s="1">
        <v>117</v>
      </c>
      <c r="C39" s="29" t="str">
        <f t="shared" si="14"/>
        <v>DIA</v>
      </c>
      <c r="D39" s="31">
        <f t="shared" si="4"/>
        <v>0.32291666666666663</v>
      </c>
      <c r="E39" s="28">
        <f t="shared" si="5"/>
        <v>0.3576388888888889</v>
      </c>
      <c r="F39" s="31">
        <f t="shared" si="6"/>
        <v>0.44097222222222221</v>
      </c>
      <c r="G39" s="28"/>
      <c r="H39" s="29" t="str">
        <f t="shared" si="7"/>
        <v>DIA</v>
      </c>
      <c r="I39" s="31">
        <f t="shared" si="8"/>
        <v>0.33333333333333331</v>
      </c>
      <c r="J39" s="28">
        <f t="shared" si="9"/>
        <v>0.36805555555555558</v>
      </c>
      <c r="K39" s="31">
        <f t="shared" si="10"/>
        <v>0.4513888888888889</v>
      </c>
      <c r="L39" s="28"/>
      <c r="M39" s="28"/>
      <c r="N39" s="28"/>
      <c r="O39" s="41">
        <v>8.3333333333333329E-2</v>
      </c>
      <c r="P39" s="1" t="s">
        <v>67</v>
      </c>
      <c r="Q39" s="1" t="s">
        <v>60</v>
      </c>
      <c r="R39" s="34">
        <v>0.33333333333333331</v>
      </c>
      <c r="S39" s="9">
        <f t="shared" si="19"/>
        <v>0.32291666666666663</v>
      </c>
      <c r="T39" s="27" t="str">
        <f t="shared" si="11"/>
        <v>DIA</v>
      </c>
      <c r="U39" s="31" t="str">
        <f t="shared" si="20"/>
        <v>DIA</v>
      </c>
      <c r="V39" s="9">
        <v>0.4513888888888889</v>
      </c>
      <c r="W39" s="9">
        <f t="shared" si="3"/>
        <v>0.44097222222222221</v>
      </c>
      <c r="X39" s="27">
        <f t="shared" si="12"/>
        <v>0.36805555555555558</v>
      </c>
      <c r="Y39" s="31">
        <f t="shared" si="13"/>
        <v>0.3576388888888889</v>
      </c>
    </row>
    <row r="40" spans="1:25">
      <c r="A40" s="8" t="s">
        <v>47</v>
      </c>
      <c r="B40" s="1">
        <v>161</v>
      </c>
      <c r="C40" s="29" t="str">
        <f t="shared" si="14"/>
        <v>DIA</v>
      </c>
      <c r="D40" s="31">
        <f t="shared" si="4"/>
        <v>0.34375</v>
      </c>
      <c r="E40" s="28">
        <f t="shared" si="5"/>
        <v>0.36458333333333331</v>
      </c>
      <c r="F40" s="31">
        <f t="shared" si="6"/>
        <v>0.44791666666666663</v>
      </c>
      <c r="G40" s="28"/>
      <c r="H40" s="29" t="str">
        <f t="shared" si="7"/>
        <v>DIA</v>
      </c>
      <c r="I40" s="31">
        <f t="shared" si="8"/>
        <v>0.35416666666666669</v>
      </c>
      <c r="J40" s="28">
        <f t="shared" si="9"/>
        <v>0.375</v>
      </c>
      <c r="K40" s="31">
        <f t="shared" si="10"/>
        <v>0.45833333333333331</v>
      </c>
      <c r="L40" s="28"/>
      <c r="M40" s="28"/>
      <c r="N40" s="28"/>
      <c r="O40" s="41">
        <v>8.3333333333333329E-2</v>
      </c>
      <c r="P40" s="1" t="s">
        <v>67</v>
      </c>
      <c r="Q40" s="1" t="s">
        <v>60</v>
      </c>
      <c r="R40" s="35">
        <v>0.35416666666666669</v>
      </c>
      <c r="S40" s="9">
        <f t="shared" si="19"/>
        <v>0.34375</v>
      </c>
      <c r="T40" s="27" t="str">
        <f t="shared" si="11"/>
        <v>DIA</v>
      </c>
      <c r="U40" s="31" t="str">
        <f t="shared" si="20"/>
        <v>DIA</v>
      </c>
      <c r="V40" s="10">
        <v>0.45833333333333331</v>
      </c>
      <c r="W40" s="9">
        <f t="shared" si="3"/>
        <v>0.44791666666666663</v>
      </c>
      <c r="X40" s="27">
        <f t="shared" si="12"/>
        <v>0.375</v>
      </c>
      <c r="Y40" s="31">
        <f t="shared" si="13"/>
        <v>0.36458333333333331</v>
      </c>
    </row>
    <row r="41" spans="1:25">
      <c r="A41" s="8" t="s">
        <v>49</v>
      </c>
      <c r="B41" s="1">
        <v>179</v>
      </c>
      <c r="C41" s="29" t="str">
        <f t="shared" si="14"/>
        <v>DIA</v>
      </c>
      <c r="D41" s="31">
        <f t="shared" si="4"/>
        <v>0.32291666666666663</v>
      </c>
      <c r="E41" s="28">
        <f t="shared" si="5"/>
        <v>0.34375</v>
      </c>
      <c r="F41" s="31">
        <f t="shared" si="6"/>
        <v>0.42708333333333331</v>
      </c>
      <c r="G41" s="28"/>
      <c r="H41" s="29" t="str">
        <f t="shared" si="7"/>
        <v>DIA</v>
      </c>
      <c r="I41" s="31">
        <f t="shared" si="8"/>
        <v>0.33333333333333331</v>
      </c>
      <c r="J41" s="28">
        <f t="shared" si="9"/>
        <v>0.35416666666666669</v>
      </c>
      <c r="K41" s="31">
        <f t="shared" si="10"/>
        <v>0.4375</v>
      </c>
      <c r="L41" s="28"/>
      <c r="M41" s="28"/>
      <c r="N41" s="28"/>
      <c r="O41" s="41">
        <v>8.3333333333333329E-2</v>
      </c>
      <c r="P41" s="1" t="s">
        <v>67</v>
      </c>
      <c r="Q41" s="1" t="s">
        <v>60</v>
      </c>
      <c r="R41" s="35">
        <v>0.33333333333333331</v>
      </c>
      <c r="S41" s="9">
        <f t="shared" si="19"/>
        <v>0.32291666666666663</v>
      </c>
      <c r="T41" s="27" t="str">
        <f t="shared" si="11"/>
        <v>DIA</v>
      </c>
      <c r="U41" s="31" t="str">
        <f t="shared" si="20"/>
        <v>DIA</v>
      </c>
      <c r="V41" s="10">
        <v>0.4375</v>
      </c>
      <c r="W41" s="9">
        <f t="shared" si="3"/>
        <v>0.42708333333333331</v>
      </c>
      <c r="X41" s="27">
        <f t="shared" si="12"/>
        <v>0.35416666666666669</v>
      </c>
      <c r="Y41" s="31">
        <f t="shared" si="13"/>
        <v>0.34375</v>
      </c>
    </row>
    <row r="42" spans="1:25">
      <c r="A42" s="8" t="s">
        <v>50</v>
      </c>
      <c r="B42" s="1">
        <v>181</v>
      </c>
      <c r="C42" s="29">
        <f t="shared" si="14"/>
        <v>0.25694444444444442</v>
      </c>
      <c r="D42" s="31">
        <f t="shared" si="4"/>
        <v>0.2986111111111111</v>
      </c>
      <c r="E42" s="28">
        <f t="shared" si="5"/>
        <v>0.40624999999999994</v>
      </c>
      <c r="F42" s="31">
        <f t="shared" si="6"/>
        <v>0.44791666666666663</v>
      </c>
      <c r="G42" s="28"/>
      <c r="H42" s="29">
        <f t="shared" si="7"/>
        <v>0.2673611111111111</v>
      </c>
      <c r="I42" s="31">
        <f t="shared" si="8"/>
        <v>0.30902777777777779</v>
      </c>
      <c r="J42" s="28">
        <f t="shared" si="9"/>
        <v>0.41666666666666663</v>
      </c>
      <c r="K42" s="31">
        <f t="shared" si="10"/>
        <v>0.45833333333333331</v>
      </c>
      <c r="L42" s="28"/>
      <c r="M42" s="28"/>
      <c r="N42" s="28"/>
      <c r="O42" s="41">
        <v>4.1666666666666664E-2</v>
      </c>
      <c r="P42" s="1" t="s">
        <v>68</v>
      </c>
      <c r="Q42" s="1" t="s">
        <v>61</v>
      </c>
      <c r="R42" s="35">
        <v>0.30902777777777779</v>
      </c>
      <c r="S42" s="9">
        <f t="shared" si="19"/>
        <v>0.2986111111111111</v>
      </c>
      <c r="T42" s="27">
        <f t="shared" si="11"/>
        <v>0.2673611111111111</v>
      </c>
      <c r="U42" s="31">
        <f t="shared" si="20"/>
        <v>0.25694444444444442</v>
      </c>
      <c r="V42" s="10">
        <v>0.45833333333333331</v>
      </c>
      <c r="W42" s="9">
        <f t="shared" si="3"/>
        <v>0.44791666666666663</v>
      </c>
      <c r="X42" s="27">
        <f t="shared" si="12"/>
        <v>0.41666666666666663</v>
      </c>
      <c r="Y42" s="31">
        <f t="shared" si="13"/>
        <v>0.40624999999999994</v>
      </c>
    </row>
    <row r="43" spans="1:25">
      <c r="A43" s="8" t="s">
        <v>51</v>
      </c>
      <c r="B43" s="1">
        <v>522</v>
      </c>
      <c r="C43" s="29">
        <f t="shared" si="14"/>
        <v>0.26041666666666663</v>
      </c>
      <c r="D43" s="31">
        <f t="shared" si="4"/>
        <v>0.30208333333333331</v>
      </c>
      <c r="E43" s="28">
        <f t="shared" si="5"/>
        <v>0.41388888888888886</v>
      </c>
      <c r="F43" s="31">
        <f t="shared" si="6"/>
        <v>0.45555555555555555</v>
      </c>
      <c r="G43" s="28"/>
      <c r="H43" s="29">
        <f t="shared" si="7"/>
        <v>0.27083333333333331</v>
      </c>
      <c r="I43" s="31">
        <f t="shared" si="8"/>
        <v>0.3125</v>
      </c>
      <c r="J43" s="28">
        <f t="shared" si="9"/>
        <v>0.42430555555555555</v>
      </c>
      <c r="K43" s="31">
        <f t="shared" si="10"/>
        <v>0.46597222222222223</v>
      </c>
      <c r="L43" s="28"/>
      <c r="M43" s="28"/>
      <c r="N43" s="28"/>
      <c r="O43" s="41">
        <v>4.1666666666666664E-2</v>
      </c>
      <c r="P43" s="1" t="s">
        <v>68</v>
      </c>
      <c r="Q43" s="1" t="s">
        <v>61</v>
      </c>
      <c r="R43" s="35">
        <v>0.3125</v>
      </c>
      <c r="S43" s="9">
        <f t="shared" si="19"/>
        <v>0.30208333333333331</v>
      </c>
      <c r="T43" s="27">
        <f t="shared" si="11"/>
        <v>0.27083333333333331</v>
      </c>
      <c r="U43" s="31">
        <f t="shared" si="20"/>
        <v>0.26041666666666663</v>
      </c>
      <c r="V43" s="10">
        <v>0.46597222222222223</v>
      </c>
      <c r="W43" s="9">
        <f t="shared" si="3"/>
        <v>0.45555555555555555</v>
      </c>
      <c r="X43" s="27">
        <f t="shared" si="12"/>
        <v>0.42430555555555555</v>
      </c>
      <c r="Y43" s="31">
        <f t="shared" si="13"/>
        <v>0.41388888888888886</v>
      </c>
    </row>
  </sheetData>
  <mergeCells count="4">
    <mergeCell ref="H1:I1"/>
    <mergeCell ref="J1:K1"/>
    <mergeCell ref="C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F5F3-4B85-1449-AFCF-94494BD9800F}">
  <dimension ref="A1:B2"/>
  <sheetViews>
    <sheetView workbookViewId="0">
      <selection activeCell="C23" sqref="C23"/>
    </sheetView>
  </sheetViews>
  <sheetFormatPr baseColWidth="10" defaultRowHeight="16"/>
  <sheetData>
    <row r="1" spans="1:2">
      <c r="A1" s="2" t="s">
        <v>56</v>
      </c>
      <c r="B1" s="2" t="s">
        <v>57</v>
      </c>
    </row>
    <row r="2" spans="1:2">
      <c r="A2" t="s">
        <v>226</v>
      </c>
      <c r="B2">
        <v>809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C296-2B52-284F-BAC4-8734C71CD436}">
  <dimension ref="A1:D43"/>
  <sheetViews>
    <sheetView topLeftCell="A3" workbookViewId="0">
      <selection activeCell="E4" sqref="E4"/>
    </sheetView>
  </sheetViews>
  <sheetFormatPr baseColWidth="10" defaultRowHeight="16"/>
  <cols>
    <col min="1" max="1" width="48.83203125" bestFit="1" customWidth="1"/>
    <col min="2" max="2" width="28.5" bestFit="1" customWidth="1"/>
    <col min="3" max="3" width="20" customWidth="1"/>
    <col min="4" max="4" width="17.1640625" bestFit="1" customWidth="1"/>
  </cols>
  <sheetData>
    <row r="1" spans="1:4">
      <c r="A1" s="2" t="s">
        <v>6</v>
      </c>
      <c r="B1" s="2" t="s">
        <v>3</v>
      </c>
      <c r="C1" s="2" t="s">
        <v>210</v>
      </c>
      <c r="D1" s="2" t="s">
        <v>211</v>
      </c>
    </row>
    <row r="2" spans="1:4">
      <c r="A2" s="4" t="s">
        <v>9</v>
      </c>
      <c r="B2" s="1">
        <v>438</v>
      </c>
      <c r="C2" s="40">
        <v>238</v>
      </c>
      <c r="D2" s="40">
        <v>571</v>
      </c>
    </row>
    <row r="3" spans="1:4">
      <c r="A3" s="4" t="s">
        <v>10</v>
      </c>
      <c r="B3" s="1">
        <v>801</v>
      </c>
      <c r="C3" s="40">
        <v>29.3</v>
      </c>
      <c r="D3" s="40">
        <v>40.950000000000003</v>
      </c>
    </row>
    <row r="4" spans="1:4">
      <c r="A4" s="5" t="s">
        <v>11</v>
      </c>
      <c r="B4" s="1">
        <v>490</v>
      </c>
      <c r="C4" s="40">
        <v>74.285714285714292</v>
      </c>
      <c r="D4" s="40">
        <v>192.85714285714286</v>
      </c>
    </row>
    <row r="5" spans="1:4">
      <c r="A5" s="4" t="s">
        <v>12</v>
      </c>
      <c r="B5" s="1">
        <v>477</v>
      </c>
      <c r="C5" s="40">
        <v>13.578947368421053</v>
      </c>
      <c r="D5" s="40">
        <v>16.631578947368421</v>
      </c>
    </row>
    <row r="6" spans="1:4">
      <c r="A6" s="4" t="s">
        <v>13</v>
      </c>
      <c r="B6" s="3">
        <v>110</v>
      </c>
      <c r="C6" s="40">
        <v>95</v>
      </c>
      <c r="D6" s="40">
        <v>552</v>
      </c>
    </row>
    <row r="7" spans="1:4">
      <c r="A7" s="1" t="s">
        <v>14</v>
      </c>
      <c r="B7" s="1">
        <v>316</v>
      </c>
      <c r="C7" s="40">
        <v>86.368421052631575</v>
      </c>
      <c r="D7" s="40">
        <v>89.631578947368425</v>
      </c>
    </row>
    <row r="8" spans="1:4">
      <c r="A8" s="1" t="s">
        <v>15</v>
      </c>
      <c r="B8" s="1">
        <v>158</v>
      </c>
      <c r="C8" s="40">
        <v>179.05263157894737</v>
      </c>
      <c r="D8" s="40">
        <v>177.84210526315789</v>
      </c>
    </row>
    <row r="9" spans="1:4">
      <c r="A9" s="1" t="s">
        <v>16</v>
      </c>
      <c r="B9" s="1">
        <v>999</v>
      </c>
      <c r="C9" s="40">
        <v>0</v>
      </c>
      <c r="D9" s="40">
        <v>62.05263157894737</v>
      </c>
    </row>
    <row r="10" spans="1:4">
      <c r="A10" s="1" t="s">
        <v>17</v>
      </c>
      <c r="B10" s="1">
        <v>488</v>
      </c>
      <c r="C10" s="40">
        <v>23.647058823529413</v>
      </c>
      <c r="D10" s="40">
        <v>44.764705882352942</v>
      </c>
    </row>
    <row r="11" spans="1:4">
      <c r="A11" s="1" t="s">
        <v>18</v>
      </c>
      <c r="B11" s="1">
        <v>605</v>
      </c>
      <c r="C11" s="40">
        <v>99.15789473684211</v>
      </c>
      <c r="D11" s="40">
        <v>135.94736842105263</v>
      </c>
    </row>
    <row r="12" spans="1:4">
      <c r="A12" s="1" t="s">
        <v>19</v>
      </c>
      <c r="B12" s="1">
        <v>383</v>
      </c>
      <c r="C12" s="40">
        <v>57.888888888888886</v>
      </c>
      <c r="D12" s="40">
        <v>71.166666666666671</v>
      </c>
    </row>
    <row r="13" spans="1:4">
      <c r="A13" s="1" t="s">
        <v>20</v>
      </c>
      <c r="B13" s="1">
        <v>436</v>
      </c>
      <c r="C13" s="40">
        <v>160.05263157894737</v>
      </c>
      <c r="D13" s="40">
        <v>235.42105263157896</v>
      </c>
    </row>
    <row r="14" spans="1:4">
      <c r="A14" s="1" t="s">
        <v>21</v>
      </c>
      <c r="B14" s="1">
        <v>499</v>
      </c>
      <c r="C14" s="40">
        <v>32.8125</v>
      </c>
      <c r="D14" s="40">
        <v>29.1875</v>
      </c>
    </row>
    <row r="15" spans="1:4">
      <c r="A15" s="5" t="s">
        <v>22</v>
      </c>
      <c r="B15" s="1">
        <v>516</v>
      </c>
      <c r="C15" s="40">
        <v>18.94736842105263</v>
      </c>
      <c r="D15" s="40">
        <v>62.89473684210526</v>
      </c>
    </row>
    <row r="16" spans="1:4">
      <c r="A16" s="1" t="s">
        <v>23</v>
      </c>
      <c r="B16" s="1">
        <v>750</v>
      </c>
      <c r="C16" s="40">
        <v>0</v>
      </c>
      <c r="D16" s="40">
        <v>69.785714285714292</v>
      </c>
    </row>
    <row r="17" spans="1:4">
      <c r="A17" s="1" t="s">
        <v>24</v>
      </c>
      <c r="B17" s="1">
        <v>203</v>
      </c>
      <c r="C17" s="40">
        <v>31.631578947368421</v>
      </c>
      <c r="D17" s="40">
        <v>119.26315789473684</v>
      </c>
    </row>
    <row r="18" spans="1:4">
      <c r="A18" s="1" t="s">
        <v>25</v>
      </c>
      <c r="B18" s="1">
        <v>223</v>
      </c>
      <c r="C18" s="40">
        <v>19.789473684210527</v>
      </c>
      <c r="D18" s="40">
        <v>121.10526315789474</v>
      </c>
    </row>
    <row r="19" spans="1:4">
      <c r="A19" s="1" t="s">
        <v>26</v>
      </c>
      <c r="B19" s="1">
        <v>532</v>
      </c>
      <c r="C19" s="40">
        <v>32.700000000000003</v>
      </c>
      <c r="D19" s="40">
        <v>38.65</v>
      </c>
    </row>
    <row r="20" spans="1:4">
      <c r="A20" s="1" t="s">
        <v>27</v>
      </c>
      <c r="B20" s="1">
        <v>515</v>
      </c>
      <c r="C20" s="40">
        <v>49.764705882352942</v>
      </c>
      <c r="D20" s="40">
        <v>56.117647058823529</v>
      </c>
    </row>
    <row r="21" spans="1:4">
      <c r="A21" s="1" t="s">
        <v>28</v>
      </c>
      <c r="B21" s="1">
        <v>497</v>
      </c>
      <c r="C21" s="40">
        <v>44</v>
      </c>
      <c r="D21" s="40">
        <v>40.19047619047619</v>
      </c>
    </row>
    <row r="22" spans="1:4">
      <c r="A22" s="1" t="s">
        <v>29</v>
      </c>
      <c r="B22" s="1">
        <v>602</v>
      </c>
      <c r="C22" s="40">
        <v>19.368421052631579</v>
      </c>
      <c r="D22" s="40">
        <v>85.526315789473685</v>
      </c>
    </row>
    <row r="23" spans="1:4">
      <c r="A23" s="1" t="s">
        <v>30</v>
      </c>
      <c r="B23" s="1">
        <v>891</v>
      </c>
      <c r="C23" s="40">
        <v>0</v>
      </c>
      <c r="D23" s="40">
        <v>75</v>
      </c>
    </row>
    <row r="24" spans="1:4">
      <c r="A24" s="1" t="s">
        <v>31</v>
      </c>
      <c r="B24" s="1">
        <v>252</v>
      </c>
      <c r="C24" s="40">
        <v>43.368421052631582</v>
      </c>
      <c r="D24" s="40">
        <v>113.42105263157895</v>
      </c>
    </row>
    <row r="25" spans="1:4">
      <c r="A25" s="1" t="s">
        <v>32</v>
      </c>
      <c r="B25" s="1">
        <v>328</v>
      </c>
      <c r="C25" s="40">
        <v>288.89473684210526</v>
      </c>
      <c r="D25" s="40">
        <v>200.26315789473685</v>
      </c>
    </row>
    <row r="26" spans="1:4">
      <c r="A26" s="1" t="s">
        <v>33</v>
      </c>
      <c r="B26" s="1">
        <v>604</v>
      </c>
      <c r="C26" s="40">
        <v>118.53333333333333</v>
      </c>
      <c r="D26" s="40">
        <v>102.26666666666667</v>
      </c>
    </row>
    <row r="27" spans="1:4">
      <c r="A27" s="6" t="s">
        <v>34</v>
      </c>
      <c r="B27" s="1">
        <v>192</v>
      </c>
      <c r="C27" s="40">
        <v>58.736842105263158</v>
      </c>
      <c r="D27" s="40">
        <v>57.10526315789474</v>
      </c>
    </row>
    <row r="28" spans="1:4">
      <c r="A28" s="1" t="s">
        <v>35</v>
      </c>
      <c r="B28" s="1">
        <v>178</v>
      </c>
      <c r="C28" s="40">
        <v>33.421052631578945</v>
      </c>
      <c r="D28" s="40">
        <v>75.684210526315795</v>
      </c>
    </row>
    <row r="29" spans="1:4">
      <c r="A29" s="5" t="s">
        <v>36</v>
      </c>
      <c r="B29" s="1">
        <v>264</v>
      </c>
      <c r="C29" s="40">
        <v>21.263157894736842</v>
      </c>
      <c r="D29" s="40">
        <v>87.368421052631575</v>
      </c>
    </row>
    <row r="30" spans="1:4">
      <c r="A30" s="5" t="s">
        <v>37</v>
      </c>
      <c r="B30" s="18">
        <v>478</v>
      </c>
      <c r="C30" s="40">
        <v>20</v>
      </c>
      <c r="D30" s="40">
        <v>62.05263157894737</v>
      </c>
    </row>
    <row r="31" spans="1:4">
      <c r="A31" s="5" t="s">
        <v>38</v>
      </c>
      <c r="B31" s="1">
        <v>479</v>
      </c>
      <c r="C31" s="40">
        <v>111.42857142857143</v>
      </c>
      <c r="D31" s="40">
        <v>200</v>
      </c>
    </row>
    <row r="32" spans="1:4">
      <c r="A32" s="4" t="s">
        <v>39</v>
      </c>
      <c r="B32" s="1">
        <v>212</v>
      </c>
      <c r="C32" s="40">
        <v>135.52631578947367</v>
      </c>
      <c r="D32" s="40">
        <v>121.52631578947368</v>
      </c>
    </row>
    <row r="33" spans="1:4">
      <c r="A33" s="4" t="s">
        <v>40</v>
      </c>
      <c r="B33" s="1">
        <v>213</v>
      </c>
      <c r="C33" s="40">
        <v>62</v>
      </c>
      <c r="D33" s="40">
        <v>62.05263157894737</v>
      </c>
    </row>
    <row r="34" spans="1:4">
      <c r="A34" s="1" t="s">
        <v>41</v>
      </c>
      <c r="B34" s="1">
        <v>533</v>
      </c>
      <c r="C34" s="40">
        <v>30.143000000000001</v>
      </c>
      <c r="D34" s="40">
        <v>9.2690000000000001</v>
      </c>
    </row>
    <row r="35" spans="1:4">
      <c r="A35" s="1" t="s">
        <v>42</v>
      </c>
      <c r="B35" s="1">
        <v>473</v>
      </c>
      <c r="C35" s="40">
        <v>23.105263157894736</v>
      </c>
      <c r="D35" s="40">
        <v>27.105263157894736</v>
      </c>
    </row>
    <row r="36" spans="1:4">
      <c r="A36" s="1" t="s">
        <v>43</v>
      </c>
      <c r="B36" s="1">
        <v>426</v>
      </c>
      <c r="C36" s="40">
        <v>232.4</v>
      </c>
      <c r="D36" s="40">
        <v>341</v>
      </c>
    </row>
    <row r="37" spans="1:4">
      <c r="A37" s="7" t="s">
        <v>44</v>
      </c>
      <c r="B37" s="1">
        <v>168</v>
      </c>
      <c r="C37" s="40">
        <v>224.68421052631578</v>
      </c>
      <c r="D37" s="40">
        <v>231.68421052631578</v>
      </c>
    </row>
    <row r="38" spans="1:4">
      <c r="A38" s="7" t="s">
        <v>45</v>
      </c>
      <c r="B38" s="1">
        <v>509</v>
      </c>
      <c r="C38" s="40">
        <v>5.2666666666666666</v>
      </c>
      <c r="D38" s="40">
        <v>7.4</v>
      </c>
    </row>
    <row r="39" spans="1:4">
      <c r="A39" s="7" t="s">
        <v>46</v>
      </c>
      <c r="B39" s="1">
        <v>117</v>
      </c>
      <c r="C39" s="40">
        <v>518.52631578947364</v>
      </c>
      <c r="D39" s="40">
        <v>377.68421052631578</v>
      </c>
    </row>
    <row r="40" spans="1:4">
      <c r="A40" s="8" t="s">
        <v>47</v>
      </c>
      <c r="B40" s="1">
        <v>161</v>
      </c>
      <c r="C40" s="40">
        <v>162.19999999999999</v>
      </c>
      <c r="D40" s="40">
        <v>108.35</v>
      </c>
    </row>
    <row r="41" spans="1:4">
      <c r="A41" s="8" t="s">
        <v>49</v>
      </c>
      <c r="B41" s="1">
        <v>179</v>
      </c>
      <c r="C41" s="40">
        <v>81.631578947368425</v>
      </c>
      <c r="D41" s="40">
        <v>189.89473684210526</v>
      </c>
    </row>
    <row r="42" spans="1:4">
      <c r="A42" s="8" t="s">
        <v>50</v>
      </c>
      <c r="B42" s="1">
        <v>181</v>
      </c>
      <c r="C42" s="40">
        <v>147</v>
      </c>
      <c r="D42" s="40">
        <v>155.15789473684211</v>
      </c>
    </row>
    <row r="43" spans="1:4">
      <c r="A43" s="8" t="s">
        <v>51</v>
      </c>
      <c r="B43" s="1">
        <v>522</v>
      </c>
      <c r="C43" s="40">
        <v>20.611111111111111</v>
      </c>
      <c r="D43" s="40">
        <v>45.277777777777779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23AD-EEE8-E347-BB20-F7951C81E417}">
  <dimension ref="A1:M32"/>
  <sheetViews>
    <sheetView workbookViewId="0">
      <selection activeCell="E24" sqref="E24"/>
    </sheetView>
  </sheetViews>
  <sheetFormatPr baseColWidth="10" defaultRowHeight="16"/>
  <cols>
    <col min="1" max="1" width="18.83203125" bestFit="1" customWidth="1"/>
    <col min="2" max="2" width="10" customWidth="1"/>
    <col min="3" max="3" width="15" bestFit="1" customWidth="1"/>
    <col min="7" max="7" width="17.1640625" style="68" customWidth="1"/>
    <col min="8" max="8" width="16.6640625" style="64" customWidth="1"/>
    <col min="9" max="9" width="15.33203125" bestFit="1" customWidth="1"/>
    <col min="10" max="10" width="13.83203125" bestFit="1" customWidth="1"/>
    <col min="11" max="11" width="14.83203125" style="64" customWidth="1"/>
    <col min="12" max="12" width="21.83203125" bestFit="1" customWidth="1"/>
    <col min="13" max="13" width="12.33203125" bestFit="1" customWidth="1"/>
  </cols>
  <sheetData>
    <row r="1" spans="1:13">
      <c r="A1" s="56" t="s">
        <v>69</v>
      </c>
      <c r="B1" s="57" t="s">
        <v>202</v>
      </c>
      <c r="C1" s="58" t="s">
        <v>220</v>
      </c>
      <c r="G1" s="67" t="s">
        <v>203</v>
      </c>
      <c r="H1" s="63" t="s">
        <v>204</v>
      </c>
      <c r="I1" s="2" t="s">
        <v>208</v>
      </c>
      <c r="J1" s="2" t="s">
        <v>209</v>
      </c>
      <c r="K1" s="63" t="s">
        <v>207</v>
      </c>
      <c r="L1" s="2" t="s">
        <v>217</v>
      </c>
    </row>
    <row r="2" spans="1:13">
      <c r="A2" s="59" t="s">
        <v>72</v>
      </c>
      <c r="B2" s="12">
        <v>301</v>
      </c>
      <c r="C2" s="51">
        <f>H2</f>
        <v>571</v>
      </c>
      <c r="G2" s="68">
        <v>238</v>
      </c>
      <c r="H2" s="64">
        <v>571</v>
      </c>
      <c r="I2">
        <v>607</v>
      </c>
      <c r="J2">
        <v>836.41414378209424</v>
      </c>
      <c r="K2" s="66">
        <v>229.41414378209424</v>
      </c>
      <c r="L2" s="49">
        <f t="shared" ref="L2:L29" si="0">-K2-H2</f>
        <v>-800.41414378209424</v>
      </c>
      <c r="M2" t="s">
        <v>218</v>
      </c>
    </row>
    <row r="3" spans="1:13">
      <c r="A3" s="59" t="s">
        <v>152</v>
      </c>
      <c r="B3" s="12">
        <v>423</v>
      </c>
      <c r="C3" s="51">
        <f>-K3</f>
        <v>588.04481795163713</v>
      </c>
      <c r="G3" s="68">
        <v>117.16466165413534</v>
      </c>
      <c r="H3" s="64">
        <v>250.43872180451129</v>
      </c>
      <c r="I3">
        <v>974.16935438481653</v>
      </c>
      <c r="J3">
        <v>386.1245364331794</v>
      </c>
      <c r="K3" s="64">
        <v>-588.04481795163713</v>
      </c>
      <c r="L3" s="49">
        <f t="shared" si="0"/>
        <v>337.60609614712587</v>
      </c>
    </row>
    <row r="4" spans="1:13">
      <c r="A4" s="59" t="s">
        <v>153</v>
      </c>
      <c r="B4" s="12">
        <v>981</v>
      </c>
      <c r="C4" s="51">
        <f>H4</f>
        <v>552</v>
      </c>
      <c r="G4" s="68">
        <v>95</v>
      </c>
      <c r="H4" s="64">
        <v>552</v>
      </c>
      <c r="I4">
        <v>1344.8529411764705</v>
      </c>
      <c r="J4">
        <v>1718.4889328019431</v>
      </c>
      <c r="K4" s="64">
        <v>373.63599162547257</v>
      </c>
      <c r="L4" s="49">
        <f t="shared" si="0"/>
        <v>-925.63599162547257</v>
      </c>
      <c r="M4" t="s">
        <v>218</v>
      </c>
    </row>
    <row r="5" spans="1:13">
      <c r="A5" s="59" t="s">
        <v>154</v>
      </c>
      <c r="B5" s="12">
        <v>408</v>
      </c>
      <c r="C5" s="51">
        <f t="shared" ref="C5:C29" si="1">-K5</f>
        <v>417.57989036556557</v>
      </c>
      <c r="G5" s="68">
        <v>265.42105263157896</v>
      </c>
      <c r="H5" s="64">
        <v>267.4736842105263</v>
      </c>
      <c r="I5">
        <v>1186.5</v>
      </c>
      <c r="J5">
        <v>768.92010963443443</v>
      </c>
      <c r="K5" s="64">
        <v>-417.57989036556557</v>
      </c>
      <c r="L5" s="49">
        <f t="shared" si="0"/>
        <v>150.10620615503927</v>
      </c>
    </row>
    <row r="6" spans="1:13">
      <c r="A6" s="59" t="s">
        <v>112</v>
      </c>
      <c r="B6" s="12">
        <v>218</v>
      </c>
      <c r="C6" s="51">
        <f t="shared" si="1"/>
        <v>395.54967479818094</v>
      </c>
      <c r="G6" s="68">
        <v>0</v>
      </c>
      <c r="H6" s="64">
        <v>62.05263157894737</v>
      </c>
      <c r="I6">
        <v>664</v>
      </c>
      <c r="J6">
        <v>268.45032520181906</v>
      </c>
      <c r="K6" s="64">
        <v>-395.54967479818094</v>
      </c>
      <c r="L6" s="49">
        <f t="shared" si="0"/>
        <v>333.49704321923355</v>
      </c>
    </row>
    <row r="7" spans="1:13">
      <c r="A7" s="59" t="s">
        <v>139</v>
      </c>
      <c r="B7" s="12">
        <v>455</v>
      </c>
      <c r="C7" s="51">
        <f t="shared" si="1"/>
        <v>1145.2198249103462</v>
      </c>
      <c r="G7" s="68">
        <v>180.69384244926042</v>
      </c>
      <c r="H7" s="64">
        <v>251.87874097007227</v>
      </c>
      <c r="I7">
        <v>1928.25</v>
      </c>
      <c r="J7">
        <v>783.03017508965377</v>
      </c>
      <c r="K7" s="64">
        <v>-1145.2198249103462</v>
      </c>
      <c r="L7" s="49">
        <f t="shared" si="0"/>
        <v>893.34108394027396</v>
      </c>
    </row>
    <row r="8" spans="1:13">
      <c r="A8" s="59" t="s">
        <v>99</v>
      </c>
      <c r="B8" s="12">
        <v>464</v>
      </c>
      <c r="C8" s="51">
        <f t="shared" si="1"/>
        <v>698.10067155497586</v>
      </c>
      <c r="G8" s="68">
        <v>192.86513157894737</v>
      </c>
      <c r="H8" s="64">
        <v>264.60855263157896</v>
      </c>
      <c r="I8">
        <v>1192.75</v>
      </c>
      <c r="J8">
        <v>494.64932844502414</v>
      </c>
      <c r="K8" s="64">
        <v>-698.10067155497586</v>
      </c>
      <c r="L8" s="49">
        <f t="shared" si="0"/>
        <v>433.4921189233969</v>
      </c>
    </row>
    <row r="9" spans="1:13">
      <c r="A9" s="30" t="s">
        <v>155</v>
      </c>
      <c r="B9" s="12">
        <v>982</v>
      </c>
      <c r="C9" s="51">
        <f t="shared" si="1"/>
        <v>426.74941587496392</v>
      </c>
      <c r="G9" s="68">
        <v>18.94736842105263</v>
      </c>
      <c r="H9" s="64">
        <v>62.89473684210526</v>
      </c>
      <c r="I9">
        <v>917.06961259079901</v>
      </c>
      <c r="J9">
        <v>490.3201967158351</v>
      </c>
      <c r="K9" s="64">
        <v>-426.74941587496392</v>
      </c>
      <c r="L9" s="49">
        <f t="shared" si="0"/>
        <v>363.85467903285866</v>
      </c>
    </row>
    <row r="10" spans="1:13">
      <c r="A10" s="30" t="s">
        <v>120</v>
      </c>
      <c r="B10" s="12">
        <v>190</v>
      </c>
      <c r="C10" s="51">
        <f t="shared" si="1"/>
        <v>346.95008751423245</v>
      </c>
      <c r="G10" s="68">
        <v>0</v>
      </c>
      <c r="H10" s="64">
        <v>69.785714285714292</v>
      </c>
      <c r="I10">
        <v>1063.7517353041694</v>
      </c>
      <c r="J10">
        <v>716.80164778993696</v>
      </c>
      <c r="K10" s="64">
        <v>-346.95008751423245</v>
      </c>
      <c r="L10" s="49">
        <f t="shared" si="0"/>
        <v>277.16437322851817</v>
      </c>
    </row>
    <row r="11" spans="1:13">
      <c r="A11" s="30" t="s">
        <v>156</v>
      </c>
      <c r="B11" s="12">
        <v>412</v>
      </c>
      <c r="C11" s="51">
        <f t="shared" si="1"/>
        <v>384.08358852030744</v>
      </c>
      <c r="G11" s="68">
        <v>51.421052631578945</v>
      </c>
      <c r="H11" s="64">
        <v>240.36842105263156</v>
      </c>
      <c r="I11">
        <v>980.75000000000011</v>
      </c>
      <c r="J11">
        <v>596.66641147969267</v>
      </c>
      <c r="K11" s="64">
        <v>-384.08358852030744</v>
      </c>
      <c r="L11" s="49">
        <f t="shared" si="0"/>
        <v>143.71516746767588</v>
      </c>
    </row>
    <row r="12" spans="1:13">
      <c r="A12" s="30" t="s">
        <v>89</v>
      </c>
      <c r="B12" s="12">
        <v>682</v>
      </c>
      <c r="C12" s="51">
        <f>H12</f>
        <v>295.48443903877342</v>
      </c>
      <c r="G12" s="68">
        <v>145.83312693498453</v>
      </c>
      <c r="H12" s="64">
        <v>295.48443903877342</v>
      </c>
      <c r="I12">
        <v>271.60000000000002</v>
      </c>
      <c r="J12">
        <v>188.36119173947765</v>
      </c>
      <c r="K12" s="64">
        <v>-83.238808260522376</v>
      </c>
      <c r="L12" s="49">
        <f t="shared" si="0"/>
        <v>-212.24563077825104</v>
      </c>
      <c r="M12" t="s">
        <v>218</v>
      </c>
    </row>
    <row r="13" spans="1:13">
      <c r="A13" s="30" t="s">
        <v>157</v>
      </c>
      <c r="B13" s="12">
        <v>437</v>
      </c>
      <c r="C13" s="51">
        <f t="shared" si="1"/>
        <v>482.69378665144927</v>
      </c>
      <c r="G13" s="68">
        <v>43.368421052631582</v>
      </c>
      <c r="H13" s="64">
        <v>113.42105263157895</v>
      </c>
      <c r="I13">
        <v>1075.8066995431896</v>
      </c>
      <c r="J13">
        <v>593.11291289174028</v>
      </c>
      <c r="K13" s="64">
        <v>-482.69378665144927</v>
      </c>
      <c r="L13" s="49">
        <f t="shared" si="0"/>
        <v>369.27273401987031</v>
      </c>
    </row>
    <row r="14" spans="1:13">
      <c r="A14" s="30" t="s">
        <v>115</v>
      </c>
      <c r="B14" s="12">
        <v>457</v>
      </c>
      <c r="C14" s="51">
        <f t="shared" si="1"/>
        <v>992.60564476328125</v>
      </c>
      <c r="G14" s="68">
        <v>288.89473684210526</v>
      </c>
      <c r="H14" s="64">
        <v>200.26315789473685</v>
      </c>
      <c r="I14" s="50">
        <v>1549</v>
      </c>
      <c r="J14" s="48">
        <v>556.39435523671875</v>
      </c>
      <c r="K14" s="66">
        <v>-992.60564476328125</v>
      </c>
      <c r="L14" s="49">
        <f t="shared" si="0"/>
        <v>792.34248686854437</v>
      </c>
    </row>
    <row r="15" spans="1:13">
      <c r="A15" s="30" t="s">
        <v>206</v>
      </c>
      <c r="B15" s="12">
        <v>450</v>
      </c>
      <c r="C15" s="51">
        <f t="shared" si="1"/>
        <v>1199.148259962614</v>
      </c>
      <c r="G15" s="68">
        <v>118.53333333333333</v>
      </c>
      <c r="H15" s="64">
        <v>102.26666666666667</v>
      </c>
      <c r="I15">
        <v>1908.625</v>
      </c>
      <c r="J15">
        <v>709.47674003738598</v>
      </c>
      <c r="K15" s="64">
        <v>-1199.148259962614</v>
      </c>
      <c r="L15" s="49">
        <f t="shared" si="0"/>
        <v>1096.8815932959474</v>
      </c>
    </row>
    <row r="16" spans="1:13">
      <c r="A16" s="30" t="s">
        <v>129</v>
      </c>
      <c r="B16" s="12">
        <v>214</v>
      </c>
      <c r="C16" s="51">
        <f t="shared" si="1"/>
        <v>128.43263563295378</v>
      </c>
      <c r="G16" s="68">
        <v>58.736842105263158</v>
      </c>
      <c r="H16" s="64">
        <v>57.10526315789474</v>
      </c>
      <c r="I16">
        <v>316</v>
      </c>
      <c r="J16">
        <v>187.56736436704622</v>
      </c>
      <c r="K16" s="64">
        <v>-128.43263563295378</v>
      </c>
      <c r="L16" s="49">
        <f t="shared" si="0"/>
        <v>71.327372475059036</v>
      </c>
    </row>
    <row r="17" spans="1:13">
      <c r="A17" s="30" t="s">
        <v>131</v>
      </c>
      <c r="B17" s="12">
        <v>278</v>
      </c>
      <c r="C17" s="51">
        <f t="shared" si="1"/>
        <v>207.56827739979553</v>
      </c>
      <c r="G17" s="68">
        <v>33.421052631578945</v>
      </c>
      <c r="H17" s="64">
        <v>75.684210526315795</v>
      </c>
      <c r="I17">
        <v>500</v>
      </c>
      <c r="J17">
        <v>292.43172260020447</v>
      </c>
      <c r="K17" s="64">
        <v>-207.56827739979553</v>
      </c>
      <c r="L17" s="49">
        <f t="shared" si="0"/>
        <v>131.88406687347975</v>
      </c>
    </row>
    <row r="18" spans="1:13">
      <c r="A18" s="30" t="s">
        <v>133</v>
      </c>
      <c r="B18" s="12">
        <v>405</v>
      </c>
      <c r="C18" s="51">
        <f t="shared" si="1"/>
        <v>118.02782478075073</v>
      </c>
      <c r="G18" s="68">
        <v>21.263157894736842</v>
      </c>
      <c r="H18" s="64">
        <v>87.368421052631575</v>
      </c>
      <c r="I18">
        <v>499</v>
      </c>
      <c r="J18">
        <v>380.97217521924927</v>
      </c>
      <c r="K18" s="64">
        <v>-118.02782478075073</v>
      </c>
      <c r="L18" s="49">
        <f t="shared" si="0"/>
        <v>30.659403728119159</v>
      </c>
    </row>
    <row r="19" spans="1:13">
      <c r="A19" s="30" t="s">
        <v>159</v>
      </c>
      <c r="B19" s="12">
        <v>461</v>
      </c>
      <c r="C19" s="51">
        <f t="shared" si="1"/>
        <v>554.86318615641517</v>
      </c>
      <c r="G19" s="68">
        <v>131.42857142857144</v>
      </c>
      <c r="H19" s="64">
        <v>262.0526315789474</v>
      </c>
      <c r="I19">
        <v>825.47087378640776</v>
      </c>
      <c r="J19">
        <v>270.6076876299926</v>
      </c>
      <c r="K19" s="64">
        <v>-554.86318615641517</v>
      </c>
      <c r="L19" s="49">
        <f t="shared" si="0"/>
        <v>292.81055457746777</v>
      </c>
    </row>
    <row r="20" spans="1:13">
      <c r="A20" s="30" t="s">
        <v>95</v>
      </c>
      <c r="B20" s="12">
        <v>451</v>
      </c>
      <c r="C20" s="51">
        <f t="shared" si="1"/>
        <v>1469.8041121725951</v>
      </c>
      <c r="G20" s="68">
        <v>197.52631578947367</v>
      </c>
      <c r="H20" s="64">
        <v>183.57894736842104</v>
      </c>
      <c r="I20">
        <v>1874</v>
      </c>
      <c r="J20">
        <v>404.19588782740504</v>
      </c>
      <c r="K20" s="64">
        <v>-1469.8041121725951</v>
      </c>
      <c r="L20" s="49">
        <f t="shared" si="0"/>
        <v>1286.225164804174</v>
      </c>
    </row>
    <row r="21" spans="1:13">
      <c r="A21" s="30" t="s">
        <v>93</v>
      </c>
      <c r="B21" s="12">
        <v>275</v>
      </c>
      <c r="C21" s="51">
        <f t="shared" si="1"/>
        <v>225.68319349948888</v>
      </c>
      <c r="G21" s="68">
        <v>30.143000000000001</v>
      </c>
      <c r="H21" s="64">
        <v>9.2690000000000001</v>
      </c>
      <c r="I21">
        <v>587</v>
      </c>
      <c r="J21">
        <v>361.31680650051112</v>
      </c>
      <c r="K21" s="64">
        <v>-225.68319349948888</v>
      </c>
      <c r="L21" s="49">
        <f t="shared" si="0"/>
        <v>216.41419349948887</v>
      </c>
    </row>
    <row r="22" spans="1:13">
      <c r="A22" s="30" t="s">
        <v>160</v>
      </c>
      <c r="B22" s="12">
        <v>415</v>
      </c>
      <c r="C22" s="51">
        <f t="shared" si="1"/>
        <v>587.55927926816355</v>
      </c>
      <c r="G22" s="68">
        <v>255.50526315789475</v>
      </c>
      <c r="H22" s="64">
        <v>368.10526315789474</v>
      </c>
      <c r="I22">
        <v>962.49999999999989</v>
      </c>
      <c r="J22">
        <v>374.94072073183634</v>
      </c>
      <c r="K22" s="64">
        <v>-587.55927926816355</v>
      </c>
      <c r="L22" s="49">
        <f t="shared" si="0"/>
        <v>219.45401611026881</v>
      </c>
    </row>
    <row r="23" spans="1:13">
      <c r="A23" s="30" t="s">
        <v>101</v>
      </c>
      <c r="B23" s="12">
        <v>248</v>
      </c>
      <c r="C23" s="51">
        <f>H23</f>
        <v>231.68421052631578</v>
      </c>
      <c r="G23" s="68">
        <v>224.68421052631578</v>
      </c>
      <c r="H23" s="64">
        <v>231.68421052631578</v>
      </c>
      <c r="I23">
        <v>548</v>
      </c>
      <c r="J23">
        <v>409.19386170550291</v>
      </c>
      <c r="K23" s="64">
        <v>-138.80613829449709</v>
      </c>
      <c r="L23" s="49">
        <f t="shared" si="0"/>
        <v>-92.878072231818692</v>
      </c>
      <c r="M23" t="s">
        <v>218</v>
      </c>
    </row>
    <row r="24" spans="1:13">
      <c r="A24" s="30" t="s">
        <v>161</v>
      </c>
      <c r="B24" s="12">
        <v>424</v>
      </c>
      <c r="C24" s="51">
        <f t="shared" si="1"/>
        <v>542.99178836462136</v>
      </c>
      <c r="G24" s="68">
        <v>5.2666666666666666</v>
      </c>
      <c r="H24" s="64">
        <v>7.4</v>
      </c>
      <c r="I24">
        <v>894.8125</v>
      </c>
      <c r="J24">
        <v>351.82071163537864</v>
      </c>
      <c r="K24" s="64">
        <v>-542.99178836462136</v>
      </c>
      <c r="L24" s="49">
        <f t="shared" si="0"/>
        <v>535.59178836462138</v>
      </c>
    </row>
    <row r="25" spans="1:13">
      <c r="A25" s="30" t="s">
        <v>162</v>
      </c>
      <c r="B25" s="12">
        <v>971</v>
      </c>
      <c r="C25" s="51">
        <f t="shared" si="1"/>
        <v>381.87552437691693</v>
      </c>
      <c r="G25" s="68">
        <v>518.52631578947364</v>
      </c>
      <c r="H25" s="64">
        <v>377.68421052631578</v>
      </c>
      <c r="I25">
        <v>925.00000000000011</v>
      </c>
      <c r="J25">
        <v>543.12447562308319</v>
      </c>
      <c r="K25" s="64">
        <v>-381.87552437691693</v>
      </c>
      <c r="L25" s="49">
        <f t="shared" si="0"/>
        <v>4.1913138506011478</v>
      </c>
    </row>
    <row r="26" spans="1:13">
      <c r="A26" s="30" t="s">
        <v>124</v>
      </c>
      <c r="B26" s="12">
        <v>150</v>
      </c>
      <c r="C26" s="51">
        <f t="shared" si="1"/>
        <v>295.40546057038108</v>
      </c>
      <c r="G26" s="68">
        <v>162.19999999999999</v>
      </c>
      <c r="H26" s="64">
        <v>108.35</v>
      </c>
      <c r="I26">
        <v>605</v>
      </c>
      <c r="J26">
        <v>309.59453942961892</v>
      </c>
      <c r="K26" s="64">
        <v>-295.40546057038108</v>
      </c>
      <c r="L26" s="49">
        <f t="shared" si="0"/>
        <v>187.05546057038109</v>
      </c>
    </row>
    <row r="27" spans="1:13">
      <c r="A27" s="30" t="s">
        <v>74</v>
      </c>
      <c r="B27" s="12">
        <v>258</v>
      </c>
      <c r="C27" s="51">
        <f>H27</f>
        <v>189.89473684210526</v>
      </c>
      <c r="G27" s="68">
        <v>81.631578947368425</v>
      </c>
      <c r="H27" s="64">
        <v>189.89473684210526</v>
      </c>
      <c r="I27">
        <v>628.25</v>
      </c>
      <c r="J27">
        <v>583.43781418549725</v>
      </c>
      <c r="K27" s="64">
        <v>-44.812185814502755</v>
      </c>
      <c r="L27" s="49">
        <f t="shared" si="0"/>
        <v>-145.08255102760251</v>
      </c>
      <c r="M27" t="s">
        <v>218</v>
      </c>
    </row>
    <row r="28" spans="1:13">
      <c r="A28" s="30" t="s">
        <v>122</v>
      </c>
      <c r="B28" s="12">
        <v>292</v>
      </c>
      <c r="C28" s="51">
        <f>H28</f>
        <v>155.15789473684211</v>
      </c>
      <c r="G28" s="68">
        <v>147</v>
      </c>
      <c r="H28" s="64">
        <v>155.15789473684211</v>
      </c>
      <c r="I28">
        <v>605</v>
      </c>
      <c r="J28">
        <v>503.37861599746185</v>
      </c>
      <c r="K28" s="64">
        <v>-101.62138400253815</v>
      </c>
      <c r="L28" s="49">
        <f t="shared" si="0"/>
        <v>-53.53651073430396</v>
      </c>
      <c r="M28" t="s">
        <v>218</v>
      </c>
    </row>
    <row r="29" spans="1:13" ht="17" thickBot="1">
      <c r="A29" s="52" t="s">
        <v>78</v>
      </c>
      <c r="B29" s="54">
        <v>419</v>
      </c>
      <c r="C29" s="53">
        <f t="shared" si="1"/>
        <v>1027.0408778447222</v>
      </c>
      <c r="G29" s="68">
        <v>20.611111111111111</v>
      </c>
      <c r="H29" s="64">
        <v>45.277777777777779</v>
      </c>
      <c r="I29">
        <v>1631.3039314516129</v>
      </c>
      <c r="J29">
        <v>604.26305360689059</v>
      </c>
      <c r="K29" s="64">
        <v>-1027.0408778447222</v>
      </c>
      <c r="L29" s="49">
        <f t="shared" si="0"/>
        <v>981.76310006694439</v>
      </c>
    </row>
    <row r="31" spans="1:13" s="62" customFormat="1" ht="68">
      <c r="C31" s="61" t="s">
        <v>221</v>
      </c>
      <c r="G31" s="69"/>
      <c r="H31" s="65" t="s">
        <v>222</v>
      </c>
      <c r="J31" s="61" t="s">
        <v>216</v>
      </c>
      <c r="K31" s="65" t="s">
        <v>223</v>
      </c>
      <c r="L31" s="61" t="s">
        <v>219</v>
      </c>
    </row>
    <row r="32" spans="1:13">
      <c r="A32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Dictionary</vt:lpstr>
      <vt:lpstr>Sheet2</vt:lpstr>
      <vt:lpstr>Sheet1</vt:lpstr>
      <vt:lpstr>Segments</vt:lpstr>
      <vt:lpstr>Breakfast,Lunch Times</vt:lpstr>
      <vt:lpstr>Buffer Time</vt:lpstr>
      <vt:lpstr>Vehicle Capacity</vt:lpstr>
      <vt:lpstr>Meals per School</vt:lpstr>
      <vt:lpstr>Prep Site Capacity</vt:lpstr>
      <vt:lpstr>Changes to Note</vt:lpstr>
      <vt:lpstr>Don’t Use (math)</vt:lpstr>
      <vt:lpstr>Prep-Carry Matches-revised</vt:lpstr>
      <vt:lpstr>Prep-Carry 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sarah.mcgowan555@gmail.com</dc:creator>
  <cp:lastModifiedBy>Microsoft Office User</cp:lastModifiedBy>
  <dcterms:created xsi:type="dcterms:W3CDTF">2020-04-20T16:31:44Z</dcterms:created>
  <dcterms:modified xsi:type="dcterms:W3CDTF">2020-05-13T15:35:16Z</dcterms:modified>
</cp:coreProperties>
</file>