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-225" yWindow="-165" windowWidth="27795" windowHeight="14310" firstSheet="4" activeTab="8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Assembly max" sheetId="12" r:id="rId8"/>
    <sheet name="3D Core NW max" sheetId="13" r:id="rId9"/>
    <sheet name="3D Subray Runtime" sheetId="10" r:id="rId10"/>
  </sheets>
  <calcPr calcId="171027"/>
</workbook>
</file>

<file path=xl/calcChain.xml><?xml version="1.0" encoding="utf-8"?>
<calcChain xmlns="http://schemas.openxmlformats.org/spreadsheetml/2006/main">
  <c r="H76" i="7" l="1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M112" i="10" l="1"/>
  <c r="V92" i="10" l="1"/>
  <c r="AE90" i="10"/>
  <c r="AL118" i="7"/>
  <c r="AL117" i="7" s="1"/>
  <c r="AK118" i="7"/>
  <c r="AK117" i="7" s="1"/>
  <c r="AH118" i="7"/>
  <c r="AH117" i="7" s="1"/>
  <c r="AG118" i="7"/>
  <c r="AG117" i="7" s="1"/>
  <c r="AD118" i="7"/>
  <c r="AD117" i="7" s="1"/>
  <c r="AC118" i="7"/>
  <c r="AC117" i="7" s="1"/>
  <c r="Z118" i="7"/>
  <c r="Z117" i="7" s="1"/>
  <c r="Y118" i="7"/>
  <c r="Y117" i="7" s="1"/>
  <c r="V118" i="7"/>
  <c r="V117" i="7" s="1"/>
  <c r="U118" i="7"/>
  <c r="U117" i="7" s="1"/>
  <c r="R118" i="7"/>
  <c r="R117" i="7" s="1"/>
  <c r="Q118" i="7"/>
  <c r="Q117" i="7" s="1"/>
  <c r="N118" i="7"/>
  <c r="M118" i="7"/>
  <c r="L36" i="10"/>
  <c r="O74" i="10"/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S92" i="10"/>
  <c r="P92" i="10"/>
  <c r="AH91" i="10"/>
  <c r="AE91" i="10"/>
  <c r="AB91" i="10"/>
  <c r="Y91" i="10"/>
  <c r="V91" i="10"/>
  <c r="S91" i="10"/>
  <c r="P91" i="10"/>
  <c r="AH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D90" i="7"/>
  <c r="D89" i="7"/>
  <c r="D88" i="7"/>
  <c r="C88" i="7"/>
  <c r="D94" i="7"/>
  <c r="C94" i="7"/>
  <c r="D93" i="7"/>
  <c r="C93" i="7"/>
  <c r="C92" i="7"/>
  <c r="N117" i="7"/>
  <c r="D91" i="7" s="1"/>
  <c r="M117" i="7"/>
  <c r="C91" i="7" s="1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AJ92" i="7"/>
  <c r="AF92" i="7"/>
  <c r="AB92" i="7"/>
  <c r="X92" i="7"/>
  <c r="T92" i="7"/>
  <c r="P92" i="7"/>
  <c r="L92" i="7"/>
  <c r="D92" i="7"/>
  <c r="AJ91" i="7"/>
  <c r="AF91" i="7"/>
  <c r="AB91" i="7"/>
  <c r="X91" i="7"/>
  <c r="T91" i="7"/>
  <c r="P91" i="7"/>
  <c r="L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C89" i="7"/>
  <c r="AJ88" i="7"/>
  <c r="AF88" i="7"/>
  <c r="AB88" i="7"/>
  <c r="X88" i="7"/>
  <c r="T88" i="7"/>
  <c r="P88" i="7"/>
  <c r="L88" i="7"/>
  <c r="AJ87" i="7"/>
  <c r="AF87" i="7"/>
  <c r="AB87" i="7"/>
  <c r="X87" i="7"/>
  <c r="T87" i="7"/>
  <c r="P87" i="7"/>
  <c r="L87" i="7"/>
  <c r="I87" i="7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G77" i="7" s="1"/>
  <c r="C49" i="7" s="1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U77" i="7" s="1"/>
  <c r="C53" i="7" s="1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T119" i="7" l="1"/>
  <c r="T117" i="7" a="1"/>
  <c r="T117" i="7" s="1"/>
  <c r="T118" i="7"/>
  <c r="X118" i="7"/>
  <c r="X117" i="7" a="1"/>
  <c r="X117" i="7" s="1"/>
  <c r="AB118" i="7"/>
  <c r="AB117" i="7" a="1"/>
  <c r="AB117" i="7" s="1"/>
  <c r="L77" i="7" a="1"/>
  <c r="L77" i="7" s="1"/>
  <c r="AF118" i="7"/>
  <c r="AF117" i="7" a="1"/>
  <c r="AF117" i="7" s="1"/>
  <c r="P77" i="7" a="1"/>
  <c r="P77" i="7" s="1"/>
  <c r="AJ118" i="7"/>
  <c r="AJ117" i="7" a="1"/>
  <c r="AJ117" i="7" s="1"/>
  <c r="T77" i="7" a="1"/>
  <c r="T77" i="7" s="1"/>
  <c r="L117" i="7" a="1"/>
  <c r="L117" i="7" s="1"/>
  <c r="L118" i="7"/>
  <c r="P118" i="7"/>
  <c r="P117" i="7" a="1"/>
  <c r="P117" i="7" s="1"/>
  <c r="P119" i="7"/>
  <c r="T79" i="7"/>
  <c r="AH112" i="10"/>
  <c r="L119" i="7"/>
  <c r="P36" i="10"/>
  <c r="P112" i="10"/>
  <c r="S112" i="10"/>
  <c r="AJ79" i="7"/>
  <c r="X119" i="7"/>
  <c r="V112" i="10"/>
  <c r="AB119" i="7"/>
  <c r="Y112" i="10"/>
  <c r="L78" i="7"/>
  <c r="L79" i="7"/>
  <c r="AF119" i="7"/>
  <c r="AB112" i="10"/>
  <c r="AJ119" i="7"/>
  <c r="AE112" i="10"/>
  <c r="S74" i="10"/>
  <c r="V74" i="10"/>
  <c r="AH74" i="10"/>
  <c r="AE74" i="10"/>
  <c r="Y74" i="10"/>
  <c r="P74" i="10"/>
  <c r="AB74" i="10"/>
  <c r="B91" i="7"/>
  <c r="B92" i="7"/>
  <c r="B93" i="7"/>
  <c r="B94" i="7"/>
  <c r="B88" i="7"/>
  <c r="B89" i="7"/>
  <c r="B90" i="7"/>
  <c r="AB78" i="7"/>
  <c r="AB79" i="7"/>
  <c r="AF78" i="7"/>
  <c r="T78" i="7"/>
  <c r="P79" i="7"/>
  <c r="P78" i="7"/>
  <c r="AF79" i="7"/>
  <c r="X78" i="7"/>
  <c r="X79" i="7"/>
  <c r="AJ78" i="7"/>
  <c r="B51" i="7"/>
  <c r="B52" i="7"/>
  <c r="B53" i="7"/>
  <c r="B54" i="7"/>
  <c r="B48" i="7"/>
  <c r="B49" i="7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5" i="8" s="1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AK85" i="4"/>
  <c r="AH85" i="4"/>
  <c r="AG85" i="4"/>
  <c r="AD85" i="4"/>
  <c r="AC85" i="4"/>
  <c r="Z85" i="4"/>
  <c r="Y85" i="4"/>
  <c r="V85" i="4"/>
  <c r="U85" i="4"/>
  <c r="R85" i="4"/>
  <c r="Q85" i="4"/>
  <c r="N85" i="4"/>
  <c r="M85" i="4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C78" i="4" s="1"/>
  <c r="AL66" i="4"/>
  <c r="AK66" i="4"/>
  <c r="AH66" i="4"/>
  <c r="AG66" i="4"/>
  <c r="AD66" i="4"/>
  <c r="AC66" i="4"/>
  <c r="Z66" i="4"/>
  <c r="Y66" i="4"/>
  <c r="V66" i="4"/>
  <c r="U66" i="4"/>
  <c r="R66" i="4"/>
  <c r="Q66" i="4"/>
  <c r="N66" i="4"/>
  <c r="M66" i="4"/>
  <c r="AL65" i="4"/>
  <c r="AK65" i="4"/>
  <c r="C58" i="4" s="1"/>
  <c r="AH65" i="4"/>
  <c r="D57" i="4" s="1"/>
  <c r="AG65" i="4"/>
  <c r="C57" i="4" s="1"/>
  <c r="AD65" i="4"/>
  <c r="D56" i="4" s="1"/>
  <c r="AC65" i="4"/>
  <c r="C56" i="4" s="1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AK47" i="4"/>
  <c r="AH47" i="4"/>
  <c r="AG47" i="4"/>
  <c r="AD47" i="4"/>
  <c r="AC47" i="4"/>
  <c r="Z47" i="4"/>
  <c r="Y47" i="4"/>
  <c r="V47" i="4"/>
  <c r="U47" i="4"/>
  <c r="R47" i="4"/>
  <c r="Q47" i="4"/>
  <c r="N47" i="4"/>
  <c r="M47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T38" i="7" l="1" a="1"/>
  <c r="L38" i="7" a="1"/>
  <c r="L38" i="7" s="1"/>
  <c r="B12" i="7" s="1"/>
  <c r="X38" i="7" a="1"/>
  <c r="X38" i="7" s="1"/>
  <c r="B15" i="7" s="1"/>
  <c r="AJ38" i="7" a="1"/>
  <c r="AJ38" i="7" s="1"/>
  <c r="B11" i="7" s="1"/>
  <c r="AB38" i="7" a="1"/>
  <c r="AB38" i="7" s="1"/>
  <c r="B9" i="7" s="1"/>
  <c r="AF38" i="7" a="1"/>
  <c r="AF38" i="7" s="1"/>
  <c r="B10" i="7" s="1"/>
  <c r="AH36" i="8"/>
  <c r="AB39" i="7"/>
  <c r="T38" i="7"/>
  <c r="B14" i="7" s="1"/>
  <c r="AF39" i="7"/>
  <c r="T39" i="7"/>
  <c r="P39" i="7"/>
  <c r="L39" i="7"/>
  <c r="X39" i="7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P84" i="4" a="1"/>
  <c r="P84" i="4" s="1"/>
  <c r="B79" i="4" s="1"/>
  <c r="T85" i="4" a="1"/>
  <c r="T85" i="4" s="1"/>
  <c r="T84" i="4" a="1"/>
  <c r="T84" i="4" s="1"/>
  <c r="B80" i="4" s="1"/>
  <c r="X85" i="4" a="1"/>
  <c r="X85" i="4" s="1"/>
  <c r="X84" i="4" a="1"/>
  <c r="X84" i="4" s="1"/>
  <c r="B81" i="4" s="1"/>
  <c r="AB85" i="4" a="1"/>
  <c r="AB85" i="4" s="1"/>
  <c r="AB84" i="4" a="1"/>
  <c r="AB84" i="4" s="1"/>
  <c r="B75" i="4" s="1"/>
  <c r="AF85" i="4" a="1"/>
  <c r="AF85" i="4" s="1"/>
  <c r="AF84" i="4" a="1"/>
  <c r="AF84" i="4" s="1"/>
  <c r="B76" i="4" s="1"/>
  <c r="AJ85" i="4" a="1"/>
  <c r="AJ85" i="4" s="1"/>
  <c r="AJ84" i="4" a="1"/>
  <c r="AJ84" i="4" s="1"/>
  <c r="B77" i="4" s="1"/>
  <c r="AB47" i="4" a="1"/>
  <c r="AB47" i="4" s="1"/>
  <c r="AB46" i="4" a="1"/>
  <c r="AB46" i="4" s="1"/>
  <c r="B37" i="4" s="1"/>
  <c r="L85" i="4" a="1"/>
  <c r="L85" i="4" s="1"/>
  <c r="AD29" i="4" a="1"/>
  <c r="AD29" i="4" s="1"/>
  <c r="AD28" i="4" s="1"/>
  <c r="D19" i="4" s="1"/>
  <c r="AC29" i="4" a="1"/>
  <c r="AC29" i="4" s="1"/>
  <c r="AC28" i="4" s="1"/>
  <c r="C19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T28" i="4" l="1" a="1"/>
  <c r="L28" i="4" a="1"/>
  <c r="L28" i="4" s="1"/>
  <c r="B22" i="4" s="1"/>
  <c r="P66" i="4" a="1"/>
  <c r="P66" i="4" s="1"/>
  <c r="P65" i="4" a="1"/>
  <c r="P65" i="4" s="1"/>
  <c r="B60" i="4" s="1"/>
  <c r="T66" i="4" a="1"/>
  <c r="T66" i="4" s="1"/>
  <c r="T65" i="4" a="1"/>
  <c r="T65" i="4" s="1"/>
  <c r="B61" i="4" s="1"/>
  <c r="X66" i="4" a="1"/>
  <c r="X66" i="4" s="1"/>
  <c r="X65" i="4" a="1"/>
  <c r="X65" i="4" s="1"/>
  <c r="B62" i="4" s="1"/>
  <c r="L66" i="4" a="1"/>
  <c r="L66" i="4" s="1"/>
  <c r="L65" i="4" a="1"/>
  <c r="L65" i="4" s="1"/>
  <c r="B59" i="4" s="1"/>
  <c r="AB66" i="4" a="1"/>
  <c r="AB66" i="4" s="1"/>
  <c r="AB65" i="4" a="1"/>
  <c r="AB65" i="4" s="1"/>
  <c r="B56" i="4" s="1"/>
  <c r="AF66" i="4" a="1"/>
  <c r="AF66" i="4" s="1"/>
  <c r="AF65" i="4" a="1"/>
  <c r="AF65" i="4" s="1"/>
  <c r="B57" i="4" s="1"/>
  <c r="AF47" i="4" a="1"/>
  <c r="AF47" i="4" s="1"/>
  <c r="AF46" i="4" a="1"/>
  <c r="AF46" i="4" s="1"/>
  <c r="B38" i="4" s="1"/>
  <c r="L47" i="4" a="1"/>
  <c r="L47" i="4" s="1"/>
  <c r="L46" i="4" a="1"/>
  <c r="L46" i="4" s="1"/>
  <c r="B40" i="4" s="1"/>
  <c r="P47" i="4" a="1"/>
  <c r="P47" i="4" s="1"/>
  <c r="P46" i="4" a="1"/>
  <c r="P46" i="4" s="1"/>
  <c r="B41" i="4" s="1"/>
  <c r="AJ66" i="4" a="1"/>
  <c r="AJ66" i="4" s="1"/>
  <c r="AJ65" i="4" a="1"/>
  <c r="AJ65" i="4" s="1"/>
  <c r="B58" i="4" s="1"/>
  <c r="AJ47" i="4" a="1"/>
  <c r="AJ47" i="4" s="1"/>
  <c r="AJ46" i="4" a="1"/>
  <c r="AJ46" i="4" s="1"/>
  <c r="B39" i="4" s="1"/>
  <c r="X47" i="4" a="1"/>
  <c r="X47" i="4" s="1"/>
  <c r="X46" i="4" a="1"/>
  <c r="X46" i="4" s="1"/>
  <c r="B43" i="4" s="1"/>
  <c r="T46" i="4" a="1"/>
  <c r="T46" i="4" s="1"/>
  <c r="B42" i="4" s="1"/>
  <c r="T47" i="4" a="1"/>
  <c r="T47" i="4" s="1"/>
  <c r="P28" i="4" a="1"/>
  <c r="P28" i="4" s="1"/>
  <c r="B23" i="4" s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<sst xmlns="http://schemas.openxmlformats.org/spreadsheetml/2006/main" count="1052" uniqueCount="145">
  <si>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</si>
  <si>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</si>
  <si>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</si>
  <si>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</si>
  <si>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</si>
  <si>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</si>
  <si>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</si>
  <si>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</si>
  <si>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</si>
  <si>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</si>
  <si>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</si>
  <si>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</si>
  <si>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</si>
  <si>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</si>
  <si>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</si>
  <si>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</si>
  <si>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</si>
  <si>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</si>
  <si>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</si>
  <si>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</si>
  <si>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</si>
  <si>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</si>
  <si>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</si>
  <si>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</si>
  <si>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</si>
  <si>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</si>
  <si>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</si>
  <si>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</si>
  <si>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</si>
  <si>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</si>
  <si>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</si>
  <si>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</si>
  <si>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</si>
  <si>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</si>
  <si>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</si>
  <si>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</si>
  <si>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</si>
  <si>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</si>
  <si>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</si>
  <si>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</si>
  <si>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</si>
  <si>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</si>
  <si>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</si>
  <si>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</si>
  <si>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</si>
  <si>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</si>
  <si>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</si>
  <si>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</si>
  <si>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</si>
  <si>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</si>
  <si>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</si>
  <si>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</si>
  <si>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</si>
  <si>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</si>
  <si>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</si>
  <si>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</si>
  <si>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</si>
  <si>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</si>
  <si>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</si>
  <si>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</si>
  <si>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</si>
  <si>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</si>
  <si>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</si>
  <si>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</si>
  <si>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</si>
  <si>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</si>
  <si>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</si>
  <si>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</si>
  <si>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</si>
  <si>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</si>
  <si>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</si>
  <si>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</si>
  <si>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</si>
  <si>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</si>
  <si>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</si>
  <si>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</si>
  <si>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</si>
  <si>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</si>
  <si>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</si>
  <si>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</si>
  <si>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</si>
  <si>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</si>
  <si>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</si>
  <si>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</si>
  <si>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</si>
  <si>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</si>
  <si>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</si>
  <si>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</si>
  <si>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</si>
  <si>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</si>
  <si>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</si>
  <si>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</si>
  <si>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</si>
  <si>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</si>
  <si>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</si>
  <si>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</si>
  <si>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</si>
  <si>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</si>
  <si>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</si>
  <si>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</si>
  <si>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</si>
  <si>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</si>
  <si>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</si>
  <si>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</si>
  <si>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</si>
  <si>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</si>
  <si>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</si>
  <si>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</si>
  <si>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</si>
  <si>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</si>
  <si>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</si>
  <si>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</si>
  <si>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</si>
  <si>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</si>
  <si>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</si>
  <si>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</si>
  <si>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</si>
  <si>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</si>
  <si>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</si>
  <si>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A00B30C30</t>
  </si>
  <si>
    <t>A30B30C00</t>
  </si>
  <si>
    <t>71:51</t>
  </si>
  <si>
    <t>41:15.35</t>
  </si>
  <si>
    <t>40:27.76</t>
  </si>
  <si>
    <t>38:12.71</t>
  </si>
  <si>
    <t>36:26.44</t>
  </si>
  <si>
    <t>38:27.23</t>
  </si>
  <si>
    <t>36:17.17</t>
  </si>
  <si>
    <t>39:37.12</t>
  </si>
  <si>
    <t>44:37.24</t>
  </si>
  <si>
    <t>36:20.46</t>
  </si>
  <si>
    <t>38:14.24</t>
  </si>
  <si>
    <t>39:48.26</t>
  </si>
  <si>
    <t>40:03.12</t>
  </si>
  <si>
    <t>41:37.32</t>
  </si>
  <si>
    <t>51:30.75</t>
  </si>
  <si>
    <t>42:49.16</t>
  </si>
  <si>
    <t>44:53.32</t>
  </si>
  <si>
    <t>44:11.83</t>
  </si>
  <si>
    <t>43:02.28</t>
  </si>
  <si>
    <t>42:00.31</t>
  </si>
  <si>
    <t>44:42.91</t>
  </si>
  <si>
    <t>40:25.65</t>
  </si>
  <si>
    <t>42:05.46</t>
  </si>
  <si>
    <t>73:29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</si>
</sst>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1" fontId="2" fillId="3" borderId="0" xfId="2" applyNumberFormat="1" applyAlignment="1">
      <alignment horizontal="center"/>
    </xf>
    <xf numFmtId="1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166" fontId="2" fillId="3" borderId="1" xfId="2" applyNumberFormat="1" applyBorder="1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 Subray'!$K$4:$N$4</c:f>
              <c:strCache>
                <c:ptCount val="1"/>
                <c:pt idx="0">
                  <c:v>Subray-0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Subray'!$N$7:$N$37</c:f>
              <c:numCache>
                <c:formatCode>0.00</c:formatCode>
                <c:ptCount val="31"/>
                <c:pt idx="0">
                  <c:v>0</c:v>
                </c:pt>
                <c:pt idx="1">
                  <c:v>5.1171000000000001E-2</c:v>
                </c:pt>
                <c:pt idx="2">
                  <c:v>6.7517999999999995E-2</c:v>
                </c:pt>
                <c:pt idx="3">
                  <c:v>0.14218600000000001</c:v>
                </c:pt>
                <c:pt idx="4">
                  <c:v>0.305371</c:v>
                </c:pt>
                <c:pt idx="5">
                  <c:v>0.49157099999999998</c:v>
                </c:pt>
                <c:pt idx="6">
                  <c:v>0.67731300000000005</c:v>
                </c:pt>
                <c:pt idx="7">
                  <c:v>0.83100499999999999</c:v>
                </c:pt>
                <c:pt idx="8">
                  <c:v>0.94532000000000005</c:v>
                </c:pt>
                <c:pt idx="10">
                  <c:v>0</c:v>
                </c:pt>
                <c:pt idx="12">
                  <c:v>0.53112999999999999</c:v>
                </c:pt>
                <c:pt idx="13">
                  <c:v>0.65230600000000005</c:v>
                </c:pt>
                <c:pt idx="14">
                  <c:v>0.70009999999999994</c:v>
                </c:pt>
                <c:pt idx="15">
                  <c:v>0.69065299999999996</c:v>
                </c:pt>
                <c:pt idx="16">
                  <c:v>0.63983800000000002</c:v>
                </c:pt>
                <c:pt idx="17">
                  <c:v>0.55963499999999999</c:v>
                </c:pt>
                <c:pt idx="18">
                  <c:v>0.46056900000000001</c:v>
                </c:pt>
                <c:pt idx="20">
                  <c:v>0</c:v>
                </c:pt>
                <c:pt idx="22">
                  <c:v>0.44814599999999999</c:v>
                </c:pt>
                <c:pt idx="23">
                  <c:v>0.55755900000000003</c:v>
                </c:pt>
                <c:pt idx="24">
                  <c:v>0.60443800000000003</c:v>
                </c:pt>
                <c:pt idx="25">
                  <c:v>0.60608600000000001</c:v>
                </c:pt>
                <c:pt idx="26">
                  <c:v>0.57238599999999995</c:v>
                </c:pt>
                <c:pt idx="27">
                  <c:v>0.51247900000000002</c:v>
                </c:pt>
                <c:pt idx="28">
                  <c:v>0.44286599999999998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1-43D1-9F78-7A3D3834D868}"/>
            </c:ext>
          </c:extLst>
        </c:ser>
        <c:ser>
          <c:idx val="1"/>
          <c:order val="1"/>
          <c:tx>
            <c:strRef>
              <c:f>'3D Subray'!$AA$4:$AD$4</c:f>
              <c:strCache>
                <c:ptCount val="1"/>
                <c:pt idx="0">
                  <c:v>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Subray'!$AD$7:$AD$37</c:f>
              <c:numCache>
                <c:formatCode>0.00</c:formatCode>
                <c:ptCount val="31"/>
                <c:pt idx="0">
                  <c:v>0</c:v>
                </c:pt>
                <c:pt idx="1">
                  <c:v>2.2591079999999999</c:v>
                </c:pt>
                <c:pt idx="2">
                  <c:v>3.4458600000000001</c:v>
                </c:pt>
                <c:pt idx="3">
                  <c:v>3.970612</c:v>
                </c:pt>
                <c:pt idx="4">
                  <c:v>4.0936209999999997</c:v>
                </c:pt>
                <c:pt idx="5">
                  <c:v>3.8465319999999998</c:v>
                </c:pt>
                <c:pt idx="6">
                  <c:v>3.4488340000000002</c:v>
                </c:pt>
                <c:pt idx="7">
                  <c:v>3.675538</c:v>
                </c:pt>
                <c:pt idx="8">
                  <c:v>4.1949959999999997</c:v>
                </c:pt>
                <c:pt idx="10">
                  <c:v>0</c:v>
                </c:pt>
                <c:pt idx="12">
                  <c:v>13.908462999999999</c:v>
                </c:pt>
                <c:pt idx="13">
                  <c:v>14.455371</c:v>
                </c:pt>
                <c:pt idx="14">
                  <c:v>14.123585</c:v>
                </c:pt>
                <c:pt idx="15">
                  <c:v>14.547295</c:v>
                </c:pt>
                <c:pt idx="16">
                  <c:v>15.391361</c:v>
                </c:pt>
                <c:pt idx="17">
                  <c:v>14.71003</c:v>
                </c:pt>
                <c:pt idx="18">
                  <c:v>12.162329</c:v>
                </c:pt>
                <c:pt idx="20">
                  <c:v>0</c:v>
                </c:pt>
                <c:pt idx="22">
                  <c:v>8.725854</c:v>
                </c:pt>
                <c:pt idx="23">
                  <c:v>12.591419999999999</c:v>
                </c:pt>
                <c:pt idx="24">
                  <c:v>15.653560000000001</c:v>
                </c:pt>
                <c:pt idx="25">
                  <c:v>17.675809999999998</c:v>
                </c:pt>
                <c:pt idx="26">
                  <c:v>18.382249999999999</c:v>
                </c:pt>
                <c:pt idx="27">
                  <c:v>17.410630000000001</c:v>
                </c:pt>
                <c:pt idx="28">
                  <c:v>13.60615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1-43D1-9F78-7A3D3834D868}"/>
            </c:ext>
          </c:extLst>
        </c:ser>
        <c:ser>
          <c:idx val="2"/>
          <c:order val="2"/>
          <c:tx>
            <c:strRef>
              <c:f>'3D Subray'!$AE$4:$AH$4</c:f>
              <c:strCache>
                <c:ptCount val="1"/>
                <c:pt idx="0">
                  <c:v>Subplane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Subray'!$AH$7:$AH$37</c:f>
              <c:numCache>
                <c:formatCode>0.00</c:formatCode>
                <c:ptCount val="31"/>
                <c:pt idx="0">
                  <c:v>0</c:v>
                </c:pt>
                <c:pt idx="1">
                  <c:v>0.156333</c:v>
                </c:pt>
                <c:pt idx="2">
                  <c:v>0.55108999999999997</c:v>
                </c:pt>
                <c:pt idx="3">
                  <c:v>1.088957</c:v>
                </c:pt>
                <c:pt idx="4">
                  <c:v>1.6791860000000001</c:v>
                </c:pt>
                <c:pt idx="5">
                  <c:v>2.2126649999999999</c:v>
                </c:pt>
                <c:pt idx="6">
                  <c:v>2.5975760000000001</c:v>
                </c:pt>
                <c:pt idx="7">
                  <c:v>2.7596859999999999</c:v>
                </c:pt>
                <c:pt idx="8">
                  <c:v>2.657276</c:v>
                </c:pt>
                <c:pt idx="10">
                  <c:v>0</c:v>
                </c:pt>
                <c:pt idx="12">
                  <c:v>1.5953539999999999</c:v>
                </c:pt>
                <c:pt idx="13">
                  <c:v>1.8486830000000001</c:v>
                </c:pt>
                <c:pt idx="14">
                  <c:v>1.8825449999999999</c:v>
                </c:pt>
                <c:pt idx="15">
                  <c:v>1.7756449999999999</c:v>
                </c:pt>
                <c:pt idx="16">
                  <c:v>1.5826560000000001</c:v>
                </c:pt>
                <c:pt idx="17">
                  <c:v>1.337906</c:v>
                </c:pt>
                <c:pt idx="18">
                  <c:v>1.058786</c:v>
                </c:pt>
                <c:pt idx="20">
                  <c:v>0</c:v>
                </c:pt>
                <c:pt idx="22">
                  <c:v>1.361526</c:v>
                </c:pt>
                <c:pt idx="23">
                  <c:v>1.577555</c:v>
                </c:pt>
                <c:pt idx="24">
                  <c:v>1.6177109999999999</c:v>
                </c:pt>
                <c:pt idx="25">
                  <c:v>1.54881</c:v>
                </c:pt>
                <c:pt idx="26">
                  <c:v>1.411381</c:v>
                </c:pt>
                <c:pt idx="27">
                  <c:v>1.231576</c:v>
                </c:pt>
                <c:pt idx="28">
                  <c:v>1.0364640000000001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51-43D1-9F78-7A3D3834D868}"/>
            </c:ext>
          </c:extLst>
        </c:ser>
        <c:ser>
          <c:idx val="3"/>
          <c:order val="3"/>
          <c:tx>
            <c:v>Subplane CP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Subray'!$AL$7:$AL$37</c:f>
              <c:numCache>
                <c:formatCode>0.00</c:formatCode>
                <c:ptCount val="31"/>
                <c:pt idx="0">
                  <c:v>0</c:v>
                </c:pt>
                <c:pt idx="1">
                  <c:v>1.1828080000000001</c:v>
                </c:pt>
                <c:pt idx="2">
                  <c:v>1.2126840000000001</c:v>
                </c:pt>
                <c:pt idx="3">
                  <c:v>1.205214</c:v>
                </c:pt>
                <c:pt idx="4">
                  <c:v>1.2063839999999999</c:v>
                </c:pt>
                <c:pt idx="5">
                  <c:v>1.198493</c:v>
                </c:pt>
                <c:pt idx="6">
                  <c:v>1.159664</c:v>
                </c:pt>
                <c:pt idx="7">
                  <c:v>1.061353</c:v>
                </c:pt>
                <c:pt idx="8">
                  <c:v>0.89213699999999996</c:v>
                </c:pt>
                <c:pt idx="10">
                  <c:v>0</c:v>
                </c:pt>
                <c:pt idx="12">
                  <c:v>1.1055470000000001</c:v>
                </c:pt>
                <c:pt idx="13">
                  <c:v>1.030745</c:v>
                </c:pt>
                <c:pt idx="14">
                  <c:v>0.93490700000000004</c:v>
                </c:pt>
                <c:pt idx="15">
                  <c:v>0.81612700000000005</c:v>
                </c:pt>
                <c:pt idx="16">
                  <c:v>0.68097300000000005</c:v>
                </c:pt>
                <c:pt idx="17">
                  <c:v>0.53521200000000002</c:v>
                </c:pt>
                <c:pt idx="18">
                  <c:v>0.38347599999999998</c:v>
                </c:pt>
                <c:pt idx="20">
                  <c:v>0</c:v>
                </c:pt>
                <c:pt idx="22">
                  <c:v>0.80080499999999999</c:v>
                </c:pt>
                <c:pt idx="23">
                  <c:v>0.77003200000000005</c:v>
                </c:pt>
                <c:pt idx="24">
                  <c:v>0.70932499999999998</c:v>
                </c:pt>
                <c:pt idx="25">
                  <c:v>0.62497999999999998</c:v>
                </c:pt>
                <c:pt idx="26">
                  <c:v>0.52427000000000001</c:v>
                </c:pt>
                <c:pt idx="27">
                  <c:v>0.413101</c:v>
                </c:pt>
                <c:pt idx="28">
                  <c:v>0.30029499999999998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51-43D1-9F78-7A3D3834D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22672"/>
        <c:axId val="1124941600"/>
      </c:scatterChart>
      <c:valAx>
        <c:axId val="1124322672"/>
        <c:scaling>
          <c:orientation val="minMax"/>
          <c:max val="42.8399999999999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Rod 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41600"/>
        <c:crossesAt val="0"/>
        <c:crossBetween val="midCat"/>
        <c:majorUnit val="7.14"/>
      </c:valAx>
      <c:valAx>
        <c:axId val="11249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Maximum Power 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22672"/>
        <c:crossesAt val="0"/>
        <c:crossBetween val="midCat"/>
        <c:majorUnit val="5"/>
        <c:min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 Subray'!$K$4:$N$4</c:f>
              <c:strCache>
                <c:ptCount val="1"/>
                <c:pt idx="0">
                  <c:v>Subray-0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'3D Subray'!$H$46:$H$76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Subray'!$N$46:$N$76</c:f>
              <c:numCache>
                <c:formatCode>0.00</c:formatCode>
                <c:ptCount val="31"/>
                <c:pt idx="0">
                  <c:v>3.3799999999999998E-4</c:v>
                </c:pt>
                <c:pt idx="2">
                  <c:v>7.6520000000000005E-2</c:v>
                </c:pt>
                <c:pt idx="3">
                  <c:v>0.13514499999999999</c:v>
                </c:pt>
                <c:pt idx="4">
                  <c:v>0.26805800000000002</c:v>
                </c:pt>
                <c:pt idx="5">
                  <c:v>0.449104</c:v>
                </c:pt>
                <c:pt idx="6">
                  <c:v>0.64678500000000005</c:v>
                </c:pt>
                <c:pt idx="7">
                  <c:v>0.84697699999999998</c:v>
                </c:pt>
                <c:pt idx="8">
                  <c:v>1.0608610000000001</c:v>
                </c:pt>
                <c:pt idx="10">
                  <c:v>3.8900000000000002E-4</c:v>
                </c:pt>
                <c:pt idx="12">
                  <c:v>0.96064000000000005</c:v>
                </c:pt>
                <c:pt idx="13">
                  <c:v>1.3415049999999999</c:v>
                </c:pt>
                <c:pt idx="14">
                  <c:v>1.6012329999999999</c:v>
                </c:pt>
                <c:pt idx="15">
                  <c:v>1.7390110000000001</c:v>
                </c:pt>
                <c:pt idx="16">
                  <c:v>1.759746</c:v>
                </c:pt>
                <c:pt idx="17">
                  <c:v>1.677352</c:v>
                </c:pt>
                <c:pt idx="18">
                  <c:v>1.516478</c:v>
                </c:pt>
                <c:pt idx="20">
                  <c:v>5.2099999999999998E-4</c:v>
                </c:pt>
                <c:pt idx="22">
                  <c:v>0.91776100000000005</c:v>
                </c:pt>
                <c:pt idx="23">
                  <c:v>1.1653100000000001</c:v>
                </c:pt>
                <c:pt idx="24">
                  <c:v>1.280343</c:v>
                </c:pt>
                <c:pt idx="25">
                  <c:v>1.2974779999999999</c:v>
                </c:pt>
                <c:pt idx="26">
                  <c:v>1.2389380000000001</c:v>
                </c:pt>
                <c:pt idx="27">
                  <c:v>1.122746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A-4552-8291-D62075259076}"/>
            </c:ext>
          </c:extLst>
        </c:ser>
        <c:ser>
          <c:idx val="1"/>
          <c:order val="1"/>
          <c:tx>
            <c:strRef>
              <c:f>'3D Subray'!$AA$4:$AD$4</c:f>
              <c:strCache>
                <c:ptCount val="1"/>
                <c:pt idx="0">
                  <c:v>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Subray'!$AD$46:$AD$76</c:f>
              <c:numCache>
                <c:formatCode>0.00</c:formatCode>
                <c:ptCount val="31"/>
                <c:pt idx="0">
                  <c:v>3.3799999999999998E-4</c:v>
                </c:pt>
                <c:pt idx="2">
                  <c:v>3.1884510000000001</c:v>
                </c:pt>
                <c:pt idx="3">
                  <c:v>3.491047</c:v>
                </c:pt>
                <c:pt idx="4">
                  <c:v>3.424471</c:v>
                </c:pt>
                <c:pt idx="5">
                  <c:v>3.4134370000000001</c:v>
                </c:pt>
                <c:pt idx="6">
                  <c:v>3.613162</c:v>
                </c:pt>
                <c:pt idx="7">
                  <c:v>3.7849520000000001</c:v>
                </c:pt>
                <c:pt idx="8">
                  <c:v>3.9173580000000001</c:v>
                </c:pt>
                <c:pt idx="10">
                  <c:v>3.8900000000000002E-4</c:v>
                </c:pt>
                <c:pt idx="12">
                  <c:v>30.183116999999999</c:v>
                </c:pt>
                <c:pt idx="13">
                  <c:v>34.933926999999997</c:v>
                </c:pt>
                <c:pt idx="14">
                  <c:v>42.316526000000003</c:v>
                </c:pt>
                <c:pt idx="15">
                  <c:v>50.490592999999997</c:v>
                </c:pt>
                <c:pt idx="16">
                  <c:v>55.685191000000003</c:v>
                </c:pt>
                <c:pt idx="17">
                  <c:v>56.097034999999998</c:v>
                </c:pt>
                <c:pt idx="18">
                  <c:v>49.165795000000003</c:v>
                </c:pt>
                <c:pt idx="20">
                  <c:v>5.2099999999999998E-4</c:v>
                </c:pt>
                <c:pt idx="22">
                  <c:v>22.729054999999999</c:v>
                </c:pt>
                <c:pt idx="23">
                  <c:v>32.692762000000002</c:v>
                </c:pt>
                <c:pt idx="24">
                  <c:v>41.011974000000002</c:v>
                </c:pt>
                <c:pt idx="25">
                  <c:v>47.054385000000003</c:v>
                </c:pt>
                <c:pt idx="26">
                  <c:v>50.006262</c:v>
                </c:pt>
                <c:pt idx="27">
                  <c:v>48.725265999999998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9A-4552-8291-D62075259076}"/>
            </c:ext>
          </c:extLst>
        </c:ser>
        <c:ser>
          <c:idx val="2"/>
          <c:order val="2"/>
          <c:tx>
            <c:strRef>
              <c:f>'3D Subray'!$AE$4:$AH$4</c:f>
              <c:strCache>
                <c:ptCount val="1"/>
                <c:pt idx="0">
                  <c:v>Subplane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Subray'!$AH$46:$AH$76</c:f>
              <c:numCache>
                <c:formatCode>0.00</c:formatCode>
                <c:ptCount val="31"/>
                <c:pt idx="0">
                  <c:v>3.3799999999999998E-4</c:v>
                </c:pt>
                <c:pt idx="2">
                  <c:v>0.45590199999999997</c:v>
                </c:pt>
                <c:pt idx="3">
                  <c:v>0.91891100000000003</c:v>
                </c:pt>
                <c:pt idx="4">
                  <c:v>1.4535340000000001</c:v>
                </c:pt>
                <c:pt idx="5">
                  <c:v>1.9898830000000001</c:v>
                </c:pt>
                <c:pt idx="6">
                  <c:v>2.4689009999999998</c:v>
                </c:pt>
                <c:pt idx="7">
                  <c:v>2.831823</c:v>
                </c:pt>
                <c:pt idx="8">
                  <c:v>3.0141960000000001</c:v>
                </c:pt>
                <c:pt idx="10">
                  <c:v>3.8900000000000002E-4</c:v>
                </c:pt>
                <c:pt idx="12">
                  <c:v>3.70072</c:v>
                </c:pt>
                <c:pt idx="13">
                  <c:v>4.8593099999999998</c:v>
                </c:pt>
                <c:pt idx="14">
                  <c:v>5.5291610000000002</c:v>
                </c:pt>
                <c:pt idx="15">
                  <c:v>5.7603200000000001</c:v>
                </c:pt>
                <c:pt idx="16">
                  <c:v>5.6106049999999996</c:v>
                </c:pt>
                <c:pt idx="17">
                  <c:v>5.1342980000000003</c:v>
                </c:pt>
                <c:pt idx="18">
                  <c:v>4.3614920000000001</c:v>
                </c:pt>
                <c:pt idx="20">
                  <c:v>5.2099999999999998E-4</c:v>
                </c:pt>
                <c:pt idx="22">
                  <c:v>3.134471</c:v>
                </c:pt>
                <c:pt idx="23">
                  <c:v>3.7422360000000001</c:v>
                </c:pt>
                <c:pt idx="24">
                  <c:v>3.9376579999999999</c:v>
                </c:pt>
                <c:pt idx="25">
                  <c:v>3.853539</c:v>
                </c:pt>
                <c:pt idx="26">
                  <c:v>3.5749140000000001</c:v>
                </c:pt>
                <c:pt idx="27">
                  <c:v>3.1575989999999998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9A-4552-8291-D62075259076}"/>
            </c:ext>
          </c:extLst>
        </c:ser>
        <c:ser>
          <c:idx val="3"/>
          <c:order val="3"/>
          <c:tx>
            <c:v>Subplane CP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'3D Subray'!$H$7:$H$37</c:f>
              <c:numCache>
                <c:formatCode>General</c:formatCode>
                <c:ptCount val="31"/>
                <c:pt idx="0">
                  <c:v>0</c:v>
                </c:pt>
                <c:pt idx="1">
                  <c:v>1.4279999999999999</c:v>
                </c:pt>
                <c:pt idx="2">
                  <c:v>2.8559999999999999</c:v>
                </c:pt>
                <c:pt idx="3">
                  <c:v>4.2839999999999998</c:v>
                </c:pt>
                <c:pt idx="4">
                  <c:v>5.7119999999999997</c:v>
                </c:pt>
                <c:pt idx="5">
                  <c:v>7.14</c:v>
                </c:pt>
                <c:pt idx="6">
                  <c:v>8.5679999999999996</c:v>
                </c:pt>
                <c:pt idx="7">
                  <c:v>9.9959999999999987</c:v>
                </c:pt>
                <c:pt idx="8">
                  <c:v>11.423999999999999</c:v>
                </c:pt>
                <c:pt idx="9">
                  <c:v>12.852</c:v>
                </c:pt>
                <c:pt idx="10">
                  <c:v>14.28</c:v>
                </c:pt>
                <c:pt idx="11">
                  <c:v>15.707999999999998</c:v>
                </c:pt>
                <c:pt idx="12">
                  <c:v>17.135999999999999</c:v>
                </c:pt>
                <c:pt idx="13">
                  <c:v>18.564</c:v>
                </c:pt>
                <c:pt idx="14">
                  <c:v>19.991999999999997</c:v>
                </c:pt>
                <c:pt idx="15">
                  <c:v>21.419999999999998</c:v>
                </c:pt>
                <c:pt idx="16">
                  <c:v>22.847999999999999</c:v>
                </c:pt>
                <c:pt idx="17">
                  <c:v>24.276</c:v>
                </c:pt>
                <c:pt idx="18">
                  <c:v>25.704000000000001</c:v>
                </c:pt>
                <c:pt idx="19">
                  <c:v>27.131999999999998</c:v>
                </c:pt>
                <c:pt idx="20">
                  <c:v>28.56</c:v>
                </c:pt>
                <c:pt idx="21">
                  <c:v>29.988</c:v>
                </c:pt>
                <c:pt idx="22">
                  <c:v>31.415999999999997</c:v>
                </c:pt>
                <c:pt idx="23">
                  <c:v>32.844000000000001</c:v>
                </c:pt>
                <c:pt idx="24">
                  <c:v>34.271999999999998</c:v>
                </c:pt>
                <c:pt idx="25">
                  <c:v>35.699999999999996</c:v>
                </c:pt>
                <c:pt idx="26">
                  <c:v>37.128</c:v>
                </c:pt>
                <c:pt idx="27">
                  <c:v>38.555999999999997</c:v>
                </c:pt>
                <c:pt idx="28">
                  <c:v>39.983999999999995</c:v>
                </c:pt>
                <c:pt idx="29">
                  <c:v>41.411999999999999</c:v>
                </c:pt>
                <c:pt idx="30">
                  <c:v>42.839999999999996</c:v>
                </c:pt>
              </c:numCache>
            </c:numRef>
          </c:xVal>
          <c:yVal>
            <c:numRef>
              <c:f>'3D Subray'!$AL$46:$AL$76</c:f>
              <c:numCache>
                <c:formatCode>0.00</c:formatCode>
                <c:ptCount val="31"/>
                <c:pt idx="0">
                  <c:v>3.3799999999999998E-4</c:v>
                </c:pt>
                <c:pt idx="2">
                  <c:v>1.0242610000000001</c:v>
                </c:pt>
                <c:pt idx="3">
                  <c:v>1.0293239999999999</c:v>
                </c:pt>
                <c:pt idx="4">
                  <c:v>1.0520210000000001</c:v>
                </c:pt>
                <c:pt idx="5">
                  <c:v>1.0825689999999999</c:v>
                </c:pt>
                <c:pt idx="6">
                  <c:v>1.101613</c:v>
                </c:pt>
                <c:pt idx="7">
                  <c:v>1.0823659999999999</c:v>
                </c:pt>
                <c:pt idx="8">
                  <c:v>0.99176399999999998</c:v>
                </c:pt>
                <c:pt idx="10">
                  <c:v>3.8900000000000002E-4</c:v>
                </c:pt>
                <c:pt idx="12">
                  <c:v>2.7746710000000001</c:v>
                </c:pt>
                <c:pt idx="13">
                  <c:v>2.8322940000000001</c:v>
                </c:pt>
                <c:pt idx="14">
                  <c:v>2.7974779999999999</c:v>
                </c:pt>
                <c:pt idx="15">
                  <c:v>2.64575</c:v>
                </c:pt>
                <c:pt idx="16">
                  <c:v>2.3790300000000002</c:v>
                </c:pt>
                <c:pt idx="17">
                  <c:v>2.0037690000000001</c:v>
                </c:pt>
                <c:pt idx="18">
                  <c:v>1.5299499999999999</c:v>
                </c:pt>
                <c:pt idx="20">
                  <c:v>5.2099999999999998E-4</c:v>
                </c:pt>
                <c:pt idx="22">
                  <c:v>1.8717950000000001</c:v>
                </c:pt>
                <c:pt idx="23">
                  <c:v>1.842908</c:v>
                </c:pt>
                <c:pt idx="24">
                  <c:v>1.7332749999999999</c:v>
                </c:pt>
                <c:pt idx="25">
                  <c:v>1.5548709999999999</c:v>
                </c:pt>
                <c:pt idx="26">
                  <c:v>1.3211010000000001</c:v>
                </c:pt>
                <c:pt idx="27">
                  <c:v>1.052273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A-4552-8291-D62075259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22672"/>
        <c:axId val="1124941600"/>
      </c:scatterChart>
      <c:valAx>
        <c:axId val="1124322672"/>
        <c:scaling>
          <c:orientation val="minMax"/>
          <c:max val="42.8399999999999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Rod 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41600"/>
        <c:crossesAt val="0"/>
        <c:crossBetween val="midCat"/>
        <c:majorUnit val="7.14"/>
      </c:valAx>
      <c:valAx>
        <c:axId val="11249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Maximum Power 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22672"/>
        <c:crossesAt val="0"/>
        <c:crossBetween val="midCat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986B0E-A50E-446F-8197-0A3B66BD34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615E81-C2CD-4A50-9C77-FE50691EF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A31" zoomScale="80" zoomScaleNormal="80" workbookViewId="0">
      <selection activeCell="AD54" sqref="AD54:AD64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8" t="s">
        <v>30</v>
      </c>
      <c r="L14" s="48"/>
      <c r="M14" s="48"/>
      <c r="N14" s="48"/>
      <c r="O14" s="46" t="s">
        <v>31</v>
      </c>
      <c r="P14" s="46"/>
      <c r="Q14" s="46"/>
      <c r="R14" s="46"/>
      <c r="S14" s="48" t="s">
        <v>32</v>
      </c>
      <c r="T14" s="48"/>
      <c r="U14" s="48"/>
      <c r="V14" s="48"/>
      <c r="W14" s="46" t="s">
        <v>33</v>
      </c>
      <c r="X14" s="46"/>
      <c r="Y14" s="46"/>
      <c r="Z14" s="46"/>
      <c r="AA14" s="48" t="s">
        <v>34</v>
      </c>
      <c r="AB14" s="48"/>
      <c r="AC14" s="48"/>
      <c r="AD14" s="48"/>
      <c r="AE14" s="46" t="s">
        <v>35</v>
      </c>
      <c r="AF14" s="46"/>
      <c r="AG14" s="46"/>
      <c r="AH14" s="46"/>
      <c r="AI14" s="48" t="s">
        <v>36</v>
      </c>
      <c r="AJ14" s="48"/>
      <c r="AK14" s="48"/>
      <c r="AL14" s="48"/>
    </row>
    <row r="15" spans="4:38" x14ac:dyDescent="0.25">
      <c r="H15" t="s">
        <v>48</v>
      </c>
      <c r="J15" s="8" t="s">
        <v>41</v>
      </c>
      <c r="K15" s="47" t="s">
        <v>41</v>
      </c>
      <c r="L15" s="47"/>
      <c r="M15" s="51" t="s">
        <v>38</v>
      </c>
      <c r="N15" s="51"/>
      <c r="O15" s="50" t="s">
        <v>41</v>
      </c>
      <c r="P15" s="50"/>
      <c r="Q15" s="46" t="s">
        <v>38</v>
      </c>
      <c r="R15" s="46"/>
      <c r="S15" s="47" t="s">
        <v>41</v>
      </c>
      <c r="T15" s="47"/>
      <c r="U15" s="48" t="s">
        <v>38</v>
      </c>
      <c r="V15" s="48"/>
      <c r="W15" s="50" t="s">
        <v>41</v>
      </c>
      <c r="X15" s="50"/>
      <c r="Y15" s="46" t="s">
        <v>38</v>
      </c>
      <c r="Z15" s="46"/>
      <c r="AA15" s="47" t="s">
        <v>41</v>
      </c>
      <c r="AB15" s="47"/>
      <c r="AC15" s="48" t="s">
        <v>38</v>
      </c>
      <c r="AD15" s="48"/>
      <c r="AE15" s="50" t="s">
        <v>41</v>
      </c>
      <c r="AF15" s="50"/>
      <c r="AG15" s="46" t="s">
        <v>38</v>
      </c>
      <c r="AH15" s="46"/>
      <c r="AI15" s="47" t="s">
        <v>41</v>
      </c>
      <c r="AJ15" s="47"/>
      <c r="AK15" s="48" t="s">
        <v>38</v>
      </c>
      <c r="AL15" s="48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49" t="s">
        <v>61</v>
      </c>
      <c r="C17" s="49" t="s">
        <v>38</v>
      </c>
      <c r="D17" s="49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49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8" t="s">
        <v>30</v>
      </c>
      <c r="L32" s="48"/>
      <c r="M32" s="48"/>
      <c r="N32" s="48"/>
      <c r="O32" s="46" t="s">
        <v>31</v>
      </c>
      <c r="P32" s="46"/>
      <c r="Q32" s="46"/>
      <c r="R32" s="46"/>
      <c r="S32" s="48" t="s">
        <v>32</v>
      </c>
      <c r="T32" s="48"/>
      <c r="U32" s="48"/>
      <c r="V32" s="48"/>
      <c r="W32" s="46" t="s">
        <v>33</v>
      </c>
      <c r="X32" s="46"/>
      <c r="Y32" s="46"/>
      <c r="Z32" s="46"/>
      <c r="AA32" s="48" t="s">
        <v>34</v>
      </c>
      <c r="AB32" s="48"/>
      <c r="AC32" s="48"/>
      <c r="AD32" s="48"/>
      <c r="AE32" s="46" t="s">
        <v>35</v>
      </c>
      <c r="AF32" s="46"/>
      <c r="AG32" s="46"/>
      <c r="AH32" s="46"/>
      <c r="AI32" s="48" t="s">
        <v>36</v>
      </c>
      <c r="AJ32" s="48"/>
      <c r="AK32" s="48"/>
      <c r="AL32" s="48"/>
    </row>
    <row r="33" spans="1:38" x14ac:dyDescent="0.25">
      <c r="H33" t="s">
        <v>37</v>
      </c>
      <c r="J33" s="8" t="s">
        <v>41</v>
      </c>
      <c r="K33" s="47" t="s">
        <v>41</v>
      </c>
      <c r="L33" s="47"/>
      <c r="M33" s="51" t="s">
        <v>38</v>
      </c>
      <c r="N33" s="51"/>
      <c r="O33" s="50" t="s">
        <v>41</v>
      </c>
      <c r="P33" s="50"/>
      <c r="Q33" s="46" t="s">
        <v>38</v>
      </c>
      <c r="R33" s="46"/>
      <c r="S33" s="47" t="s">
        <v>41</v>
      </c>
      <c r="T33" s="47"/>
      <c r="U33" s="48" t="s">
        <v>38</v>
      </c>
      <c r="V33" s="48"/>
      <c r="W33" s="50" t="s">
        <v>41</v>
      </c>
      <c r="X33" s="50"/>
      <c r="Y33" s="46" t="s">
        <v>38</v>
      </c>
      <c r="Z33" s="46"/>
      <c r="AA33" s="47" t="s">
        <v>41</v>
      </c>
      <c r="AB33" s="47"/>
      <c r="AC33" s="48" t="s">
        <v>38</v>
      </c>
      <c r="AD33" s="48"/>
      <c r="AE33" s="50" t="s">
        <v>41</v>
      </c>
      <c r="AF33" s="50"/>
      <c r="AG33" s="46" t="s">
        <v>38</v>
      </c>
      <c r="AH33" s="46"/>
      <c r="AI33" s="47" t="s">
        <v>41</v>
      </c>
      <c r="AJ33" s="47"/>
      <c r="AK33" s="48" t="s">
        <v>38</v>
      </c>
      <c r="AL33" s="48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49" t="s">
        <v>61</v>
      </c>
      <c r="C35" s="49" t="s">
        <v>38</v>
      </c>
      <c r="D35" s="49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49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/>
      <c r="F37" s="25"/>
      <c r="G37" s="25"/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19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0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/>
      <c r="F38" s="25"/>
      <c r="G38" s="25"/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19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0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/>
      <c r="F39" s="25"/>
      <c r="G39" s="25"/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19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0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/>
      <c r="F40" s="25"/>
      <c r="G40" s="25"/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19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0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/>
      <c r="F41" s="25"/>
      <c r="G41" s="25"/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19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0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/>
      <c r="F42" s="25"/>
      <c r="G42" s="25"/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19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0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/>
      <c r="F43" s="25"/>
      <c r="G43" s="25"/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19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0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19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0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8" t="s">
        <v>30</v>
      </c>
      <c r="L51" s="48"/>
      <c r="M51" s="48"/>
      <c r="N51" s="48"/>
      <c r="O51" s="46" t="s">
        <v>31</v>
      </c>
      <c r="P51" s="46"/>
      <c r="Q51" s="46"/>
      <c r="R51" s="46"/>
      <c r="S51" s="48" t="s">
        <v>32</v>
      </c>
      <c r="T51" s="48"/>
      <c r="U51" s="48"/>
      <c r="V51" s="48"/>
      <c r="W51" s="46" t="s">
        <v>33</v>
      </c>
      <c r="X51" s="46"/>
      <c r="Y51" s="46"/>
      <c r="Z51" s="46"/>
      <c r="AA51" s="48" t="s">
        <v>34</v>
      </c>
      <c r="AB51" s="48"/>
      <c r="AC51" s="48"/>
      <c r="AD51" s="48"/>
      <c r="AE51" s="46" t="s">
        <v>35</v>
      </c>
      <c r="AF51" s="46"/>
      <c r="AG51" s="46"/>
      <c r="AH51" s="46"/>
      <c r="AI51" s="48" t="s">
        <v>36</v>
      </c>
      <c r="AJ51" s="48"/>
      <c r="AK51" s="48"/>
      <c r="AL51" s="48"/>
    </row>
    <row r="52" spans="1:38" x14ac:dyDescent="0.25">
      <c r="H52" t="s">
        <v>45</v>
      </c>
      <c r="J52" s="8" t="s">
        <v>41</v>
      </c>
      <c r="K52" s="47" t="s">
        <v>41</v>
      </c>
      <c r="L52" s="47"/>
      <c r="M52" s="51" t="s">
        <v>38</v>
      </c>
      <c r="N52" s="51"/>
      <c r="O52" s="50" t="s">
        <v>41</v>
      </c>
      <c r="P52" s="50"/>
      <c r="Q52" s="46" t="s">
        <v>38</v>
      </c>
      <c r="R52" s="46"/>
      <c r="S52" s="47" t="s">
        <v>41</v>
      </c>
      <c r="T52" s="47"/>
      <c r="U52" s="48" t="s">
        <v>38</v>
      </c>
      <c r="V52" s="48"/>
      <c r="W52" s="50" t="s">
        <v>41</v>
      </c>
      <c r="X52" s="50"/>
      <c r="Y52" s="46" t="s">
        <v>38</v>
      </c>
      <c r="Z52" s="46"/>
      <c r="AA52" s="47" t="s">
        <v>41</v>
      </c>
      <c r="AB52" s="47"/>
      <c r="AC52" s="48" t="s">
        <v>38</v>
      </c>
      <c r="AD52" s="48"/>
      <c r="AE52" s="50" t="s">
        <v>41</v>
      </c>
      <c r="AF52" s="50"/>
      <c r="AG52" s="46" t="s">
        <v>38</v>
      </c>
      <c r="AH52" s="46"/>
      <c r="AI52" s="47" t="s">
        <v>41</v>
      </c>
      <c r="AJ52" s="47"/>
      <c r="AK52" s="48" t="s">
        <v>38</v>
      </c>
      <c r="AL52" s="48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49" t="s">
        <v>61</v>
      </c>
      <c r="C54" s="49" t="s">
        <v>38</v>
      </c>
      <c r="D54" s="49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9.9999999999999995E-7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49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1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2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23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4.4695359999999997</v>
      </c>
      <c r="AE55" s="12">
        <v>1.067518</v>
      </c>
      <c r="AF55" s="17">
        <f t="shared" ref="AF55:AF64" si="24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8.6460304444444436</v>
      </c>
      <c r="D56" s="25">
        <f>AD65</f>
        <v>25.989083999999998</v>
      </c>
      <c r="E56" s="2"/>
      <c r="F56" s="25"/>
      <c r="G56" s="25"/>
      <c r="I56">
        <v>2</v>
      </c>
      <c r="J56" s="6">
        <v>1.0774630000000001</v>
      </c>
      <c r="K56" s="10">
        <v>1.0771310000000001</v>
      </c>
      <c r="L56" s="14">
        <f t="shared" si="21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2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25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23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26">IF(AA56="","",IF($J56="","",(AA56-$J56)*100000))</f>
        <v>-810.60000000001685</v>
      </c>
      <c r="AC56" s="19">
        <v>4.7484669999999998</v>
      </c>
      <c r="AD56" s="19">
        <v>12.696300000000001</v>
      </c>
      <c r="AE56" s="12">
        <v>1.07548</v>
      </c>
      <c r="AF56" s="17">
        <f t="shared" si="24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27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/>
      <c r="F57" s="25"/>
      <c r="G57" s="25"/>
      <c r="I57">
        <v>3</v>
      </c>
      <c r="J57" s="6">
        <v>1.0877699999999999</v>
      </c>
      <c r="K57" s="10">
        <v>1.0872409999999999</v>
      </c>
      <c r="L57" s="14">
        <f t="shared" si="21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2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25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23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26"/>
        <v>-1368.7999999999922</v>
      </c>
      <c r="AC57" s="19">
        <v>7.7146739999999996</v>
      </c>
      <c r="AD57" s="19">
        <v>21.297630000000002</v>
      </c>
      <c r="AE57" s="12">
        <v>1.0848690000000001</v>
      </c>
      <c r="AF57" s="17">
        <f t="shared" si="24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27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/>
      <c r="F58" s="25"/>
      <c r="G58" s="25"/>
      <c r="I58">
        <v>4</v>
      </c>
      <c r="J58" s="6">
        <v>1.0991919999999999</v>
      </c>
      <c r="K58" s="10">
        <v>1.098471</v>
      </c>
      <c r="L58" s="14">
        <f t="shared" si="21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2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25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23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26"/>
        <v>-1918.0999999999892</v>
      </c>
      <c r="AC58" s="19">
        <v>10.326420000000001</v>
      </c>
      <c r="AD58" s="19">
        <v>29.418970000000002</v>
      </c>
      <c r="AE58" s="12">
        <v>1.095596</v>
      </c>
      <c r="AF58" s="17">
        <f t="shared" si="24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27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/>
      <c r="F59" s="25"/>
      <c r="G59" s="25"/>
      <c r="I59">
        <v>5</v>
      </c>
      <c r="J59" s="6">
        <v>1.1116029999999999</v>
      </c>
      <c r="K59" s="10">
        <v>1.110716</v>
      </c>
      <c r="L59" s="14">
        <f t="shared" si="21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2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25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23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26"/>
        <v>-2399.99999999998</v>
      </c>
      <c r="AC59" s="19">
        <v>12.24628</v>
      </c>
      <c r="AD59" s="19">
        <v>36.00215</v>
      </c>
      <c r="AE59" s="12">
        <v>1.1075550000000001</v>
      </c>
      <c r="AF59" s="17">
        <f t="shared" si="24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27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/>
      <c r="F60" s="25"/>
      <c r="G60" s="25"/>
      <c r="I60">
        <v>6</v>
      </c>
      <c r="J60" s="6">
        <v>1.1249499999999999</v>
      </c>
      <c r="K60" s="10">
        <v>1.1239250000000001</v>
      </c>
      <c r="L60" s="14">
        <f t="shared" si="21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2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25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23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26"/>
        <v>-2737.7999999999902</v>
      </c>
      <c r="AC60" s="19">
        <v>13.120649999999999</v>
      </c>
      <c r="AD60" s="19">
        <v>39.828629999999997</v>
      </c>
      <c r="AE60" s="12">
        <v>1.120708</v>
      </c>
      <c r="AF60" s="17">
        <f t="shared" si="24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27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/>
      <c r="F61" s="25"/>
      <c r="G61" s="25"/>
      <c r="I61">
        <v>7</v>
      </c>
      <c r="J61" s="6">
        <v>1.1392469999999999</v>
      </c>
      <c r="K61" s="10">
        <v>1.1381270000000001</v>
      </c>
      <c r="L61" s="14">
        <f t="shared" si="21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2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25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23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26"/>
        <v>-2819.599999999989</v>
      </c>
      <c r="AC61" s="19">
        <v>12.54555</v>
      </c>
      <c r="AD61" s="19">
        <v>39.382390000000001</v>
      </c>
      <c r="AE61" s="12">
        <v>1.135089</v>
      </c>
      <c r="AF61" s="17">
        <f t="shared" si="24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27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/>
      <c r="F62" s="25"/>
      <c r="G62" s="25"/>
      <c r="I62">
        <v>8</v>
      </c>
      <c r="J62" s="6">
        <v>1.154685</v>
      </c>
      <c r="K62" s="10">
        <v>1.153516</v>
      </c>
      <c r="L62" s="14">
        <f t="shared" si="21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2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25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23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26"/>
        <v>-2478.0000000000023</v>
      </c>
      <c r="AC62" s="19">
        <v>10.07649</v>
      </c>
      <c r="AD62" s="19">
        <v>32.802230000000002</v>
      </c>
      <c r="AE62" s="12">
        <v>1.1509199999999999</v>
      </c>
      <c r="AF62" s="17">
        <f t="shared" si="24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27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1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2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23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18.003920000000001</v>
      </c>
      <c r="AE63" s="12">
        <v>1.1689050000000001</v>
      </c>
      <c r="AF63" s="17">
        <f t="shared" si="24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1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2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25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23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26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24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27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8.6460304444444436</v>
      </c>
      <c r="AD65" s="19">
        <f>AVERAGE(AD55:AD63)</f>
        <v>25.989083999999998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10.111218714285712</v>
      </c>
      <c r="AD66" s="19">
        <f>AVERAGE(AD56:AD62)</f>
        <v>30.204042857142863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8" t="s">
        <v>30</v>
      </c>
      <c r="L70" s="48"/>
      <c r="M70" s="48"/>
      <c r="N70" s="48"/>
      <c r="O70" s="46" t="s">
        <v>31</v>
      </c>
      <c r="P70" s="46"/>
      <c r="Q70" s="46"/>
      <c r="R70" s="46"/>
      <c r="S70" s="48" t="s">
        <v>32</v>
      </c>
      <c r="T70" s="48"/>
      <c r="U70" s="48"/>
      <c r="V70" s="48"/>
      <c r="W70" s="46" t="s">
        <v>33</v>
      </c>
      <c r="X70" s="46"/>
      <c r="Y70" s="46"/>
      <c r="Z70" s="46"/>
      <c r="AA70" s="48" t="s">
        <v>34</v>
      </c>
      <c r="AB70" s="48"/>
      <c r="AC70" s="48"/>
      <c r="AD70" s="48"/>
      <c r="AE70" s="46" t="s">
        <v>35</v>
      </c>
      <c r="AF70" s="46"/>
      <c r="AG70" s="46"/>
      <c r="AH70" s="46"/>
      <c r="AI70" s="48" t="s">
        <v>36</v>
      </c>
      <c r="AJ70" s="48"/>
      <c r="AK70" s="48"/>
      <c r="AL70" s="48"/>
    </row>
    <row r="71" spans="1:38" x14ac:dyDescent="0.25">
      <c r="H71" t="s">
        <v>63</v>
      </c>
      <c r="J71" s="8" t="s">
        <v>41</v>
      </c>
      <c r="K71" s="47" t="s">
        <v>41</v>
      </c>
      <c r="L71" s="47"/>
      <c r="M71" s="51" t="s">
        <v>38</v>
      </c>
      <c r="N71" s="51"/>
      <c r="O71" s="50" t="s">
        <v>41</v>
      </c>
      <c r="P71" s="50"/>
      <c r="Q71" s="46" t="s">
        <v>38</v>
      </c>
      <c r="R71" s="46"/>
      <c r="S71" s="47" t="s">
        <v>41</v>
      </c>
      <c r="T71" s="47"/>
      <c r="U71" s="48" t="s">
        <v>38</v>
      </c>
      <c r="V71" s="48"/>
      <c r="W71" s="50" t="s">
        <v>41</v>
      </c>
      <c r="X71" s="50"/>
      <c r="Y71" s="46" t="s">
        <v>38</v>
      </c>
      <c r="Z71" s="46"/>
      <c r="AA71" s="47" t="s">
        <v>41</v>
      </c>
      <c r="AB71" s="47"/>
      <c r="AC71" s="48" t="s">
        <v>38</v>
      </c>
      <c r="AD71" s="48"/>
      <c r="AE71" s="50" t="s">
        <v>41</v>
      </c>
      <c r="AF71" s="50"/>
      <c r="AG71" s="46" t="s">
        <v>38</v>
      </c>
      <c r="AH71" s="46"/>
      <c r="AI71" s="47" t="s">
        <v>41</v>
      </c>
      <c r="AJ71" s="47"/>
      <c r="AK71" s="48" t="s">
        <v>38</v>
      </c>
      <c r="AL71" s="48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49" t="s">
        <v>61</v>
      </c>
      <c r="C73" s="49" t="s">
        <v>38</v>
      </c>
      <c r="D73" s="49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49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28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29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30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31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/>
      <c r="F75" s="25"/>
      <c r="G75" s="25"/>
      <c r="I75">
        <v>2</v>
      </c>
      <c r="J75" s="6">
        <v>1.1896549999999999</v>
      </c>
      <c r="K75" s="10">
        <v>1.1896150000000001</v>
      </c>
      <c r="L75" s="14">
        <f t="shared" si="28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32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33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34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35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36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37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/>
      <c r="F76" s="25"/>
      <c r="G76" s="25"/>
      <c r="I76">
        <v>3</v>
      </c>
      <c r="J76" s="6">
        <v>1.19048</v>
      </c>
      <c r="K76" s="10">
        <v>1.1904189999999999</v>
      </c>
      <c r="L76" s="14">
        <f t="shared" si="28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32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33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34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35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36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37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/>
      <c r="F77" s="25"/>
      <c r="G77" s="25"/>
      <c r="I77">
        <v>4</v>
      </c>
      <c r="J77" s="6">
        <v>1.1913530000000001</v>
      </c>
      <c r="K77" s="10">
        <v>1.191276</v>
      </c>
      <c r="L77" s="14">
        <f t="shared" si="28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32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33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34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35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36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37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/>
      <c r="F78" s="25"/>
      <c r="G78" s="25"/>
      <c r="I78">
        <v>5</v>
      </c>
      <c r="J78" s="6">
        <v>1.1922710000000001</v>
      </c>
      <c r="K78" s="10">
        <v>1.1921809999999999</v>
      </c>
      <c r="L78" s="14">
        <f t="shared" si="28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32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33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34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35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36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37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/>
      <c r="F79" s="25"/>
      <c r="G79" s="25"/>
      <c r="I79">
        <v>6</v>
      </c>
      <c r="J79" s="6">
        <v>1.193238</v>
      </c>
      <c r="K79" s="10">
        <v>1.1931389999999999</v>
      </c>
      <c r="L79" s="14">
        <f t="shared" si="28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32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33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34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35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36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37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/>
      <c r="F80" s="25"/>
      <c r="G80" s="25"/>
      <c r="I80">
        <v>7</v>
      </c>
      <c r="J80" s="6">
        <v>1.194266</v>
      </c>
      <c r="K80" s="10">
        <v>1.1941630000000001</v>
      </c>
      <c r="L80" s="14">
        <f t="shared" si="28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32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33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34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35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36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37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/>
      <c r="F81" s="25"/>
      <c r="G81" s="25"/>
      <c r="I81">
        <v>8</v>
      </c>
      <c r="J81" s="6">
        <v>1.1953830000000001</v>
      </c>
      <c r="K81" s="10">
        <v>1.1952799999999999</v>
      </c>
      <c r="L81" s="14">
        <f t="shared" si="28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32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33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34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35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36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37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28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33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35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37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28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32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33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34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35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36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37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E51:AH51"/>
    <mergeCell ref="K33:L33"/>
    <mergeCell ref="O33:P33"/>
    <mergeCell ref="S33:T33"/>
    <mergeCell ref="W33:X33"/>
    <mergeCell ref="AA33:AB33"/>
    <mergeCell ref="AE33:AF33"/>
    <mergeCell ref="Y52:Z52"/>
    <mergeCell ref="AA52:AB52"/>
    <mergeCell ref="K51:N51"/>
    <mergeCell ref="O51:R51"/>
    <mergeCell ref="S51:V51"/>
    <mergeCell ref="W51:Z51"/>
    <mergeCell ref="AA51:AD51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S70:V70"/>
    <mergeCell ref="W70:Z70"/>
    <mergeCell ref="AA70:AD70"/>
    <mergeCell ref="AE70:AH70"/>
    <mergeCell ref="AI70:AL70"/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4" zoomScale="85" zoomScaleNormal="85" workbookViewId="0">
      <selection activeCell="AH57" sqref="AH57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9" t="s">
        <v>67</v>
      </c>
      <c r="M1" s="59"/>
      <c r="N1" s="52" t="s">
        <v>30</v>
      </c>
      <c r="O1" s="52"/>
      <c r="P1" s="52"/>
      <c r="Q1" s="46" t="s">
        <v>31</v>
      </c>
      <c r="R1" s="46"/>
      <c r="S1" s="46"/>
      <c r="T1" s="52" t="s">
        <v>32</v>
      </c>
      <c r="U1" s="52"/>
      <c r="V1" s="52"/>
      <c r="W1" s="46" t="s">
        <v>33</v>
      </c>
      <c r="X1" s="46"/>
      <c r="Y1" s="46"/>
      <c r="Z1" s="52" t="s">
        <v>34</v>
      </c>
      <c r="AA1" s="52"/>
      <c r="AB1" s="52"/>
      <c r="AC1" s="46" t="s">
        <v>35</v>
      </c>
      <c r="AD1" s="46"/>
      <c r="AE1" s="46"/>
      <c r="AF1" s="52" t="s">
        <v>62</v>
      </c>
      <c r="AG1" s="52"/>
      <c r="AH1" s="52"/>
    </row>
    <row r="2" spans="1:34" x14ac:dyDescent="0.25">
      <c r="L2" s="60" t="s">
        <v>65</v>
      </c>
      <c r="M2" s="59" t="s">
        <v>66</v>
      </c>
      <c r="N2" s="53" t="s">
        <v>65</v>
      </c>
      <c r="O2" s="54" t="s">
        <v>66</v>
      </c>
      <c r="P2" s="55" t="s">
        <v>68</v>
      </c>
      <c r="Q2" s="56" t="s">
        <v>65</v>
      </c>
      <c r="R2" s="57" t="s">
        <v>66</v>
      </c>
      <c r="S2" s="58" t="s">
        <v>68</v>
      </c>
      <c r="T2" s="53" t="s">
        <v>65</v>
      </c>
      <c r="U2" s="54" t="s">
        <v>66</v>
      </c>
      <c r="V2" s="55" t="s">
        <v>68</v>
      </c>
      <c r="W2" s="56" t="s">
        <v>65</v>
      </c>
      <c r="X2" s="57" t="s">
        <v>66</v>
      </c>
      <c r="Y2" s="58" t="s">
        <v>68</v>
      </c>
      <c r="Z2" s="53" t="s">
        <v>65</v>
      </c>
      <c r="AA2" s="54" t="s">
        <v>66</v>
      </c>
      <c r="AB2" s="55" t="s">
        <v>68</v>
      </c>
      <c r="AC2" s="56" t="s">
        <v>65</v>
      </c>
      <c r="AD2" s="57" t="s">
        <v>66</v>
      </c>
      <c r="AE2" s="58" t="s">
        <v>68</v>
      </c>
      <c r="AF2" s="53" t="s">
        <v>65</v>
      </c>
      <c r="AG2" s="54" t="s">
        <v>66</v>
      </c>
      <c r="AH2" s="55" t="s">
        <v>68</v>
      </c>
    </row>
    <row r="3" spans="1:34" x14ac:dyDescent="0.25">
      <c r="L3" s="60"/>
      <c r="M3" s="59"/>
      <c r="N3" s="53"/>
      <c r="O3" s="54"/>
      <c r="P3" s="55"/>
      <c r="Q3" s="56"/>
      <c r="R3" s="57"/>
      <c r="S3" s="58"/>
      <c r="T3" s="53"/>
      <c r="U3" s="54"/>
      <c r="V3" s="55"/>
      <c r="W3" s="56"/>
      <c r="X3" s="57"/>
      <c r="Y3" s="58"/>
      <c r="Z3" s="53"/>
      <c r="AA3" s="54"/>
      <c r="AB3" s="55"/>
      <c r="AC3" s="56"/>
      <c r="AD3" s="57"/>
      <c r="AE3" s="58"/>
      <c r="AF3" s="53"/>
      <c r="AG3" s="54"/>
      <c r="AH3" s="55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74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75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76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77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78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79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80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81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82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83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84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85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86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87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88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89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90</v>
      </c>
      <c r="F21" s="26">
        <f t="shared" si="1"/>
        <v>664.82</v>
      </c>
      <c r="J21" t="s">
        <v>73</v>
      </c>
      <c r="L21" s="59" t="s">
        <v>67</v>
      </c>
      <c r="M21" s="59"/>
      <c r="N21" s="52" t="s">
        <v>30</v>
      </c>
      <c r="O21" s="52"/>
      <c r="P21" s="52"/>
      <c r="Q21" s="46" t="s">
        <v>31</v>
      </c>
      <c r="R21" s="46"/>
      <c r="S21" s="46"/>
      <c r="T21" s="52" t="s">
        <v>32</v>
      </c>
      <c r="U21" s="52"/>
      <c r="V21" s="52"/>
      <c r="W21" s="46" t="s">
        <v>33</v>
      </c>
      <c r="X21" s="46"/>
      <c r="Y21" s="46"/>
      <c r="Z21" s="52" t="s">
        <v>34</v>
      </c>
      <c r="AA21" s="52"/>
      <c r="AB21" s="52"/>
      <c r="AC21" s="46" t="s">
        <v>35</v>
      </c>
      <c r="AD21" s="46"/>
      <c r="AE21" s="46"/>
      <c r="AF21" s="52" t="s">
        <v>62</v>
      </c>
      <c r="AG21" s="52"/>
      <c r="AH21" s="52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91</v>
      </c>
      <c r="F22" s="26">
        <f t="shared" si="1"/>
        <v>649.29999999999995</v>
      </c>
      <c r="L22" s="60" t="s">
        <v>65</v>
      </c>
      <c r="M22" s="59" t="s">
        <v>66</v>
      </c>
      <c r="N22" s="53" t="s">
        <v>65</v>
      </c>
      <c r="O22" s="54" t="s">
        <v>66</v>
      </c>
      <c r="P22" s="55" t="s">
        <v>68</v>
      </c>
      <c r="Q22" s="56" t="s">
        <v>65</v>
      </c>
      <c r="R22" s="57" t="s">
        <v>66</v>
      </c>
      <c r="S22" s="58" t="s">
        <v>68</v>
      </c>
      <c r="T22" s="53" t="s">
        <v>65</v>
      </c>
      <c r="U22" s="54" t="s">
        <v>66</v>
      </c>
      <c r="V22" s="55" t="s">
        <v>68</v>
      </c>
      <c r="W22" s="56" t="s">
        <v>65</v>
      </c>
      <c r="X22" s="57" t="s">
        <v>66</v>
      </c>
      <c r="Y22" s="58" t="s">
        <v>68</v>
      </c>
      <c r="Z22" s="53" t="s">
        <v>65</v>
      </c>
      <c r="AA22" s="54" t="s">
        <v>66</v>
      </c>
      <c r="AB22" s="55" t="s">
        <v>68</v>
      </c>
      <c r="AC22" s="56" t="s">
        <v>65</v>
      </c>
      <c r="AD22" s="57" t="s">
        <v>66</v>
      </c>
      <c r="AE22" s="58" t="s">
        <v>68</v>
      </c>
      <c r="AF22" s="53" t="s">
        <v>65</v>
      </c>
      <c r="AG22" s="54" t="s">
        <v>66</v>
      </c>
      <c r="AH22" s="55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92</v>
      </c>
      <c r="F23" s="26">
        <f t="shared" si="1"/>
        <v>665.8</v>
      </c>
      <c r="L23" s="60"/>
      <c r="M23" s="59"/>
      <c r="N23" s="53"/>
      <c r="O23" s="54"/>
      <c r="P23" s="55"/>
      <c r="Q23" s="56"/>
      <c r="R23" s="57"/>
      <c r="S23" s="58"/>
      <c r="T23" s="53"/>
      <c r="U23" s="54"/>
      <c r="V23" s="55"/>
      <c r="W23" s="56"/>
      <c r="X23" s="57"/>
      <c r="Y23" s="58"/>
      <c r="Z23" s="53"/>
      <c r="AA23" s="54"/>
      <c r="AB23" s="55"/>
      <c r="AC23" s="56"/>
      <c r="AD23" s="57"/>
      <c r="AE23" s="58"/>
      <c r="AF23" s="53"/>
      <c r="AG23" s="54"/>
      <c r="AH23" s="55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93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94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95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96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97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98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99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100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101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102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103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104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105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106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107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108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109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110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111</v>
      </c>
      <c r="F42" s="26">
        <f t="shared" si="1"/>
        <v>978.18</v>
      </c>
      <c r="J42" t="s">
        <v>73</v>
      </c>
      <c r="L42" s="59" t="s">
        <v>67</v>
      </c>
      <c r="M42" s="59"/>
      <c r="N42" s="52" t="s">
        <v>30</v>
      </c>
      <c r="O42" s="52"/>
      <c r="P42" s="52"/>
      <c r="Q42" s="46" t="s">
        <v>31</v>
      </c>
      <c r="R42" s="46"/>
      <c r="S42" s="46"/>
      <c r="T42" s="52" t="s">
        <v>32</v>
      </c>
      <c r="U42" s="52"/>
      <c r="V42" s="52"/>
      <c r="W42" s="46" t="s">
        <v>33</v>
      </c>
      <c r="X42" s="46"/>
      <c r="Y42" s="46"/>
      <c r="Z42" s="52" t="s">
        <v>34</v>
      </c>
      <c r="AA42" s="52"/>
      <c r="AB42" s="52"/>
      <c r="AC42" s="46" t="s">
        <v>35</v>
      </c>
      <c r="AD42" s="46"/>
      <c r="AE42" s="46"/>
      <c r="AF42" s="52" t="s">
        <v>62</v>
      </c>
      <c r="AG42" s="52"/>
      <c r="AH42" s="52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112</v>
      </c>
      <c r="F43" s="26">
        <f t="shared" si="1"/>
        <v>1005.61</v>
      </c>
      <c r="L43" s="60" t="s">
        <v>65</v>
      </c>
      <c r="M43" s="59" t="s">
        <v>66</v>
      </c>
      <c r="N43" s="53" t="s">
        <v>65</v>
      </c>
      <c r="O43" s="54" t="s">
        <v>66</v>
      </c>
      <c r="P43" s="55" t="s">
        <v>68</v>
      </c>
      <c r="Q43" s="56" t="s">
        <v>65</v>
      </c>
      <c r="R43" s="57" t="s">
        <v>66</v>
      </c>
      <c r="S43" s="58" t="s">
        <v>68</v>
      </c>
      <c r="T43" s="53" t="s">
        <v>65</v>
      </c>
      <c r="U43" s="54" t="s">
        <v>66</v>
      </c>
      <c r="V43" s="55" t="s">
        <v>68</v>
      </c>
      <c r="W43" s="56" t="s">
        <v>65</v>
      </c>
      <c r="X43" s="57" t="s">
        <v>66</v>
      </c>
      <c r="Y43" s="58" t="s">
        <v>68</v>
      </c>
      <c r="Z43" s="53" t="s">
        <v>65</v>
      </c>
      <c r="AA43" s="54" t="s">
        <v>66</v>
      </c>
      <c r="AB43" s="55" t="s">
        <v>68</v>
      </c>
      <c r="AC43" s="56" t="s">
        <v>65</v>
      </c>
      <c r="AD43" s="57" t="s">
        <v>66</v>
      </c>
      <c r="AE43" s="58" t="s">
        <v>68</v>
      </c>
      <c r="AF43" s="53" t="s">
        <v>65</v>
      </c>
      <c r="AG43" s="54" t="s">
        <v>66</v>
      </c>
      <c r="AH43" s="55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113</v>
      </c>
      <c r="F44" s="26">
        <f t="shared" si="1"/>
        <v>1050.77</v>
      </c>
      <c r="L44" s="60"/>
      <c r="M44" s="59"/>
      <c r="N44" s="53"/>
      <c r="O44" s="54"/>
      <c r="P44" s="55"/>
      <c r="Q44" s="56"/>
      <c r="R44" s="57"/>
      <c r="S44" s="58"/>
      <c r="T44" s="53"/>
      <c r="U44" s="54"/>
      <c r="V44" s="55"/>
      <c r="W44" s="56"/>
      <c r="X44" s="57"/>
      <c r="Y44" s="58"/>
      <c r="Z44" s="53"/>
      <c r="AA44" s="54"/>
      <c r="AB44" s="55"/>
      <c r="AC44" s="56"/>
      <c r="AD44" s="57"/>
      <c r="AE44" s="58"/>
      <c r="AF44" s="53"/>
      <c r="AG44" s="54"/>
      <c r="AH44" s="55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114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115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116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117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43:AF44"/>
    <mergeCell ref="AG43:AG44"/>
    <mergeCell ref="AH43:AH44"/>
    <mergeCell ref="AA43:AA44"/>
    <mergeCell ref="AB43:AB44"/>
    <mergeCell ref="AC43:AC44"/>
    <mergeCell ref="AD43:AD44"/>
    <mergeCell ref="AE43:AE44"/>
    <mergeCell ref="V43:V44"/>
    <mergeCell ref="W43:W44"/>
    <mergeCell ref="X43:X44"/>
    <mergeCell ref="Y43:Y44"/>
    <mergeCell ref="Z43:Z44"/>
    <mergeCell ref="Q43:Q44"/>
    <mergeCell ref="R43:R44"/>
    <mergeCell ref="S43:S44"/>
    <mergeCell ref="T43:T44"/>
    <mergeCell ref="U43:U44"/>
    <mergeCell ref="L43:L44"/>
    <mergeCell ref="M43:M44"/>
    <mergeCell ref="N43:N44"/>
    <mergeCell ref="O43:O44"/>
    <mergeCell ref="P43:P44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Q21:S21"/>
    <mergeCell ref="T21:V21"/>
    <mergeCell ref="W21:Y21"/>
    <mergeCell ref="Z21:AB21"/>
    <mergeCell ref="AC21:AE21"/>
    <mergeCell ref="L1:M1"/>
    <mergeCell ref="L2:L3"/>
    <mergeCell ref="M2:M3"/>
    <mergeCell ref="L21:M21"/>
    <mergeCell ref="N21:P21"/>
    <mergeCell ref="P2:P3"/>
    <mergeCell ref="Q1:S1"/>
    <mergeCell ref="Q2:Q3"/>
    <mergeCell ref="R2:R3"/>
    <mergeCell ref="S2:S3"/>
    <mergeCell ref="N1:P1"/>
    <mergeCell ref="N2:N3"/>
    <mergeCell ref="O2:O3"/>
    <mergeCell ref="T1:V1"/>
    <mergeCell ref="T2:T3"/>
    <mergeCell ref="U2:U3"/>
    <mergeCell ref="V2:V3"/>
    <mergeCell ref="W1:Y1"/>
    <mergeCell ref="W2:W3"/>
    <mergeCell ref="X2:X3"/>
    <mergeCell ref="Y2:Y3"/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topLeftCell="G1" zoomScale="80" zoomScaleNormal="80" workbookViewId="0">
      <selection activeCell="G7" sqref="G7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8" t="s">
        <v>30</v>
      </c>
      <c r="L4" s="48"/>
      <c r="M4" s="48"/>
      <c r="N4" s="48"/>
      <c r="O4" s="46" t="s">
        <v>31</v>
      </c>
      <c r="P4" s="46"/>
      <c r="Q4" s="46"/>
      <c r="R4" s="46"/>
      <c r="S4" s="48" t="s">
        <v>32</v>
      </c>
      <c r="T4" s="48"/>
      <c r="U4" s="48"/>
      <c r="V4" s="48"/>
      <c r="W4" s="46" t="s">
        <v>33</v>
      </c>
      <c r="X4" s="46"/>
      <c r="Y4" s="46"/>
      <c r="Z4" s="46"/>
      <c r="AA4" s="48" t="s">
        <v>34</v>
      </c>
      <c r="AB4" s="48"/>
      <c r="AC4" s="48"/>
      <c r="AD4" s="48"/>
      <c r="AE4" s="46" t="s">
        <v>35</v>
      </c>
      <c r="AF4" s="46"/>
      <c r="AG4" s="46"/>
      <c r="AH4" s="46"/>
      <c r="AI4" s="48" t="s">
        <v>36</v>
      </c>
      <c r="AJ4" s="48"/>
      <c r="AK4" s="48"/>
      <c r="AL4" s="48"/>
    </row>
    <row r="5" spans="1:38" x14ac:dyDescent="0.25">
      <c r="H5" t="s">
        <v>37</v>
      </c>
      <c r="J5" s="8" t="s">
        <v>41</v>
      </c>
      <c r="K5" s="47" t="s">
        <v>41</v>
      </c>
      <c r="L5" s="47"/>
      <c r="M5" s="51" t="s">
        <v>38</v>
      </c>
      <c r="N5" s="51"/>
      <c r="O5" s="50" t="s">
        <v>41</v>
      </c>
      <c r="P5" s="50"/>
      <c r="Q5" s="46" t="s">
        <v>38</v>
      </c>
      <c r="R5" s="46"/>
      <c r="S5" s="47" t="s">
        <v>41</v>
      </c>
      <c r="T5" s="47"/>
      <c r="U5" s="48" t="s">
        <v>38</v>
      </c>
      <c r="V5" s="48"/>
      <c r="W5" s="50" t="s">
        <v>41</v>
      </c>
      <c r="X5" s="50"/>
      <c r="Y5" s="46" t="s">
        <v>38</v>
      </c>
      <c r="Z5" s="46"/>
      <c r="AA5" s="47" t="s">
        <v>41</v>
      </c>
      <c r="AB5" s="47"/>
      <c r="AC5" s="48" t="s">
        <v>38</v>
      </c>
      <c r="AD5" s="48"/>
      <c r="AE5" s="50" t="s">
        <v>41</v>
      </c>
      <c r="AF5" s="50"/>
      <c r="AG5" s="46" t="s">
        <v>38</v>
      </c>
      <c r="AH5" s="46"/>
      <c r="AI5" s="47" t="s">
        <v>41</v>
      </c>
      <c r="AJ5" s="47"/>
      <c r="AK5" s="48" t="s">
        <v>38</v>
      </c>
      <c r="AL5" s="48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49" t="s">
        <v>61</v>
      </c>
      <c r="C7" s="49" t="s">
        <v>38</v>
      </c>
      <c r="D7" s="49"/>
      <c r="H7">
        <f>I7*1.428</f>
        <v>0</v>
      </c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49"/>
      <c r="C8" t="s">
        <v>39</v>
      </c>
      <c r="D8" t="s">
        <v>21</v>
      </c>
      <c r="H8">
        <f t="shared" ref="H8:H37" si="0">I8*1.428</f>
        <v>1.4279999999999999</v>
      </c>
      <c r="I8">
        <f>I7+1</f>
        <v>1</v>
      </c>
      <c r="J8" s="6">
        <v>0.868502</v>
      </c>
      <c r="K8" s="10">
        <v>0.86839900000000003</v>
      </c>
      <c r="L8" s="14">
        <f t="shared" ref="L8:L37" si="1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2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3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4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5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6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7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H9">
        <f t="shared" si="0"/>
        <v>2.8559999999999999</v>
      </c>
      <c r="I9">
        <f t="shared" ref="I9:I37" si="8">I8+1</f>
        <v>2</v>
      </c>
      <c r="J9" s="6">
        <v>0.87207699999999999</v>
      </c>
      <c r="K9" s="10">
        <v>0.871923</v>
      </c>
      <c r="L9" s="14">
        <f t="shared" si="1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2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3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4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5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6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7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H10">
        <f t="shared" si="0"/>
        <v>4.2839999999999998</v>
      </c>
      <c r="I10">
        <f t="shared" si="8"/>
        <v>3</v>
      </c>
      <c r="J10" s="6">
        <v>0.87395100000000003</v>
      </c>
      <c r="K10" s="10">
        <v>0.87371100000000002</v>
      </c>
      <c r="L10" s="14">
        <f t="shared" si="1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2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3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4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5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6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7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H11">
        <f t="shared" si="0"/>
        <v>5.7119999999999997</v>
      </c>
      <c r="I11">
        <f t="shared" si="8"/>
        <v>4</v>
      </c>
      <c r="J11" s="6">
        <v>0.87717699999999998</v>
      </c>
      <c r="K11" s="10">
        <v>0.87681200000000004</v>
      </c>
      <c r="L11" s="14">
        <f t="shared" si="1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2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3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4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5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6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7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H12">
        <f t="shared" si="0"/>
        <v>7.14</v>
      </c>
      <c r="I12">
        <f t="shared" si="8"/>
        <v>5</v>
      </c>
      <c r="J12" s="6">
        <v>0.88187400000000005</v>
      </c>
      <c r="K12" s="10">
        <v>0.88134299999999999</v>
      </c>
      <c r="L12" s="14">
        <f t="shared" si="1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2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3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4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5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6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7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H13">
        <f t="shared" si="0"/>
        <v>8.5679999999999996</v>
      </c>
      <c r="I13">
        <f t="shared" si="8"/>
        <v>6</v>
      </c>
      <c r="J13" s="6">
        <v>0.88820200000000005</v>
      </c>
      <c r="K13" s="10">
        <v>0.88747500000000001</v>
      </c>
      <c r="L13" s="14">
        <f t="shared" si="1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2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3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4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5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6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7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H14">
        <f t="shared" si="0"/>
        <v>9.9959999999999987</v>
      </c>
      <c r="I14">
        <f t="shared" si="8"/>
        <v>7</v>
      </c>
      <c r="J14" s="6">
        <v>0.89634800000000003</v>
      </c>
      <c r="K14" s="10">
        <v>0.89541800000000005</v>
      </c>
      <c r="L14" s="14">
        <f t="shared" si="1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2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3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4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5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6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7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H15">
        <f t="shared" si="0"/>
        <v>11.423999999999999</v>
      </c>
      <c r="I15">
        <f t="shared" si="8"/>
        <v>8</v>
      </c>
      <c r="J15" s="6">
        <v>0.90665399999999996</v>
      </c>
      <c r="K15" s="10">
        <v>0.90551000000000004</v>
      </c>
      <c r="L15" s="14">
        <f t="shared" si="1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2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3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4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5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6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7"/>
        <v>-105.99999999999498</v>
      </c>
      <c r="AK15" s="19">
        <v>0.51865300000000003</v>
      </c>
      <c r="AL15" s="19">
        <v>0.89213699999999996</v>
      </c>
    </row>
    <row r="16" spans="1:38" x14ac:dyDescent="0.25">
      <c r="H16">
        <f t="shared" si="0"/>
        <v>12.852</v>
      </c>
      <c r="I16">
        <f t="shared" si="8"/>
        <v>9</v>
      </c>
      <c r="J16" s="6"/>
      <c r="K16" s="10"/>
      <c r="L16" s="14" t="str">
        <f t="shared" si="1"/>
        <v/>
      </c>
      <c r="M16" s="19"/>
      <c r="N16" s="19"/>
      <c r="O16" s="12"/>
      <c r="P16" s="17" t="str">
        <f t="shared" si="2"/>
        <v/>
      </c>
      <c r="Q16" s="22"/>
      <c r="R16" s="22"/>
      <c r="S16" s="10"/>
      <c r="T16" s="14" t="str">
        <f t="shared" si="3"/>
        <v/>
      </c>
      <c r="U16" s="19"/>
      <c r="V16" s="19"/>
      <c r="W16" s="12"/>
      <c r="X16" s="17" t="str">
        <f t="shared" si="4"/>
        <v/>
      </c>
      <c r="Y16" s="22"/>
      <c r="Z16" s="22"/>
      <c r="AA16" s="10"/>
      <c r="AB16" s="14" t="str">
        <f t="shared" si="5"/>
        <v/>
      </c>
      <c r="AC16" s="19"/>
      <c r="AD16" s="19"/>
      <c r="AE16" s="12"/>
      <c r="AF16" s="17" t="str">
        <f t="shared" si="6"/>
        <v/>
      </c>
      <c r="AG16" s="22"/>
      <c r="AH16" s="22"/>
      <c r="AI16" s="10"/>
      <c r="AJ16" s="14" t="str">
        <f t="shared" si="7"/>
        <v/>
      </c>
      <c r="AK16" s="19"/>
      <c r="AL16" s="19"/>
    </row>
    <row r="17" spans="8:38" x14ac:dyDescent="0.25">
      <c r="H17">
        <f t="shared" si="0"/>
        <v>14.28</v>
      </c>
      <c r="I17">
        <f t="shared" si="8"/>
        <v>10</v>
      </c>
      <c r="J17" s="6">
        <v>0.93771400000000005</v>
      </c>
      <c r="K17" s="10">
        <v>0.93771400000000005</v>
      </c>
      <c r="L17" s="14">
        <f t="shared" si="1"/>
        <v>0</v>
      </c>
      <c r="M17" s="19">
        <v>0</v>
      </c>
      <c r="N17" s="19">
        <v>0</v>
      </c>
      <c r="O17" s="12">
        <v>0.93771400000000005</v>
      </c>
      <c r="P17" s="17">
        <f t="shared" si="2"/>
        <v>0</v>
      </c>
      <c r="Q17" s="22">
        <v>0</v>
      </c>
      <c r="R17" s="22">
        <v>0</v>
      </c>
      <c r="S17" s="10">
        <v>0.93771400000000005</v>
      </c>
      <c r="T17" s="14">
        <f t="shared" si="3"/>
        <v>0</v>
      </c>
      <c r="U17" s="19">
        <v>0</v>
      </c>
      <c r="V17" s="19">
        <v>0</v>
      </c>
      <c r="W17" s="12">
        <v>0.93771400000000005</v>
      </c>
      <c r="X17" s="17">
        <f t="shared" si="4"/>
        <v>0</v>
      </c>
      <c r="Y17" s="22">
        <v>0</v>
      </c>
      <c r="Z17" s="22">
        <v>0</v>
      </c>
      <c r="AA17" s="10">
        <v>0.93771400000000005</v>
      </c>
      <c r="AB17" s="14">
        <f t="shared" si="5"/>
        <v>0</v>
      </c>
      <c r="AC17" s="19">
        <v>0</v>
      </c>
      <c r="AD17" s="19">
        <v>0</v>
      </c>
      <c r="AE17" s="12">
        <v>0.93771400000000005</v>
      </c>
      <c r="AF17" s="17">
        <f t="shared" si="6"/>
        <v>0</v>
      </c>
      <c r="AG17" s="22">
        <v>0</v>
      </c>
      <c r="AH17" s="22">
        <v>0</v>
      </c>
      <c r="AI17" s="10">
        <v>0.93771400000000005</v>
      </c>
      <c r="AJ17" s="14">
        <f t="shared" si="7"/>
        <v>0</v>
      </c>
      <c r="AK17" s="19">
        <v>0</v>
      </c>
      <c r="AL17" s="19">
        <v>0</v>
      </c>
    </row>
    <row r="18" spans="8:38" x14ac:dyDescent="0.25">
      <c r="H18">
        <f t="shared" si="0"/>
        <v>15.707999999999998</v>
      </c>
      <c r="I18">
        <f t="shared" si="8"/>
        <v>11</v>
      </c>
      <c r="J18" s="6"/>
      <c r="K18" s="10"/>
      <c r="L18" s="14" t="str">
        <f t="shared" si="1"/>
        <v/>
      </c>
      <c r="M18" s="19"/>
      <c r="N18" s="19"/>
      <c r="O18" s="12"/>
      <c r="P18" s="17" t="str">
        <f t="shared" si="2"/>
        <v/>
      </c>
      <c r="Q18" s="22"/>
      <c r="R18" s="22"/>
      <c r="S18" s="10"/>
      <c r="T18" s="14" t="str">
        <f t="shared" si="3"/>
        <v/>
      </c>
      <c r="U18" s="19"/>
      <c r="V18" s="19"/>
      <c r="W18" s="12"/>
      <c r="X18" s="17" t="str">
        <f t="shared" si="4"/>
        <v/>
      </c>
      <c r="Y18" s="22"/>
      <c r="Z18" s="22"/>
      <c r="AA18" s="10"/>
      <c r="AB18" s="14" t="str">
        <f t="shared" si="5"/>
        <v/>
      </c>
      <c r="AC18" s="19"/>
      <c r="AD18" s="19"/>
      <c r="AE18" s="12"/>
      <c r="AF18" s="17" t="str">
        <f t="shared" si="6"/>
        <v/>
      </c>
      <c r="AG18" s="22"/>
      <c r="AH18" s="22"/>
      <c r="AI18" s="10"/>
      <c r="AJ18" s="14" t="str">
        <f t="shared" si="7"/>
        <v/>
      </c>
      <c r="AK18" s="19"/>
      <c r="AL18" s="19"/>
    </row>
    <row r="19" spans="8:38" x14ac:dyDescent="0.25">
      <c r="H19">
        <f t="shared" si="0"/>
        <v>17.135999999999999</v>
      </c>
      <c r="I19">
        <f t="shared" si="8"/>
        <v>12</v>
      </c>
      <c r="J19" s="6">
        <v>0.98214000000000001</v>
      </c>
      <c r="K19" s="10">
        <v>0.98164700000000005</v>
      </c>
      <c r="L19" s="14">
        <f t="shared" si="1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2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3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4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5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6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7"/>
        <v>-239.69999999999825</v>
      </c>
      <c r="AK19" s="19">
        <v>0.62182800000000005</v>
      </c>
      <c r="AL19" s="19">
        <v>1.1055470000000001</v>
      </c>
    </row>
    <row r="20" spans="8:38" x14ac:dyDescent="0.25">
      <c r="H20">
        <f t="shared" si="0"/>
        <v>18.564</v>
      </c>
      <c r="I20">
        <f t="shared" si="8"/>
        <v>13</v>
      </c>
      <c r="J20" s="6">
        <v>0.99915799999999999</v>
      </c>
      <c r="K20" s="10">
        <v>0.99840399999999996</v>
      </c>
      <c r="L20" s="14">
        <f t="shared" si="1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2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3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4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5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6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7"/>
        <v>-227.19999999999408</v>
      </c>
      <c r="AK20" s="19">
        <v>0.56236900000000001</v>
      </c>
      <c r="AL20" s="19">
        <v>1.030745</v>
      </c>
    </row>
    <row r="21" spans="8:38" x14ac:dyDescent="0.25">
      <c r="H21">
        <f t="shared" si="0"/>
        <v>19.991999999999997</v>
      </c>
      <c r="I21">
        <f t="shared" si="8"/>
        <v>14</v>
      </c>
      <c r="J21" s="6">
        <v>1.0154380000000001</v>
      </c>
      <c r="K21" s="10">
        <v>1.0145519999999999</v>
      </c>
      <c r="L21" s="14">
        <f t="shared" si="1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2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3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4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5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6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7"/>
        <v>-208.09999999999997</v>
      </c>
      <c r="AK21" s="19">
        <v>0.50303100000000001</v>
      </c>
      <c r="AL21" s="19">
        <v>0.93490700000000004</v>
      </c>
    </row>
    <row r="22" spans="8:38" x14ac:dyDescent="0.25">
      <c r="H22">
        <f t="shared" si="0"/>
        <v>21.419999999999998</v>
      </c>
      <c r="I22">
        <f t="shared" si="8"/>
        <v>15</v>
      </c>
      <c r="J22" s="6">
        <v>1.0310839999999999</v>
      </c>
      <c r="K22" s="10">
        <v>1.0301309999999999</v>
      </c>
      <c r="L22" s="14">
        <f t="shared" si="1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2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3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4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5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6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7"/>
        <v>-186.29999999999481</v>
      </c>
      <c r="AK22" s="19">
        <v>0.43984699999999999</v>
      </c>
      <c r="AL22" s="19">
        <v>0.81612700000000005</v>
      </c>
    </row>
    <row r="23" spans="8:38" x14ac:dyDescent="0.25">
      <c r="H23">
        <f t="shared" si="0"/>
        <v>22.847999999999999</v>
      </c>
      <c r="I23">
        <f t="shared" si="8"/>
        <v>16</v>
      </c>
      <c r="J23" s="6">
        <v>1.046162</v>
      </c>
      <c r="K23" s="10">
        <v>1.0451969999999999</v>
      </c>
      <c r="L23" s="14">
        <f t="shared" si="1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2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3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4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5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6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7"/>
        <v>-161.60000000000619</v>
      </c>
      <c r="AK23" s="19">
        <v>0.37390699999999999</v>
      </c>
      <c r="AL23" s="19">
        <v>0.68097300000000005</v>
      </c>
    </row>
    <row r="24" spans="8:38" x14ac:dyDescent="0.25">
      <c r="H24">
        <f t="shared" si="0"/>
        <v>24.276</v>
      </c>
      <c r="I24">
        <f t="shared" si="8"/>
        <v>17</v>
      </c>
      <c r="J24" s="6">
        <v>1.0607519999999999</v>
      </c>
      <c r="K24" s="10">
        <v>1.0598160000000001</v>
      </c>
      <c r="L24" s="14">
        <f t="shared" si="1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2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3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4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5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6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7"/>
        <v>-133.8999999999979</v>
      </c>
      <c r="AK24" s="19">
        <v>0.30671999999999999</v>
      </c>
      <c r="AL24" s="19">
        <v>0.53521200000000002</v>
      </c>
    </row>
    <row r="25" spans="8:38" x14ac:dyDescent="0.25">
      <c r="H25">
        <f t="shared" si="0"/>
        <v>25.704000000000001</v>
      </c>
      <c r="I25">
        <f t="shared" si="8"/>
        <v>18</v>
      </c>
      <c r="J25" s="6">
        <v>1.075043</v>
      </c>
      <c r="K25" s="10">
        <v>1.0741579999999999</v>
      </c>
      <c r="L25" s="14">
        <f t="shared" si="1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2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3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4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5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6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7"/>
        <v>-103.49999999998971</v>
      </c>
      <c r="AK25" s="19">
        <v>0.23972199999999999</v>
      </c>
      <c r="AL25" s="19">
        <v>0.38347599999999998</v>
      </c>
    </row>
    <row r="26" spans="8:38" x14ac:dyDescent="0.25">
      <c r="H26">
        <f t="shared" si="0"/>
        <v>27.131999999999998</v>
      </c>
      <c r="I26">
        <f t="shared" si="8"/>
        <v>19</v>
      </c>
      <c r="J26" s="6"/>
      <c r="K26" s="10"/>
      <c r="L26" s="14" t="str">
        <f t="shared" si="1"/>
        <v/>
      </c>
      <c r="M26" s="19"/>
      <c r="N26" s="19"/>
      <c r="O26" s="12"/>
      <c r="P26" s="17" t="str">
        <f t="shared" si="2"/>
        <v/>
      </c>
      <c r="Q26" s="22"/>
      <c r="R26" s="22"/>
      <c r="S26" s="10"/>
      <c r="T26" s="14" t="str">
        <f t="shared" si="3"/>
        <v/>
      </c>
      <c r="U26" s="19"/>
      <c r="V26" s="19"/>
      <c r="W26" s="12"/>
      <c r="X26" s="17" t="str">
        <f t="shared" si="4"/>
        <v/>
      </c>
      <c r="Y26" s="22"/>
      <c r="Z26" s="22"/>
      <c r="AA26" s="10"/>
      <c r="AB26" s="14" t="str">
        <f t="shared" si="5"/>
        <v/>
      </c>
      <c r="AC26" s="19"/>
      <c r="AD26" s="19"/>
      <c r="AE26" s="12"/>
      <c r="AF26" s="17" t="str">
        <f t="shared" si="6"/>
        <v/>
      </c>
      <c r="AG26" s="22"/>
      <c r="AH26" s="22"/>
      <c r="AI26" s="10"/>
      <c r="AJ26" s="14" t="str">
        <f t="shared" si="7"/>
        <v/>
      </c>
      <c r="AK26" s="19"/>
      <c r="AL26" s="19"/>
    </row>
    <row r="27" spans="8:38" x14ac:dyDescent="0.25">
      <c r="H27">
        <f t="shared" si="0"/>
        <v>28.56</v>
      </c>
      <c r="I27">
        <f t="shared" si="8"/>
        <v>20</v>
      </c>
      <c r="J27" s="6">
        <v>1.1057090000000001</v>
      </c>
      <c r="K27" s="10">
        <v>1.1057090000000001</v>
      </c>
      <c r="L27" s="14">
        <f t="shared" si="1"/>
        <v>0</v>
      </c>
      <c r="M27" s="19">
        <v>0</v>
      </c>
      <c r="N27" s="19">
        <v>0</v>
      </c>
      <c r="O27" s="12">
        <v>1.1057090000000001</v>
      </c>
      <c r="P27" s="17">
        <f t="shared" si="2"/>
        <v>0</v>
      </c>
      <c r="Q27" s="22">
        <v>0</v>
      </c>
      <c r="R27" s="22">
        <v>0</v>
      </c>
      <c r="S27" s="10">
        <v>1.1057090000000001</v>
      </c>
      <c r="T27" s="14">
        <f t="shared" si="3"/>
        <v>0</v>
      </c>
      <c r="U27" s="19">
        <v>0</v>
      </c>
      <c r="V27" s="19">
        <v>0</v>
      </c>
      <c r="W27" s="12">
        <v>1.1057090000000001</v>
      </c>
      <c r="X27" s="17">
        <f t="shared" si="4"/>
        <v>0</v>
      </c>
      <c r="Y27" s="22">
        <v>0</v>
      </c>
      <c r="Z27" s="22">
        <v>0</v>
      </c>
      <c r="AA27" s="10">
        <v>1.1057090000000001</v>
      </c>
      <c r="AB27" s="14">
        <f t="shared" si="5"/>
        <v>0</v>
      </c>
      <c r="AC27" s="19">
        <v>0</v>
      </c>
      <c r="AD27" s="19">
        <v>0</v>
      </c>
      <c r="AE27" s="12">
        <v>1.1057090000000001</v>
      </c>
      <c r="AF27" s="17">
        <f t="shared" si="6"/>
        <v>0</v>
      </c>
      <c r="AG27" s="22">
        <v>0</v>
      </c>
      <c r="AH27" s="22">
        <v>0</v>
      </c>
      <c r="AI27" s="10">
        <v>1.1057090000000001</v>
      </c>
      <c r="AJ27" s="14">
        <f t="shared" si="7"/>
        <v>0</v>
      </c>
      <c r="AK27" s="19">
        <v>0</v>
      </c>
      <c r="AL27" s="19">
        <v>0</v>
      </c>
    </row>
    <row r="28" spans="8:38" x14ac:dyDescent="0.25">
      <c r="H28">
        <f t="shared" si="0"/>
        <v>29.988</v>
      </c>
      <c r="I28">
        <f t="shared" si="8"/>
        <v>21</v>
      </c>
      <c r="J28" s="6"/>
      <c r="K28" s="10"/>
      <c r="L28" s="14" t="str">
        <f t="shared" si="1"/>
        <v/>
      </c>
      <c r="M28" s="19"/>
      <c r="N28" s="19"/>
      <c r="O28" s="12"/>
      <c r="P28" s="17" t="str">
        <f t="shared" si="2"/>
        <v/>
      </c>
      <c r="Q28" s="22"/>
      <c r="R28" s="22"/>
      <c r="S28" s="10"/>
      <c r="T28" s="14" t="str">
        <f t="shared" si="3"/>
        <v/>
      </c>
      <c r="U28" s="19"/>
      <c r="V28" s="19"/>
      <c r="W28" s="12"/>
      <c r="X28" s="17" t="str">
        <f t="shared" si="4"/>
        <v/>
      </c>
      <c r="Y28" s="22"/>
      <c r="Z28" s="22"/>
      <c r="AA28" s="10"/>
      <c r="AB28" s="14" t="str">
        <f t="shared" si="5"/>
        <v/>
      </c>
      <c r="AC28" s="19"/>
      <c r="AD28" s="19"/>
      <c r="AE28" s="12"/>
      <c r="AF28" s="17" t="str">
        <f t="shared" si="6"/>
        <v/>
      </c>
      <c r="AG28" s="22"/>
      <c r="AH28" s="22"/>
      <c r="AI28" s="10"/>
      <c r="AJ28" s="14" t="str">
        <f t="shared" si="7"/>
        <v/>
      </c>
      <c r="AK28" s="19"/>
      <c r="AL28" s="19"/>
    </row>
    <row r="29" spans="8:38" x14ac:dyDescent="0.25">
      <c r="H29">
        <f t="shared" si="0"/>
        <v>31.415999999999997</v>
      </c>
      <c r="I29">
        <f t="shared" si="8"/>
        <v>22</v>
      </c>
      <c r="J29" s="6">
        <v>1.1260490000000001</v>
      </c>
      <c r="K29" s="10">
        <v>1.125939</v>
      </c>
      <c r="L29" s="14">
        <f t="shared" si="1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2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3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4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5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6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7"/>
        <v>-68.400000000012895</v>
      </c>
      <c r="AK29" s="19">
        <v>0.40005400000000002</v>
      </c>
      <c r="AL29" s="19">
        <v>0.80080499999999999</v>
      </c>
    </row>
    <row r="30" spans="8:38" x14ac:dyDescent="0.25">
      <c r="H30">
        <f t="shared" si="0"/>
        <v>32.844000000000001</v>
      </c>
      <c r="I30">
        <f t="shared" si="8"/>
        <v>23</v>
      </c>
      <c r="J30" s="6">
        <v>1.1330690000000001</v>
      </c>
      <c r="K30" s="10">
        <v>1.132895</v>
      </c>
      <c r="L30" s="14">
        <f t="shared" si="1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2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3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4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5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6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7"/>
        <v>-64.300000000017121</v>
      </c>
      <c r="AK30" s="19">
        <v>0.37745299999999998</v>
      </c>
      <c r="AL30" s="19">
        <v>0.77003200000000005</v>
      </c>
    </row>
    <row r="31" spans="8:38" x14ac:dyDescent="0.25">
      <c r="H31">
        <f t="shared" si="0"/>
        <v>34.271999999999998</v>
      </c>
      <c r="I31">
        <f t="shared" si="8"/>
        <v>24</v>
      </c>
      <c r="J31" s="6">
        <v>1.1395090000000001</v>
      </c>
      <c r="K31" s="10">
        <v>1.139303</v>
      </c>
      <c r="L31" s="14">
        <f t="shared" si="1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2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3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4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5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6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7"/>
        <v>-58.000000000002494</v>
      </c>
      <c r="AK31" s="19">
        <v>0.34420899999999999</v>
      </c>
      <c r="AL31" s="19">
        <v>0.70932499999999998</v>
      </c>
    </row>
    <row r="32" spans="8:38" x14ac:dyDescent="0.25">
      <c r="H32">
        <f t="shared" si="0"/>
        <v>35.699999999999996</v>
      </c>
      <c r="I32">
        <f t="shared" si="8"/>
        <v>25</v>
      </c>
      <c r="J32" s="6">
        <v>1.145492</v>
      </c>
      <c r="K32" s="10">
        <v>1.145278</v>
      </c>
      <c r="L32" s="14">
        <f t="shared" si="1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2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3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4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5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6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7"/>
        <v>-50.099999999986267</v>
      </c>
      <c r="AK32" s="19">
        <v>0.302236</v>
      </c>
      <c r="AL32" s="19">
        <v>0.62497999999999998</v>
      </c>
    </row>
    <row r="33" spans="1:38" x14ac:dyDescent="0.25">
      <c r="H33">
        <f t="shared" si="0"/>
        <v>37.128</v>
      </c>
      <c r="I33">
        <f t="shared" si="8"/>
        <v>26</v>
      </c>
      <c r="J33" s="6">
        <v>1.1510670000000001</v>
      </c>
      <c r="K33" s="10">
        <v>1.1508609999999999</v>
      </c>
      <c r="L33" s="14">
        <f t="shared" si="1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2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3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4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5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6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7"/>
        <v>-40.799999999996395</v>
      </c>
      <c r="AK33" s="19">
        <v>0.25441599999999998</v>
      </c>
      <c r="AL33" s="19">
        <v>0.52427000000000001</v>
      </c>
    </row>
    <row r="34" spans="1:38" x14ac:dyDescent="0.25">
      <c r="H34">
        <f t="shared" si="0"/>
        <v>38.555999999999997</v>
      </c>
      <c r="I34">
        <f t="shared" si="8"/>
        <v>27</v>
      </c>
      <c r="J34" s="6">
        <v>1.1562600000000001</v>
      </c>
      <c r="K34" s="10">
        <v>1.1560729999999999</v>
      </c>
      <c r="L34" s="14">
        <f t="shared" si="1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2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3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4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5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6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7"/>
        <v>-30.799999999997496</v>
      </c>
      <c r="AK34" s="19">
        <v>0.20321900000000001</v>
      </c>
      <c r="AL34" s="19">
        <v>0.413101</v>
      </c>
    </row>
    <row r="35" spans="1:38" x14ac:dyDescent="0.25">
      <c r="H35">
        <f t="shared" si="0"/>
        <v>39.983999999999995</v>
      </c>
      <c r="I35">
        <f t="shared" si="8"/>
        <v>28</v>
      </c>
      <c r="J35" s="6">
        <v>1.15679</v>
      </c>
      <c r="K35" s="10">
        <v>1.156612</v>
      </c>
      <c r="L35" s="14">
        <f t="shared" si="1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2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3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4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5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6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7"/>
        <v>-21.300000000001873</v>
      </c>
      <c r="AK35" s="19">
        <v>0.15215100000000001</v>
      </c>
      <c r="AL35" s="19">
        <v>0.30029499999999998</v>
      </c>
    </row>
    <row r="36" spans="1:38" x14ac:dyDescent="0.25">
      <c r="H36">
        <f t="shared" si="0"/>
        <v>41.411999999999999</v>
      </c>
      <c r="I36">
        <f t="shared" si="8"/>
        <v>29</v>
      </c>
      <c r="J36" s="6"/>
      <c r="K36" s="10"/>
      <c r="L36" s="14" t="str">
        <f t="shared" si="1"/>
        <v/>
      </c>
      <c r="M36" s="19"/>
      <c r="N36" s="19"/>
      <c r="O36" s="12"/>
      <c r="P36" s="17" t="str">
        <f t="shared" si="2"/>
        <v/>
      </c>
      <c r="Q36" s="22"/>
      <c r="R36" s="22"/>
      <c r="S36" s="10"/>
      <c r="T36" s="14" t="str">
        <f t="shared" si="3"/>
        <v/>
      </c>
      <c r="U36" s="19"/>
      <c r="V36" s="19"/>
      <c r="W36" s="12"/>
      <c r="X36" s="17" t="str">
        <f t="shared" si="4"/>
        <v/>
      </c>
      <c r="Y36" s="22"/>
      <c r="Z36" s="22"/>
      <c r="AA36" s="10"/>
      <c r="AB36" s="14" t="str">
        <f t="shared" si="5"/>
        <v/>
      </c>
      <c r="AC36" s="19"/>
      <c r="AD36" s="19"/>
      <c r="AE36" s="12"/>
      <c r="AF36" s="17" t="str">
        <f t="shared" si="6"/>
        <v/>
      </c>
      <c r="AG36" s="22"/>
      <c r="AH36" s="22"/>
      <c r="AI36" s="10"/>
      <c r="AJ36" s="14" t="str">
        <f t="shared" si="7"/>
        <v/>
      </c>
      <c r="AK36" s="19"/>
      <c r="AL36" s="19"/>
    </row>
    <row r="37" spans="1:38" x14ac:dyDescent="0.25">
      <c r="H37">
        <f t="shared" si="0"/>
        <v>42.839999999999996</v>
      </c>
      <c r="I37">
        <f t="shared" si="8"/>
        <v>30</v>
      </c>
      <c r="J37" s="6">
        <v>1.1696029999999999</v>
      </c>
      <c r="K37" s="10">
        <v>1.1696029999999999</v>
      </c>
      <c r="L37" s="14">
        <f t="shared" si="1"/>
        <v>0</v>
      </c>
      <c r="M37" s="19">
        <v>0</v>
      </c>
      <c r="N37" s="19">
        <v>0</v>
      </c>
      <c r="O37" s="12">
        <v>1.1696029999999999</v>
      </c>
      <c r="P37" s="17">
        <f t="shared" si="2"/>
        <v>0</v>
      </c>
      <c r="Q37" s="22">
        <v>0</v>
      </c>
      <c r="R37" s="22">
        <v>0</v>
      </c>
      <c r="S37" s="10">
        <v>1.1696029999999999</v>
      </c>
      <c r="T37" s="14">
        <f t="shared" si="3"/>
        <v>0</v>
      </c>
      <c r="U37" s="19">
        <v>0</v>
      </c>
      <c r="V37" s="19">
        <v>0</v>
      </c>
      <c r="W37" s="12">
        <v>1.1696029999999999</v>
      </c>
      <c r="X37" s="17">
        <f t="shared" si="4"/>
        <v>0</v>
      </c>
      <c r="Y37" s="22">
        <v>0</v>
      </c>
      <c r="Z37" s="22">
        <v>0</v>
      </c>
      <c r="AA37" s="10">
        <v>1.1696029999999999</v>
      </c>
      <c r="AB37" s="14">
        <f t="shared" si="5"/>
        <v>0</v>
      </c>
      <c r="AC37" s="19">
        <v>0</v>
      </c>
      <c r="AD37" s="19">
        <v>0</v>
      </c>
      <c r="AE37" s="12">
        <v>1.1696029999999999</v>
      </c>
      <c r="AF37" s="17">
        <f t="shared" si="6"/>
        <v>0</v>
      </c>
      <c r="AG37" s="22">
        <v>0</v>
      </c>
      <c r="AH37" s="22">
        <v>0</v>
      </c>
      <c r="AI37" s="10">
        <v>1.1696029999999999</v>
      </c>
      <c r="AJ37" s="14">
        <f t="shared" si="7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9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10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1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2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3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4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5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8" t="s">
        <v>30</v>
      </c>
      <c r="L43" s="48"/>
      <c r="M43" s="48"/>
      <c r="N43" s="48"/>
      <c r="O43" s="46" t="s">
        <v>31</v>
      </c>
      <c r="P43" s="46"/>
      <c r="Q43" s="46"/>
      <c r="R43" s="46"/>
      <c r="S43" s="48" t="s">
        <v>32</v>
      </c>
      <c r="T43" s="48"/>
      <c r="U43" s="48"/>
      <c r="V43" s="48"/>
      <c r="W43" s="46" t="s">
        <v>33</v>
      </c>
      <c r="X43" s="46"/>
      <c r="Y43" s="46"/>
      <c r="Z43" s="46"/>
      <c r="AA43" s="48" t="s">
        <v>34</v>
      </c>
      <c r="AB43" s="48"/>
      <c r="AC43" s="48"/>
      <c r="AD43" s="48"/>
      <c r="AE43" s="46" t="s">
        <v>35</v>
      </c>
      <c r="AF43" s="46"/>
      <c r="AG43" s="46"/>
      <c r="AH43" s="46"/>
      <c r="AI43" s="48" t="s">
        <v>36</v>
      </c>
      <c r="AJ43" s="48"/>
      <c r="AK43" s="48"/>
      <c r="AL43" s="48"/>
    </row>
    <row r="44" spans="1:38" x14ac:dyDescent="0.25">
      <c r="H44" t="s">
        <v>119</v>
      </c>
      <c r="J44" s="8" t="s">
        <v>41</v>
      </c>
      <c r="K44" s="47" t="s">
        <v>41</v>
      </c>
      <c r="L44" s="47"/>
      <c r="M44" s="51" t="s">
        <v>38</v>
      </c>
      <c r="N44" s="51"/>
      <c r="O44" s="50" t="s">
        <v>41</v>
      </c>
      <c r="P44" s="50"/>
      <c r="Q44" s="46" t="s">
        <v>38</v>
      </c>
      <c r="R44" s="46"/>
      <c r="S44" s="47" t="s">
        <v>41</v>
      </c>
      <c r="T44" s="47"/>
      <c r="U44" s="48" t="s">
        <v>38</v>
      </c>
      <c r="V44" s="48"/>
      <c r="W44" s="50" t="s">
        <v>41</v>
      </c>
      <c r="X44" s="50"/>
      <c r="Y44" s="46" t="s">
        <v>38</v>
      </c>
      <c r="Z44" s="46"/>
      <c r="AA44" s="47" t="s">
        <v>41</v>
      </c>
      <c r="AB44" s="47"/>
      <c r="AC44" s="48" t="s">
        <v>38</v>
      </c>
      <c r="AD44" s="48"/>
      <c r="AE44" s="50" t="s">
        <v>41</v>
      </c>
      <c r="AF44" s="50"/>
      <c r="AG44" s="46" t="s">
        <v>38</v>
      </c>
      <c r="AH44" s="46"/>
      <c r="AI44" s="47" t="s">
        <v>41</v>
      </c>
      <c r="AJ44" s="47"/>
      <c r="AK44" s="48" t="s">
        <v>38</v>
      </c>
      <c r="AL44" s="48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49" t="s">
        <v>61</v>
      </c>
      <c r="C46" s="49" t="s">
        <v>38</v>
      </c>
      <c r="D46" s="49"/>
      <c r="H46">
        <f>I46*1.428</f>
        <v>0</v>
      </c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49"/>
      <c r="C47" t="s">
        <v>39</v>
      </c>
      <c r="D47" t="s">
        <v>21</v>
      </c>
      <c r="H47">
        <f t="shared" ref="H47:H76" si="16">I47*1.428</f>
        <v>1.4279999999999999</v>
      </c>
      <c r="I47">
        <f>I46+1</f>
        <v>1</v>
      </c>
      <c r="J47" s="6"/>
      <c r="K47" s="10"/>
      <c r="L47" s="14" t="str">
        <f t="shared" ref="L47:L76" si="17">IF(K47="","",IF($J47="","",(K47-$J47)*100000))</f>
        <v/>
      </c>
      <c r="M47" s="19"/>
      <c r="N47" s="19"/>
      <c r="O47" s="12"/>
      <c r="P47" s="17" t="str">
        <f t="shared" ref="P47:P76" si="18">IF(O47="","",IF($J47="","",(O47-$J47)*100000))</f>
        <v/>
      </c>
      <c r="Q47" s="22"/>
      <c r="R47" s="22"/>
      <c r="S47" s="10"/>
      <c r="T47" s="14" t="str">
        <f t="shared" ref="T47:T76" si="19">IF(S47="","",IF($J47="","",(S47-$J47)*100000))</f>
        <v/>
      </c>
      <c r="U47" s="19"/>
      <c r="V47" s="19"/>
      <c r="W47" s="12"/>
      <c r="X47" s="17" t="str">
        <f t="shared" ref="X47:X76" si="20">IF(W47="","",IF($J47="","",(W47-$J47)*100000))</f>
        <v/>
      </c>
      <c r="Y47" s="22"/>
      <c r="Z47" s="22"/>
      <c r="AA47" s="10"/>
      <c r="AB47" s="14" t="str">
        <f t="shared" ref="AB47:AB76" si="21">IF(AA47="","",IF($J47="","",(AA47-$J47)*100000))</f>
        <v/>
      </c>
      <c r="AC47" s="19"/>
      <c r="AD47" s="19"/>
      <c r="AE47" s="12"/>
      <c r="AF47" s="17" t="str">
        <f t="shared" ref="AF47:AF76" si="22">IF(AE47="","",IF($J47="","",(AE47-$J47)*100000))</f>
        <v/>
      </c>
      <c r="AG47" s="22"/>
      <c r="AH47" s="22"/>
      <c r="AI47" s="10"/>
      <c r="AJ47" s="14" t="str">
        <f t="shared" ref="AJ47:AJ76" si="23">IF(AI47="","",IF($J47="","",(AI47-$J47)*100000))</f>
        <v/>
      </c>
      <c r="AK47" s="19"/>
      <c r="AL47" s="19"/>
    </row>
    <row r="48" spans="1:38" x14ac:dyDescent="0.25">
      <c r="A48" t="s">
        <v>34</v>
      </c>
      <c r="B48" s="2">
        <f>AB77</f>
        <v>21.480499999997345</v>
      </c>
      <c r="C48" s="25">
        <f>AC77</f>
        <v>6.618836850000001</v>
      </c>
      <c r="D48" s="25">
        <f>AD77</f>
        <v>29.296238300000006</v>
      </c>
      <c r="H48">
        <f t="shared" si="16"/>
        <v>2.8559999999999999</v>
      </c>
      <c r="I48">
        <f t="shared" ref="I48:I76" si="24">I47+1</f>
        <v>2</v>
      </c>
      <c r="J48" s="6">
        <v>0.94282900000000003</v>
      </c>
      <c r="K48" s="10">
        <v>0.94277100000000003</v>
      </c>
      <c r="L48" s="14">
        <f t="shared" si="17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8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9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20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21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2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3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>
        <f>AF77</f>
        <v>21.480499999997345</v>
      </c>
      <c r="C49" s="25">
        <f>AG77</f>
        <v>0.68928735000000008</v>
      </c>
      <c r="D49" s="25">
        <f>AH77</f>
        <v>3.4744736500000002</v>
      </c>
      <c r="H49">
        <f t="shared" si="16"/>
        <v>4.2839999999999998</v>
      </c>
      <c r="I49">
        <f t="shared" si="24"/>
        <v>3</v>
      </c>
      <c r="J49" s="6">
        <v>0.94319620000000004</v>
      </c>
      <c r="K49" s="10">
        <v>0.94311699999999998</v>
      </c>
      <c r="L49" s="14">
        <f t="shared" si="17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8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9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20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21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2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3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>
        <f>AJ77</f>
        <v>21.480499999997345</v>
      </c>
      <c r="C50" s="25">
        <f>AK77</f>
        <v>0.34461079999999999</v>
      </c>
      <c r="D50" s="25">
        <f>AL77</f>
        <v>1.68515415</v>
      </c>
      <c r="H50">
        <f t="shared" si="16"/>
        <v>5.7119999999999997</v>
      </c>
      <c r="I50">
        <f t="shared" si="24"/>
        <v>4</v>
      </c>
      <c r="J50" s="6">
        <v>0.94381959999999998</v>
      </c>
      <c r="K50" s="10">
        <v>0.943716</v>
      </c>
      <c r="L50" s="14">
        <f t="shared" si="17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8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9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20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21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2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3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>
        <f>L77</f>
        <v>21.480499999997345</v>
      </c>
      <c r="C51" s="25">
        <f>M77</f>
        <v>0.19521034999999995</v>
      </c>
      <c r="D51" s="25">
        <f>N77</f>
        <v>1.0550995499999998</v>
      </c>
      <c r="H51">
        <f t="shared" si="16"/>
        <v>7.14</v>
      </c>
      <c r="I51">
        <f t="shared" si="24"/>
        <v>5</v>
      </c>
      <c r="J51" s="6">
        <v>0.94470909999999997</v>
      </c>
      <c r="K51" s="10">
        <v>0.94457500000000005</v>
      </c>
      <c r="L51" s="14">
        <f t="shared" si="17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8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9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20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21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2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3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>
        <f>P77</f>
        <v>24.775499999999397</v>
      </c>
      <c r="C52" s="25">
        <f>Q77</f>
        <v>0.20352460000000003</v>
      </c>
      <c r="D52" s="25">
        <f>R77</f>
        <v>1.1354262499999999</v>
      </c>
      <c r="H52">
        <f t="shared" si="16"/>
        <v>8.5679999999999996</v>
      </c>
      <c r="I52">
        <f t="shared" si="24"/>
        <v>6</v>
      </c>
      <c r="J52" s="6">
        <v>0.9458898</v>
      </c>
      <c r="K52" s="10">
        <v>0.94572299999999998</v>
      </c>
      <c r="L52" s="14">
        <f t="shared" si="17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8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9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20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21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2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3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>
        <f>T77</f>
        <v>24.575499999999749</v>
      </c>
      <c r="C53" s="25">
        <f>U77</f>
        <v>0.20045190000000002</v>
      </c>
      <c r="D53" s="25">
        <f>V77</f>
        <v>1.1147422499999999</v>
      </c>
      <c r="H53">
        <f t="shared" si="16"/>
        <v>9.9959999999999987</v>
      </c>
      <c r="I53">
        <f t="shared" si="24"/>
        <v>7</v>
      </c>
      <c r="J53" s="6">
        <v>0.94740899999999995</v>
      </c>
      <c r="K53" s="10">
        <v>0.94720199999999999</v>
      </c>
      <c r="L53" s="14">
        <f t="shared" si="17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8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9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20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21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2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3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>
        <f>X77</f>
        <v>21.480499999997345</v>
      </c>
      <c r="C54" s="25">
        <f>Y77</f>
        <v>0.20012715</v>
      </c>
      <c r="D54" s="25">
        <f>Z77</f>
        <v>1.1124277</v>
      </c>
      <c r="H54">
        <f t="shared" si="16"/>
        <v>11.423999999999999</v>
      </c>
      <c r="I54">
        <f t="shared" si="24"/>
        <v>8</v>
      </c>
      <c r="J54" s="6">
        <v>0.94935760000000002</v>
      </c>
      <c r="K54" s="10">
        <v>0.94910600000000001</v>
      </c>
      <c r="L54" s="14">
        <f t="shared" si="17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8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9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20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21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2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3"/>
        <v>-23.03000000000166</v>
      </c>
      <c r="AK54" s="19">
        <v>0.22905700000000001</v>
      </c>
      <c r="AL54" s="19">
        <v>0.99176399999999998</v>
      </c>
    </row>
    <row r="55" spans="1:38" x14ac:dyDescent="0.25">
      <c r="H55">
        <f t="shared" si="16"/>
        <v>12.852</v>
      </c>
      <c r="I55">
        <f t="shared" si="24"/>
        <v>9</v>
      </c>
      <c r="J55" s="6"/>
      <c r="K55" s="10"/>
      <c r="L55" s="14" t="str">
        <f t="shared" si="17"/>
        <v/>
      </c>
      <c r="M55" s="19"/>
      <c r="N55" s="19"/>
      <c r="O55" s="12"/>
      <c r="P55" s="17" t="str">
        <f t="shared" si="18"/>
        <v/>
      </c>
      <c r="Q55" s="22"/>
      <c r="R55" s="22"/>
      <c r="S55" s="10"/>
      <c r="T55" s="14" t="str">
        <f t="shared" si="19"/>
        <v/>
      </c>
      <c r="U55" s="19"/>
      <c r="V55" s="19"/>
      <c r="W55" s="12"/>
      <c r="X55" s="17" t="str">
        <f t="shared" si="20"/>
        <v/>
      </c>
      <c r="Y55" s="22"/>
      <c r="Z55" s="22"/>
      <c r="AA55" s="10"/>
      <c r="AB55" s="14" t="str">
        <f t="shared" si="21"/>
        <v/>
      </c>
      <c r="AC55" s="19"/>
      <c r="AD55" s="19"/>
      <c r="AE55" s="12"/>
      <c r="AF55" s="17" t="str">
        <f t="shared" si="22"/>
        <v/>
      </c>
      <c r="AG55" s="22"/>
      <c r="AH55" s="22"/>
      <c r="AI55" s="10"/>
      <c r="AJ55" s="14" t="str">
        <f t="shared" si="23"/>
        <v/>
      </c>
      <c r="AK55" s="19"/>
      <c r="AL55" s="19"/>
    </row>
    <row r="56" spans="1:38" x14ac:dyDescent="0.25">
      <c r="H56">
        <f t="shared" si="16"/>
        <v>14.28</v>
      </c>
      <c r="I56">
        <f t="shared" si="24"/>
        <v>10</v>
      </c>
      <c r="J56" s="6">
        <v>0.9558217</v>
      </c>
      <c r="K56" s="10">
        <v>0.95582199999999995</v>
      </c>
      <c r="L56" s="14">
        <f t="shared" si="17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8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9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20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21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2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3"/>
        <v>1.0000000005838672E-2</v>
      </c>
      <c r="AK56" s="19">
        <v>1.3200000000000001E-4</v>
      </c>
      <c r="AL56" s="19">
        <v>3.8900000000000002E-4</v>
      </c>
    </row>
    <row r="57" spans="1:38" x14ac:dyDescent="0.25">
      <c r="H57">
        <f t="shared" si="16"/>
        <v>15.707999999999998</v>
      </c>
      <c r="I57">
        <f t="shared" si="24"/>
        <v>11</v>
      </c>
      <c r="J57" s="6"/>
      <c r="K57" s="10"/>
      <c r="L57" s="14" t="str">
        <f t="shared" si="17"/>
        <v/>
      </c>
      <c r="M57" s="19"/>
      <c r="N57" s="19"/>
      <c r="O57" s="12"/>
      <c r="P57" s="17" t="str">
        <f t="shared" si="18"/>
        <v/>
      </c>
      <c r="Q57" s="22"/>
      <c r="R57" s="22"/>
      <c r="S57" s="10"/>
      <c r="T57" s="14" t="str">
        <f t="shared" si="19"/>
        <v/>
      </c>
      <c r="U57" s="19"/>
      <c r="V57" s="19"/>
      <c r="W57" s="12"/>
      <c r="X57" s="17" t="str">
        <f t="shared" si="20"/>
        <v/>
      </c>
      <c r="Y57" s="22"/>
      <c r="Z57" s="22"/>
      <c r="AA57" s="10"/>
      <c r="AB57" s="14" t="str">
        <f t="shared" si="21"/>
        <v/>
      </c>
      <c r="AC57" s="19"/>
      <c r="AD57" s="19"/>
      <c r="AE57" s="12"/>
      <c r="AF57" s="17" t="str">
        <f t="shared" si="22"/>
        <v/>
      </c>
      <c r="AG57" s="22"/>
      <c r="AH57" s="22"/>
      <c r="AI57" s="10"/>
      <c r="AJ57" s="14" t="str">
        <f t="shared" si="23"/>
        <v/>
      </c>
      <c r="AK57" s="19"/>
      <c r="AL57" s="19"/>
    </row>
    <row r="58" spans="1:38" x14ac:dyDescent="0.25">
      <c r="H58">
        <f t="shared" si="16"/>
        <v>17.135999999999999</v>
      </c>
      <c r="I58">
        <f t="shared" si="24"/>
        <v>12</v>
      </c>
      <c r="J58" s="6">
        <v>0.96758670000000002</v>
      </c>
      <c r="K58" s="10">
        <v>0.96741200000000005</v>
      </c>
      <c r="L58" s="14">
        <f t="shared" si="17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8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9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20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21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2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3"/>
        <v>-87.090000000000771</v>
      </c>
      <c r="AK58" s="19">
        <v>0.61469600000000002</v>
      </c>
      <c r="AL58" s="19">
        <v>2.7746710000000001</v>
      </c>
    </row>
    <row r="59" spans="1:38" x14ac:dyDescent="0.25">
      <c r="H59">
        <f t="shared" si="16"/>
        <v>18.564</v>
      </c>
      <c r="I59">
        <f t="shared" si="24"/>
        <v>13</v>
      </c>
      <c r="J59" s="6">
        <v>0.9732674</v>
      </c>
      <c r="K59" s="10">
        <v>0.97297</v>
      </c>
      <c r="L59" s="14">
        <f t="shared" si="17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8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9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20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21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2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3"/>
        <v>-89.669999999997259</v>
      </c>
      <c r="AK59" s="19">
        <v>0.598885</v>
      </c>
      <c r="AL59" s="19">
        <v>2.8322940000000001</v>
      </c>
    </row>
    <row r="60" spans="1:38" x14ac:dyDescent="0.25">
      <c r="H60">
        <f t="shared" si="16"/>
        <v>19.991999999999997</v>
      </c>
      <c r="I60">
        <f t="shared" si="24"/>
        <v>14</v>
      </c>
      <c r="J60" s="6">
        <v>0.97924219999999995</v>
      </c>
      <c r="K60" s="10">
        <v>0.97886700000000004</v>
      </c>
      <c r="L60" s="14">
        <f t="shared" si="17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8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9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20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21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2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3"/>
        <v>-87.979999999998611</v>
      </c>
      <c r="AK60" s="19">
        <v>0.56761300000000003</v>
      </c>
      <c r="AL60" s="19">
        <v>2.7974779999999999</v>
      </c>
    </row>
    <row r="61" spans="1:38" x14ac:dyDescent="0.25">
      <c r="H61">
        <f t="shared" si="16"/>
        <v>21.419999999999998</v>
      </c>
      <c r="I61">
        <f t="shared" si="24"/>
        <v>15</v>
      </c>
      <c r="J61" s="6">
        <v>0.98547079999999998</v>
      </c>
      <c r="K61" s="10">
        <v>0.98504199999999997</v>
      </c>
      <c r="L61" s="14">
        <f t="shared" si="17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8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9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20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21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2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3"/>
        <v>-83.679999999997094</v>
      </c>
      <c r="AK61" s="19">
        <v>0.51913500000000001</v>
      </c>
      <c r="AL61" s="19">
        <v>2.64575</v>
      </c>
    </row>
    <row r="62" spans="1:38" x14ac:dyDescent="0.25">
      <c r="H62">
        <f t="shared" si="16"/>
        <v>22.847999999999999</v>
      </c>
      <c r="I62">
        <f t="shared" si="24"/>
        <v>16</v>
      </c>
      <c r="J62" s="6">
        <v>0.99191050000000003</v>
      </c>
      <c r="K62" s="10">
        <v>0.99145300000000003</v>
      </c>
      <c r="L62" s="14">
        <f t="shared" si="17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8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9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20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21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2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3"/>
        <v>-76.439999999999841</v>
      </c>
      <c r="AK62" s="19">
        <v>0.454737</v>
      </c>
      <c r="AL62" s="19">
        <v>2.3790300000000002</v>
      </c>
    </row>
    <row r="63" spans="1:38" x14ac:dyDescent="0.25">
      <c r="H63">
        <f t="shared" si="16"/>
        <v>24.276</v>
      </c>
      <c r="I63">
        <f t="shared" si="24"/>
        <v>17</v>
      </c>
      <c r="J63" s="6">
        <v>0.99853499999999995</v>
      </c>
      <c r="K63" s="10">
        <v>0.99807199999999996</v>
      </c>
      <c r="L63" s="14">
        <f t="shared" si="17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8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9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20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21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2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3"/>
        <v>-66.230000000000459</v>
      </c>
      <c r="AK63" s="19">
        <v>0.37609599999999999</v>
      </c>
      <c r="AL63" s="19">
        <v>2.0037690000000001</v>
      </c>
    </row>
    <row r="64" spans="1:38" x14ac:dyDescent="0.25">
      <c r="H64">
        <f t="shared" si="16"/>
        <v>25.704000000000001</v>
      </c>
      <c r="I64">
        <f t="shared" si="24"/>
        <v>18</v>
      </c>
      <c r="J64" s="6">
        <v>1.0053799000000001</v>
      </c>
      <c r="K64" s="10">
        <v>1.004926</v>
      </c>
      <c r="L64" s="14">
        <f t="shared" si="17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8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9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20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21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2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3"/>
        <v>-53.090000000000082</v>
      </c>
      <c r="AK64" s="19">
        <v>0.28548000000000001</v>
      </c>
      <c r="AL64" s="19">
        <v>1.5299499999999999</v>
      </c>
    </row>
    <row r="65" spans="8:38" x14ac:dyDescent="0.25">
      <c r="H65">
        <f t="shared" si="16"/>
        <v>27.131999999999998</v>
      </c>
      <c r="I65">
        <f t="shared" si="24"/>
        <v>19</v>
      </c>
      <c r="J65" s="6"/>
      <c r="K65" s="10"/>
      <c r="L65" s="14" t="str">
        <f t="shared" si="17"/>
        <v/>
      </c>
      <c r="M65" s="19"/>
      <c r="N65" s="19"/>
      <c r="O65" s="12"/>
      <c r="P65" s="17" t="str">
        <f t="shared" si="18"/>
        <v/>
      </c>
      <c r="Q65" s="22"/>
      <c r="R65" s="22"/>
      <c r="S65" s="10"/>
      <c r="T65" s="14" t="str">
        <f t="shared" si="19"/>
        <v/>
      </c>
      <c r="U65" s="19"/>
      <c r="V65" s="19"/>
      <c r="W65" s="12"/>
      <c r="X65" s="17" t="str">
        <f t="shared" si="20"/>
        <v/>
      </c>
      <c r="Y65" s="22"/>
      <c r="Z65" s="22"/>
      <c r="AA65" s="10"/>
      <c r="AB65" s="14" t="str">
        <f t="shared" si="21"/>
        <v/>
      </c>
      <c r="AC65" s="19"/>
      <c r="AD65" s="19"/>
      <c r="AE65" s="12"/>
      <c r="AF65" s="17" t="str">
        <f t="shared" si="22"/>
        <v/>
      </c>
      <c r="AG65" s="22"/>
      <c r="AH65" s="22"/>
      <c r="AI65" s="10"/>
      <c r="AJ65" s="14" t="str">
        <f t="shared" si="23"/>
        <v/>
      </c>
      <c r="AK65" s="19"/>
      <c r="AL65" s="19"/>
    </row>
    <row r="66" spans="8:38" x14ac:dyDescent="0.25">
      <c r="H66">
        <f t="shared" si="16"/>
        <v>28.56</v>
      </c>
      <c r="I66">
        <f t="shared" si="24"/>
        <v>20</v>
      </c>
      <c r="J66" s="6">
        <v>1.0213760999999999</v>
      </c>
      <c r="K66" s="10">
        <v>1.0213760000000001</v>
      </c>
      <c r="L66" s="14">
        <f t="shared" si="17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8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9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20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21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2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3"/>
        <v>1.0000000005838672E-2</v>
      </c>
      <c r="AK66" s="19">
        <v>1.2400000000000001E-4</v>
      </c>
      <c r="AL66" s="19">
        <v>5.2099999999999998E-4</v>
      </c>
    </row>
    <row r="67" spans="8:38" x14ac:dyDescent="0.25">
      <c r="H67">
        <f t="shared" si="16"/>
        <v>29.988</v>
      </c>
      <c r="I67">
        <f t="shared" si="24"/>
        <v>21</v>
      </c>
      <c r="J67" s="6"/>
      <c r="K67" s="10"/>
      <c r="L67" s="14" t="str">
        <f t="shared" si="17"/>
        <v/>
      </c>
      <c r="M67" s="19"/>
      <c r="N67" s="19"/>
      <c r="O67" s="12"/>
      <c r="P67" s="17" t="str">
        <f t="shared" si="18"/>
        <v/>
      </c>
      <c r="Q67" s="22"/>
      <c r="R67" s="22"/>
      <c r="S67" s="10"/>
      <c r="T67" s="14" t="str">
        <f t="shared" si="19"/>
        <v/>
      </c>
      <c r="U67" s="19"/>
      <c r="V67" s="19"/>
      <c r="W67" s="12"/>
      <c r="X67" s="17" t="str">
        <f t="shared" si="20"/>
        <v/>
      </c>
      <c r="Y67" s="22"/>
      <c r="Z67" s="22"/>
      <c r="AA67" s="10"/>
      <c r="AB67" s="14" t="str">
        <f t="shared" si="21"/>
        <v/>
      </c>
      <c r="AC67" s="19"/>
      <c r="AD67" s="19"/>
      <c r="AE67" s="12"/>
      <c r="AF67" s="17" t="str">
        <f t="shared" si="22"/>
        <v/>
      </c>
      <c r="AG67" s="22"/>
      <c r="AH67" s="22"/>
      <c r="AI67" s="10"/>
      <c r="AJ67" s="14" t="str">
        <f t="shared" si="23"/>
        <v/>
      </c>
      <c r="AK67" s="19"/>
      <c r="AL67" s="19"/>
    </row>
    <row r="68" spans="8:38" x14ac:dyDescent="0.25">
      <c r="H68">
        <f t="shared" si="16"/>
        <v>31.415999999999997</v>
      </c>
      <c r="I68">
        <f t="shared" si="24"/>
        <v>22</v>
      </c>
      <c r="J68" s="6">
        <v>1.0324392</v>
      </c>
      <c r="K68" s="10">
        <v>1.032367</v>
      </c>
      <c r="L68" s="14">
        <f t="shared" si="17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8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9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20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21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2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3"/>
        <v>-40.390000000001258</v>
      </c>
      <c r="AK68" s="19">
        <v>0.35008600000000001</v>
      </c>
      <c r="AL68" s="19">
        <v>1.8717950000000001</v>
      </c>
    </row>
    <row r="69" spans="8:38" x14ac:dyDescent="0.25">
      <c r="H69">
        <f t="shared" si="16"/>
        <v>32.844000000000001</v>
      </c>
      <c r="I69">
        <f t="shared" si="24"/>
        <v>23</v>
      </c>
      <c r="J69" s="6">
        <v>1.0364783</v>
      </c>
      <c r="K69" s="10">
        <v>1.0363720000000001</v>
      </c>
      <c r="L69" s="14">
        <f t="shared" si="17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8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9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20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21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2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3"/>
        <v>-37.949999999997708</v>
      </c>
      <c r="AK69" s="19">
        <v>0.33654899999999999</v>
      </c>
      <c r="AL69" s="19">
        <v>1.842908</v>
      </c>
    </row>
    <row r="70" spans="8:38" x14ac:dyDescent="0.25">
      <c r="H70">
        <f t="shared" si="16"/>
        <v>34.271999999999998</v>
      </c>
      <c r="I70">
        <f t="shared" si="24"/>
        <v>24</v>
      </c>
      <c r="J70" s="6">
        <v>1.0402203999999999</v>
      </c>
      <c r="K70" s="10">
        <v>1.040097</v>
      </c>
      <c r="L70" s="14">
        <f t="shared" si="17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8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9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20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21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2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3"/>
        <v>-34.249999999991232</v>
      </c>
      <c r="AK70" s="19">
        <v>0.31201800000000002</v>
      </c>
      <c r="AL70" s="19">
        <v>1.7332749999999999</v>
      </c>
    </row>
    <row r="71" spans="8:38" x14ac:dyDescent="0.25">
      <c r="H71">
        <f t="shared" si="16"/>
        <v>35.699999999999996</v>
      </c>
      <c r="I71">
        <f t="shared" si="24"/>
        <v>25</v>
      </c>
      <c r="J71" s="6">
        <v>1.0437202999999999</v>
      </c>
      <c r="K71" s="10">
        <v>1.0435950000000001</v>
      </c>
      <c r="L71" s="14">
        <f t="shared" si="17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8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9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20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21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2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3"/>
        <v>-29.489999999987582</v>
      </c>
      <c r="AK71" s="19">
        <v>0.27809899999999999</v>
      </c>
      <c r="AL71" s="19">
        <v>1.5548709999999999</v>
      </c>
    </row>
    <row r="72" spans="8:38" x14ac:dyDescent="0.25">
      <c r="H72">
        <f t="shared" si="16"/>
        <v>37.128</v>
      </c>
      <c r="I72">
        <f t="shared" si="24"/>
        <v>26</v>
      </c>
      <c r="J72" s="6">
        <v>1.0469967</v>
      </c>
      <c r="K72" s="10">
        <v>1.046881</v>
      </c>
      <c r="L72" s="14">
        <f t="shared" si="17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8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9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20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21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2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3"/>
        <v>-23.879999999998347</v>
      </c>
      <c r="AK72" s="19">
        <v>0.23729800000000001</v>
      </c>
      <c r="AL72" s="19">
        <v>1.3211010000000001</v>
      </c>
    </row>
    <row r="73" spans="8:38" x14ac:dyDescent="0.25">
      <c r="H73">
        <f t="shared" si="16"/>
        <v>38.555999999999997</v>
      </c>
      <c r="I73">
        <f t="shared" si="24"/>
        <v>27</v>
      </c>
      <c r="J73" s="6">
        <v>1.0500563999999999</v>
      </c>
      <c r="K73" s="10">
        <v>1.0499540000000001</v>
      </c>
      <c r="L73" s="14">
        <f t="shared" si="17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8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9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20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21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2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3"/>
        <v>-17.69999999998717</v>
      </c>
      <c r="AK73" s="19">
        <v>0.19401499999999999</v>
      </c>
      <c r="AL73" s="19">
        <v>1.052273</v>
      </c>
    </row>
    <row r="74" spans="8:38" x14ac:dyDescent="0.25">
      <c r="H74">
        <f t="shared" si="16"/>
        <v>39.983999999999995</v>
      </c>
      <c r="I74">
        <f t="shared" si="24"/>
        <v>28</v>
      </c>
      <c r="J74" s="6"/>
      <c r="K74" s="10"/>
      <c r="L74" s="14" t="str">
        <f t="shared" si="17"/>
        <v/>
      </c>
      <c r="M74" s="19"/>
      <c r="N74" s="19"/>
      <c r="O74" s="12"/>
      <c r="P74" s="17" t="str">
        <f t="shared" si="18"/>
        <v/>
      </c>
      <c r="Q74" s="22"/>
      <c r="R74" s="22"/>
      <c r="S74" s="10"/>
      <c r="T74" s="14" t="str">
        <f t="shared" si="19"/>
        <v/>
      </c>
      <c r="U74" s="19"/>
      <c r="V74" s="19"/>
      <c r="W74" s="12"/>
      <c r="X74" s="17" t="str">
        <f t="shared" si="20"/>
        <v/>
      </c>
      <c r="Y74" s="22"/>
      <c r="Z74" s="22"/>
      <c r="AA74" s="10"/>
      <c r="AB74" s="14" t="str">
        <f t="shared" si="21"/>
        <v/>
      </c>
      <c r="AC74" s="19"/>
      <c r="AD74" s="19"/>
      <c r="AE74" s="12"/>
      <c r="AF74" s="17" t="str">
        <f t="shared" si="22"/>
        <v/>
      </c>
      <c r="AG74" s="22"/>
      <c r="AH74" s="22"/>
      <c r="AI74" s="10"/>
      <c r="AJ74" s="14" t="str">
        <f t="shared" si="23"/>
        <v/>
      </c>
      <c r="AK74" s="19"/>
      <c r="AL74" s="19"/>
    </row>
    <row r="75" spans="8:38" x14ac:dyDescent="0.25">
      <c r="H75">
        <f t="shared" si="16"/>
        <v>41.411999999999999</v>
      </c>
      <c r="I75">
        <f t="shared" si="24"/>
        <v>29</v>
      </c>
      <c r="J75" s="6"/>
      <c r="K75" s="10"/>
      <c r="L75" s="14" t="str">
        <f t="shared" si="17"/>
        <v/>
      </c>
      <c r="M75" s="19"/>
      <c r="N75" s="19"/>
      <c r="O75" s="12"/>
      <c r="P75" s="17" t="str">
        <f t="shared" si="18"/>
        <v/>
      </c>
      <c r="Q75" s="22"/>
      <c r="R75" s="22"/>
      <c r="S75" s="10"/>
      <c r="T75" s="14" t="str">
        <f t="shared" si="19"/>
        <v/>
      </c>
      <c r="U75" s="19"/>
      <c r="V75" s="19"/>
      <c r="W75" s="12"/>
      <c r="X75" s="17" t="str">
        <f t="shared" si="20"/>
        <v/>
      </c>
      <c r="Y75" s="22"/>
      <c r="Z75" s="22"/>
      <c r="AA75" s="10"/>
      <c r="AB75" s="14" t="str">
        <f t="shared" si="21"/>
        <v/>
      </c>
      <c r="AC75" s="19"/>
      <c r="AD75" s="19"/>
      <c r="AE75" s="12"/>
      <c r="AF75" s="17" t="str">
        <f t="shared" si="22"/>
        <v/>
      </c>
      <c r="AG75" s="22"/>
      <c r="AH75" s="22"/>
      <c r="AI75" s="10"/>
      <c r="AJ75" s="14" t="str">
        <f t="shared" si="23"/>
        <v/>
      </c>
      <c r="AK75" s="19"/>
      <c r="AL75" s="19"/>
    </row>
    <row r="76" spans="8:38" x14ac:dyDescent="0.25">
      <c r="H76">
        <f t="shared" si="16"/>
        <v>42.839999999999996</v>
      </c>
      <c r="I76">
        <f t="shared" si="24"/>
        <v>30</v>
      </c>
      <c r="J76" s="6">
        <v>1.0576418999999999</v>
      </c>
      <c r="K76" s="10">
        <v>1.057642</v>
      </c>
      <c r="L76" s="14">
        <f t="shared" si="17"/>
        <v>1.0000000005838672E-2</v>
      </c>
      <c r="M76" s="19">
        <v>0</v>
      </c>
      <c r="N76" s="19">
        <v>0</v>
      </c>
      <c r="O76" s="12">
        <v>1.057642</v>
      </c>
      <c r="P76" s="17">
        <f t="shared" si="18"/>
        <v>1.0000000005838672E-2</v>
      </c>
      <c r="Q76" s="22">
        <v>0</v>
      </c>
      <c r="R76" s="22">
        <v>0</v>
      </c>
      <c r="S76" s="10">
        <v>1.057642</v>
      </c>
      <c r="T76" s="14">
        <f t="shared" si="19"/>
        <v>1.0000000005838672E-2</v>
      </c>
      <c r="U76" s="19">
        <v>0</v>
      </c>
      <c r="V76" s="19">
        <v>0</v>
      </c>
      <c r="W76" s="12">
        <v>1.057642</v>
      </c>
      <c r="X76" s="17">
        <f t="shared" si="20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21"/>
        <v>0</v>
      </c>
      <c r="AC76" s="19">
        <v>0</v>
      </c>
      <c r="AD76" s="19">
        <v>0</v>
      </c>
      <c r="AE76" s="12">
        <v>1.0576418999999999</v>
      </c>
      <c r="AF76" s="17">
        <f t="shared" si="22"/>
        <v>0</v>
      </c>
      <c r="AG76" s="22">
        <v>0</v>
      </c>
      <c r="AH76" s="22">
        <v>0</v>
      </c>
      <c r="AI76" s="10">
        <v>1.0576418999999999</v>
      </c>
      <c r="AJ76" s="14">
        <f t="shared" si="23"/>
        <v>0</v>
      </c>
      <c r="AK76" s="19">
        <v>0</v>
      </c>
      <c r="AL76" s="19">
        <v>0</v>
      </c>
    </row>
    <row r="77" spans="8:38" x14ac:dyDescent="0.25">
      <c r="I77" t="s">
        <v>44</v>
      </c>
      <c r="J77" s="6"/>
      <c r="K77" s="10"/>
      <c r="L77" s="14">
        <f t="array" ref="L77">AVERAGE(ABS(L48:L54),ABS(L58:L64),ABS(L68:L73))</f>
        <v>21.480499999997345</v>
      </c>
      <c r="M77" s="19">
        <f>M78</f>
        <v>0.19521034999999995</v>
      </c>
      <c r="N77" s="19">
        <f t="shared" ref="N77" si="25">N78</f>
        <v>1.0550995499999998</v>
      </c>
      <c r="O77" s="12"/>
      <c r="P77" s="17">
        <f t="array" ref="P77">AVERAGE(ABS(P48:P54),ABS(P58:P64),ABS(P68:P73))</f>
        <v>24.775499999999397</v>
      </c>
      <c r="Q77" s="22">
        <f>Q78</f>
        <v>0.20352460000000003</v>
      </c>
      <c r="R77" s="22">
        <f t="shared" ref="R77" si="26">R78</f>
        <v>1.1354262499999999</v>
      </c>
      <c r="S77" s="10"/>
      <c r="T77" s="14">
        <f t="array" ref="T77">AVERAGE(ABS(T48:T54),ABS(T58:T64),ABS(T68:T73))</f>
        <v>24.575499999999749</v>
      </c>
      <c r="U77" s="19">
        <f>U78</f>
        <v>0.20045190000000002</v>
      </c>
      <c r="V77" s="19">
        <f t="shared" ref="V77" si="27">V78</f>
        <v>1.1147422499999999</v>
      </c>
      <c r="W77" s="12"/>
      <c r="X77" s="17">
        <v>21.480499999997345</v>
      </c>
      <c r="Y77" s="22">
        <f>Y78</f>
        <v>0.20012715</v>
      </c>
      <c r="Z77" s="22">
        <f t="shared" ref="Z77" si="28">Z78</f>
        <v>1.1124277</v>
      </c>
      <c r="AA77" s="10"/>
      <c r="AB77" s="14">
        <v>21.480499999997345</v>
      </c>
      <c r="AC77" s="19">
        <f>AC78</f>
        <v>6.618836850000001</v>
      </c>
      <c r="AD77" s="19">
        <f t="shared" ref="AD77" si="29">AD78</f>
        <v>29.296238300000006</v>
      </c>
      <c r="AE77" s="12"/>
      <c r="AF77" s="17">
        <v>21.480499999997345</v>
      </c>
      <c r="AG77" s="22">
        <f>AG78</f>
        <v>0.68928735000000008</v>
      </c>
      <c r="AH77" s="22">
        <f t="shared" ref="AH77" si="30">AH78</f>
        <v>3.4744736500000002</v>
      </c>
      <c r="AI77" s="10"/>
      <c r="AJ77" s="14">
        <v>21.480499999997345</v>
      </c>
      <c r="AK77" s="19">
        <f>AK78</f>
        <v>0.34461079999999999</v>
      </c>
      <c r="AL77" s="19">
        <f t="shared" ref="AL77" si="31">AL78</f>
        <v>1.68515415</v>
      </c>
    </row>
    <row r="78" spans="8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8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8" t="s">
        <v>30</v>
      </c>
      <c r="L83" s="48"/>
      <c r="M83" s="48"/>
      <c r="N83" s="48"/>
      <c r="O83" s="46" t="s">
        <v>31</v>
      </c>
      <c r="P83" s="46"/>
      <c r="Q83" s="46"/>
      <c r="R83" s="46"/>
      <c r="S83" s="48" t="s">
        <v>32</v>
      </c>
      <c r="T83" s="48"/>
      <c r="U83" s="48"/>
      <c r="V83" s="48"/>
      <c r="W83" s="46" t="s">
        <v>33</v>
      </c>
      <c r="X83" s="46"/>
      <c r="Y83" s="46"/>
      <c r="Z83" s="46"/>
      <c r="AA83" s="48" t="s">
        <v>34</v>
      </c>
      <c r="AB83" s="48"/>
      <c r="AC83" s="48"/>
      <c r="AD83" s="48"/>
      <c r="AE83" s="46" t="s">
        <v>35</v>
      </c>
      <c r="AF83" s="46"/>
      <c r="AG83" s="46"/>
      <c r="AH83" s="46"/>
      <c r="AI83" s="48" t="s">
        <v>36</v>
      </c>
      <c r="AJ83" s="48"/>
      <c r="AK83" s="48"/>
      <c r="AL83" s="48"/>
    </row>
    <row r="84" spans="1:38" x14ac:dyDescent="0.25">
      <c r="H84" t="s">
        <v>120</v>
      </c>
      <c r="J84" s="8" t="s">
        <v>41</v>
      </c>
      <c r="K84" s="47" t="s">
        <v>41</v>
      </c>
      <c r="L84" s="47"/>
      <c r="M84" s="51" t="s">
        <v>38</v>
      </c>
      <c r="N84" s="51"/>
      <c r="O84" s="50" t="s">
        <v>41</v>
      </c>
      <c r="P84" s="50"/>
      <c r="Q84" s="46" t="s">
        <v>38</v>
      </c>
      <c r="R84" s="46"/>
      <c r="S84" s="47" t="s">
        <v>41</v>
      </c>
      <c r="T84" s="47"/>
      <c r="U84" s="48" t="s">
        <v>38</v>
      </c>
      <c r="V84" s="48"/>
      <c r="W84" s="50" t="s">
        <v>41</v>
      </c>
      <c r="X84" s="50"/>
      <c r="Y84" s="46" t="s">
        <v>38</v>
      </c>
      <c r="Z84" s="46"/>
      <c r="AA84" s="47" t="s">
        <v>41</v>
      </c>
      <c r="AB84" s="47"/>
      <c r="AC84" s="48" t="s">
        <v>38</v>
      </c>
      <c r="AD84" s="48"/>
      <c r="AE84" s="50" t="s">
        <v>41</v>
      </c>
      <c r="AF84" s="50"/>
      <c r="AG84" s="46" t="s">
        <v>38</v>
      </c>
      <c r="AH84" s="46"/>
      <c r="AI84" s="47" t="s">
        <v>41</v>
      </c>
      <c r="AJ84" s="47"/>
      <c r="AK84" s="48" t="s">
        <v>38</v>
      </c>
      <c r="AL84" s="48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49" t="s">
        <v>61</v>
      </c>
      <c r="C86" s="49" t="s">
        <v>38</v>
      </c>
      <c r="D86" s="49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>
        <v>0</v>
      </c>
      <c r="N86" s="19">
        <v>0</v>
      </c>
      <c r="O86" s="12">
        <v>1.0485731</v>
      </c>
      <c r="P86" s="17">
        <f>IF(O86="","",IF($J86="","",(O86-$J86)*100000))</f>
        <v>0</v>
      </c>
      <c r="Q86" s="22">
        <v>0</v>
      </c>
      <c r="R86" s="22">
        <v>0</v>
      </c>
      <c r="S86" s="10">
        <v>1.0485731</v>
      </c>
      <c r="T86" s="14">
        <f>IF(S86="","",IF($J86="","",(S86-$J86)*100000))</f>
        <v>0</v>
      </c>
      <c r="U86" s="19">
        <v>0</v>
      </c>
      <c r="V86" s="19">
        <v>0</v>
      </c>
      <c r="W86" s="12">
        <v>1.0485731</v>
      </c>
      <c r="X86" s="17">
        <f>IF(W86="","",IF($J86="","",(W86-$J86)*100000))</f>
        <v>0</v>
      </c>
      <c r="Y86" s="22">
        <v>0</v>
      </c>
      <c r="Z86" s="22">
        <v>0</v>
      </c>
      <c r="AA86" s="10">
        <v>1.0485731</v>
      </c>
      <c r="AB86" s="14">
        <f>IF(AA86="","",IF($J86="","",(AA86-$J86)*100000))</f>
        <v>0</v>
      </c>
      <c r="AC86" s="19">
        <v>0</v>
      </c>
      <c r="AD86" s="19">
        <v>0</v>
      </c>
      <c r="AE86" s="12">
        <v>1.0485731</v>
      </c>
      <c r="AF86" s="17">
        <f>IF(AE86="","",IF($J86="","",(AE86-$J86)*100000))</f>
        <v>0</v>
      </c>
      <c r="AG86" s="22">
        <v>0</v>
      </c>
      <c r="AH86" s="22">
        <v>0</v>
      </c>
      <c r="AI86" s="10">
        <v>1.0485731</v>
      </c>
      <c r="AJ86" s="14">
        <f>IF(AI86="","",IF($J86="","",(AI86-$J86)*100000))</f>
        <v>0</v>
      </c>
      <c r="AK86" s="19">
        <v>0</v>
      </c>
      <c r="AL86" s="19">
        <v>0</v>
      </c>
    </row>
    <row r="87" spans="1:38" x14ac:dyDescent="0.25">
      <c r="B87" s="49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2">IF(K87="","",IF($J87="","",(K87-$J87)*100000))</f>
        <v/>
      </c>
      <c r="M87" s="19"/>
      <c r="N87" s="19"/>
      <c r="O87" s="12"/>
      <c r="P87" s="17" t="str">
        <f t="shared" ref="P87:P116" si="33">IF(O87="","",IF($J87="","",(O87-$J87)*100000))</f>
        <v/>
      </c>
      <c r="Q87" s="22"/>
      <c r="R87" s="22"/>
      <c r="S87" s="10"/>
      <c r="T87" s="14" t="str">
        <f t="shared" ref="T87:T116" si="34">IF(S87="","",IF($J87="","",(S87-$J87)*100000))</f>
        <v/>
      </c>
      <c r="U87" s="19"/>
      <c r="V87" s="19"/>
      <c r="W87" s="12"/>
      <c r="X87" s="17" t="str">
        <f t="shared" ref="X87:X116" si="35">IF(W87="","",IF($J87="","",(W87-$J87)*100000))</f>
        <v/>
      </c>
      <c r="Y87" s="22"/>
      <c r="Z87" s="22"/>
      <c r="AA87" s="10"/>
      <c r="AB87" s="14" t="str">
        <f t="shared" ref="AB87:AB116" si="36">IF(AA87="","",IF($J87="","",(AA87-$J87)*100000))</f>
        <v/>
      </c>
      <c r="AC87" s="19"/>
      <c r="AD87" s="19"/>
      <c r="AE87" s="12"/>
      <c r="AF87" s="17" t="str">
        <f t="shared" ref="AF87:AF116" si="37">IF(AE87="","",IF($J87="","",(AE87-$J87)*100000))</f>
        <v/>
      </c>
      <c r="AG87" s="22"/>
      <c r="AH87" s="22"/>
      <c r="AI87" s="10"/>
      <c r="AJ87" s="14" t="str">
        <f t="shared" ref="AJ87:AJ116" si="38">IF(AI87="","",IF($J87="","",(AI87-$J87)*100000))</f>
        <v/>
      </c>
      <c r="AK87" s="19"/>
      <c r="AL87" s="19"/>
    </row>
    <row r="88" spans="1:38" x14ac:dyDescent="0.25">
      <c r="A88" t="s">
        <v>34</v>
      </c>
      <c r="B88" s="2">
        <f>AB117</f>
        <v>72.050000000000168</v>
      </c>
      <c r="C88" s="25">
        <f>AC117</f>
        <v>1.5269146499999997</v>
      </c>
      <c r="D88" s="25">
        <f>AD117</f>
        <v>7.0082045499999994</v>
      </c>
      <c r="I88">
        <f t="shared" ref="I88:I116" si="39">I87+1</f>
        <v>2</v>
      </c>
      <c r="J88" s="6">
        <v>1.0485211000000001</v>
      </c>
      <c r="K88" s="10">
        <v>1.048495</v>
      </c>
      <c r="L88" s="14">
        <f t="shared" si="32"/>
        <v>-2.61000000001399</v>
      </c>
      <c r="M88" s="19">
        <v>1.0669E-2</v>
      </c>
      <c r="N88" s="19">
        <v>3.7904E-2</v>
      </c>
      <c r="O88" s="12">
        <v>1.0484973</v>
      </c>
      <c r="P88" s="17">
        <f t="shared" si="33"/>
        <v>-2.3800000000129273</v>
      </c>
      <c r="Q88" s="22">
        <v>1.0123999999999999E-2</v>
      </c>
      <c r="R88" s="22">
        <v>4.1507000000000002E-2</v>
      </c>
      <c r="S88" s="10">
        <v>1.0484975999999999</v>
      </c>
      <c r="T88" s="14">
        <f t="shared" si="34"/>
        <v>-2.3500000000176158</v>
      </c>
      <c r="U88" s="19">
        <v>1.0160000000000001E-2</v>
      </c>
      <c r="V88" s="19">
        <v>4.1001999999999997E-2</v>
      </c>
      <c r="W88" s="12">
        <v>1.0484977</v>
      </c>
      <c r="X88" s="17">
        <f t="shared" si="35"/>
        <v>-2.3400000000117771</v>
      </c>
      <c r="Y88" s="22">
        <v>1.0155000000000001E-2</v>
      </c>
      <c r="Z88" s="22">
        <v>4.0910000000000002E-2</v>
      </c>
      <c r="AA88" s="10">
        <v>1.0485888999999999</v>
      </c>
      <c r="AB88" s="14">
        <f t="shared" si="36"/>
        <v>6.779999999984021</v>
      </c>
      <c r="AC88" s="19">
        <v>0.22540499999999999</v>
      </c>
      <c r="AD88" s="19">
        <v>1.1241840000000001</v>
      </c>
      <c r="AE88" s="12">
        <v>1.0484897</v>
      </c>
      <c r="AF88" s="17">
        <f t="shared" si="37"/>
        <v>-3.1400000000125772</v>
      </c>
      <c r="AG88" s="22">
        <v>2.8497999999999999E-2</v>
      </c>
      <c r="AH88" s="22">
        <v>0.20070199999999999</v>
      </c>
      <c r="AI88" s="10">
        <v>1.0484753</v>
      </c>
      <c r="AJ88" s="14">
        <f t="shared" si="38"/>
        <v>-4.5800000000095764</v>
      </c>
      <c r="AK88" s="19">
        <v>6.6655000000000006E-2</v>
      </c>
      <c r="AL88" s="19">
        <v>0.43755100000000002</v>
      </c>
    </row>
    <row r="89" spans="1:38" x14ac:dyDescent="0.25">
      <c r="A89" t="s">
        <v>35</v>
      </c>
      <c r="B89" s="2">
        <f>AF117</f>
        <v>8.0359999999979337</v>
      </c>
      <c r="C89" s="25">
        <f>AG117</f>
        <v>0.18108959999999999</v>
      </c>
      <c r="D89" s="25">
        <f>AH117</f>
        <v>1.0752014999999999</v>
      </c>
      <c r="I89">
        <f t="shared" si="39"/>
        <v>3</v>
      </c>
      <c r="J89" s="6">
        <v>1.0485549999999999</v>
      </c>
      <c r="K89" s="10">
        <v>1.0485249999999999</v>
      </c>
      <c r="L89" s="14">
        <f t="shared" si="32"/>
        <v>-2.9999999999974492</v>
      </c>
      <c r="M89" s="19">
        <v>1.3646E-2</v>
      </c>
      <c r="N89" s="19">
        <v>7.1753999999999998E-2</v>
      </c>
      <c r="O89" s="12">
        <v>1.0485279999999999</v>
      </c>
      <c r="P89" s="17">
        <f t="shared" si="33"/>
        <v>-2.6999999999999247</v>
      </c>
      <c r="Q89" s="22">
        <v>1.2418E-2</v>
      </c>
      <c r="R89" s="22">
        <v>5.9506999999999997E-2</v>
      </c>
      <c r="S89" s="10">
        <v>1.0485282</v>
      </c>
      <c r="T89" s="14">
        <f t="shared" si="34"/>
        <v>-2.6799999999882473</v>
      </c>
      <c r="U89" s="19">
        <v>1.285E-2</v>
      </c>
      <c r="V89" s="19">
        <v>7.4208999999999997E-2</v>
      </c>
      <c r="W89" s="12">
        <v>1.0485283000000001</v>
      </c>
      <c r="X89" s="17">
        <f t="shared" si="35"/>
        <v>-2.6699999999824087</v>
      </c>
      <c r="Y89" s="22">
        <v>1.2888999999999999E-2</v>
      </c>
      <c r="Z89" s="22">
        <v>7.5391E-2</v>
      </c>
      <c r="AA89" s="10">
        <v>1.0486420999999999</v>
      </c>
      <c r="AB89" s="14">
        <f t="shared" si="36"/>
        <v>8.7100000000006617</v>
      </c>
      <c r="AC89" s="19">
        <v>0.24962899999999999</v>
      </c>
      <c r="AD89" s="19">
        <v>1.0717730000000001</v>
      </c>
      <c r="AE89" s="12">
        <v>1.0485133</v>
      </c>
      <c r="AF89" s="17">
        <f t="shared" si="37"/>
        <v>-4.1699999999922355</v>
      </c>
      <c r="AG89" s="22">
        <v>5.3928999999999998E-2</v>
      </c>
      <c r="AH89" s="22">
        <v>0.38547500000000001</v>
      </c>
      <c r="AI89" s="10">
        <v>1.0485089999999999</v>
      </c>
      <c r="AJ89" s="14">
        <f t="shared" si="38"/>
        <v>-4.5999999999990493</v>
      </c>
      <c r="AK89" s="19">
        <v>6.3507999999999995E-2</v>
      </c>
      <c r="AL89" s="19">
        <v>0.42568600000000001</v>
      </c>
    </row>
    <row r="90" spans="1:38" x14ac:dyDescent="0.25">
      <c r="A90" t="s">
        <v>62</v>
      </c>
      <c r="B90" s="2">
        <f>AJ117</f>
        <v>4.0980000000012673</v>
      </c>
      <c r="C90" s="25">
        <f>AK117</f>
        <v>9.3439950000000008E-2</v>
      </c>
      <c r="D90" s="25">
        <f>AL117</f>
        <v>0.55698054999999991</v>
      </c>
      <c r="I90">
        <f t="shared" si="39"/>
        <v>4</v>
      </c>
      <c r="J90" s="6">
        <v>1.0486154999999999</v>
      </c>
      <c r="K90" s="10">
        <v>1.0485850000000001</v>
      </c>
      <c r="L90" s="14">
        <f t="shared" si="32"/>
        <v>-3.0499999999822336</v>
      </c>
      <c r="M90" s="19">
        <v>1.8239999999999999E-2</v>
      </c>
      <c r="N90" s="19">
        <v>0.12965699999999999</v>
      </c>
      <c r="O90" s="12">
        <v>1.0485879</v>
      </c>
      <c r="P90" s="17">
        <f t="shared" si="33"/>
        <v>-2.7599999999905478</v>
      </c>
      <c r="Q90" s="22">
        <v>1.5465E-2</v>
      </c>
      <c r="R90" s="22">
        <v>0.107656</v>
      </c>
      <c r="S90" s="10">
        <v>1.0485879</v>
      </c>
      <c r="T90" s="14">
        <f t="shared" si="34"/>
        <v>-2.7599999999905478</v>
      </c>
      <c r="U90" s="19">
        <v>1.6513E-2</v>
      </c>
      <c r="V90" s="19">
        <v>0.12567800000000001</v>
      </c>
      <c r="W90" s="12">
        <v>1.0485879</v>
      </c>
      <c r="X90" s="17">
        <f t="shared" si="35"/>
        <v>-2.7599999999905478</v>
      </c>
      <c r="Y90" s="22">
        <v>1.6657000000000002E-2</v>
      </c>
      <c r="Z90" s="22">
        <v>0.12728600000000001</v>
      </c>
      <c r="AA90" s="10">
        <v>1.0487128999999999</v>
      </c>
      <c r="AB90" s="14">
        <f t="shared" si="36"/>
        <v>9.7400000000025244</v>
      </c>
      <c r="AC90" s="19">
        <v>0.236758</v>
      </c>
      <c r="AD90" s="19">
        <v>0.79661800000000005</v>
      </c>
      <c r="AE90" s="12">
        <v>1.0485651</v>
      </c>
      <c r="AF90" s="17">
        <f t="shared" si="37"/>
        <v>-5.0399999999894973</v>
      </c>
      <c r="AG90" s="22">
        <v>8.1827999999999998E-2</v>
      </c>
      <c r="AH90" s="22">
        <v>0.57363399999999998</v>
      </c>
      <c r="AI90" s="10">
        <v>1.0485717999999999</v>
      </c>
      <c r="AJ90" s="14">
        <f t="shared" si="38"/>
        <v>-4.3699999999979866</v>
      </c>
      <c r="AK90" s="19">
        <v>6.0926000000000001E-2</v>
      </c>
      <c r="AL90" s="19">
        <v>0.41525499999999999</v>
      </c>
    </row>
    <row r="91" spans="1:38" x14ac:dyDescent="0.25">
      <c r="A91" t="s">
        <v>30</v>
      </c>
      <c r="B91" s="2">
        <f>L117</f>
        <v>2.1795000000024434</v>
      </c>
      <c r="C91" s="25">
        <f>M117</f>
        <v>5.3416900000000003E-2</v>
      </c>
      <c r="D91" s="25">
        <f>N117</f>
        <v>0.35035304999999994</v>
      </c>
      <c r="I91">
        <f t="shared" si="39"/>
        <v>5</v>
      </c>
      <c r="J91" s="6">
        <v>1.0486979999999999</v>
      </c>
      <c r="K91" s="10">
        <v>1.048667</v>
      </c>
      <c r="L91" s="14">
        <f t="shared" si="32"/>
        <v>-3.0999999999892225</v>
      </c>
      <c r="M91" s="19">
        <v>2.5423999999999999E-2</v>
      </c>
      <c r="N91" s="19">
        <v>0.19141</v>
      </c>
      <c r="O91" s="12">
        <v>1.0486711</v>
      </c>
      <c r="P91" s="17">
        <f t="shared" si="33"/>
        <v>-2.689999999994086</v>
      </c>
      <c r="Q91" s="22">
        <v>2.0978E-2</v>
      </c>
      <c r="R91" s="22">
        <v>0.16367300000000001</v>
      </c>
      <c r="S91" s="10">
        <v>1.0486712</v>
      </c>
      <c r="T91" s="14">
        <f t="shared" si="34"/>
        <v>-2.6799999999882473</v>
      </c>
      <c r="U91" s="19">
        <v>2.2544000000000002E-2</v>
      </c>
      <c r="V91" s="19">
        <v>0.18393599999999999</v>
      </c>
      <c r="W91" s="12">
        <v>1.0486712</v>
      </c>
      <c r="X91" s="17">
        <f t="shared" si="35"/>
        <v>-2.6799999999882473</v>
      </c>
      <c r="Y91" s="22">
        <v>2.2695E-2</v>
      </c>
      <c r="Z91" s="22">
        <v>0.18563499999999999</v>
      </c>
      <c r="AA91" s="10">
        <v>1.048799</v>
      </c>
      <c r="AB91" s="14">
        <f t="shared" si="36"/>
        <v>10.100000000012876</v>
      </c>
      <c r="AC91" s="19">
        <v>0.21099300000000001</v>
      </c>
      <c r="AD91" s="19">
        <v>0.73640300000000003</v>
      </c>
      <c r="AE91" s="12">
        <v>1.0486412000000001</v>
      </c>
      <c r="AF91" s="17">
        <f t="shared" si="37"/>
        <v>-5.6799999999856965</v>
      </c>
      <c r="AG91" s="22">
        <v>0.107365</v>
      </c>
      <c r="AH91" s="22">
        <v>0.73008899999999999</v>
      </c>
      <c r="AI91" s="10">
        <v>1.0486580000000001</v>
      </c>
      <c r="AJ91" s="14">
        <f t="shared" si="38"/>
        <v>-3.9999999999817959</v>
      </c>
      <c r="AK91" s="19">
        <v>5.8703999999999999E-2</v>
      </c>
      <c r="AL91" s="19">
        <v>0.40087499999999998</v>
      </c>
    </row>
    <row r="92" spans="1:38" x14ac:dyDescent="0.25">
      <c r="A92" t="s">
        <v>31</v>
      </c>
      <c r="B92" s="2">
        <f>P117</f>
        <v>2.183000000000046</v>
      </c>
      <c r="C92" s="25">
        <f>Q117</f>
        <v>5.7688249999999996E-2</v>
      </c>
      <c r="D92" s="25">
        <f>R117</f>
        <v>0.37121060000000006</v>
      </c>
      <c r="I92">
        <f t="shared" si="39"/>
        <v>6</v>
      </c>
      <c r="J92" s="6">
        <v>1.0488016</v>
      </c>
      <c r="K92" s="10">
        <v>1.0487709999999999</v>
      </c>
      <c r="L92" s="14">
        <f t="shared" si="32"/>
        <v>-3.0600000000102767</v>
      </c>
      <c r="M92" s="19">
        <v>3.3834999999999997E-2</v>
      </c>
      <c r="N92" s="19">
        <v>0.24526000000000001</v>
      </c>
      <c r="O92" s="12">
        <v>1.0487751999999999</v>
      </c>
      <c r="P92" s="17">
        <f t="shared" si="33"/>
        <v>-2.6400000000093016</v>
      </c>
      <c r="Q92" s="22">
        <v>2.8679E-2</v>
      </c>
      <c r="R92" s="22">
        <v>0.21656600000000001</v>
      </c>
      <c r="S92" s="10">
        <v>1.0487754</v>
      </c>
      <c r="T92" s="14">
        <f t="shared" si="34"/>
        <v>-2.6199999999976242</v>
      </c>
      <c r="U92" s="19">
        <v>3.0471000000000002E-2</v>
      </c>
      <c r="V92" s="19">
        <v>0.23751800000000001</v>
      </c>
      <c r="W92" s="12">
        <v>1.0487753</v>
      </c>
      <c r="X92" s="17">
        <f t="shared" si="35"/>
        <v>-2.6300000000034629</v>
      </c>
      <c r="Y92" s="22">
        <v>3.0698E-2</v>
      </c>
      <c r="Z92" s="22">
        <v>0.239512</v>
      </c>
      <c r="AA92" s="10">
        <v>1.0489010999999999</v>
      </c>
      <c r="AB92" s="14">
        <f t="shared" si="36"/>
        <v>9.9499999999919098</v>
      </c>
      <c r="AC92" s="19">
        <v>0.20533899999999999</v>
      </c>
      <c r="AD92" s="19">
        <v>0.98353199999999996</v>
      </c>
      <c r="AE92" s="12">
        <v>1.0487404</v>
      </c>
      <c r="AF92" s="17">
        <f t="shared" si="37"/>
        <v>-6.119999999998349</v>
      </c>
      <c r="AG92" s="22">
        <v>0.12701499999999999</v>
      </c>
      <c r="AH92" s="22">
        <v>0.83040199999999997</v>
      </c>
      <c r="AI92" s="10">
        <v>1.0487658</v>
      </c>
      <c r="AJ92" s="14">
        <f t="shared" si="38"/>
        <v>-3.5800000000030252</v>
      </c>
      <c r="AK92" s="19">
        <v>5.6036999999999997E-2</v>
      </c>
      <c r="AL92" s="19">
        <v>0.37496200000000002</v>
      </c>
    </row>
    <row r="93" spans="1:38" x14ac:dyDescent="0.25">
      <c r="A93" t="s">
        <v>32</v>
      </c>
      <c r="B93" s="2">
        <f>T117</f>
        <v>2.1670000000018064</v>
      </c>
      <c r="C93" s="25">
        <f>U117</f>
        <v>5.7098749999999997E-2</v>
      </c>
      <c r="D93" s="25">
        <f>V117</f>
        <v>0.36912315000000001</v>
      </c>
      <c r="I93">
        <f t="shared" si="39"/>
        <v>7</v>
      </c>
      <c r="J93" s="6">
        <v>1.0489302</v>
      </c>
      <c r="K93" s="10">
        <v>1.048897</v>
      </c>
      <c r="L93" s="14">
        <f t="shared" si="32"/>
        <v>-3.320000000006651</v>
      </c>
      <c r="M93" s="19">
        <v>4.1773999999999999E-2</v>
      </c>
      <c r="N93" s="19">
        <v>0.28149400000000002</v>
      </c>
      <c r="O93" s="12">
        <v>1.0489013</v>
      </c>
      <c r="P93" s="17">
        <f t="shared" si="33"/>
        <v>-2.8899999999998371</v>
      </c>
      <c r="Q93" s="22">
        <v>3.6617999999999998E-2</v>
      </c>
      <c r="R93" s="22">
        <v>0.25518999999999997</v>
      </c>
      <c r="S93" s="10">
        <v>1.0489014000000001</v>
      </c>
      <c r="T93" s="14">
        <f t="shared" si="34"/>
        <v>-2.8799999999939985</v>
      </c>
      <c r="U93" s="19">
        <v>3.8341E-2</v>
      </c>
      <c r="V93" s="19">
        <v>0.27462900000000001</v>
      </c>
      <c r="W93" s="12">
        <v>1.0489014000000001</v>
      </c>
      <c r="X93" s="17">
        <f t="shared" si="35"/>
        <v>-2.8799999999939985</v>
      </c>
      <c r="Y93" s="22">
        <v>3.8566999999999997E-2</v>
      </c>
      <c r="Z93" s="22">
        <v>0.27663599999999999</v>
      </c>
      <c r="AA93" s="10">
        <v>1.0490233</v>
      </c>
      <c r="AB93" s="14">
        <f t="shared" si="36"/>
        <v>9.3099999999957106</v>
      </c>
      <c r="AC93" s="19">
        <v>0.234044</v>
      </c>
      <c r="AD93" s="19">
        <v>1.7234849999999999</v>
      </c>
      <c r="AE93" s="12">
        <v>1.0488647</v>
      </c>
      <c r="AF93" s="17">
        <f t="shared" si="37"/>
        <v>-6.5500000000051628</v>
      </c>
      <c r="AG93" s="22">
        <v>0.13719999999999999</v>
      </c>
      <c r="AH93" s="22">
        <v>0.85506000000000004</v>
      </c>
      <c r="AI93" s="10">
        <v>1.0488961999999999</v>
      </c>
      <c r="AJ93" s="14">
        <f t="shared" si="38"/>
        <v>-3.4000000000089514</v>
      </c>
      <c r="AK93" s="19">
        <v>5.1274E-2</v>
      </c>
      <c r="AL93" s="19">
        <v>0.32789800000000002</v>
      </c>
    </row>
    <row r="94" spans="1:38" x14ac:dyDescent="0.25">
      <c r="A94" t="s">
        <v>33</v>
      </c>
      <c r="B94" s="2">
        <f>X117</f>
        <v>2.1625000000025096</v>
      </c>
      <c r="C94" s="25">
        <f>Y117</f>
        <v>5.7032799999999995E-2</v>
      </c>
      <c r="D94" s="25">
        <f>Z117</f>
        <v>0.36887959999999997</v>
      </c>
      <c r="I94">
        <f t="shared" si="39"/>
        <v>8</v>
      </c>
      <c r="J94" s="6">
        <v>1.0490877999999999</v>
      </c>
      <c r="K94" s="10">
        <v>1.049053</v>
      </c>
      <c r="L94" s="14">
        <f t="shared" si="32"/>
        <v>-3.4799999999890474</v>
      </c>
      <c r="M94" s="19">
        <v>4.8353E-2</v>
      </c>
      <c r="N94" s="19">
        <v>0.29289700000000002</v>
      </c>
      <c r="O94" s="12">
        <v>1.0490565999999999</v>
      </c>
      <c r="P94" s="17">
        <f t="shared" si="33"/>
        <v>-3.1200000000008998</v>
      </c>
      <c r="Q94" s="22">
        <v>4.3173000000000003E-2</v>
      </c>
      <c r="R94" s="22">
        <v>0.269874</v>
      </c>
      <c r="S94" s="10">
        <v>1.0490568</v>
      </c>
      <c r="T94" s="14">
        <f t="shared" si="34"/>
        <v>-3.0999999999892225</v>
      </c>
      <c r="U94" s="19">
        <v>4.4540999999999997E-2</v>
      </c>
      <c r="V94" s="19">
        <v>0.28532400000000002</v>
      </c>
      <c r="W94" s="12">
        <v>1.0490568</v>
      </c>
      <c r="X94" s="17">
        <f t="shared" si="35"/>
        <v>-3.0999999999892225</v>
      </c>
      <c r="Y94" s="22">
        <v>4.4686999999999998E-2</v>
      </c>
      <c r="Z94" s="22">
        <v>0.286991</v>
      </c>
      <c r="AA94" s="10">
        <v>1.0491748000000001</v>
      </c>
      <c r="AB94" s="14">
        <f t="shared" si="36"/>
        <v>8.7000000000170274</v>
      </c>
      <c r="AC94" s="19">
        <v>0.26316200000000001</v>
      </c>
      <c r="AD94" s="19">
        <v>2.1409539999999998</v>
      </c>
      <c r="AE94" s="12">
        <v>1.0490223000000001</v>
      </c>
      <c r="AF94" s="17">
        <f t="shared" si="37"/>
        <v>-6.5499999999829583</v>
      </c>
      <c r="AG94" s="22">
        <v>0.13597600000000001</v>
      </c>
      <c r="AH94" s="22">
        <v>0.78878199999999998</v>
      </c>
      <c r="AI94" s="10">
        <v>1.0490569999999999</v>
      </c>
      <c r="AJ94" s="14">
        <f t="shared" si="38"/>
        <v>-3.0799999999997496</v>
      </c>
      <c r="AK94" s="19">
        <v>4.3575999999999997E-2</v>
      </c>
      <c r="AL94" s="19">
        <v>0.25331300000000001</v>
      </c>
    </row>
    <row r="95" spans="1:38" x14ac:dyDescent="0.25">
      <c r="I95">
        <f t="shared" si="39"/>
        <v>9</v>
      </c>
      <c r="J95" s="6"/>
      <c r="K95" s="10"/>
      <c r="L95" s="14" t="str">
        <f t="shared" si="32"/>
        <v/>
      </c>
      <c r="M95" s="19"/>
      <c r="N95" s="19"/>
      <c r="O95" s="12"/>
      <c r="P95" s="17" t="str">
        <f t="shared" si="33"/>
        <v/>
      </c>
      <c r="Q95" s="22"/>
      <c r="R95" s="22"/>
      <c r="S95" s="10"/>
      <c r="T95" s="14" t="str">
        <f t="shared" si="34"/>
        <v/>
      </c>
      <c r="U95" s="19"/>
      <c r="V95" s="19"/>
      <c r="W95" s="12"/>
      <c r="X95" s="17" t="str">
        <f t="shared" si="35"/>
        <v/>
      </c>
      <c r="Y95" s="22"/>
      <c r="Z95" s="22"/>
      <c r="AA95" s="10"/>
      <c r="AB95" s="14" t="str">
        <f t="shared" si="36"/>
        <v/>
      </c>
      <c r="AC95" s="19"/>
      <c r="AD95" s="19"/>
      <c r="AE95" s="12"/>
      <c r="AF95" s="17" t="str">
        <f t="shared" si="37"/>
        <v/>
      </c>
      <c r="AG95" s="22"/>
      <c r="AH95" s="22"/>
      <c r="AI95" s="10"/>
      <c r="AJ95" s="14" t="str">
        <f t="shared" si="38"/>
        <v/>
      </c>
      <c r="AK95" s="19"/>
      <c r="AL95" s="19"/>
    </row>
    <row r="96" spans="1:38" x14ac:dyDescent="0.25">
      <c r="I96">
        <f t="shared" si="39"/>
        <v>10</v>
      </c>
      <c r="J96" s="6">
        <v>1.0495497</v>
      </c>
      <c r="K96" s="10">
        <v>1.04955</v>
      </c>
      <c r="L96" s="14">
        <f t="shared" si="32"/>
        <v>2.9999999995311555E-2</v>
      </c>
      <c r="M96" s="19">
        <v>0</v>
      </c>
      <c r="N96" s="19">
        <v>0</v>
      </c>
      <c r="O96" s="12">
        <v>1.0495497</v>
      </c>
      <c r="P96" s="17">
        <f t="shared" si="33"/>
        <v>0</v>
      </c>
      <c r="Q96" s="22">
        <v>0</v>
      </c>
      <c r="R96" s="22">
        <v>0</v>
      </c>
      <c r="S96" s="10">
        <v>1.0495497</v>
      </c>
      <c r="T96" s="14">
        <f t="shared" si="34"/>
        <v>0</v>
      </c>
      <c r="U96" s="19">
        <v>0</v>
      </c>
      <c r="V96" s="19">
        <v>0</v>
      </c>
      <c r="W96" s="12">
        <v>1.0495497</v>
      </c>
      <c r="X96" s="17">
        <f t="shared" si="35"/>
        <v>0</v>
      </c>
      <c r="Y96" s="22">
        <v>0</v>
      </c>
      <c r="Z96" s="22">
        <v>0</v>
      </c>
      <c r="AA96" s="10">
        <v>1.0495497</v>
      </c>
      <c r="AB96" s="14">
        <f t="shared" si="36"/>
        <v>0</v>
      </c>
      <c r="AC96" s="19">
        <v>0</v>
      </c>
      <c r="AD96" s="19">
        <v>0</v>
      </c>
      <c r="AE96" s="12">
        <v>1.0495497</v>
      </c>
      <c r="AF96" s="17">
        <f t="shared" si="37"/>
        <v>0</v>
      </c>
      <c r="AG96" s="22">
        <v>0</v>
      </c>
      <c r="AH96" s="22">
        <v>0</v>
      </c>
      <c r="AI96" s="10">
        <v>1.0495497</v>
      </c>
      <c r="AJ96" s="14">
        <f t="shared" si="38"/>
        <v>0</v>
      </c>
      <c r="AK96" s="19">
        <v>0</v>
      </c>
      <c r="AL96" s="19">
        <v>0</v>
      </c>
    </row>
    <row r="97" spans="9:38" x14ac:dyDescent="0.25">
      <c r="I97">
        <f t="shared" si="39"/>
        <v>11</v>
      </c>
      <c r="J97" s="6"/>
      <c r="K97" s="10"/>
      <c r="L97" s="14" t="str">
        <f t="shared" si="32"/>
        <v/>
      </c>
      <c r="M97" s="19"/>
      <c r="N97" s="19"/>
      <c r="O97" s="12"/>
      <c r="P97" s="17" t="str">
        <f t="shared" si="33"/>
        <v/>
      </c>
      <c r="Q97" s="22"/>
      <c r="R97" s="22"/>
      <c r="S97" s="10"/>
      <c r="T97" s="14" t="str">
        <f t="shared" si="34"/>
        <v/>
      </c>
      <c r="U97" s="19"/>
      <c r="V97" s="19"/>
      <c r="W97" s="12"/>
      <c r="X97" s="17" t="str">
        <f t="shared" si="35"/>
        <v/>
      </c>
      <c r="Y97" s="22"/>
      <c r="Z97" s="22"/>
      <c r="AA97" s="10"/>
      <c r="AB97" s="14" t="str">
        <f t="shared" si="36"/>
        <v/>
      </c>
      <c r="AC97" s="19"/>
      <c r="AD97" s="19"/>
      <c r="AE97" s="12"/>
      <c r="AF97" s="17" t="str">
        <f t="shared" si="37"/>
        <v/>
      </c>
      <c r="AG97" s="22"/>
      <c r="AH97" s="22"/>
      <c r="AI97" s="10"/>
      <c r="AJ97" s="14" t="str">
        <f t="shared" si="38"/>
        <v/>
      </c>
      <c r="AK97" s="19"/>
      <c r="AL97" s="19"/>
    </row>
    <row r="98" spans="9:38" x14ac:dyDescent="0.25">
      <c r="I98">
        <f t="shared" si="39"/>
        <v>12</v>
      </c>
      <c r="J98" s="6">
        <v>1.0503766999999999</v>
      </c>
      <c r="K98" s="10">
        <v>1.0503659999999999</v>
      </c>
      <c r="L98" s="14">
        <f t="shared" si="32"/>
        <v>-1.070000000003013</v>
      </c>
      <c r="M98" s="19">
        <v>4.5724000000000001E-2</v>
      </c>
      <c r="N98" s="19">
        <v>0.32607900000000001</v>
      </c>
      <c r="O98" s="12">
        <v>1.0503663000000001</v>
      </c>
      <c r="P98" s="17">
        <f t="shared" si="33"/>
        <v>-1.039999999985497</v>
      </c>
      <c r="Q98" s="22">
        <v>4.6873999999999999E-2</v>
      </c>
      <c r="R98" s="22">
        <v>0.32894699999999999</v>
      </c>
      <c r="S98" s="10">
        <v>1.0503663999999999</v>
      </c>
      <c r="T98" s="14">
        <f t="shared" si="34"/>
        <v>-1.0300000000018628</v>
      </c>
      <c r="U98" s="19">
        <v>4.6782999999999998E-2</v>
      </c>
      <c r="V98" s="19">
        <v>0.32961299999999999</v>
      </c>
      <c r="W98" s="12">
        <v>1.0503663999999999</v>
      </c>
      <c r="X98" s="17">
        <f t="shared" si="35"/>
        <v>-1.0300000000018628</v>
      </c>
      <c r="Y98" s="22">
        <v>4.6796999999999998E-2</v>
      </c>
      <c r="Z98" s="22">
        <v>0.32977699999999999</v>
      </c>
      <c r="AA98" s="10">
        <v>1.0498291</v>
      </c>
      <c r="AB98" s="14">
        <f t="shared" si="36"/>
        <v>-54.759999999998143</v>
      </c>
      <c r="AC98" s="19">
        <v>1.316797</v>
      </c>
      <c r="AD98" s="19">
        <v>4.4333460000000002</v>
      </c>
      <c r="AE98" s="12">
        <v>1.0503042</v>
      </c>
      <c r="AF98" s="17">
        <f t="shared" si="37"/>
        <v>-7.2499999999919851</v>
      </c>
      <c r="AG98" s="22">
        <v>0.18704499999999999</v>
      </c>
      <c r="AH98" s="22">
        <v>1.1131789999999999</v>
      </c>
      <c r="AI98" s="10">
        <v>1.0503174</v>
      </c>
      <c r="AJ98" s="14">
        <f t="shared" si="38"/>
        <v>-5.9299999999984365</v>
      </c>
      <c r="AK98" s="19">
        <v>0.15657699999999999</v>
      </c>
      <c r="AL98" s="19">
        <v>0.90759800000000002</v>
      </c>
    </row>
    <row r="99" spans="9:38" x14ac:dyDescent="0.25">
      <c r="I99">
        <f t="shared" si="39"/>
        <v>13</v>
      </c>
      <c r="J99" s="6">
        <v>1.0507702000000001</v>
      </c>
      <c r="K99" s="10">
        <v>1.0507489999999999</v>
      </c>
      <c r="L99" s="14">
        <f t="shared" si="32"/>
        <v>-2.1200000000165531</v>
      </c>
      <c r="M99" s="19">
        <v>6.1658999999999999E-2</v>
      </c>
      <c r="N99" s="19">
        <v>0.44444699999999998</v>
      </c>
      <c r="O99" s="12">
        <v>1.0507477000000001</v>
      </c>
      <c r="P99" s="17">
        <f t="shared" si="33"/>
        <v>-2.250000000003638</v>
      </c>
      <c r="Q99" s="22">
        <v>6.5114000000000005E-2</v>
      </c>
      <c r="R99" s="22">
        <v>0.46030900000000002</v>
      </c>
      <c r="S99" s="10">
        <v>1.0507479</v>
      </c>
      <c r="T99" s="14">
        <f t="shared" si="34"/>
        <v>-2.2300000000141651</v>
      </c>
      <c r="U99" s="19">
        <v>6.4890000000000003E-2</v>
      </c>
      <c r="V99" s="19">
        <v>0.46059299999999997</v>
      </c>
      <c r="W99" s="12">
        <v>1.0507479</v>
      </c>
      <c r="X99" s="17">
        <f t="shared" si="35"/>
        <v>-2.2300000000141651</v>
      </c>
      <c r="Y99" s="22">
        <v>6.4879999999999993E-2</v>
      </c>
      <c r="Z99" s="22">
        <v>0.46076299999999998</v>
      </c>
      <c r="AA99" s="10">
        <v>1.0500322</v>
      </c>
      <c r="AB99" s="14">
        <f t="shared" si="36"/>
        <v>-73.800000000012744</v>
      </c>
      <c r="AC99" s="19">
        <v>1.7157290000000001</v>
      </c>
      <c r="AD99" s="19">
        <v>6.6142320000000003</v>
      </c>
      <c r="AE99" s="12">
        <v>1.0506521</v>
      </c>
      <c r="AF99" s="17">
        <f t="shared" si="37"/>
        <v>-11.810000000012089</v>
      </c>
      <c r="AG99" s="22">
        <v>0.244895</v>
      </c>
      <c r="AH99" s="22">
        <v>1.444286</v>
      </c>
      <c r="AI99" s="10">
        <v>1.0506971000000001</v>
      </c>
      <c r="AJ99" s="14">
        <f t="shared" si="38"/>
        <v>-7.3100000000048126</v>
      </c>
      <c r="AK99" s="19">
        <v>0.15352099999999999</v>
      </c>
      <c r="AL99" s="19">
        <v>0.90361400000000003</v>
      </c>
    </row>
    <row r="100" spans="9:38" x14ac:dyDescent="0.25">
      <c r="I100">
        <f t="shared" si="39"/>
        <v>14</v>
      </c>
      <c r="J100" s="6">
        <v>1.0511874000000001</v>
      </c>
      <c r="K100" s="10">
        <v>1.0511600000000001</v>
      </c>
      <c r="L100" s="14">
        <f t="shared" si="32"/>
        <v>-2.7400000000010749</v>
      </c>
      <c r="M100" s="19">
        <v>7.4744000000000005E-2</v>
      </c>
      <c r="N100" s="19">
        <v>0.52454199999999995</v>
      </c>
      <c r="O100" s="12">
        <v>1.0511577000000001</v>
      </c>
      <c r="P100" s="17">
        <f t="shared" si="33"/>
        <v>-2.9700000000021376</v>
      </c>
      <c r="Q100" s="22">
        <v>8.1043000000000004E-2</v>
      </c>
      <c r="R100" s="22">
        <v>0.55646200000000001</v>
      </c>
      <c r="S100" s="10">
        <v>1.0511579</v>
      </c>
      <c r="T100" s="14">
        <f t="shared" si="34"/>
        <v>-2.9500000000126647</v>
      </c>
      <c r="U100" s="19">
        <v>8.0661999999999998E-2</v>
      </c>
      <c r="V100" s="19">
        <v>0.55599900000000002</v>
      </c>
      <c r="W100" s="12">
        <v>1.0511579</v>
      </c>
      <c r="X100" s="17">
        <f t="shared" si="35"/>
        <v>-2.9500000000126647</v>
      </c>
      <c r="Y100" s="22">
        <v>8.0632999999999996E-2</v>
      </c>
      <c r="Z100" s="22">
        <v>0.55611200000000005</v>
      </c>
      <c r="AA100" s="10">
        <v>1.0502899000000001</v>
      </c>
      <c r="AB100" s="14">
        <f t="shared" si="36"/>
        <v>-89.749999999999545</v>
      </c>
      <c r="AC100" s="19">
        <v>2.062948</v>
      </c>
      <c r="AD100" s="19">
        <v>8.9776209999999992</v>
      </c>
      <c r="AE100" s="12">
        <v>1.05105</v>
      </c>
      <c r="AF100" s="17">
        <f t="shared" si="37"/>
        <v>-13.740000000006525</v>
      </c>
      <c r="AG100" s="22">
        <v>0.27924300000000002</v>
      </c>
      <c r="AH100" s="22">
        <v>1.6273029999999999</v>
      </c>
      <c r="AI100" s="10">
        <v>1.0511166999999999</v>
      </c>
      <c r="AJ100" s="14">
        <f t="shared" si="38"/>
        <v>-7.0700000000201157</v>
      </c>
      <c r="AK100" s="19">
        <v>0.147952</v>
      </c>
      <c r="AL100" s="19">
        <v>0.875525</v>
      </c>
    </row>
    <row r="101" spans="9:38" x14ac:dyDescent="0.25">
      <c r="I101">
        <f t="shared" si="39"/>
        <v>15</v>
      </c>
      <c r="J101" s="6">
        <v>1.0516262999999999</v>
      </c>
      <c r="K101" s="10">
        <v>1.0515939999999999</v>
      </c>
      <c r="L101" s="14">
        <f t="shared" si="32"/>
        <v>-3.2299999999985118</v>
      </c>
      <c r="M101" s="19">
        <v>8.2126000000000005E-2</v>
      </c>
      <c r="N101" s="19">
        <v>0.56211500000000003</v>
      </c>
      <c r="O101" s="12">
        <v>1.0515905000000001</v>
      </c>
      <c r="P101" s="17">
        <f t="shared" si="33"/>
        <v>-3.5799999999808207</v>
      </c>
      <c r="Q101" s="22">
        <v>9.1312000000000004E-2</v>
      </c>
      <c r="R101" s="22">
        <v>0.60961600000000005</v>
      </c>
      <c r="S101" s="10">
        <v>1.0515905999999999</v>
      </c>
      <c r="T101" s="14">
        <f t="shared" si="34"/>
        <v>-3.5699999999971865</v>
      </c>
      <c r="U101" s="19">
        <v>9.0768000000000001E-2</v>
      </c>
      <c r="V101" s="19">
        <v>0.60818000000000005</v>
      </c>
      <c r="W101" s="12">
        <v>1.0515905999999999</v>
      </c>
      <c r="X101" s="17">
        <f t="shared" si="35"/>
        <v>-3.5699999999971865</v>
      </c>
      <c r="Y101" s="22">
        <v>9.0717000000000006E-2</v>
      </c>
      <c r="Z101" s="22">
        <v>0.60818899999999998</v>
      </c>
      <c r="AA101" s="10">
        <v>1.0506078000000001</v>
      </c>
      <c r="AB101" s="14">
        <f t="shared" si="36"/>
        <v>-101.84999999998112</v>
      </c>
      <c r="AC101" s="19">
        <v>2.3363640000000001</v>
      </c>
      <c r="AD101" s="19">
        <v>10.95242</v>
      </c>
      <c r="AE101" s="12">
        <v>1.0514793</v>
      </c>
      <c r="AF101" s="17">
        <f t="shared" si="37"/>
        <v>-14.699999999989721</v>
      </c>
      <c r="AG101" s="22">
        <v>0.29296299999999997</v>
      </c>
      <c r="AH101" s="22">
        <v>1.680194</v>
      </c>
      <c r="AI101" s="10">
        <v>1.0515593000000001</v>
      </c>
      <c r="AJ101" s="14">
        <f t="shared" si="38"/>
        <v>-6.6999999999817206</v>
      </c>
      <c r="AK101" s="19">
        <v>0.138571</v>
      </c>
      <c r="AL101" s="19">
        <v>0.81659300000000001</v>
      </c>
    </row>
    <row r="102" spans="9:38" x14ac:dyDescent="0.25">
      <c r="I102">
        <f t="shared" si="39"/>
        <v>16</v>
      </c>
      <c r="J102" s="6">
        <v>1.0520860000000001</v>
      </c>
      <c r="K102" s="10">
        <v>1.0520510000000001</v>
      </c>
      <c r="L102" s="14">
        <f t="shared" si="32"/>
        <v>-3.5000000000007248</v>
      </c>
      <c r="M102" s="19">
        <v>8.4803000000000003E-2</v>
      </c>
      <c r="N102" s="19">
        <v>0.56200700000000003</v>
      </c>
      <c r="O102" s="12">
        <v>1.0520457000000001</v>
      </c>
      <c r="P102" s="17">
        <f t="shared" si="33"/>
        <v>-4.0299999999993119</v>
      </c>
      <c r="Q102" s="22">
        <v>9.6419000000000005E-2</v>
      </c>
      <c r="R102" s="22">
        <v>0.62212699999999999</v>
      </c>
      <c r="S102" s="10">
        <v>1.0520457999999999</v>
      </c>
      <c r="T102" s="14">
        <f t="shared" si="34"/>
        <v>-4.0200000000156777</v>
      </c>
      <c r="U102" s="19">
        <v>9.5742999999999995E-2</v>
      </c>
      <c r="V102" s="19">
        <v>0.61973400000000001</v>
      </c>
      <c r="W102" s="12">
        <v>1.0520457999999999</v>
      </c>
      <c r="X102" s="17">
        <f t="shared" si="35"/>
        <v>-4.0200000000156777</v>
      </c>
      <c r="Y102" s="22">
        <v>9.5671999999999993E-2</v>
      </c>
      <c r="Z102" s="22">
        <v>0.61961999999999995</v>
      </c>
      <c r="AA102" s="10">
        <v>1.0510054</v>
      </c>
      <c r="AB102" s="14">
        <f t="shared" si="36"/>
        <v>-108.06000000000981</v>
      </c>
      <c r="AC102" s="19">
        <v>2.4910540000000001</v>
      </c>
      <c r="AD102" s="19">
        <v>12.25024</v>
      </c>
      <c r="AE102" s="12">
        <v>1.0519381999999999</v>
      </c>
      <c r="AF102" s="17">
        <f t="shared" si="37"/>
        <v>-14.780000000014226</v>
      </c>
      <c r="AG102" s="22">
        <v>0.28844999999999998</v>
      </c>
      <c r="AH102" s="22">
        <v>1.6212059999999999</v>
      </c>
      <c r="AI102" s="10">
        <v>1.0520247</v>
      </c>
      <c r="AJ102" s="14">
        <f t="shared" si="38"/>
        <v>-6.1300000000041877</v>
      </c>
      <c r="AK102" s="19">
        <v>0.12477199999999999</v>
      </c>
      <c r="AL102" s="19">
        <v>0.72518899999999997</v>
      </c>
    </row>
    <row r="103" spans="9:38" x14ac:dyDescent="0.25">
      <c r="I103">
        <f t="shared" si="39"/>
        <v>17</v>
      </c>
      <c r="J103" s="6">
        <v>1.0525675000000001</v>
      </c>
      <c r="K103" s="10">
        <v>1.0525310000000001</v>
      </c>
      <c r="L103" s="14">
        <f t="shared" si="32"/>
        <v>-3.649999999999487</v>
      </c>
      <c r="M103" s="19">
        <v>8.2969000000000001E-2</v>
      </c>
      <c r="N103" s="19">
        <v>0.52782899999999999</v>
      </c>
      <c r="O103" s="12">
        <v>1.0525244</v>
      </c>
      <c r="P103" s="17">
        <f t="shared" si="33"/>
        <v>-4.3100000000073635</v>
      </c>
      <c r="Q103" s="22">
        <v>9.6201999999999996E-2</v>
      </c>
      <c r="R103" s="22">
        <v>0.59552400000000005</v>
      </c>
      <c r="S103" s="10">
        <v>1.0525245999999999</v>
      </c>
      <c r="T103" s="14">
        <f t="shared" si="34"/>
        <v>-4.2900000000178906</v>
      </c>
      <c r="U103" s="19">
        <v>9.5469999999999999E-2</v>
      </c>
      <c r="V103" s="19">
        <v>0.59247899999999998</v>
      </c>
      <c r="W103" s="12">
        <v>1.0525245999999999</v>
      </c>
      <c r="X103" s="17">
        <f t="shared" si="35"/>
        <v>-4.2900000000178906</v>
      </c>
      <c r="Y103" s="22">
        <v>9.5387E-2</v>
      </c>
      <c r="Z103" s="22">
        <v>0.59225899999999998</v>
      </c>
      <c r="AA103" s="10">
        <v>1.0515148000000001</v>
      </c>
      <c r="AB103" s="14">
        <f t="shared" si="36"/>
        <v>-105.27000000000174</v>
      </c>
      <c r="AC103" s="19">
        <v>2.4577680000000002</v>
      </c>
      <c r="AD103" s="19">
        <v>12.487120000000001</v>
      </c>
      <c r="AE103" s="12">
        <v>1.0524267</v>
      </c>
      <c r="AF103" s="17">
        <f t="shared" si="37"/>
        <v>-14.080000000005199</v>
      </c>
      <c r="AG103" s="22">
        <v>0.26761299999999999</v>
      </c>
      <c r="AH103" s="22">
        <v>1.4651080000000001</v>
      </c>
      <c r="AI103" s="10">
        <v>1.0525138999999999</v>
      </c>
      <c r="AJ103" s="14">
        <f t="shared" si="38"/>
        <v>-5.3600000000209036</v>
      </c>
      <c r="AK103" s="19">
        <v>0.10604</v>
      </c>
      <c r="AL103" s="19">
        <v>0.60162099999999996</v>
      </c>
    </row>
    <row r="104" spans="9:38" x14ac:dyDescent="0.25">
      <c r="I104">
        <f t="shared" si="39"/>
        <v>18</v>
      </c>
      <c r="J104" s="6">
        <v>1.0530773</v>
      </c>
      <c r="K104" s="10">
        <v>1.0530409999999999</v>
      </c>
      <c r="L104" s="14">
        <f t="shared" si="32"/>
        <v>-3.6300000000100141</v>
      </c>
      <c r="M104" s="19">
        <v>7.7381000000000005E-2</v>
      </c>
      <c r="N104" s="19">
        <v>0.463476</v>
      </c>
      <c r="O104" s="12">
        <v>1.0530337999999999</v>
      </c>
      <c r="P104" s="17">
        <f t="shared" si="33"/>
        <v>-4.3500000000085137</v>
      </c>
      <c r="Q104" s="22">
        <v>9.0758000000000005E-2</v>
      </c>
      <c r="R104" s="22">
        <v>0.53057600000000005</v>
      </c>
      <c r="S104" s="10">
        <v>1.0530339</v>
      </c>
      <c r="T104" s="14">
        <f t="shared" si="34"/>
        <v>-4.3400000000026751</v>
      </c>
      <c r="U104" s="19">
        <v>9.01E-2</v>
      </c>
      <c r="V104" s="19">
        <v>0.52754000000000001</v>
      </c>
      <c r="W104" s="12">
        <v>1.0530339</v>
      </c>
      <c r="X104" s="17">
        <f t="shared" si="35"/>
        <v>-4.3400000000026751</v>
      </c>
      <c r="Y104" s="22">
        <v>9.0020000000000003E-2</v>
      </c>
      <c r="Z104" s="22">
        <v>0.52726799999999996</v>
      </c>
      <c r="AA104" s="10">
        <v>1.0521887999999999</v>
      </c>
      <c r="AB104" s="14">
        <f t="shared" si="36"/>
        <v>-88.850000000006986</v>
      </c>
      <c r="AC104" s="19">
        <v>2.1318769999999998</v>
      </c>
      <c r="AD104" s="19">
        <v>11.10815</v>
      </c>
      <c r="AE104" s="12">
        <v>1.0529515</v>
      </c>
      <c r="AF104" s="17">
        <f t="shared" si="37"/>
        <v>-12.579999999995373</v>
      </c>
      <c r="AG104" s="22">
        <v>0.23141600000000001</v>
      </c>
      <c r="AH104" s="22">
        <v>1.218804</v>
      </c>
      <c r="AI104" s="10">
        <v>1.053034</v>
      </c>
      <c r="AJ104" s="14">
        <f t="shared" si="38"/>
        <v>-4.3299999999968364</v>
      </c>
      <c r="AK104" s="19">
        <v>8.2456000000000002E-2</v>
      </c>
      <c r="AL104" s="19">
        <v>0.447241</v>
      </c>
    </row>
    <row r="105" spans="9:38" x14ac:dyDescent="0.25">
      <c r="I105">
        <f t="shared" si="39"/>
        <v>19</v>
      </c>
      <c r="J105" s="6"/>
      <c r="K105" s="10"/>
      <c r="L105" s="14" t="str">
        <f t="shared" si="32"/>
        <v/>
      </c>
      <c r="M105" s="19"/>
      <c r="N105" s="19"/>
      <c r="O105" s="12"/>
      <c r="P105" s="17" t="str">
        <f t="shared" si="33"/>
        <v/>
      </c>
      <c r="Q105" s="22"/>
      <c r="R105" s="22"/>
      <c r="S105" s="10"/>
      <c r="T105" s="14" t="str">
        <f t="shared" si="34"/>
        <v/>
      </c>
      <c r="U105" s="19"/>
      <c r="V105" s="19"/>
      <c r="W105" s="12"/>
      <c r="X105" s="17" t="str">
        <f t="shared" si="35"/>
        <v/>
      </c>
      <c r="Y105" s="22"/>
      <c r="Z105" s="22"/>
      <c r="AA105" s="10"/>
      <c r="AB105" s="14" t="str">
        <f t="shared" si="36"/>
        <v/>
      </c>
      <c r="AC105" s="19"/>
      <c r="AD105" s="19"/>
      <c r="AE105" s="12"/>
      <c r="AF105" s="17" t="str">
        <f t="shared" si="37"/>
        <v/>
      </c>
      <c r="AG105" s="22"/>
      <c r="AH105" s="22"/>
      <c r="AI105" s="10"/>
      <c r="AJ105" s="14" t="str">
        <f t="shared" si="38"/>
        <v/>
      </c>
      <c r="AK105" s="19"/>
      <c r="AL105" s="19"/>
    </row>
    <row r="106" spans="9:38" x14ac:dyDescent="0.25">
      <c r="I106">
        <f t="shared" si="39"/>
        <v>20</v>
      </c>
      <c r="J106" s="6">
        <v>1.0544149</v>
      </c>
      <c r="K106" s="10">
        <v>1.0544150000000001</v>
      </c>
      <c r="L106" s="14">
        <f t="shared" si="32"/>
        <v>1.0000000005838672E-2</v>
      </c>
      <c r="M106" s="19">
        <v>0</v>
      </c>
      <c r="N106" s="19">
        <v>0</v>
      </c>
      <c r="O106" s="12">
        <v>1.0544149</v>
      </c>
      <c r="P106" s="17">
        <f t="shared" si="33"/>
        <v>0</v>
      </c>
      <c r="Q106" s="22">
        <v>0</v>
      </c>
      <c r="R106" s="22">
        <v>0</v>
      </c>
      <c r="S106" s="10">
        <v>1.0544149</v>
      </c>
      <c r="T106" s="14">
        <f t="shared" si="34"/>
        <v>0</v>
      </c>
      <c r="U106" s="19">
        <v>0</v>
      </c>
      <c r="V106" s="19">
        <v>0</v>
      </c>
      <c r="W106" s="12">
        <v>1.0544149</v>
      </c>
      <c r="X106" s="17">
        <f t="shared" si="35"/>
        <v>0</v>
      </c>
      <c r="Y106" s="22">
        <v>0</v>
      </c>
      <c r="Z106" s="22">
        <v>0</v>
      </c>
      <c r="AA106" s="10">
        <v>1.0544149</v>
      </c>
      <c r="AB106" s="14">
        <f t="shared" si="36"/>
        <v>0</v>
      </c>
      <c r="AC106" s="19">
        <v>0</v>
      </c>
      <c r="AD106" s="19">
        <v>0</v>
      </c>
      <c r="AE106" s="12">
        <v>1.0544149</v>
      </c>
      <c r="AF106" s="17">
        <f t="shared" si="37"/>
        <v>0</v>
      </c>
      <c r="AG106" s="22">
        <v>0</v>
      </c>
      <c r="AH106" s="22">
        <v>0</v>
      </c>
      <c r="AI106" s="10">
        <v>1.0544149</v>
      </c>
      <c r="AJ106" s="14">
        <f t="shared" si="38"/>
        <v>0</v>
      </c>
      <c r="AK106" s="19">
        <v>0</v>
      </c>
      <c r="AL106" s="19">
        <v>0</v>
      </c>
    </row>
    <row r="107" spans="9:38" x14ac:dyDescent="0.25">
      <c r="I107">
        <f t="shared" si="39"/>
        <v>21</v>
      </c>
      <c r="J107" s="6"/>
      <c r="K107" s="10"/>
      <c r="L107" s="14" t="str">
        <f t="shared" si="32"/>
        <v/>
      </c>
      <c r="M107" s="19"/>
      <c r="N107" s="19"/>
      <c r="O107" s="12"/>
      <c r="P107" s="17" t="str">
        <f t="shared" si="33"/>
        <v/>
      </c>
      <c r="Q107" s="22"/>
      <c r="R107" s="22"/>
      <c r="S107" s="10"/>
      <c r="T107" s="14" t="str">
        <f t="shared" si="34"/>
        <v/>
      </c>
      <c r="U107" s="19"/>
      <c r="V107" s="19"/>
      <c r="W107" s="12"/>
      <c r="X107" s="17" t="str">
        <f t="shared" si="35"/>
        <v/>
      </c>
      <c r="Y107" s="22"/>
      <c r="Z107" s="22"/>
      <c r="AA107" s="10"/>
      <c r="AB107" s="14" t="str">
        <f t="shared" si="36"/>
        <v/>
      </c>
      <c r="AC107" s="19"/>
      <c r="AD107" s="19"/>
      <c r="AE107" s="12"/>
      <c r="AF107" s="17" t="str">
        <f t="shared" si="37"/>
        <v/>
      </c>
      <c r="AG107" s="22"/>
      <c r="AH107" s="22"/>
      <c r="AI107" s="10"/>
      <c r="AJ107" s="14" t="str">
        <f t="shared" si="38"/>
        <v/>
      </c>
      <c r="AK107" s="19"/>
      <c r="AL107" s="19"/>
    </row>
    <row r="108" spans="9:38" x14ac:dyDescent="0.25">
      <c r="I108">
        <f t="shared" si="39"/>
        <v>22</v>
      </c>
      <c r="J108" s="6">
        <v>1.0553893999999999</v>
      </c>
      <c r="K108" s="10">
        <v>1.0553950000000001</v>
      </c>
      <c r="L108" s="14">
        <f t="shared" si="32"/>
        <v>0.56000000001610317</v>
      </c>
      <c r="M108" s="19">
        <v>4.4922999999999998E-2</v>
      </c>
      <c r="N108" s="19">
        <v>0.312143</v>
      </c>
      <c r="O108" s="12">
        <v>1.0553911</v>
      </c>
      <c r="P108" s="17">
        <f t="shared" si="33"/>
        <v>0.17000000001043958</v>
      </c>
      <c r="Q108" s="22">
        <v>4.9631000000000002E-2</v>
      </c>
      <c r="R108" s="22">
        <v>0.33175399999999999</v>
      </c>
      <c r="S108" s="10">
        <v>1.055391</v>
      </c>
      <c r="T108" s="14">
        <f t="shared" si="34"/>
        <v>0.16000000000460091</v>
      </c>
      <c r="U108" s="19">
        <v>4.8002999999999997E-2</v>
      </c>
      <c r="V108" s="19">
        <v>0.31804700000000002</v>
      </c>
      <c r="W108" s="12">
        <v>1.055391</v>
      </c>
      <c r="X108" s="17">
        <f t="shared" si="35"/>
        <v>0.16000000000460091</v>
      </c>
      <c r="Y108" s="22">
        <v>4.7805E-2</v>
      </c>
      <c r="Z108" s="22">
        <v>0.31662499999999999</v>
      </c>
      <c r="AA108" s="10">
        <v>1.054424</v>
      </c>
      <c r="AB108" s="14">
        <f t="shared" si="36"/>
        <v>-96.539999999989419</v>
      </c>
      <c r="AC108" s="19">
        <v>1.6917549999999999</v>
      </c>
      <c r="AD108" s="19">
        <v>5.6389969999999998</v>
      </c>
      <c r="AE108" s="12">
        <v>1.0553382</v>
      </c>
      <c r="AF108" s="17">
        <f t="shared" si="37"/>
        <v>-5.1199999999917978</v>
      </c>
      <c r="AG108" s="22">
        <v>0.170186</v>
      </c>
      <c r="AH108" s="22">
        <v>1.0425800000000001</v>
      </c>
      <c r="AI108" s="10">
        <v>1.0553604000000001</v>
      </c>
      <c r="AJ108" s="14">
        <f t="shared" si="38"/>
        <v>-2.8999999999834714</v>
      </c>
      <c r="AK108" s="19">
        <v>0.111539</v>
      </c>
      <c r="AL108" s="19">
        <v>0.66667299999999996</v>
      </c>
    </row>
    <row r="109" spans="9:38" x14ac:dyDescent="0.25">
      <c r="I109">
        <f t="shared" si="39"/>
        <v>23</v>
      </c>
      <c r="J109" s="6">
        <v>1.0558110999999999</v>
      </c>
      <c r="K109" s="10">
        <v>1.055814</v>
      </c>
      <c r="L109" s="14">
        <f t="shared" si="32"/>
        <v>0.29000000001389026</v>
      </c>
      <c r="M109" s="19">
        <v>5.6954999999999999E-2</v>
      </c>
      <c r="N109" s="19">
        <v>0.39557300000000001</v>
      </c>
      <c r="O109" s="12">
        <v>1.0558086</v>
      </c>
      <c r="P109" s="17">
        <f t="shared" si="33"/>
        <v>-0.24999999999053557</v>
      </c>
      <c r="Q109" s="22">
        <v>6.3996999999999998E-2</v>
      </c>
      <c r="R109" s="22">
        <v>0.42988100000000001</v>
      </c>
      <c r="S109" s="10">
        <v>1.0558084999999999</v>
      </c>
      <c r="T109" s="14">
        <f t="shared" si="34"/>
        <v>-0.25999999999637424</v>
      </c>
      <c r="U109" s="19">
        <v>6.1575999999999999E-2</v>
      </c>
      <c r="V109" s="19">
        <v>0.40989900000000001</v>
      </c>
      <c r="W109" s="12">
        <v>1.0558086</v>
      </c>
      <c r="X109" s="17">
        <f t="shared" si="35"/>
        <v>-0.24999999999053557</v>
      </c>
      <c r="Y109" s="22">
        <v>6.1281000000000002E-2</v>
      </c>
      <c r="Z109" s="22">
        <v>0.40771499999999999</v>
      </c>
      <c r="AA109" s="10">
        <v>1.0546328</v>
      </c>
      <c r="AB109" s="14">
        <f t="shared" si="36"/>
        <v>-117.82999999998545</v>
      </c>
      <c r="AC109" s="19">
        <v>2.1380119999999998</v>
      </c>
      <c r="AD109" s="19">
        <v>8.5702459999999991</v>
      </c>
      <c r="AE109" s="12">
        <v>1.0557471</v>
      </c>
      <c r="AF109" s="17">
        <f t="shared" si="37"/>
        <v>-6.3999999999841961</v>
      </c>
      <c r="AG109" s="22">
        <v>0.20331199999999999</v>
      </c>
      <c r="AH109" s="22">
        <v>1.24515</v>
      </c>
      <c r="AI109" s="10">
        <v>1.0557844999999999</v>
      </c>
      <c r="AJ109" s="14">
        <f t="shared" si="38"/>
        <v>-2.6599999999987745</v>
      </c>
      <c r="AK109" s="19">
        <v>0.107375</v>
      </c>
      <c r="AL109" s="19">
        <v>0.64638300000000004</v>
      </c>
    </row>
    <row r="110" spans="9:38" x14ac:dyDescent="0.25">
      <c r="I110">
        <f t="shared" si="39"/>
        <v>24</v>
      </c>
      <c r="J110" s="6">
        <v>1.0562164000000001</v>
      </c>
      <c r="K110" s="10">
        <v>1.056219</v>
      </c>
      <c r="L110" s="14">
        <f t="shared" si="32"/>
        <v>0.25999999999637424</v>
      </c>
      <c r="M110" s="19">
        <v>6.3740000000000005E-2</v>
      </c>
      <c r="N110" s="19">
        <v>0.43164000000000002</v>
      </c>
      <c r="O110" s="12">
        <v>1.0562122</v>
      </c>
      <c r="P110" s="17">
        <f t="shared" si="33"/>
        <v>-0.42000000000097515</v>
      </c>
      <c r="Q110" s="22">
        <v>7.2661000000000003E-2</v>
      </c>
      <c r="R110" s="22">
        <v>0.476962</v>
      </c>
      <c r="S110" s="10">
        <v>1.0562123000000001</v>
      </c>
      <c r="T110" s="14">
        <f t="shared" si="34"/>
        <v>-0.40999999999513648</v>
      </c>
      <c r="U110" s="19">
        <v>6.9675000000000001E-2</v>
      </c>
      <c r="V110" s="19">
        <v>0.45202399999999998</v>
      </c>
      <c r="W110" s="12">
        <v>1.0562123999999999</v>
      </c>
      <c r="X110" s="17">
        <f t="shared" si="35"/>
        <v>-0.40000000001150227</v>
      </c>
      <c r="Y110" s="22">
        <v>6.9289000000000003E-2</v>
      </c>
      <c r="Z110" s="22">
        <v>0.449237</v>
      </c>
      <c r="AA110" s="10">
        <v>1.0548959</v>
      </c>
      <c r="AB110" s="14">
        <f t="shared" si="36"/>
        <v>-132.05000000000578</v>
      </c>
      <c r="AC110" s="19">
        <v>2.47986</v>
      </c>
      <c r="AD110" s="19">
        <v>11.025869999999999</v>
      </c>
      <c r="AE110" s="12">
        <v>1.0561498</v>
      </c>
      <c r="AF110" s="17">
        <f t="shared" si="37"/>
        <v>-6.6600000000027748</v>
      </c>
      <c r="AG110" s="22">
        <v>0.213642</v>
      </c>
      <c r="AH110" s="22">
        <v>1.300211</v>
      </c>
      <c r="AI110" s="10">
        <v>1.0561939</v>
      </c>
      <c r="AJ110" s="14">
        <f t="shared" si="38"/>
        <v>-2.250000000003638</v>
      </c>
      <c r="AK110" s="19">
        <v>0.10031900000000001</v>
      </c>
      <c r="AL110" s="19">
        <v>0.599499</v>
      </c>
    </row>
    <row r="111" spans="9:38" x14ac:dyDescent="0.25">
      <c r="I111">
        <f t="shared" si="39"/>
        <v>25</v>
      </c>
      <c r="J111" s="6">
        <v>1.0566073</v>
      </c>
      <c r="K111" s="10">
        <v>1.05661</v>
      </c>
      <c r="L111" s="14">
        <f t="shared" si="32"/>
        <v>0.27000000000221291</v>
      </c>
      <c r="M111" s="19">
        <v>6.7610000000000003E-2</v>
      </c>
      <c r="N111" s="19">
        <v>0.43465199999999998</v>
      </c>
      <c r="O111" s="12">
        <v>1.0566032000000001</v>
      </c>
      <c r="P111" s="17">
        <f t="shared" si="33"/>
        <v>-0.40999999999513648</v>
      </c>
      <c r="Q111" s="22">
        <v>7.7658000000000005E-2</v>
      </c>
      <c r="R111" s="22">
        <v>0.486404</v>
      </c>
      <c r="S111" s="10">
        <v>1.0566032999999999</v>
      </c>
      <c r="T111" s="14">
        <f t="shared" si="34"/>
        <v>-0.40000000001150227</v>
      </c>
      <c r="U111" s="19">
        <v>7.4319999999999997E-2</v>
      </c>
      <c r="V111" s="19">
        <v>0.45837600000000001</v>
      </c>
      <c r="W111" s="12">
        <v>1.0566035</v>
      </c>
      <c r="X111" s="17">
        <f t="shared" si="35"/>
        <v>-0.37999999999982492</v>
      </c>
      <c r="Y111" s="22">
        <v>7.3929999999999996E-2</v>
      </c>
      <c r="Z111" s="22">
        <v>0.45535399999999998</v>
      </c>
      <c r="AA111" s="10">
        <v>1.0552116</v>
      </c>
      <c r="AB111" s="14">
        <f t="shared" si="36"/>
        <v>-139.56999999999996</v>
      </c>
      <c r="AC111" s="19">
        <v>2.701171</v>
      </c>
      <c r="AD111" s="19">
        <v>12.77791</v>
      </c>
      <c r="AE111" s="12">
        <v>1.0565443999999999</v>
      </c>
      <c r="AF111" s="17">
        <f t="shared" si="37"/>
        <v>-6.2900000000087886</v>
      </c>
      <c r="AG111" s="22">
        <v>0.20832300000000001</v>
      </c>
      <c r="AH111" s="22">
        <v>1.254351</v>
      </c>
      <c r="AI111" s="10">
        <v>1.0565898</v>
      </c>
      <c r="AJ111" s="14">
        <f t="shared" si="38"/>
        <v>-1.7500000000003624</v>
      </c>
      <c r="AK111" s="19">
        <v>9.0699000000000002E-2</v>
      </c>
      <c r="AL111" s="19">
        <v>0.52907400000000004</v>
      </c>
    </row>
    <row r="112" spans="9:38" x14ac:dyDescent="0.25">
      <c r="I112">
        <f t="shared" si="39"/>
        <v>26</v>
      </c>
      <c r="J112" s="6">
        <v>1.0569811</v>
      </c>
      <c r="K112" s="10">
        <v>1.0569850000000001</v>
      </c>
      <c r="L112" s="14">
        <f t="shared" si="32"/>
        <v>0.39000000000566359</v>
      </c>
      <c r="M112" s="19">
        <v>6.7446000000000006E-2</v>
      </c>
      <c r="N112" s="19">
        <v>0.40822799999999998</v>
      </c>
      <c r="O112" s="12">
        <v>1.0569774999999999</v>
      </c>
      <c r="P112" s="17">
        <f t="shared" si="33"/>
        <v>-0.36000000001035204</v>
      </c>
      <c r="Q112" s="22">
        <v>7.8064999999999996E-2</v>
      </c>
      <c r="R112" s="22">
        <v>0.463281</v>
      </c>
      <c r="S112" s="10">
        <v>1.0569778000000001</v>
      </c>
      <c r="T112" s="14">
        <f t="shared" si="34"/>
        <v>-0.32999999999283602</v>
      </c>
      <c r="U112" s="19">
        <v>7.4792999999999998E-2</v>
      </c>
      <c r="V112" s="19">
        <v>0.434923</v>
      </c>
      <c r="W112" s="12">
        <v>1.056978</v>
      </c>
      <c r="X112" s="17">
        <f t="shared" si="35"/>
        <v>-0.31000000000336314</v>
      </c>
      <c r="Y112" s="22">
        <v>7.4422000000000002E-2</v>
      </c>
      <c r="Z112" s="22">
        <v>0.43198599999999998</v>
      </c>
      <c r="AA112" s="10">
        <v>1.0555865</v>
      </c>
      <c r="AB112" s="14">
        <f t="shared" si="36"/>
        <v>-139.46000000000237</v>
      </c>
      <c r="AC112" s="19">
        <v>2.7665500000000001</v>
      </c>
      <c r="AD112" s="19">
        <v>13.58896</v>
      </c>
      <c r="AE112" s="12">
        <v>1.0569261000000001</v>
      </c>
      <c r="AF112" s="17">
        <f t="shared" si="37"/>
        <v>-5.4999999999916227</v>
      </c>
      <c r="AG112" s="22">
        <v>0.19254099999999999</v>
      </c>
      <c r="AH112" s="22">
        <v>1.1414200000000001</v>
      </c>
      <c r="AI112" s="10">
        <v>1.056969</v>
      </c>
      <c r="AJ112" s="14">
        <f t="shared" si="38"/>
        <v>-1.2099999999959365</v>
      </c>
      <c r="AK112" s="19">
        <v>7.9497999999999999E-2</v>
      </c>
      <c r="AL112" s="19">
        <v>0.44136999999999998</v>
      </c>
    </row>
    <row r="113" spans="9:38" x14ac:dyDescent="0.25">
      <c r="I113">
        <f t="shared" si="39"/>
        <v>27</v>
      </c>
      <c r="J113" s="6">
        <v>1.0573334000000001</v>
      </c>
      <c r="K113" s="10">
        <v>1.0573360000000001</v>
      </c>
      <c r="L113" s="14">
        <f t="shared" si="32"/>
        <v>0.25999999999637424</v>
      </c>
      <c r="M113" s="19">
        <v>6.6317000000000001E-2</v>
      </c>
      <c r="N113" s="19">
        <v>0.363954</v>
      </c>
      <c r="O113" s="12">
        <v>1.0573300000000001</v>
      </c>
      <c r="P113" s="17">
        <f t="shared" si="33"/>
        <v>-0.3399999999986747</v>
      </c>
      <c r="Q113" s="22">
        <v>7.6576000000000005E-2</v>
      </c>
      <c r="R113" s="22">
        <v>0.41839599999999999</v>
      </c>
      <c r="S113" s="10">
        <v>1.0573306</v>
      </c>
      <c r="T113" s="14">
        <f t="shared" si="34"/>
        <v>-0.28000000000805159</v>
      </c>
      <c r="U113" s="19">
        <v>7.3772000000000004E-2</v>
      </c>
      <c r="V113" s="19">
        <v>0.39276</v>
      </c>
      <c r="W113" s="12">
        <v>1.0573307999999999</v>
      </c>
      <c r="X113" s="17">
        <f t="shared" si="35"/>
        <v>-0.2600000000185787</v>
      </c>
      <c r="Y113" s="22">
        <v>7.3474999999999999E-2</v>
      </c>
      <c r="Z113" s="22">
        <v>0.39032600000000001</v>
      </c>
      <c r="AA113" s="10">
        <v>1.0560342</v>
      </c>
      <c r="AB113" s="14">
        <f t="shared" si="36"/>
        <v>-129.92000000000559</v>
      </c>
      <c r="AC113" s="19">
        <v>2.623078</v>
      </c>
      <c r="AD113" s="19">
        <v>13.16203</v>
      </c>
      <c r="AE113" s="12">
        <v>1.0572878000000001</v>
      </c>
      <c r="AF113" s="17">
        <f t="shared" si="37"/>
        <v>-4.5599999999978991</v>
      </c>
      <c r="AG113" s="22">
        <v>0.170352</v>
      </c>
      <c r="AH113" s="22">
        <v>0.98609400000000003</v>
      </c>
      <c r="AI113" s="10">
        <v>1.0573258999999999</v>
      </c>
      <c r="AJ113" s="14">
        <f t="shared" si="38"/>
        <v>-0.75000000001601563</v>
      </c>
      <c r="AK113" s="19">
        <v>6.88E-2</v>
      </c>
      <c r="AL113" s="19">
        <v>0.34369100000000002</v>
      </c>
    </row>
    <row r="114" spans="9:38" x14ac:dyDescent="0.25">
      <c r="I114">
        <f t="shared" si="39"/>
        <v>28</v>
      </c>
      <c r="J114" s="6"/>
      <c r="K114" s="10"/>
      <c r="L114" s="14" t="str">
        <f t="shared" si="32"/>
        <v/>
      </c>
      <c r="M114" s="19"/>
      <c r="N114" s="19"/>
      <c r="O114" s="12"/>
      <c r="P114" s="17" t="str">
        <f t="shared" si="33"/>
        <v/>
      </c>
      <c r="Q114" s="22"/>
      <c r="R114" s="22"/>
      <c r="S114" s="10"/>
      <c r="T114" s="14" t="str">
        <f t="shared" si="34"/>
        <v/>
      </c>
      <c r="U114" s="19"/>
      <c r="V114" s="19"/>
      <c r="W114" s="12"/>
      <c r="X114" s="17" t="str">
        <f t="shared" si="35"/>
        <v/>
      </c>
      <c r="Y114" s="22"/>
      <c r="Z114" s="22"/>
      <c r="AA114" s="10"/>
      <c r="AB114" s="14" t="str">
        <f t="shared" si="36"/>
        <v/>
      </c>
      <c r="AC114" s="19"/>
      <c r="AD114" s="19"/>
      <c r="AE114" s="12"/>
      <c r="AF114" s="17" t="str">
        <f t="shared" si="37"/>
        <v/>
      </c>
      <c r="AG114" s="22"/>
      <c r="AH114" s="22"/>
      <c r="AI114" s="10"/>
      <c r="AJ114" s="14" t="str">
        <f t="shared" si="38"/>
        <v/>
      </c>
      <c r="AK114" s="19"/>
      <c r="AL114" s="19"/>
    </row>
    <row r="115" spans="9:38" x14ac:dyDescent="0.25">
      <c r="I115">
        <f t="shared" si="39"/>
        <v>29</v>
      </c>
      <c r="J115" s="6"/>
      <c r="K115" s="10"/>
      <c r="L115" s="14" t="str">
        <f t="shared" si="32"/>
        <v/>
      </c>
      <c r="M115" s="19"/>
      <c r="N115" s="19"/>
      <c r="O115" s="12"/>
      <c r="P115" s="17" t="str">
        <f t="shared" si="33"/>
        <v/>
      </c>
      <c r="Q115" s="22"/>
      <c r="R115" s="22"/>
      <c r="S115" s="10"/>
      <c r="T115" s="14" t="str">
        <f t="shared" si="34"/>
        <v/>
      </c>
      <c r="U115" s="19"/>
      <c r="V115" s="19"/>
      <c r="W115" s="12"/>
      <c r="X115" s="17" t="str">
        <f t="shared" si="35"/>
        <v/>
      </c>
      <c r="Y115" s="22"/>
      <c r="Z115" s="22"/>
      <c r="AA115" s="10"/>
      <c r="AB115" s="14" t="str">
        <f t="shared" si="36"/>
        <v/>
      </c>
      <c r="AC115" s="19"/>
      <c r="AD115" s="19"/>
      <c r="AE115" s="12"/>
      <c r="AF115" s="17" t="str">
        <f t="shared" si="37"/>
        <v/>
      </c>
      <c r="AG115" s="22"/>
      <c r="AH115" s="22"/>
      <c r="AI115" s="10"/>
      <c r="AJ115" s="14" t="str">
        <f t="shared" si="38"/>
        <v/>
      </c>
      <c r="AK115" s="19"/>
      <c r="AL115" s="19"/>
    </row>
    <row r="116" spans="9:38" x14ac:dyDescent="0.25">
      <c r="I116">
        <f t="shared" si="39"/>
        <v>30</v>
      </c>
      <c r="J116" s="6">
        <v>1.0576418999999999</v>
      </c>
      <c r="K116" s="10">
        <v>1.057642</v>
      </c>
      <c r="L116" s="14">
        <f t="shared" si="32"/>
        <v>1.0000000005838672E-2</v>
      </c>
      <c r="M116" s="19">
        <v>0</v>
      </c>
      <c r="N116" s="19">
        <v>0</v>
      </c>
      <c r="O116" s="12">
        <v>1.0576418999999999</v>
      </c>
      <c r="P116" s="17">
        <f t="shared" si="33"/>
        <v>0</v>
      </c>
      <c r="Q116" s="22">
        <v>0</v>
      </c>
      <c r="R116" s="22">
        <v>0</v>
      </c>
      <c r="S116" s="10">
        <v>1.0576418999999999</v>
      </c>
      <c r="T116" s="14">
        <f t="shared" si="34"/>
        <v>0</v>
      </c>
      <c r="U116" s="19">
        <v>0</v>
      </c>
      <c r="V116" s="19">
        <v>0</v>
      </c>
      <c r="W116" s="12">
        <v>1.0576418999999999</v>
      </c>
      <c r="X116" s="17">
        <f t="shared" si="35"/>
        <v>0</v>
      </c>
      <c r="Y116" s="22">
        <v>0</v>
      </c>
      <c r="Z116" s="22">
        <v>0</v>
      </c>
      <c r="AA116" s="10">
        <v>1.0576418999999999</v>
      </c>
      <c r="AB116" s="14">
        <f t="shared" si="36"/>
        <v>0</v>
      </c>
      <c r="AC116" s="19">
        <v>0</v>
      </c>
      <c r="AD116" s="19">
        <v>0</v>
      </c>
      <c r="AE116" s="12">
        <v>1.0576418999999999</v>
      </c>
      <c r="AF116" s="17">
        <f t="shared" si="37"/>
        <v>0</v>
      </c>
      <c r="AG116" s="22">
        <v>0</v>
      </c>
      <c r="AH116" s="22">
        <v>0</v>
      </c>
      <c r="AI116" s="10">
        <v>1.0576418999999999</v>
      </c>
      <c r="AJ116" s="14">
        <f t="shared" si="38"/>
        <v>0</v>
      </c>
      <c r="AK116" s="19">
        <v>0</v>
      </c>
      <c r="AL116" s="19">
        <v>0</v>
      </c>
    </row>
    <row r="117" spans="9:38" x14ac:dyDescent="0.25">
      <c r="I117" t="s">
        <v>44</v>
      </c>
      <c r="J117" s="6"/>
      <c r="K117" s="10"/>
      <c r="L117" s="14">
        <f t="array" ref="L117">AVERAGE(ABS(L88:L94),ABS(L98:L104),ABS(L108:L113))</f>
        <v>2.1795000000024434</v>
      </c>
      <c r="M117" s="19">
        <f>M118</f>
        <v>5.3416900000000003E-2</v>
      </c>
      <c r="N117" s="19">
        <f t="shared" ref="N117" si="40">N118</f>
        <v>0.35035304999999994</v>
      </c>
      <c r="O117" s="12"/>
      <c r="P117" s="17">
        <f t="array" ref="P117">AVERAGE(ABS(P88:P94),ABS(P98:P104),ABS(P108:P113))</f>
        <v>2.183000000000046</v>
      </c>
      <c r="Q117" s="22">
        <f>Q118</f>
        <v>5.7688249999999996E-2</v>
      </c>
      <c r="R117" s="22">
        <f t="shared" ref="R117" si="41">R118</f>
        <v>0.37121060000000006</v>
      </c>
      <c r="S117" s="10"/>
      <c r="T117" s="14">
        <f t="array" ref="T117">AVERAGE(ABS(T88:T94),ABS(T98:T104),ABS(T108:T113))</f>
        <v>2.1670000000018064</v>
      </c>
      <c r="U117" s="19">
        <f>U118</f>
        <v>5.7098749999999997E-2</v>
      </c>
      <c r="V117" s="19">
        <f t="shared" ref="V117" si="42">V118</f>
        <v>0.36912315000000001</v>
      </c>
      <c r="W117" s="12"/>
      <c r="X117" s="17">
        <f t="array" ref="X117">AVERAGE(ABS(X88:X94),ABS(X98:X104),ABS(X108:X113))</f>
        <v>2.1625000000025096</v>
      </c>
      <c r="Y117" s="22">
        <f>Y118</f>
        <v>5.7032799999999995E-2</v>
      </c>
      <c r="Z117" s="22">
        <f t="shared" ref="Z117" si="43">Z118</f>
        <v>0.36887959999999997</v>
      </c>
      <c r="AA117" s="10"/>
      <c r="AB117" s="14">
        <f t="array" ref="AB117">AVERAGE(ABS(AB88:AB94),ABS(AB98:AB104),ABS(AB108:AB113))</f>
        <v>72.050000000000168</v>
      </c>
      <c r="AC117" s="19">
        <f>AC118</f>
        <v>1.5269146499999997</v>
      </c>
      <c r="AD117" s="19">
        <f t="shared" ref="AD117" si="44">AD118</f>
        <v>7.0082045499999994</v>
      </c>
      <c r="AE117" s="12"/>
      <c r="AF117" s="17">
        <f t="array" ref="AF117">AVERAGE(ABS(AF88:AF94),ABS(AF98:AF104),ABS(AF108:AF113))</f>
        <v>8.0359999999979337</v>
      </c>
      <c r="AG117" s="22">
        <f>AG118</f>
        <v>0.18108959999999999</v>
      </c>
      <c r="AH117" s="22">
        <f t="shared" ref="AH117" si="45">AH118</f>
        <v>1.0752014999999999</v>
      </c>
      <c r="AI117" s="10"/>
      <c r="AJ117" s="14">
        <f t="array" ref="AJ117">AVERAGE(ABS(AJ88:AJ94),ABS(AJ98:AJ104),ABS(AJ108:AJ113))</f>
        <v>4.0980000000012673</v>
      </c>
      <c r="AK117" s="19">
        <f>AK118</f>
        <v>9.3439950000000008E-2</v>
      </c>
      <c r="AL117" s="19">
        <f t="shared" ref="AL117" si="46">AL118</f>
        <v>0.55698054999999991</v>
      </c>
    </row>
    <row r="118" spans="9:38" x14ac:dyDescent="0.25">
      <c r="I118" t="s">
        <v>46</v>
      </c>
      <c r="J118" s="6"/>
      <c r="K118" s="10"/>
      <c r="L118" s="14">
        <f>AVERAGE(L88:L94,L98:L104,L108:L113)</f>
        <v>-1.9764999999993815</v>
      </c>
      <c r="M118" s="19">
        <f>AVERAGE(M88:M94,M98:M104,M108:M113)</f>
        <v>5.3416900000000003E-2</v>
      </c>
      <c r="N118" s="19">
        <f>AVERAGE(N88:N94,N98:N104,N108:N113)</f>
        <v>0.35035304999999994</v>
      </c>
      <c r="O118" s="12"/>
      <c r="P118" s="17">
        <f>AVERAGE(P88:P94,P98:P104,P108:P113)</f>
        <v>-2.1659999999990021</v>
      </c>
      <c r="Q118" s="22">
        <f>AVERAGE(Q88:Q94,Q98:Q104,Q108:Q113)</f>
        <v>5.7688249999999996E-2</v>
      </c>
      <c r="R118" s="22">
        <f>AVERAGE(R88:R94,R98:R104,R108:R113)</f>
        <v>0.37121060000000006</v>
      </c>
      <c r="S118" s="10"/>
      <c r="T118" s="14">
        <f>AVERAGE(T88:T94,T98:T104,T108:T113)</f>
        <v>-2.1510000000013463</v>
      </c>
      <c r="U118" s="19">
        <f>AVERAGE(U88:U94,U98:U104,U108:U113)</f>
        <v>5.7098749999999997E-2</v>
      </c>
      <c r="V118" s="19">
        <f>AVERAGE(V88:V94,V98:V104,V108:V113)</f>
        <v>0.36912315000000001</v>
      </c>
      <c r="W118" s="12"/>
      <c r="X118" s="17">
        <f>AVERAGE(X88:X94,X98:X104,X108:X113)</f>
        <v>-2.1465000000020495</v>
      </c>
      <c r="Y118" s="22">
        <f>AVERAGE(Y88:Y94,Y98:Y104,Y108:Y113)</f>
        <v>5.7032799999999995E-2</v>
      </c>
      <c r="Z118" s="22">
        <f>AVERAGE(Z88:Z94,Z98:Z104,Z108:Z113)</f>
        <v>0.36887959999999997</v>
      </c>
      <c r="AA118" s="10"/>
      <c r="AB118" s="14">
        <f>AVERAGE(AB88:AB94,AB98:AB104,AB108:AB113)</f>
        <v>-65.720999999999691</v>
      </c>
      <c r="AC118" s="19">
        <f>AVERAGE(AC88:AC94,AC98:AC104,AC108:AC113)</f>
        <v>1.5269146499999997</v>
      </c>
      <c r="AD118" s="19">
        <f>AVERAGE(AD88:AD94,AD98:AD104,AD108:AD113)</f>
        <v>7.0082045499999994</v>
      </c>
      <c r="AE118" s="12"/>
      <c r="AF118" s="17">
        <f>AVERAGE(AF88:AF94,AF98:AF104,AF108:AF113)</f>
        <v>-8.0359999999979337</v>
      </c>
      <c r="AG118" s="22">
        <f>AVERAGE(AG88:AG94,AG98:AG104,AG108:AG113)</f>
        <v>0.18108959999999999</v>
      </c>
      <c r="AH118" s="22">
        <f>AVERAGE(AH88:AH94,AH98:AH104,AH108:AH113)</f>
        <v>1.0752014999999999</v>
      </c>
      <c r="AI118" s="10"/>
      <c r="AJ118" s="14">
        <f>AVERAGE(AJ88:AJ94,AJ98:AJ104,AJ108:AJ113)</f>
        <v>-4.0980000000012673</v>
      </c>
      <c r="AK118" s="19">
        <f>AVERAGE(AK88:AK94,AK98:AK104,AK108:AK113)</f>
        <v>9.3439950000000008E-2</v>
      </c>
      <c r="AL118" s="19">
        <f>AVERAGE(AL88:AL94,AL98:AL104,AL108:AL113)</f>
        <v>0.55698054999999991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>
        <f>STDEV(P88:P94)</f>
        <v>0.22766935088328072</v>
      </c>
      <c r="Q119" s="22"/>
      <c r="R119" s="22"/>
      <c r="S119" s="10"/>
      <c r="T119" s="14">
        <f>STDEV(T88:T94)</f>
        <v>0.23150645367180611</v>
      </c>
      <c r="U119" s="19"/>
      <c r="V119" s="19"/>
      <c r="W119" s="12"/>
      <c r="X119" s="17">
        <f>STDEV(X88:X94)</f>
        <v>0.23385994994345993</v>
      </c>
      <c r="Y119" s="22"/>
      <c r="Z119" s="22"/>
      <c r="AA119" s="10"/>
      <c r="AB119" s="14">
        <f>STDEV(AB88:AB94)</f>
        <v>1.1435825079080615</v>
      </c>
      <c r="AC119" s="19"/>
      <c r="AD119" s="19"/>
      <c r="AE119" s="12"/>
      <c r="AF119" s="17">
        <f>STDEV(AF88:AF94)</f>
        <v>1.2876778656566588</v>
      </c>
      <c r="AG119" s="22"/>
      <c r="AH119" s="22"/>
      <c r="AI119" s="10"/>
      <c r="AJ119" s="14">
        <f>STDEV(AJ88:AJ94)</f>
        <v>0.60475496808860463</v>
      </c>
      <c r="AK119" s="19"/>
      <c r="AL119" s="19"/>
    </row>
  </sheetData>
  <mergeCells count="69"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  <mergeCell ref="S4:V4"/>
    <mergeCell ref="W4:Z4"/>
    <mergeCell ref="AC5:AD5"/>
    <mergeCell ref="AE5:AF5"/>
    <mergeCell ref="AG5:AH5"/>
    <mergeCell ref="AA4:AD4"/>
    <mergeCell ref="AE4:AH4"/>
    <mergeCell ref="K43:N43"/>
    <mergeCell ref="O43:R43"/>
    <mergeCell ref="S43:V43"/>
    <mergeCell ref="W43:Z43"/>
    <mergeCell ref="AA43:AD4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opLeftCell="F41" zoomScale="70" zoomScaleNormal="70" workbookViewId="0">
      <selection activeCell="AD50" sqref="AD50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122</v>
      </c>
      <c r="F5">
        <f t="shared" ref="F5:F13" si="0">IF(E5="","",LEFT(E5,2)*60+RIGHT(E5,LEN(E5)-FIND(":",E5)))</f>
        <v>2475.35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F6" t="str">
        <f t="shared" si="0"/>
        <v/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123</v>
      </c>
      <c r="F7">
        <f t="shared" si="0"/>
        <v>2427.7600000000002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124</v>
      </c>
      <c r="F8">
        <f t="shared" si="0"/>
        <v>2292.71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125</v>
      </c>
      <c r="F9">
        <f t="shared" si="0"/>
        <v>2186.44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126</v>
      </c>
      <c r="F10">
        <f t="shared" si="0"/>
        <v>2307.23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127</v>
      </c>
      <c r="F11">
        <f t="shared" si="0"/>
        <v>2177.17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128</v>
      </c>
      <c r="F12">
        <f t="shared" si="0"/>
        <v>2377.12</v>
      </c>
      <c r="H12">
        <v>0</v>
      </c>
      <c r="I12">
        <v>20</v>
      </c>
      <c r="K12">
        <v>8</v>
      </c>
      <c r="L12" s="43"/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121</v>
      </c>
      <c r="F13">
        <f t="shared" si="0"/>
        <v>4311</v>
      </c>
      <c r="H13">
        <v>0</v>
      </c>
      <c r="I13">
        <v>20</v>
      </c>
      <c r="K13" s="24">
        <v>9</v>
      </c>
      <c r="M13" s="2" t="s">
        <v>118</v>
      </c>
      <c r="N13" s="29"/>
      <c r="O13" s="27" t="s">
        <v>118</v>
      </c>
      <c r="P13" s="28" t="str">
        <f t="shared" si="1"/>
        <v/>
      </c>
      <c r="Q13" s="30"/>
      <c r="R13" s="17" t="s">
        <v>118</v>
      </c>
      <c r="S13" s="22" t="str">
        <f t="shared" si="2"/>
        <v/>
      </c>
      <c r="T13" s="29"/>
      <c r="U13" s="27" t="s">
        <v>118</v>
      </c>
      <c r="V13" s="28" t="str">
        <f t="shared" si="3"/>
        <v/>
      </c>
      <c r="W13" s="30"/>
      <c r="X13" s="17" t="s">
        <v>118</v>
      </c>
      <c r="Y13" s="22" t="str">
        <f t="shared" si="4"/>
        <v/>
      </c>
      <c r="Z13" s="29"/>
      <c r="AA13" s="27" t="s">
        <v>118</v>
      </c>
      <c r="AB13" s="28" t="str">
        <f t="shared" si="5"/>
        <v/>
      </c>
      <c r="AC13" s="30"/>
      <c r="AD13" s="17" t="s">
        <v>118</v>
      </c>
      <c r="AE13" s="22" t="str">
        <f t="shared" si="6"/>
        <v/>
      </c>
      <c r="AF13" s="29"/>
      <c r="AG13" s="27" t="s">
        <v>118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2677.24</v>
      </c>
      <c r="H15">
        <v>0</v>
      </c>
      <c r="I15">
        <v>20</v>
      </c>
      <c r="K15" s="24">
        <f t="shared" ref="K15:K34" si="12">K14+1</f>
        <v>11</v>
      </c>
      <c r="M15" s="2" t="s">
        <v>118</v>
      </c>
      <c r="N15" s="29"/>
      <c r="O15" s="27" t="s">
        <v>118</v>
      </c>
      <c r="P15" s="28" t="str">
        <f t="shared" si="1"/>
        <v/>
      </c>
      <c r="Q15" s="30"/>
      <c r="R15" s="17" t="s">
        <v>118</v>
      </c>
      <c r="S15" s="22" t="str">
        <f t="shared" si="2"/>
        <v/>
      </c>
      <c r="T15" s="29"/>
      <c r="U15" s="27" t="s">
        <v>118</v>
      </c>
      <c r="V15" s="28" t="str">
        <f t="shared" si="3"/>
        <v/>
      </c>
      <c r="W15" s="30"/>
      <c r="X15" s="17" t="s">
        <v>118</v>
      </c>
      <c r="Y15" s="22" t="str">
        <f t="shared" si="4"/>
        <v/>
      </c>
      <c r="Z15" s="29"/>
      <c r="AA15" s="27" t="s">
        <v>118</v>
      </c>
      <c r="AB15" s="28" t="str">
        <f t="shared" si="5"/>
        <v/>
      </c>
      <c r="AC15" s="30"/>
      <c r="AD15" s="17" t="s">
        <v>118</v>
      </c>
      <c r="AE15" s="22" t="str">
        <f t="shared" si="6"/>
        <v/>
      </c>
      <c r="AF15" s="29"/>
      <c r="AG15" s="27" t="s">
        <v>118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43"/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144</v>
      </c>
      <c r="F17">
        <f t="shared" si="11"/>
        <v>4409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130</v>
      </c>
      <c r="F18">
        <f t="shared" si="11"/>
        <v>2180.46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131</v>
      </c>
      <c r="F19">
        <f t="shared" si="11"/>
        <v>2294.2399999999998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132</v>
      </c>
      <c r="F20">
        <f t="shared" si="11"/>
        <v>2388.2600000000002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133</v>
      </c>
      <c r="F21">
        <f t="shared" si="11"/>
        <v>2403.12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134</v>
      </c>
      <c r="F22">
        <f t="shared" si="11"/>
        <v>2497.3200000000002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135</v>
      </c>
      <c r="F23">
        <f t="shared" si="11"/>
        <v>3090.75</v>
      </c>
      <c r="H23">
        <v>0</v>
      </c>
      <c r="I23">
        <v>19</v>
      </c>
      <c r="K23" s="24">
        <f t="shared" si="12"/>
        <v>19</v>
      </c>
      <c r="M23" s="2" t="s">
        <v>118</v>
      </c>
      <c r="N23" s="29"/>
      <c r="O23" s="27" t="s">
        <v>118</v>
      </c>
      <c r="P23" s="28" t="str">
        <f t="shared" si="1"/>
        <v/>
      </c>
      <c r="Q23" s="30"/>
      <c r="R23" s="17" t="s">
        <v>118</v>
      </c>
      <c r="S23" s="22" t="str">
        <f t="shared" si="2"/>
        <v/>
      </c>
      <c r="T23" s="29"/>
      <c r="U23" s="27" t="s">
        <v>118</v>
      </c>
      <c r="V23" s="28" t="str">
        <f t="shared" si="3"/>
        <v/>
      </c>
      <c r="W23" s="30"/>
      <c r="X23" s="17" t="s">
        <v>118</v>
      </c>
      <c r="Y23" s="22" t="str">
        <f t="shared" si="4"/>
        <v/>
      </c>
      <c r="Z23" s="29"/>
      <c r="AA23" s="27" t="s">
        <v>118</v>
      </c>
      <c r="AB23" s="28" t="str">
        <f t="shared" si="5"/>
        <v/>
      </c>
      <c r="AC23" s="30"/>
      <c r="AD23" s="17" t="s">
        <v>118</v>
      </c>
      <c r="AE23" s="22" t="str">
        <f t="shared" si="6"/>
        <v/>
      </c>
      <c r="AF23" s="29"/>
      <c r="AG23" s="27" t="s">
        <v>118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136</v>
      </c>
      <c r="F25">
        <f t="shared" si="11"/>
        <v>2569.16</v>
      </c>
      <c r="H25">
        <v>0</v>
      </c>
      <c r="I25">
        <v>19</v>
      </c>
      <c r="K25" s="24">
        <f t="shared" si="12"/>
        <v>21</v>
      </c>
      <c r="M25" s="2" t="s">
        <v>118</v>
      </c>
      <c r="N25" s="29"/>
      <c r="O25" s="27" t="s">
        <v>118</v>
      </c>
      <c r="P25" s="28" t="str">
        <f t="shared" si="1"/>
        <v/>
      </c>
      <c r="Q25" s="30"/>
      <c r="R25" s="17" t="s">
        <v>118</v>
      </c>
      <c r="S25" s="22" t="str">
        <f t="shared" si="2"/>
        <v/>
      </c>
      <c r="T25" s="29"/>
      <c r="U25" s="27" t="s">
        <v>118</v>
      </c>
      <c r="V25" s="28" t="str">
        <f t="shared" si="3"/>
        <v/>
      </c>
      <c r="W25" s="30"/>
      <c r="X25" s="17" t="s">
        <v>118</v>
      </c>
      <c r="Y25" s="22" t="str">
        <f t="shared" si="4"/>
        <v/>
      </c>
      <c r="Z25" s="29"/>
      <c r="AA25" s="27" t="s">
        <v>118</v>
      </c>
      <c r="AB25" s="28" t="str">
        <f t="shared" si="5"/>
        <v/>
      </c>
      <c r="AC25" s="30"/>
      <c r="AD25" s="17" t="s">
        <v>118</v>
      </c>
      <c r="AE25" s="22" t="str">
        <f t="shared" si="6"/>
        <v/>
      </c>
      <c r="AF25" s="29"/>
      <c r="AG25" s="27" t="s">
        <v>118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137</v>
      </c>
      <c r="F27">
        <f t="shared" si="11"/>
        <v>2693.32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138</v>
      </c>
      <c r="F28">
        <f t="shared" si="11"/>
        <v>2651.83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139</v>
      </c>
      <c r="F29">
        <f t="shared" si="11"/>
        <v>2582.2800000000002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140</v>
      </c>
      <c r="F30">
        <f t="shared" si="11"/>
        <v>2520.31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141</v>
      </c>
      <c r="F31">
        <f t="shared" si="11"/>
        <v>2682.91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142</v>
      </c>
      <c r="F32">
        <f t="shared" si="11"/>
        <v>2425.65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F33" t="str">
        <f t="shared" si="11"/>
        <v/>
      </c>
      <c r="H33">
        <v>0</v>
      </c>
      <c r="I33">
        <v>19</v>
      </c>
      <c r="K33" s="24">
        <f t="shared" si="12"/>
        <v>29</v>
      </c>
      <c r="M33" s="2" t="s">
        <v>118</v>
      </c>
      <c r="N33" s="29"/>
      <c r="O33" s="27" t="s">
        <v>118</v>
      </c>
      <c r="P33" s="28" t="str">
        <f t="shared" si="1"/>
        <v/>
      </c>
      <c r="Q33" s="30"/>
      <c r="R33" s="17" t="s">
        <v>118</v>
      </c>
      <c r="S33" s="22" t="str">
        <f t="shared" si="2"/>
        <v/>
      </c>
      <c r="T33" s="29"/>
      <c r="U33" s="27" t="s">
        <v>118</v>
      </c>
      <c r="V33" s="28" t="str">
        <f t="shared" si="3"/>
        <v/>
      </c>
      <c r="W33" s="30"/>
      <c r="X33" s="17" t="s">
        <v>118</v>
      </c>
      <c r="Y33" s="22" t="str">
        <f t="shared" si="4"/>
        <v/>
      </c>
      <c r="Z33" s="29"/>
      <c r="AA33" s="27" t="s">
        <v>118</v>
      </c>
      <c r="AB33" s="28" t="str">
        <f t="shared" si="5"/>
        <v/>
      </c>
      <c r="AC33" s="30"/>
      <c r="AD33" s="17" t="s">
        <v>118</v>
      </c>
      <c r="AE33" s="22" t="str">
        <f t="shared" si="6"/>
        <v/>
      </c>
      <c r="AF33" s="29"/>
      <c r="AG33" s="27" t="s">
        <v>118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143</v>
      </c>
      <c r="F35">
        <f t="shared" si="11"/>
        <v>2525.46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F36" t="str">
        <f t="shared" si="11"/>
        <v/>
      </c>
      <c r="K36" t="s">
        <v>69</v>
      </c>
      <c r="L36" s="31">
        <f>AVERAGE(L25:L33,L15:L23,L5:L13)</f>
        <v>27.5</v>
      </c>
      <c r="M36" s="2">
        <f t="shared" ref="M36:AH36" si="13">AVERAGE(M25:M33,M15:M23,M5:M13)</f>
        <v>490.25550000000004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F37" t="str">
        <f t="shared" si="11"/>
        <v/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F38" t="str">
        <f t="shared" si="11"/>
        <v/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F39" t="str">
        <f t="shared" si="11"/>
        <v/>
      </c>
      <c r="J39" t="s">
        <v>119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F40" t="str">
        <f t="shared" si="11"/>
        <v/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F41" t="str">
        <f t="shared" si="11"/>
        <v/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F42" t="str">
        <f t="shared" si="11"/>
        <v/>
      </c>
      <c r="K42">
        <v>0</v>
      </c>
      <c r="L42" s="31">
        <v>30</v>
      </c>
      <c r="M42" s="2">
        <v>2615.65</v>
      </c>
      <c r="N42" s="29">
        <v>31</v>
      </c>
      <c r="O42" s="44">
        <v>2767.23</v>
      </c>
      <c r="P42" s="28">
        <f>IF(O42="","",$M42/O42)</f>
        <v>0.94522320154089112</v>
      </c>
      <c r="Q42" s="30">
        <v>31</v>
      </c>
      <c r="R42" s="45">
        <v>3206.59</v>
      </c>
      <c r="S42" s="22">
        <f>IF(R42="","",$M42/R42)</f>
        <v>0.81571077063173025</v>
      </c>
      <c r="T42" s="29">
        <v>31</v>
      </c>
      <c r="U42" s="44">
        <v>2696.32</v>
      </c>
      <c r="V42" s="28">
        <f>IF(U42="","",$M42/U42)</f>
        <v>0.97008144433895083</v>
      </c>
      <c r="W42" s="30">
        <v>31</v>
      </c>
      <c r="X42" s="45">
        <v>2917.06</v>
      </c>
      <c r="Y42" s="22">
        <f>IF(X42="","",$M42/X42)</f>
        <v>0.89667336290648814</v>
      </c>
      <c r="Z42" s="29">
        <v>31</v>
      </c>
      <c r="AA42" s="27">
        <v>2656.7</v>
      </c>
      <c r="AB42" s="28">
        <f>IF(AA42="","",$M42/AA42)</f>
        <v>0.98454850001882044</v>
      </c>
      <c r="AC42" s="30">
        <v>31</v>
      </c>
      <c r="AD42" s="17">
        <v>2637.54</v>
      </c>
      <c r="AE42" s="22">
        <f>IF(AD42="","",$M42/AD42)</f>
        <v>0.99170059980133007</v>
      </c>
      <c r="AF42" s="29">
        <v>31</v>
      </c>
      <c r="AG42" s="27">
        <v>2475.35</v>
      </c>
      <c r="AH42" s="28">
        <f>IF(AG42="","",$M42/AG42)</f>
        <v>1.0566788534954654</v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F43" t="str">
        <f t="shared" si="11"/>
        <v/>
      </c>
      <c r="K43" s="24">
        <v>1</v>
      </c>
      <c r="M43" s="2" t="s">
        <v>118</v>
      </c>
      <c r="N43" s="29"/>
      <c r="O43" s="27" t="s">
        <v>118</v>
      </c>
      <c r="P43" s="28" t="str">
        <f t="shared" ref="P43:P72" si="15">IF(O43="","",$M43/O43)</f>
        <v/>
      </c>
      <c r="Q43" s="30"/>
      <c r="R43" s="17" t="s">
        <v>118</v>
      </c>
      <c r="S43" s="22" t="str">
        <f t="shared" ref="S43:S72" si="16">IF(R43="","",$M43/R43)</f>
        <v/>
      </c>
      <c r="T43" s="29"/>
      <c r="U43" s="27" t="s">
        <v>118</v>
      </c>
      <c r="V43" s="28" t="str">
        <f t="shared" ref="V43:V72" si="17">IF(U43="","",$M43/U43)</f>
        <v/>
      </c>
      <c r="W43" s="30"/>
      <c r="X43" s="17" t="s">
        <v>118</v>
      </c>
      <c r="Y43" s="22" t="str">
        <f t="shared" ref="Y43:Y72" si="18">IF(X43="","",$M43/X43)</f>
        <v/>
      </c>
      <c r="Z43" s="29"/>
      <c r="AA43" s="27" t="s">
        <v>118</v>
      </c>
      <c r="AB43" s="28" t="str">
        <f t="shared" ref="AB43:AB72" si="19">IF(AA43="","",$M43/AA43)</f>
        <v/>
      </c>
      <c r="AC43" s="30"/>
      <c r="AD43" s="17" t="s">
        <v>118</v>
      </c>
      <c r="AE43" s="22" t="str">
        <f t="shared" ref="AE43:AE72" si="20">IF(AD43="","",$M43/AD43)</f>
        <v/>
      </c>
      <c r="AF43" s="29"/>
      <c r="AG43" s="27" t="s">
        <v>118</v>
      </c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F44" t="str">
        <f t="shared" si="11"/>
        <v/>
      </c>
      <c r="K44">
        <v>2</v>
      </c>
      <c r="L44" s="31">
        <v>28</v>
      </c>
      <c r="M44" s="2">
        <v>2965.89</v>
      </c>
      <c r="N44" s="29">
        <v>29</v>
      </c>
      <c r="O44" s="27">
        <v>2884.2</v>
      </c>
      <c r="P44" s="28">
        <f t="shared" si="15"/>
        <v>1.0283232785521115</v>
      </c>
      <c r="Q44" s="30">
        <v>29</v>
      </c>
      <c r="R44" s="17">
        <v>2864.95</v>
      </c>
      <c r="S44" s="22">
        <f t="shared" si="16"/>
        <v>1.0352327265746348</v>
      </c>
      <c r="T44" s="29">
        <v>29</v>
      </c>
      <c r="U44" s="27">
        <v>2873.25</v>
      </c>
      <c r="V44" s="28">
        <f t="shared" si="17"/>
        <v>1.03224223440355</v>
      </c>
      <c r="W44" s="30">
        <v>29</v>
      </c>
      <c r="X44" s="17">
        <v>3147.29</v>
      </c>
      <c r="Y44" s="22">
        <f t="shared" si="18"/>
        <v>0.94236311239193082</v>
      </c>
      <c r="Z44" s="29">
        <v>28</v>
      </c>
      <c r="AA44" s="27">
        <v>2401.13</v>
      </c>
      <c r="AB44" s="28">
        <f t="shared" si="19"/>
        <v>1.2352059238775075</v>
      </c>
      <c r="AC44" s="30">
        <v>29</v>
      </c>
      <c r="AD44" s="17">
        <v>2337.04</v>
      </c>
      <c r="AE44" s="22">
        <f t="shared" si="20"/>
        <v>1.2690796905487283</v>
      </c>
      <c r="AF44" s="29">
        <v>29</v>
      </c>
      <c r="AG44" s="27">
        <v>2427.7600000000002</v>
      </c>
      <c r="AH44" s="28">
        <f t="shared" si="21"/>
        <v>1.2216570006919958</v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L45" s="31">
        <v>28</v>
      </c>
      <c r="M45" s="2">
        <v>3109.85</v>
      </c>
      <c r="N45" s="29">
        <v>28</v>
      </c>
      <c r="O45" s="27">
        <v>2613.85</v>
      </c>
      <c r="P45" s="28">
        <f t="shared" si="15"/>
        <v>1.189758402356677</v>
      </c>
      <c r="Q45" s="30">
        <v>28</v>
      </c>
      <c r="R45" s="17">
        <v>2825.01</v>
      </c>
      <c r="S45" s="22">
        <f t="shared" si="16"/>
        <v>1.100827961670932</v>
      </c>
      <c r="T45" s="29">
        <v>28</v>
      </c>
      <c r="U45" s="27">
        <v>2792.08</v>
      </c>
      <c r="V45" s="28">
        <f t="shared" si="17"/>
        <v>1.113811208847884</v>
      </c>
      <c r="W45" s="30">
        <v>28</v>
      </c>
      <c r="X45" s="17">
        <v>2724.56</v>
      </c>
      <c r="Y45" s="22">
        <f t="shared" si="18"/>
        <v>1.1414136594532696</v>
      </c>
      <c r="Z45" s="29">
        <v>27</v>
      </c>
      <c r="AA45" s="27">
        <v>2339.94</v>
      </c>
      <c r="AB45" s="28">
        <f t="shared" si="19"/>
        <v>1.3290298041830131</v>
      </c>
      <c r="AC45" s="30">
        <v>28</v>
      </c>
      <c r="AD45" s="17">
        <v>2204.23</v>
      </c>
      <c r="AE45" s="22">
        <f t="shared" si="20"/>
        <v>1.410855491486823</v>
      </c>
      <c r="AF45" s="29">
        <v>28</v>
      </c>
      <c r="AG45" s="27">
        <v>2292.71</v>
      </c>
      <c r="AH45" s="28">
        <f t="shared" si="21"/>
        <v>1.3564079190128713</v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F46" t="str">
        <f t="shared" si="11"/>
        <v/>
      </c>
      <c r="K46">
        <v>4</v>
      </c>
      <c r="L46" s="31">
        <v>27</v>
      </c>
      <c r="M46" s="2">
        <v>3230.14</v>
      </c>
      <c r="N46" s="29">
        <v>27</v>
      </c>
      <c r="O46" s="27">
        <v>2656.79</v>
      </c>
      <c r="P46" s="28">
        <f t="shared" si="15"/>
        <v>1.2158055397679153</v>
      </c>
      <c r="Q46" s="30">
        <v>27</v>
      </c>
      <c r="R46" s="17">
        <v>2849.66</v>
      </c>
      <c r="S46" s="22">
        <f t="shared" si="16"/>
        <v>1.1335176828112827</v>
      </c>
      <c r="T46" s="29">
        <v>28</v>
      </c>
      <c r="U46" s="27">
        <v>2840.15</v>
      </c>
      <c r="V46" s="28">
        <f t="shared" si="17"/>
        <v>1.1373131700790451</v>
      </c>
      <c r="W46" s="30">
        <v>28</v>
      </c>
      <c r="X46" s="17">
        <v>2844.38</v>
      </c>
      <c r="Y46" s="22">
        <f t="shared" si="18"/>
        <v>1.1356218226819201</v>
      </c>
      <c r="Z46" s="29">
        <v>27</v>
      </c>
      <c r="AA46" s="27">
        <v>2437.9499999999998</v>
      </c>
      <c r="AB46" s="28">
        <f t="shared" si="19"/>
        <v>1.3249410365265899</v>
      </c>
      <c r="AC46" s="30">
        <v>27</v>
      </c>
      <c r="AD46" s="17">
        <v>2216.3200000000002</v>
      </c>
      <c r="AE46" s="22">
        <f t="shared" si="20"/>
        <v>1.4574339445567426</v>
      </c>
      <c r="AF46" s="29">
        <v>27</v>
      </c>
      <c r="AG46" s="27">
        <v>2186.44</v>
      </c>
      <c r="AH46" s="28">
        <f t="shared" si="21"/>
        <v>1.4773513108066079</v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L47" s="31">
        <v>27</v>
      </c>
      <c r="M47" s="2">
        <v>3059.74</v>
      </c>
      <c r="N47" s="29">
        <v>27</v>
      </c>
      <c r="O47" s="27">
        <v>2791.56</v>
      </c>
      <c r="P47" s="28">
        <f t="shared" si="15"/>
        <v>1.0960681482755161</v>
      </c>
      <c r="Q47" s="30">
        <v>29</v>
      </c>
      <c r="R47" s="17">
        <v>3226.89</v>
      </c>
      <c r="S47" s="22">
        <f t="shared" si="16"/>
        <v>0.94820089931791907</v>
      </c>
      <c r="T47" s="29">
        <v>28</v>
      </c>
      <c r="U47" s="27">
        <v>2859.1</v>
      </c>
      <c r="V47" s="28">
        <f t="shared" si="17"/>
        <v>1.0701759294883004</v>
      </c>
      <c r="W47" s="30">
        <v>28</v>
      </c>
      <c r="X47" s="17">
        <v>2719.78</v>
      </c>
      <c r="Y47" s="22">
        <f t="shared" si="18"/>
        <v>1.1249954040400325</v>
      </c>
      <c r="Z47" s="29">
        <v>26</v>
      </c>
      <c r="AA47" s="27">
        <v>2411.9299999999998</v>
      </c>
      <c r="AB47" s="28">
        <f t="shared" si="19"/>
        <v>1.268585738392076</v>
      </c>
      <c r="AC47" s="30">
        <v>27</v>
      </c>
      <c r="AD47" s="17">
        <v>2508.7399999999998</v>
      </c>
      <c r="AE47" s="22">
        <f t="shared" si="20"/>
        <v>1.2196321659478464</v>
      </c>
      <c r="AF47" s="29">
        <v>27</v>
      </c>
      <c r="AG47" s="27">
        <v>2307.23</v>
      </c>
      <c r="AH47" s="28">
        <f t="shared" si="21"/>
        <v>1.3261530059855324</v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F48" t="str">
        <f t="shared" si="11"/>
        <v/>
      </c>
      <c r="K48">
        <v>6</v>
      </c>
      <c r="L48" s="31">
        <v>26</v>
      </c>
      <c r="M48" s="2">
        <v>2905.1</v>
      </c>
      <c r="N48" s="29">
        <v>27</v>
      </c>
      <c r="O48" s="27">
        <v>2882.46</v>
      </c>
      <c r="P48" s="28">
        <f t="shared" si="15"/>
        <v>1.0078544021426143</v>
      </c>
      <c r="Q48" s="30">
        <v>27</v>
      </c>
      <c r="R48" s="17">
        <v>2824.49</v>
      </c>
      <c r="S48" s="22">
        <f t="shared" si="16"/>
        <v>1.0285396655679433</v>
      </c>
      <c r="T48" s="29">
        <v>27</v>
      </c>
      <c r="U48" s="27">
        <v>2803.61</v>
      </c>
      <c r="V48" s="28">
        <f t="shared" si="17"/>
        <v>1.0361997567422001</v>
      </c>
      <c r="W48" s="30">
        <v>27</v>
      </c>
      <c r="X48" s="17">
        <v>2786.11</v>
      </c>
      <c r="Y48" s="22">
        <f t="shared" si="18"/>
        <v>1.0427082922066968</v>
      </c>
      <c r="Z48" s="29">
        <v>26</v>
      </c>
      <c r="AA48" s="27">
        <v>2517.9</v>
      </c>
      <c r="AB48" s="28">
        <f t="shared" si="19"/>
        <v>1.1537789427697684</v>
      </c>
      <c r="AC48" s="30">
        <v>27</v>
      </c>
      <c r="AD48" s="17">
        <v>2215.4299999999998</v>
      </c>
      <c r="AE48" s="22">
        <f t="shared" si="20"/>
        <v>1.3113029976122017</v>
      </c>
      <c r="AF48" s="29">
        <v>27</v>
      </c>
      <c r="AG48" s="27">
        <v>2177.17</v>
      </c>
      <c r="AH48" s="28">
        <f t="shared" si="21"/>
        <v>1.3343468815021333</v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F49" t="str">
        <f t="shared" si="11"/>
        <v/>
      </c>
      <c r="K49">
        <v>7</v>
      </c>
      <c r="L49" s="31">
        <v>26</v>
      </c>
      <c r="M49" s="2">
        <v>2923.26</v>
      </c>
      <c r="N49" s="29">
        <v>28</v>
      </c>
      <c r="O49" s="27">
        <v>2665.64</v>
      </c>
      <c r="P49" s="28">
        <f t="shared" si="15"/>
        <v>1.096644708212662</v>
      </c>
      <c r="Q49" s="30">
        <v>27</v>
      </c>
      <c r="R49" s="17">
        <v>2634.37</v>
      </c>
      <c r="S49" s="22">
        <f t="shared" si="16"/>
        <v>1.1096618925967121</v>
      </c>
      <c r="T49" s="29">
        <v>27</v>
      </c>
      <c r="U49" s="27">
        <v>2857.38</v>
      </c>
      <c r="V49" s="28">
        <f t="shared" si="17"/>
        <v>1.0230560863448335</v>
      </c>
      <c r="W49" s="30">
        <v>27</v>
      </c>
      <c r="X49" s="17">
        <v>2783.22</v>
      </c>
      <c r="Y49" s="22">
        <f t="shared" si="18"/>
        <v>1.0503158212430208</v>
      </c>
      <c r="Z49" s="29">
        <v>26</v>
      </c>
      <c r="AA49" s="27">
        <v>2357.67</v>
      </c>
      <c r="AB49" s="28">
        <f t="shared" si="19"/>
        <v>1.239893623789589</v>
      </c>
      <c r="AC49" s="30">
        <v>27</v>
      </c>
      <c r="AD49" s="17">
        <v>2300.31</v>
      </c>
      <c r="AE49" s="22">
        <f t="shared" si="20"/>
        <v>1.2708113254300508</v>
      </c>
      <c r="AF49" s="29">
        <v>27</v>
      </c>
      <c r="AG49" s="27">
        <v>2377.12</v>
      </c>
      <c r="AH49" s="28">
        <f t="shared" si="21"/>
        <v>1.2297486033519553</v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F50" t="str">
        <f t="shared" si="11"/>
        <v/>
      </c>
      <c r="K50">
        <v>8</v>
      </c>
      <c r="L50" s="43"/>
      <c r="M50" s="2">
        <v>3540.64</v>
      </c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F51" t="str">
        <f t="shared" si="11"/>
        <v/>
      </c>
      <c r="K51" s="24">
        <v>9</v>
      </c>
      <c r="M51" s="2" t="s">
        <v>118</v>
      </c>
      <c r="N51" s="29"/>
      <c r="O51" s="27" t="s">
        <v>118</v>
      </c>
      <c r="P51" s="28" t="str">
        <f t="shared" si="15"/>
        <v/>
      </c>
      <c r="Q51" s="30"/>
      <c r="R51" s="17" t="s">
        <v>118</v>
      </c>
      <c r="S51" s="22" t="str">
        <f t="shared" si="16"/>
        <v/>
      </c>
      <c r="T51" s="29"/>
      <c r="U51" s="27" t="s">
        <v>118</v>
      </c>
      <c r="V51" s="28" t="str">
        <f t="shared" si="17"/>
        <v/>
      </c>
      <c r="W51" s="30"/>
      <c r="X51" s="17" t="s">
        <v>118</v>
      </c>
      <c r="Y51" s="22" t="str">
        <f t="shared" si="18"/>
        <v/>
      </c>
      <c r="Z51" s="29"/>
      <c r="AA51" s="27" t="s">
        <v>118</v>
      </c>
      <c r="AB51" s="28" t="str">
        <f t="shared" si="19"/>
        <v/>
      </c>
      <c r="AC51" s="30"/>
      <c r="AD51" s="17" t="s">
        <v>118</v>
      </c>
      <c r="AE51" s="22" t="str">
        <f t="shared" si="20"/>
        <v/>
      </c>
      <c r="AF51" s="29"/>
      <c r="AG51" s="27" t="s">
        <v>118</v>
      </c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F52" t="str">
        <f t="shared" si="11"/>
        <v/>
      </c>
      <c r="K52">
        <f>K51+1</f>
        <v>10</v>
      </c>
      <c r="L52" s="31">
        <v>30</v>
      </c>
      <c r="M52" s="2">
        <v>2809.13</v>
      </c>
      <c r="N52" s="29">
        <v>31</v>
      </c>
      <c r="O52" s="27">
        <v>2816.96</v>
      </c>
      <c r="P52" s="28">
        <f t="shared" si="15"/>
        <v>0.99722040781551746</v>
      </c>
      <c r="Q52" s="30">
        <v>31</v>
      </c>
      <c r="R52" s="17">
        <v>3067.79</v>
      </c>
      <c r="S52" s="22">
        <f t="shared" si="16"/>
        <v>0.91568523269193791</v>
      </c>
      <c r="T52" s="29">
        <v>31</v>
      </c>
      <c r="U52" s="27">
        <v>2966.55</v>
      </c>
      <c r="V52" s="28">
        <f t="shared" si="17"/>
        <v>0.94693499182552121</v>
      </c>
      <c r="W52" s="30">
        <v>31</v>
      </c>
      <c r="X52" s="17">
        <v>2902.2</v>
      </c>
      <c r="Y52" s="22">
        <f t="shared" si="18"/>
        <v>0.96793122458824354</v>
      </c>
      <c r="Z52" s="29">
        <v>31</v>
      </c>
      <c r="AA52" s="27">
        <v>2673.55</v>
      </c>
      <c r="AB52" s="28">
        <f t="shared" si="19"/>
        <v>1.0507116006807429</v>
      </c>
      <c r="AC52" s="30">
        <v>31</v>
      </c>
      <c r="AD52" s="17">
        <v>2550.02</v>
      </c>
      <c r="AE52" s="22">
        <f t="shared" si="20"/>
        <v>1.1016109677571158</v>
      </c>
      <c r="AF52" s="29">
        <v>31</v>
      </c>
      <c r="AG52" s="27">
        <v>2677.24</v>
      </c>
      <c r="AH52" s="28">
        <f t="shared" si="21"/>
        <v>1.0492634205375686</v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F53" t="str">
        <f t="shared" si="11"/>
        <v/>
      </c>
      <c r="K53" s="24">
        <f t="shared" ref="K53:K72" si="22">K52+1</f>
        <v>11</v>
      </c>
      <c r="M53" s="2" t="s">
        <v>118</v>
      </c>
      <c r="N53" s="29"/>
      <c r="O53" s="27" t="s">
        <v>118</v>
      </c>
      <c r="P53" s="28" t="str">
        <f t="shared" si="15"/>
        <v/>
      </c>
      <c r="Q53" s="30"/>
      <c r="R53" s="17" t="s">
        <v>118</v>
      </c>
      <c r="S53" s="22" t="str">
        <f t="shared" si="16"/>
        <v/>
      </c>
      <c r="T53" s="29"/>
      <c r="U53" s="27" t="s">
        <v>118</v>
      </c>
      <c r="V53" s="28" t="str">
        <f t="shared" si="17"/>
        <v/>
      </c>
      <c r="W53" s="30"/>
      <c r="X53" s="17" t="s">
        <v>118</v>
      </c>
      <c r="Y53" s="22" t="str">
        <f t="shared" si="18"/>
        <v/>
      </c>
      <c r="Z53" s="29"/>
      <c r="AA53" s="27" t="s">
        <v>118</v>
      </c>
      <c r="AB53" s="28" t="str">
        <f t="shared" si="19"/>
        <v/>
      </c>
      <c r="AC53" s="30"/>
      <c r="AD53" s="17" t="s">
        <v>118</v>
      </c>
      <c r="AE53" s="22" t="str">
        <f t="shared" si="20"/>
        <v/>
      </c>
      <c r="AF53" s="29"/>
      <c r="AG53" s="27" t="s">
        <v>118</v>
      </c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F54" t="str">
        <f t="shared" si="11"/>
        <v/>
      </c>
      <c r="K54">
        <f t="shared" si="22"/>
        <v>12</v>
      </c>
      <c r="L54" s="43"/>
      <c r="M54" s="2">
        <v>3599.53</v>
      </c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L55" s="31">
        <v>26</v>
      </c>
      <c r="M55" s="2">
        <v>3013.12</v>
      </c>
      <c r="N55" s="29">
        <v>26</v>
      </c>
      <c r="O55" s="27">
        <v>2521.58</v>
      </c>
      <c r="P55" s="28">
        <f t="shared" si="15"/>
        <v>1.1949333354484093</v>
      </c>
      <c r="Q55" s="30">
        <v>27</v>
      </c>
      <c r="R55" s="17">
        <v>2618.4</v>
      </c>
      <c r="S55" s="22">
        <f t="shared" si="16"/>
        <v>1.1507485487320501</v>
      </c>
      <c r="T55" s="29">
        <v>27</v>
      </c>
      <c r="U55" s="27">
        <v>2681.57</v>
      </c>
      <c r="V55" s="28">
        <f t="shared" si="17"/>
        <v>1.1236402555219516</v>
      </c>
      <c r="W55" s="30">
        <v>27</v>
      </c>
      <c r="X55" s="17">
        <v>2677.45</v>
      </c>
      <c r="Y55" s="22">
        <f t="shared" si="18"/>
        <v>1.1253692879418851</v>
      </c>
      <c r="Z55" s="29">
        <v>26</v>
      </c>
      <c r="AA55" s="27">
        <v>2375.9</v>
      </c>
      <c r="AB55" s="28">
        <f t="shared" si="19"/>
        <v>1.2682015236331494</v>
      </c>
      <c r="AC55" s="30">
        <v>27</v>
      </c>
      <c r="AD55" s="17">
        <v>2262.5100000000002</v>
      </c>
      <c r="AE55" s="22">
        <f t="shared" si="20"/>
        <v>1.3317598596249296</v>
      </c>
      <c r="AF55" s="29">
        <v>27</v>
      </c>
      <c r="AG55" s="27">
        <v>2180.46</v>
      </c>
      <c r="AH55" s="28">
        <f t="shared" si="21"/>
        <v>1.3818735496179704</v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F56" t="str">
        <f t="shared" si="11"/>
        <v/>
      </c>
      <c r="K56">
        <f t="shared" si="22"/>
        <v>14</v>
      </c>
      <c r="L56" s="31">
        <v>26</v>
      </c>
      <c r="M56" s="2">
        <v>2895.38</v>
      </c>
      <c r="N56" s="29">
        <v>26</v>
      </c>
      <c r="O56" s="27">
        <v>2646.35</v>
      </c>
      <c r="P56" s="28">
        <f t="shared" si="15"/>
        <v>1.0941031987454419</v>
      </c>
      <c r="Q56" s="30">
        <v>26</v>
      </c>
      <c r="R56" s="17">
        <v>2578.48</v>
      </c>
      <c r="S56" s="22">
        <f t="shared" si="16"/>
        <v>1.1229018646644535</v>
      </c>
      <c r="T56" s="29">
        <v>27</v>
      </c>
      <c r="U56" s="27">
        <v>2655.94</v>
      </c>
      <c r="V56" s="28">
        <f t="shared" si="17"/>
        <v>1.0901526389903387</v>
      </c>
      <c r="W56" s="30">
        <v>27</v>
      </c>
      <c r="X56" s="17">
        <v>2878.43</v>
      </c>
      <c r="Y56" s="22">
        <f t="shared" si="18"/>
        <v>1.00588862678613</v>
      </c>
      <c r="Z56" s="29">
        <v>26</v>
      </c>
      <c r="AA56" s="27">
        <v>2324.54</v>
      </c>
      <c r="AB56" s="28">
        <f t="shared" si="19"/>
        <v>1.245571166768479</v>
      </c>
      <c r="AC56" s="30">
        <v>27</v>
      </c>
      <c r="AD56" s="17">
        <v>2214.5300000000002</v>
      </c>
      <c r="AE56" s="22">
        <f t="shared" si="20"/>
        <v>1.3074467268449739</v>
      </c>
      <c r="AF56" s="29">
        <v>27</v>
      </c>
      <c r="AG56" s="27">
        <v>2294.2399999999998</v>
      </c>
      <c r="AH56" s="28">
        <f t="shared" si="21"/>
        <v>1.2620214101401772</v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L57" s="31">
        <v>26</v>
      </c>
      <c r="M57" s="2">
        <v>2946.58</v>
      </c>
      <c r="N57" s="29">
        <v>26</v>
      </c>
      <c r="O57" s="27">
        <v>2579.6</v>
      </c>
      <c r="P57" s="28">
        <f t="shared" si="15"/>
        <v>1.1422623662583347</v>
      </c>
      <c r="Q57" s="30">
        <v>26</v>
      </c>
      <c r="R57" s="17">
        <v>2519.02</v>
      </c>
      <c r="S57" s="22">
        <f t="shared" si="16"/>
        <v>1.1697326738175957</v>
      </c>
      <c r="T57" s="29">
        <v>27</v>
      </c>
      <c r="U57" s="27">
        <v>3090.69</v>
      </c>
      <c r="V57" s="28">
        <f t="shared" si="17"/>
        <v>0.95337287143000427</v>
      </c>
      <c r="W57" s="30">
        <v>27</v>
      </c>
      <c r="X57" s="17">
        <v>2871.8</v>
      </c>
      <c r="Y57" s="22">
        <f t="shared" si="18"/>
        <v>1.0260394177867538</v>
      </c>
      <c r="Z57" s="29">
        <v>26</v>
      </c>
      <c r="AA57" s="27">
        <v>2666.98</v>
      </c>
      <c r="AB57" s="28">
        <f t="shared" si="19"/>
        <v>1.1048376815724152</v>
      </c>
      <c r="AC57" s="30">
        <v>27</v>
      </c>
      <c r="AD57" s="17">
        <v>2358.59</v>
      </c>
      <c r="AE57" s="22">
        <f t="shared" si="20"/>
        <v>1.2492972496279555</v>
      </c>
      <c r="AF57" s="29">
        <v>27</v>
      </c>
      <c r="AG57" s="27">
        <v>2388.2600000000002</v>
      </c>
      <c r="AH57" s="28">
        <f t="shared" si="21"/>
        <v>1.2337768919631864</v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F58" t="str">
        <f t="shared" si="11"/>
        <v/>
      </c>
      <c r="K58">
        <f t="shared" si="22"/>
        <v>16</v>
      </c>
      <c r="L58" s="31">
        <v>26</v>
      </c>
      <c r="M58" s="2">
        <v>3334.16</v>
      </c>
      <c r="N58" s="29">
        <v>27</v>
      </c>
      <c r="O58" s="27">
        <v>2662.74</v>
      </c>
      <c r="P58" s="28">
        <f t="shared" si="15"/>
        <v>1.2521537964652951</v>
      </c>
      <c r="Q58" s="30">
        <v>27</v>
      </c>
      <c r="R58" s="17">
        <v>2810.52</v>
      </c>
      <c r="S58" s="22">
        <f t="shared" si="16"/>
        <v>1.1863142763616696</v>
      </c>
      <c r="T58" s="29">
        <v>27</v>
      </c>
      <c r="U58" s="27">
        <v>2681.66</v>
      </c>
      <c r="V58" s="28">
        <f t="shared" si="17"/>
        <v>1.2433194364684561</v>
      </c>
      <c r="W58" s="30">
        <v>27</v>
      </c>
      <c r="X58" s="17">
        <v>2954.49</v>
      </c>
      <c r="Y58" s="22">
        <f t="shared" si="18"/>
        <v>1.1285061042684186</v>
      </c>
      <c r="Z58" s="29">
        <v>26</v>
      </c>
      <c r="AA58" s="27">
        <v>2321.38</v>
      </c>
      <c r="AB58" s="28">
        <f t="shared" si="19"/>
        <v>1.436283589933574</v>
      </c>
      <c r="AC58" s="30">
        <v>27</v>
      </c>
      <c r="AD58" s="17">
        <v>2248.34</v>
      </c>
      <c r="AE58" s="22">
        <f t="shared" si="20"/>
        <v>1.4829429712587952</v>
      </c>
      <c r="AF58" s="29">
        <v>27</v>
      </c>
      <c r="AG58" s="27">
        <v>2403.12</v>
      </c>
      <c r="AH58" s="28">
        <f t="shared" si="21"/>
        <v>1.3874296747561503</v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F59" t="str">
        <f t="shared" si="11"/>
        <v/>
      </c>
      <c r="K59">
        <f t="shared" si="22"/>
        <v>17</v>
      </c>
      <c r="L59" s="31">
        <v>27</v>
      </c>
      <c r="M59" s="2">
        <v>3368.86</v>
      </c>
      <c r="N59" s="29">
        <v>27</v>
      </c>
      <c r="O59" s="27">
        <v>2959.8</v>
      </c>
      <c r="P59" s="28">
        <f t="shared" si="15"/>
        <v>1.1382052841408203</v>
      </c>
      <c r="Q59" s="30">
        <v>27</v>
      </c>
      <c r="R59" s="17">
        <v>2704.61</v>
      </c>
      <c r="S59" s="22">
        <f t="shared" si="16"/>
        <v>1.2455991806582094</v>
      </c>
      <c r="T59" s="29">
        <v>27</v>
      </c>
      <c r="U59" s="27">
        <v>2914.21</v>
      </c>
      <c r="V59" s="28">
        <f t="shared" si="17"/>
        <v>1.1560114061786899</v>
      </c>
      <c r="W59" s="30">
        <v>27</v>
      </c>
      <c r="X59" s="17">
        <v>2815.34</v>
      </c>
      <c r="Y59" s="22">
        <f t="shared" si="18"/>
        <v>1.1966085801359694</v>
      </c>
      <c r="Z59" s="29">
        <v>27</v>
      </c>
      <c r="AA59" s="27">
        <v>2739.94</v>
      </c>
      <c r="AB59" s="28">
        <f t="shared" si="19"/>
        <v>1.2295378730921116</v>
      </c>
      <c r="AC59" s="30">
        <v>27</v>
      </c>
      <c r="AD59" s="17">
        <v>2574.1999999999998</v>
      </c>
      <c r="AE59" s="22">
        <f t="shared" si="20"/>
        <v>1.3087017325771115</v>
      </c>
      <c r="AF59" s="29">
        <v>27</v>
      </c>
      <c r="AG59" s="27">
        <v>2497.3200000000002</v>
      </c>
      <c r="AH59" s="28">
        <f t="shared" si="21"/>
        <v>1.3489901174058589</v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F60" t="str">
        <f t="shared" si="11"/>
        <v/>
      </c>
      <c r="K60">
        <f t="shared" si="22"/>
        <v>18</v>
      </c>
      <c r="L60" s="31">
        <v>28</v>
      </c>
      <c r="M60" s="2">
        <v>3233.32</v>
      </c>
      <c r="N60" s="29">
        <v>37</v>
      </c>
      <c r="O60" s="27">
        <v>3092.16</v>
      </c>
      <c r="P60" s="28">
        <f t="shared" si="15"/>
        <v>1.0456509365621445</v>
      </c>
      <c r="Q60" s="30">
        <v>40</v>
      </c>
      <c r="R60" s="17">
        <v>3713</v>
      </c>
      <c r="S60" s="22">
        <f t="shared" si="16"/>
        <v>0.87081066523027206</v>
      </c>
      <c r="T60" s="29">
        <v>40</v>
      </c>
      <c r="U60" s="27">
        <v>3745</v>
      </c>
      <c r="V60" s="28">
        <f t="shared" si="17"/>
        <v>0.86336982643524707</v>
      </c>
      <c r="W60" s="30">
        <v>40</v>
      </c>
      <c r="X60" s="17">
        <v>4018</v>
      </c>
      <c r="Y60" s="22">
        <f t="shared" si="18"/>
        <v>0.80470881035340969</v>
      </c>
      <c r="Z60" s="29">
        <v>36</v>
      </c>
      <c r="AA60" s="27">
        <v>3001.51</v>
      </c>
      <c r="AB60" s="28">
        <f t="shared" si="19"/>
        <v>1.0772311269994104</v>
      </c>
      <c r="AC60" s="30">
        <v>41</v>
      </c>
      <c r="AD60" s="17">
        <v>3220.24</v>
      </c>
      <c r="AE60" s="22">
        <f t="shared" si="20"/>
        <v>1.00406180905771</v>
      </c>
      <c r="AF60" s="29">
        <v>36</v>
      </c>
      <c r="AG60" s="27">
        <v>3090.75</v>
      </c>
      <c r="AH60" s="28">
        <f t="shared" si="21"/>
        <v>1.0461279624686566</v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F61" t="str">
        <f t="shared" si="11"/>
        <v/>
      </c>
      <c r="K61" s="24">
        <f t="shared" si="22"/>
        <v>19</v>
      </c>
      <c r="M61" s="2" t="s">
        <v>118</v>
      </c>
      <c r="N61" s="29"/>
      <c r="O61" s="27" t="s">
        <v>118</v>
      </c>
      <c r="P61" s="28" t="str">
        <f t="shared" si="15"/>
        <v/>
      </c>
      <c r="Q61" s="30"/>
      <c r="R61" s="17" t="s">
        <v>118</v>
      </c>
      <c r="S61" s="22" t="str">
        <f t="shared" si="16"/>
        <v/>
      </c>
      <c r="T61" s="29"/>
      <c r="U61" s="27" t="s">
        <v>118</v>
      </c>
      <c r="V61" s="28" t="str">
        <f t="shared" si="17"/>
        <v/>
      </c>
      <c r="W61" s="30"/>
      <c r="X61" s="17" t="s">
        <v>118</v>
      </c>
      <c r="Y61" s="22" t="str">
        <f t="shared" si="18"/>
        <v/>
      </c>
      <c r="Z61" s="29"/>
      <c r="AA61" s="27" t="s">
        <v>118</v>
      </c>
      <c r="AB61" s="28" t="str">
        <f t="shared" si="19"/>
        <v/>
      </c>
      <c r="AC61" s="30"/>
      <c r="AD61" s="17" t="s">
        <v>118</v>
      </c>
      <c r="AE61" s="22" t="str">
        <f t="shared" si="20"/>
        <v/>
      </c>
      <c r="AF61" s="29"/>
      <c r="AG61" s="27" t="s">
        <v>118</v>
      </c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F62" t="str">
        <f t="shared" si="11"/>
        <v/>
      </c>
      <c r="K62">
        <f t="shared" si="22"/>
        <v>20</v>
      </c>
      <c r="L62" s="31">
        <v>30</v>
      </c>
      <c r="M62" s="2">
        <v>2679.28</v>
      </c>
      <c r="N62" s="29">
        <v>31</v>
      </c>
      <c r="O62" s="27">
        <v>2720.58</v>
      </c>
      <c r="P62" s="28">
        <f t="shared" si="15"/>
        <v>0.98481941350741398</v>
      </c>
      <c r="Q62" s="30">
        <v>31</v>
      </c>
      <c r="R62" s="17">
        <v>3145.76</v>
      </c>
      <c r="S62" s="22">
        <f t="shared" si="16"/>
        <v>0.85171151009612944</v>
      </c>
      <c r="T62" s="29">
        <v>31</v>
      </c>
      <c r="U62" s="27">
        <v>2768.47</v>
      </c>
      <c r="V62" s="28">
        <f t="shared" si="17"/>
        <v>0.96778364945258588</v>
      </c>
      <c r="W62" s="30">
        <v>31</v>
      </c>
      <c r="X62" s="17">
        <v>2829.43</v>
      </c>
      <c r="Y62" s="22">
        <f t="shared" si="18"/>
        <v>0.94693277444573654</v>
      </c>
      <c r="Z62" s="29">
        <v>31</v>
      </c>
      <c r="AA62" s="27">
        <v>2518.94</v>
      </c>
      <c r="AB62" s="28">
        <f t="shared" si="19"/>
        <v>1.0636537591209001</v>
      </c>
      <c r="AC62" s="30">
        <v>31</v>
      </c>
      <c r="AD62" s="17">
        <v>2860.16</v>
      </c>
      <c r="AE62" s="22">
        <f t="shared" si="20"/>
        <v>0.936758782725442</v>
      </c>
      <c r="AF62" s="29">
        <v>31</v>
      </c>
      <c r="AG62" s="27">
        <v>2569.16</v>
      </c>
      <c r="AH62" s="28">
        <f t="shared" si="21"/>
        <v>1.0428622584813714</v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F63" t="str">
        <f t="shared" si="11"/>
        <v/>
      </c>
      <c r="K63" s="24">
        <f t="shared" si="22"/>
        <v>21</v>
      </c>
      <c r="M63" s="2" t="s">
        <v>118</v>
      </c>
      <c r="N63" s="29"/>
      <c r="O63" s="27" t="s">
        <v>118</v>
      </c>
      <c r="P63" s="28" t="str">
        <f t="shared" si="15"/>
        <v/>
      </c>
      <c r="Q63" s="30"/>
      <c r="R63" s="17" t="s">
        <v>118</v>
      </c>
      <c r="S63" s="22" t="str">
        <f t="shared" si="16"/>
        <v/>
      </c>
      <c r="T63" s="29"/>
      <c r="U63" s="27" t="s">
        <v>118</v>
      </c>
      <c r="V63" s="28" t="str">
        <f t="shared" si="17"/>
        <v/>
      </c>
      <c r="W63" s="30"/>
      <c r="X63" s="17" t="s">
        <v>118</v>
      </c>
      <c r="Y63" s="22" t="str">
        <f t="shared" si="18"/>
        <v/>
      </c>
      <c r="Z63" s="29"/>
      <c r="AA63" s="27" t="s">
        <v>118</v>
      </c>
      <c r="AB63" s="28" t="str">
        <f t="shared" si="19"/>
        <v/>
      </c>
      <c r="AC63" s="30"/>
      <c r="AD63" s="17" t="s">
        <v>118</v>
      </c>
      <c r="AE63" s="22" t="str">
        <f t="shared" si="20"/>
        <v/>
      </c>
      <c r="AF63" s="29"/>
      <c r="AG63" s="27" t="s">
        <v>118</v>
      </c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F64" t="str">
        <f t="shared" si="11"/>
        <v/>
      </c>
      <c r="K64">
        <f t="shared" si="22"/>
        <v>22</v>
      </c>
      <c r="L64" s="31">
        <v>30</v>
      </c>
      <c r="M64" s="2">
        <v>3270.58</v>
      </c>
      <c r="N64" s="29">
        <v>33</v>
      </c>
      <c r="O64" s="27">
        <v>3399.91</v>
      </c>
      <c r="P64" s="28">
        <f t="shared" si="15"/>
        <v>0.96196075778476486</v>
      </c>
      <c r="Q64" s="30">
        <v>31</v>
      </c>
      <c r="R64" s="17">
        <v>3083.35</v>
      </c>
      <c r="S64" s="22">
        <f t="shared" si="16"/>
        <v>1.0607229150112703</v>
      </c>
      <c r="T64" s="29">
        <v>31</v>
      </c>
      <c r="U64" s="27">
        <v>3169.43</v>
      </c>
      <c r="V64" s="28">
        <f t="shared" si="17"/>
        <v>1.0319142558756622</v>
      </c>
      <c r="W64" s="30">
        <v>31</v>
      </c>
      <c r="X64" s="17">
        <v>3073.67</v>
      </c>
      <c r="Y64" s="22">
        <f t="shared" si="18"/>
        <v>1.0640634811154093</v>
      </c>
      <c r="Z64" s="29">
        <v>30</v>
      </c>
      <c r="AA64" s="27">
        <v>2494.31</v>
      </c>
      <c r="AB64" s="28">
        <f t="shared" si="19"/>
        <v>1.3112163283633549</v>
      </c>
      <c r="AC64" s="30">
        <v>32</v>
      </c>
      <c r="AD64" s="17">
        <v>2813.15</v>
      </c>
      <c r="AE64" s="22">
        <f t="shared" si="20"/>
        <v>1.1626041981408741</v>
      </c>
      <c r="AF64" s="29">
        <v>32</v>
      </c>
      <c r="AG64" s="27">
        <v>2693.32</v>
      </c>
      <c r="AH64" s="28">
        <f t="shared" si="21"/>
        <v>1.2143302689617275</v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L65" s="31">
        <v>30</v>
      </c>
      <c r="M65" s="2">
        <v>3436.59</v>
      </c>
      <c r="N65" s="29">
        <v>30</v>
      </c>
      <c r="O65" s="27">
        <v>2918.4</v>
      </c>
      <c r="P65" s="28">
        <f t="shared" si="15"/>
        <v>1.1775596217105264</v>
      </c>
      <c r="Q65" s="30">
        <v>30</v>
      </c>
      <c r="R65" s="17">
        <v>3226.26</v>
      </c>
      <c r="S65" s="22">
        <f t="shared" si="16"/>
        <v>1.0651931338453813</v>
      </c>
      <c r="T65" s="29">
        <v>30</v>
      </c>
      <c r="U65" s="27">
        <v>3058.73</v>
      </c>
      <c r="V65" s="28">
        <f t="shared" si="17"/>
        <v>1.1235349311642413</v>
      </c>
      <c r="W65" s="30">
        <v>31</v>
      </c>
      <c r="X65" s="17">
        <v>3024.41</v>
      </c>
      <c r="Y65" s="22">
        <f t="shared" si="18"/>
        <v>1.136284432335563</v>
      </c>
      <c r="Z65" s="29">
        <v>30</v>
      </c>
      <c r="AA65" s="27">
        <v>2824.07</v>
      </c>
      <c r="AB65" s="28">
        <f t="shared" si="19"/>
        <v>1.216892640763154</v>
      </c>
      <c r="AC65" s="30">
        <v>30</v>
      </c>
      <c r="AD65" s="17">
        <v>2440.56</v>
      </c>
      <c r="AE65" s="22">
        <f t="shared" si="20"/>
        <v>1.4081153505752779</v>
      </c>
      <c r="AF65" s="29">
        <v>31</v>
      </c>
      <c r="AG65" s="27">
        <v>2651.83</v>
      </c>
      <c r="AH65" s="28">
        <f t="shared" si="21"/>
        <v>1.2959314888209275</v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F66" t="str">
        <f t="shared" si="11"/>
        <v/>
      </c>
      <c r="K66">
        <f t="shared" si="22"/>
        <v>24</v>
      </c>
      <c r="L66" s="31">
        <v>30</v>
      </c>
      <c r="M66" s="2">
        <v>3389.76</v>
      </c>
      <c r="N66" s="29">
        <v>30</v>
      </c>
      <c r="O66" s="27">
        <v>3201.96</v>
      </c>
      <c r="P66" s="28">
        <f t="shared" si="15"/>
        <v>1.0586515759097552</v>
      </c>
      <c r="Q66" s="30">
        <v>30</v>
      </c>
      <c r="R66" s="17">
        <v>3153.13</v>
      </c>
      <c r="S66" s="22">
        <f t="shared" si="16"/>
        <v>1.0750460653382512</v>
      </c>
      <c r="T66" s="29">
        <v>30</v>
      </c>
      <c r="U66" s="27">
        <v>3044.99</v>
      </c>
      <c r="V66" s="28">
        <f t="shared" si="17"/>
        <v>1.1132253307892639</v>
      </c>
      <c r="W66" s="30">
        <v>30</v>
      </c>
      <c r="X66" s="17">
        <v>3207.5</v>
      </c>
      <c r="Y66" s="22">
        <f t="shared" si="18"/>
        <v>1.0568230709275137</v>
      </c>
      <c r="Z66" s="29">
        <v>30</v>
      </c>
      <c r="AA66" s="27">
        <v>2698.51</v>
      </c>
      <c r="AB66" s="28">
        <f t="shared" si="19"/>
        <v>1.2561598808231209</v>
      </c>
      <c r="AC66" s="30">
        <v>30</v>
      </c>
      <c r="AD66" s="17">
        <v>2710.94</v>
      </c>
      <c r="AE66" s="22">
        <f t="shared" si="20"/>
        <v>1.2504002301784622</v>
      </c>
      <c r="AF66" s="29">
        <v>30</v>
      </c>
      <c r="AG66" s="27">
        <v>2582.2800000000002</v>
      </c>
      <c r="AH66" s="28">
        <f t="shared" si="21"/>
        <v>1.3127004042938799</v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F67" t="str">
        <f t="shared" si="11"/>
        <v/>
      </c>
      <c r="K67">
        <f t="shared" si="22"/>
        <v>25</v>
      </c>
      <c r="L67" s="31">
        <v>30</v>
      </c>
      <c r="M67" s="2">
        <v>3711</v>
      </c>
      <c r="N67" s="29">
        <v>30</v>
      </c>
      <c r="O67" s="27">
        <v>2997.13</v>
      </c>
      <c r="P67" s="28">
        <f t="shared" si="15"/>
        <v>1.2381845298669059</v>
      </c>
      <c r="Q67" s="30">
        <v>30</v>
      </c>
      <c r="R67" s="17">
        <v>2933.2</v>
      </c>
      <c r="S67" s="22">
        <f t="shared" si="16"/>
        <v>1.2651711441429156</v>
      </c>
      <c r="T67" s="29">
        <v>30</v>
      </c>
      <c r="U67" s="27">
        <v>3058.52</v>
      </c>
      <c r="V67" s="28">
        <f t="shared" si="17"/>
        <v>1.2133319383231105</v>
      </c>
      <c r="W67" s="30">
        <v>30</v>
      </c>
      <c r="X67" s="17">
        <v>3215.77</v>
      </c>
      <c r="Y67" s="22">
        <f t="shared" si="18"/>
        <v>1.1540004415738687</v>
      </c>
      <c r="Z67" s="29">
        <v>30</v>
      </c>
      <c r="AA67" s="27">
        <v>2995.65</v>
      </c>
      <c r="AB67" s="28">
        <f t="shared" si="19"/>
        <v>1.2387962545691251</v>
      </c>
      <c r="AC67" s="30">
        <v>30</v>
      </c>
      <c r="AD67" s="17">
        <v>2433.23</v>
      </c>
      <c r="AE67" s="22">
        <f t="shared" si="20"/>
        <v>1.5251332590836049</v>
      </c>
      <c r="AF67" s="29">
        <v>30</v>
      </c>
      <c r="AG67" s="27">
        <v>2520.31</v>
      </c>
      <c r="AH67" s="28">
        <f t="shared" si="21"/>
        <v>1.472437914383548</v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F68" t="str">
        <f t="shared" si="11"/>
        <v/>
      </c>
      <c r="K68">
        <f t="shared" si="22"/>
        <v>26</v>
      </c>
      <c r="L68" s="31">
        <v>30</v>
      </c>
      <c r="M68" s="2">
        <v>3536.89</v>
      </c>
      <c r="N68" s="29">
        <v>30</v>
      </c>
      <c r="O68" s="27">
        <v>2943.64</v>
      </c>
      <c r="P68" s="28">
        <f t="shared" si="15"/>
        <v>1.201536193284505</v>
      </c>
      <c r="Q68" s="30">
        <v>30</v>
      </c>
      <c r="R68" s="17">
        <v>3112.59</v>
      </c>
      <c r="S68" s="22">
        <f t="shared" si="16"/>
        <v>1.136317343434246</v>
      </c>
      <c r="T68" s="29">
        <v>30</v>
      </c>
      <c r="U68" s="27">
        <v>2976.66</v>
      </c>
      <c r="V68" s="28">
        <f t="shared" si="17"/>
        <v>1.1882075883708587</v>
      </c>
      <c r="W68" s="30">
        <v>30</v>
      </c>
      <c r="X68" s="17">
        <v>3171.05</v>
      </c>
      <c r="Y68" s="22">
        <f t="shared" si="18"/>
        <v>1.1153687264470757</v>
      </c>
      <c r="Z68" s="29">
        <v>30</v>
      </c>
      <c r="AA68" s="27">
        <v>2795.92</v>
      </c>
      <c r="AB68" s="28">
        <f t="shared" si="19"/>
        <v>1.2650183123980656</v>
      </c>
      <c r="AC68" s="30">
        <v>30</v>
      </c>
      <c r="AD68" s="17">
        <v>2649.68</v>
      </c>
      <c r="AE68" s="22">
        <f t="shared" si="20"/>
        <v>1.3348366595211498</v>
      </c>
      <c r="AF68" s="29">
        <v>31</v>
      </c>
      <c r="AG68" s="27">
        <v>2682.91</v>
      </c>
      <c r="AH68" s="28">
        <f t="shared" si="21"/>
        <v>1.318303632995516</v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F69" t="str">
        <f t="shared" si="11"/>
        <v/>
      </c>
      <c r="K69">
        <f t="shared" si="22"/>
        <v>27</v>
      </c>
      <c r="L69" s="31">
        <v>30</v>
      </c>
      <c r="M69" s="2">
        <v>3641</v>
      </c>
      <c r="N69" s="29">
        <v>30</v>
      </c>
      <c r="O69" s="27">
        <v>2895.67</v>
      </c>
      <c r="P69" s="28">
        <f t="shared" si="15"/>
        <v>1.2573946616845151</v>
      </c>
      <c r="Q69" s="30">
        <v>30</v>
      </c>
      <c r="R69" s="17">
        <v>2886.99</v>
      </c>
      <c r="S69" s="22">
        <f t="shared" si="16"/>
        <v>1.261175133963055</v>
      </c>
      <c r="T69" s="29">
        <v>30</v>
      </c>
      <c r="U69" s="27">
        <v>3226.13</v>
      </c>
      <c r="V69" s="28">
        <f t="shared" si="17"/>
        <v>1.1285968017407855</v>
      </c>
      <c r="W69" s="30">
        <v>30</v>
      </c>
      <c r="X69" s="17">
        <v>3253.01</v>
      </c>
      <c r="Y69" s="22">
        <f t="shared" si="18"/>
        <v>1.1192710750966028</v>
      </c>
      <c r="Z69" s="29">
        <v>30</v>
      </c>
      <c r="AA69" s="27">
        <v>2743.77</v>
      </c>
      <c r="AB69" s="28">
        <f t="shared" si="19"/>
        <v>1.3270062723916363</v>
      </c>
      <c r="AC69" s="30">
        <v>31</v>
      </c>
      <c r="AD69" s="17">
        <v>2461.41</v>
      </c>
      <c r="AE69" s="22">
        <f t="shared" si="20"/>
        <v>1.4792334474955413</v>
      </c>
      <c r="AF69" s="29">
        <v>31</v>
      </c>
      <c r="AG69" s="27">
        <v>2425.65</v>
      </c>
      <c r="AH69" s="28">
        <f t="shared" si="21"/>
        <v>1.5010409580937067</v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F70" t="str">
        <f t="shared" si="11"/>
        <v/>
      </c>
      <c r="K70" s="24">
        <f t="shared" si="22"/>
        <v>28</v>
      </c>
      <c r="M70" s="2" t="s">
        <v>118</v>
      </c>
      <c r="N70" s="29"/>
      <c r="O70" s="27" t="s">
        <v>118</v>
      </c>
      <c r="P70" s="28" t="str">
        <f t="shared" si="15"/>
        <v/>
      </c>
      <c r="Q70" s="30"/>
      <c r="R70" s="17" t="s">
        <v>118</v>
      </c>
      <c r="S70" s="22" t="str">
        <f t="shared" si="16"/>
        <v/>
      </c>
      <c r="T70" s="29"/>
      <c r="U70" s="27" t="s">
        <v>118</v>
      </c>
      <c r="V70" s="28" t="str">
        <f t="shared" si="17"/>
        <v/>
      </c>
      <c r="W70" s="30">
        <v>30</v>
      </c>
      <c r="X70" s="17" t="s">
        <v>118</v>
      </c>
      <c r="Y70" s="22" t="str">
        <f t="shared" si="18"/>
        <v/>
      </c>
      <c r="Z70" s="29"/>
      <c r="AA70" s="27" t="s">
        <v>118</v>
      </c>
      <c r="AB70" s="28" t="str">
        <f t="shared" si="19"/>
        <v/>
      </c>
      <c r="AC70" s="30"/>
      <c r="AD70" s="17" t="s">
        <v>118</v>
      </c>
      <c r="AE70" s="22" t="str">
        <f t="shared" si="20"/>
        <v/>
      </c>
      <c r="AF70" s="29"/>
      <c r="AG70" s="27" t="s">
        <v>118</v>
      </c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F71" t="str">
        <f t="shared" si="11"/>
        <v/>
      </c>
      <c r="K71" s="24">
        <f t="shared" si="22"/>
        <v>29</v>
      </c>
      <c r="M71" s="2" t="s">
        <v>118</v>
      </c>
      <c r="N71" s="29"/>
      <c r="O71" s="27" t="s">
        <v>118</v>
      </c>
      <c r="P71" s="28" t="str">
        <f t="shared" si="15"/>
        <v/>
      </c>
      <c r="Q71" s="30"/>
      <c r="R71" s="17" t="s">
        <v>118</v>
      </c>
      <c r="S71" s="22" t="str">
        <f t="shared" si="16"/>
        <v/>
      </c>
      <c r="T71" s="29"/>
      <c r="U71" s="27" t="s">
        <v>118</v>
      </c>
      <c r="V71" s="28" t="str">
        <f t="shared" si="17"/>
        <v/>
      </c>
      <c r="W71" s="30"/>
      <c r="X71" s="17" t="s">
        <v>118</v>
      </c>
      <c r="Y71" s="22" t="str">
        <f t="shared" si="18"/>
        <v/>
      </c>
      <c r="Z71" s="29"/>
      <c r="AA71" s="27" t="s">
        <v>118</v>
      </c>
      <c r="AB71" s="28" t="str">
        <f t="shared" si="19"/>
        <v/>
      </c>
      <c r="AC71" s="30"/>
      <c r="AD71" s="17" t="s">
        <v>118</v>
      </c>
      <c r="AE71" s="22" t="str">
        <f t="shared" si="20"/>
        <v/>
      </c>
      <c r="AF71" s="29"/>
      <c r="AG71" s="27" t="s">
        <v>118</v>
      </c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F72" t="str">
        <f t="shared" si="11"/>
        <v/>
      </c>
      <c r="K72">
        <f t="shared" si="22"/>
        <v>30</v>
      </c>
      <c r="L72" s="31">
        <v>30</v>
      </c>
      <c r="M72" s="2">
        <v>2465.38</v>
      </c>
      <c r="N72" s="29">
        <v>30</v>
      </c>
      <c r="O72" s="27">
        <v>2590.31</v>
      </c>
      <c r="P72" s="28">
        <f t="shared" si="15"/>
        <v>0.95177025143708671</v>
      </c>
      <c r="Q72" s="30">
        <v>30</v>
      </c>
      <c r="R72" s="17">
        <v>2859.46</v>
      </c>
      <c r="S72" s="22">
        <f t="shared" si="16"/>
        <v>0.86218376896337068</v>
      </c>
      <c r="T72" s="29">
        <v>30</v>
      </c>
      <c r="U72" s="27">
        <v>2641.66</v>
      </c>
      <c r="V72" s="28">
        <f t="shared" si="17"/>
        <v>0.93326923222519187</v>
      </c>
      <c r="W72" s="30">
        <v>30</v>
      </c>
      <c r="X72" s="17">
        <v>2630.97</v>
      </c>
      <c r="Y72" s="22">
        <f t="shared" si="18"/>
        <v>0.93706123597000357</v>
      </c>
      <c r="Z72" s="29">
        <v>30</v>
      </c>
      <c r="AA72" s="27">
        <v>2342.39</v>
      </c>
      <c r="AB72" s="28">
        <f t="shared" si="19"/>
        <v>1.0525062009315274</v>
      </c>
      <c r="AC72" s="30">
        <v>30</v>
      </c>
      <c r="AD72" s="17">
        <v>2363.29</v>
      </c>
      <c r="AE72" s="22">
        <f t="shared" si="20"/>
        <v>1.0431982532825004</v>
      </c>
      <c r="AF72" s="29">
        <v>30</v>
      </c>
      <c r="AG72" s="27">
        <v>2525.46</v>
      </c>
      <c r="AH72" s="28">
        <f t="shared" si="21"/>
        <v>0.97621027456384191</v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F73" t="str">
        <f t="shared" si="11"/>
        <v/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F74" t="str">
        <f t="shared" si="11"/>
        <v/>
      </c>
      <c r="K74" t="s">
        <v>69</v>
      </c>
      <c r="L74" s="31">
        <f>AVERAGE(L63:L71,L53:L61,L43:L51)</f>
        <v>27.833333333333332</v>
      </c>
      <c r="M74" s="2">
        <f t="shared" ref="M74:N74" si="24">AVERAGE(M63:M71,M53:M61,M43:M51)</f>
        <v>3255.5694999999996</v>
      </c>
      <c r="N74" s="29">
        <f t="shared" si="24"/>
        <v>28.777777777777779</v>
      </c>
      <c r="O74" s="27">
        <f>AVERAGE(O63:O71,O53:O61,O43:O51)</f>
        <v>2850.746666666666</v>
      </c>
      <c r="P74" s="28">
        <f>AVERAGE(P63:P71,P53:P61,P43:P51)</f>
        <v>1.133169485398273</v>
      </c>
      <c r="Q74" s="30">
        <f t="shared" ref="Q74:AH74" si="25">AVERAGE(Q63:Q71,Q53:Q61,Q43:Q51)</f>
        <v>28.944444444444443</v>
      </c>
      <c r="R74" s="17">
        <f t="shared" si="25"/>
        <v>2920.2733333333331</v>
      </c>
      <c r="S74" s="22">
        <f t="shared" si="25"/>
        <v>1.1092063207632661</v>
      </c>
      <c r="T74" s="29">
        <f t="shared" si="25"/>
        <v>29.055555555555557</v>
      </c>
      <c r="U74" s="27">
        <f t="shared" si="25"/>
        <v>2962.7277777777776</v>
      </c>
      <c r="V74" s="28">
        <f t="shared" si="25"/>
        <v>1.0911930926219127</v>
      </c>
      <c r="W74" s="30">
        <f t="shared" si="25"/>
        <v>29.157894736842106</v>
      </c>
      <c r="X74" s="17">
        <f t="shared" si="25"/>
        <v>3009.2366666666662</v>
      </c>
      <c r="Y74" s="22">
        <f t="shared" si="25"/>
        <v>1.0761305648214148</v>
      </c>
      <c r="Z74" s="29">
        <f t="shared" si="25"/>
        <v>28.166666666666668</v>
      </c>
      <c r="AA74" s="27">
        <f t="shared" si="25"/>
        <v>2580.5</v>
      </c>
      <c r="AB74" s="28">
        <f t="shared" si="25"/>
        <v>1.2515659844914522</v>
      </c>
      <c r="AC74" s="30">
        <f t="shared" si="25"/>
        <v>29.111111111111111</v>
      </c>
      <c r="AD74" s="17">
        <f t="shared" si="25"/>
        <v>2453.8583333333331</v>
      </c>
      <c r="AE74" s="22">
        <f t="shared" si="25"/>
        <v>1.3213138394204877</v>
      </c>
      <c r="AF74" s="29">
        <f t="shared" si="25"/>
        <v>28.944444444444443</v>
      </c>
      <c r="AG74" s="27">
        <f t="shared" si="25"/>
        <v>2454.3822222222225</v>
      </c>
      <c r="AH74" s="28">
        <f t="shared" si="25"/>
        <v>1.3178127219584663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F75" t="str">
        <f t="shared" si="11"/>
        <v/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F77" t="str">
        <f t="shared" si="11"/>
        <v/>
      </c>
      <c r="J77" t="s">
        <v>120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F79" t="str">
        <f t="shared" ref="F79:F128" si="26">IF(E79="","",LEFT(E79,2)*60+RIGHT(E79,LEN(E79)-FIND(":",E79)))</f>
        <v/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F80" t="str">
        <f t="shared" si="26"/>
        <v/>
      </c>
      <c r="K80">
        <v>0</v>
      </c>
      <c r="L80" s="31">
        <v>30</v>
      </c>
      <c r="M80" s="2">
        <v>2747.76</v>
      </c>
      <c r="N80" s="29">
        <v>30</v>
      </c>
      <c r="O80" s="27">
        <v>2971.66</v>
      </c>
      <c r="P80" s="28">
        <f>IF(O80="","",$M80/O80)</f>
        <v>0.92465490668515249</v>
      </c>
      <c r="Q80" s="30">
        <v>30</v>
      </c>
      <c r="R80" s="17">
        <v>2972.98</v>
      </c>
      <c r="S80" s="22">
        <f>IF(R80="","",$M80/R80)</f>
        <v>0.92424436087696527</v>
      </c>
      <c r="T80" s="29">
        <v>30</v>
      </c>
      <c r="U80" s="27">
        <v>2968.62</v>
      </c>
      <c r="V80" s="28">
        <f>IF(U80="","",$M80/U80)</f>
        <v>0.92560179477332916</v>
      </c>
      <c r="W80" s="30">
        <v>30</v>
      </c>
      <c r="X80" s="17">
        <v>2933.84</v>
      </c>
      <c r="Y80" s="22">
        <f>IF(X80="","",$M80/X80)</f>
        <v>0.9365745916614403</v>
      </c>
      <c r="Z80" s="29">
        <v>30</v>
      </c>
      <c r="AA80" s="27">
        <v>2839.93</v>
      </c>
      <c r="AB80" s="28">
        <f>IF(AA80="","",$M80/AA80)</f>
        <v>0.96754497470008072</v>
      </c>
      <c r="AC80" s="30">
        <v>30</v>
      </c>
      <c r="AD80" s="17">
        <v>2554.89</v>
      </c>
      <c r="AE80" s="22">
        <f>IF(AD80="","",$M80/AD80)</f>
        <v>1.0754905299249675</v>
      </c>
      <c r="AF80" s="29">
        <v>30</v>
      </c>
      <c r="AG80" s="27">
        <v>2785.28</v>
      </c>
      <c r="AH80" s="28">
        <f>IF(AG80="","",$M80/AG80)</f>
        <v>0.98652918198529416</v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F81" t="str">
        <f t="shared" si="26"/>
        <v/>
      </c>
      <c r="K81" s="24">
        <v>1</v>
      </c>
      <c r="M81" s="2" t="s">
        <v>118</v>
      </c>
      <c r="N81" s="29"/>
      <c r="O81" s="27" t="s">
        <v>118</v>
      </c>
      <c r="P81" s="28" t="str">
        <f t="shared" ref="P81:P110" si="27">IF(O81="","",$M81/O81)</f>
        <v/>
      </c>
      <c r="Q81" s="30"/>
      <c r="R81" s="17" t="s">
        <v>118</v>
      </c>
      <c r="S81" s="22" t="str">
        <f t="shared" ref="S81:S110" si="28">IF(R81="","",$M81/R81)</f>
        <v/>
      </c>
      <c r="T81" s="29"/>
      <c r="U81" s="27" t="s">
        <v>118</v>
      </c>
      <c r="V81" s="28" t="str">
        <f t="shared" ref="V81:V110" si="29">IF(U81="","",$M81/U81)</f>
        <v/>
      </c>
      <c r="W81" s="30"/>
      <c r="X81" s="17" t="s">
        <v>118</v>
      </c>
      <c r="Y81" s="22" t="str">
        <f t="shared" ref="Y81:Y110" si="30">IF(X81="","",$M81/X81)</f>
        <v/>
      </c>
      <c r="Z81" s="29"/>
      <c r="AA81" s="27" t="s">
        <v>118</v>
      </c>
      <c r="AB81" s="28" t="str">
        <f t="shared" ref="AB81:AB110" si="31">IF(AA81="","",$M81/AA81)</f>
        <v/>
      </c>
      <c r="AC81" s="30"/>
      <c r="AD81" s="17" t="s">
        <v>118</v>
      </c>
      <c r="AE81" s="22" t="str">
        <f t="shared" ref="AE81:AE110" si="32">IF(AD81="","",$M81/AD81)</f>
        <v/>
      </c>
      <c r="AF81" s="29"/>
      <c r="AG81" s="27" t="s">
        <v>118</v>
      </c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F82" t="str">
        <f t="shared" si="26"/>
        <v/>
      </c>
      <c r="K82">
        <v>2</v>
      </c>
      <c r="L82" s="31">
        <v>28</v>
      </c>
      <c r="M82" s="2">
        <v>3341.73</v>
      </c>
      <c r="N82" s="29">
        <v>28</v>
      </c>
      <c r="O82" s="27">
        <v>3062.05</v>
      </c>
      <c r="P82" s="28">
        <f t="shared" si="27"/>
        <v>1.0913375026534511</v>
      </c>
      <c r="Q82" s="30">
        <v>28</v>
      </c>
      <c r="R82" s="17">
        <v>3001.24</v>
      </c>
      <c r="S82" s="22">
        <f t="shared" si="28"/>
        <v>1.1134497740933749</v>
      </c>
      <c r="T82" s="29">
        <v>28</v>
      </c>
      <c r="U82" s="27">
        <v>2799.77</v>
      </c>
      <c r="V82" s="28">
        <f t="shared" si="29"/>
        <v>1.1935730435000018</v>
      </c>
      <c r="W82" s="30">
        <v>28</v>
      </c>
      <c r="X82" s="17">
        <v>3143.59</v>
      </c>
      <c r="Y82" s="22">
        <f t="shared" si="30"/>
        <v>1.0630298480399798</v>
      </c>
      <c r="Z82" s="29">
        <v>27</v>
      </c>
      <c r="AA82" s="27">
        <v>2775.83</v>
      </c>
      <c r="AB82" s="28">
        <f t="shared" si="31"/>
        <v>1.2038669515063962</v>
      </c>
      <c r="AC82" s="30">
        <v>27</v>
      </c>
      <c r="AD82" s="17">
        <v>2631.24</v>
      </c>
      <c r="AE82" s="22">
        <f t="shared" si="32"/>
        <v>1.2700209787020569</v>
      </c>
      <c r="AF82" s="29">
        <v>27</v>
      </c>
      <c r="AG82" s="27">
        <v>2421.4899999999998</v>
      </c>
      <c r="AH82" s="28">
        <f t="shared" si="33"/>
        <v>1.3800304771029408</v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F83" t="str">
        <f t="shared" si="26"/>
        <v/>
      </c>
      <c r="K83">
        <v>3</v>
      </c>
      <c r="L83" s="31">
        <v>27</v>
      </c>
      <c r="M83" s="2">
        <v>3329.28</v>
      </c>
      <c r="N83" s="29">
        <v>27</v>
      </c>
      <c r="O83" s="27">
        <v>3013.63</v>
      </c>
      <c r="P83" s="28">
        <f t="shared" si="27"/>
        <v>1.1047407943244525</v>
      </c>
      <c r="Q83" s="30">
        <v>27</v>
      </c>
      <c r="R83" s="17">
        <v>3015.07</v>
      </c>
      <c r="S83" s="22">
        <f t="shared" si="28"/>
        <v>1.1042131691801518</v>
      </c>
      <c r="T83" s="29">
        <v>27</v>
      </c>
      <c r="U83" s="27">
        <v>2860.34</v>
      </c>
      <c r="V83" s="28">
        <f t="shared" si="29"/>
        <v>1.1639455449352174</v>
      </c>
      <c r="W83" s="30">
        <v>27</v>
      </c>
      <c r="X83" s="17">
        <v>2931.63</v>
      </c>
      <c r="Y83" s="22">
        <f t="shared" si="30"/>
        <v>1.1356412644160416</v>
      </c>
      <c r="Z83" s="29">
        <v>26</v>
      </c>
      <c r="AA83" s="27">
        <v>2491.1</v>
      </c>
      <c r="AB83" s="28">
        <f t="shared" si="31"/>
        <v>1.3364698326040707</v>
      </c>
      <c r="AC83" s="30">
        <v>26</v>
      </c>
      <c r="AD83" s="17">
        <v>2574.59</v>
      </c>
      <c r="AE83" s="22">
        <f t="shared" si="32"/>
        <v>1.2931301682986418</v>
      </c>
      <c r="AF83" s="29">
        <v>26</v>
      </c>
      <c r="AG83" s="27">
        <v>2574.0300000000002</v>
      </c>
      <c r="AH83" s="28">
        <f t="shared" si="33"/>
        <v>1.2934114987004812</v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F84" t="str">
        <f t="shared" si="26"/>
        <v/>
      </c>
      <c r="K84">
        <v>4</v>
      </c>
      <c r="L84" s="31">
        <v>26</v>
      </c>
      <c r="M84" s="2">
        <v>3280.03</v>
      </c>
      <c r="N84" s="29">
        <v>26</v>
      </c>
      <c r="O84" s="27">
        <v>2624.31</v>
      </c>
      <c r="P84" s="28">
        <f t="shared" si="27"/>
        <v>1.2498637737157579</v>
      </c>
      <c r="Q84" s="30">
        <v>26</v>
      </c>
      <c r="R84" s="17">
        <v>2998.78</v>
      </c>
      <c r="S84" s="22">
        <f t="shared" si="28"/>
        <v>1.0937881405104743</v>
      </c>
      <c r="T84" s="29">
        <v>26</v>
      </c>
      <c r="U84" s="27">
        <v>2992.77</v>
      </c>
      <c r="V84" s="28">
        <f t="shared" si="29"/>
        <v>1.0959846563551494</v>
      </c>
      <c r="W84" s="30">
        <v>27</v>
      </c>
      <c r="X84" s="17">
        <v>3155.59</v>
      </c>
      <c r="Y84" s="22">
        <f t="shared" si="30"/>
        <v>1.0394347808175333</v>
      </c>
      <c r="Z84" s="29">
        <v>25</v>
      </c>
      <c r="AA84" s="27">
        <v>2586.13</v>
      </c>
      <c r="AB84" s="28">
        <f t="shared" si="31"/>
        <v>1.2683159779284103</v>
      </c>
      <c r="AC84" s="30">
        <v>26</v>
      </c>
      <c r="AD84" s="17">
        <v>2600.75</v>
      </c>
      <c r="AE84" s="22">
        <f t="shared" si="32"/>
        <v>1.2611861962895319</v>
      </c>
      <c r="AF84" s="29">
        <v>26</v>
      </c>
      <c r="AG84" s="27">
        <v>2642.38</v>
      </c>
      <c r="AH84" s="28">
        <f t="shared" si="33"/>
        <v>1.2413165403916167</v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F85" t="str">
        <f t="shared" si="26"/>
        <v/>
      </c>
      <c r="K85">
        <v>5</v>
      </c>
      <c r="L85" s="31">
        <v>25</v>
      </c>
      <c r="M85" s="2">
        <v>2924.06</v>
      </c>
      <c r="N85" s="29">
        <v>26</v>
      </c>
      <c r="O85" s="27">
        <v>2953.5</v>
      </c>
      <c r="P85" s="28">
        <f t="shared" si="27"/>
        <v>0.99003216522769588</v>
      </c>
      <c r="Q85" s="30">
        <v>26</v>
      </c>
      <c r="R85" s="17">
        <v>2961.29</v>
      </c>
      <c r="S85" s="22">
        <f t="shared" si="28"/>
        <v>0.98742777640825452</v>
      </c>
      <c r="T85" s="29">
        <v>26</v>
      </c>
      <c r="U85" s="27">
        <v>3083.3</v>
      </c>
      <c r="V85" s="28">
        <f t="shared" si="29"/>
        <v>0.94835403625985137</v>
      </c>
      <c r="W85" s="30">
        <v>26</v>
      </c>
      <c r="X85" s="17">
        <v>3013.4</v>
      </c>
      <c r="Y85" s="22">
        <f t="shared" si="30"/>
        <v>0.97035242583128689</v>
      </c>
      <c r="Z85" s="29">
        <v>25</v>
      </c>
      <c r="AA85" s="27">
        <v>2657.13</v>
      </c>
      <c r="AB85" s="28">
        <f t="shared" si="31"/>
        <v>1.1004580129688799</v>
      </c>
      <c r="AC85" s="30">
        <v>26</v>
      </c>
      <c r="AD85" s="17">
        <v>2388.61</v>
      </c>
      <c r="AE85" s="22">
        <f t="shared" si="32"/>
        <v>1.2241680307794072</v>
      </c>
      <c r="AF85" s="29">
        <v>26</v>
      </c>
      <c r="AG85" s="27">
        <v>2670.58</v>
      </c>
      <c r="AH85" s="28">
        <f t="shared" si="33"/>
        <v>1.094915711193823</v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L86" s="31">
        <v>25</v>
      </c>
      <c r="M86" s="2">
        <v>3304.04</v>
      </c>
      <c r="N86" s="29">
        <v>26</v>
      </c>
      <c r="O86" s="27">
        <v>2978.11</v>
      </c>
      <c r="P86" s="28">
        <f t="shared" si="27"/>
        <v>1.1094418943558162</v>
      </c>
      <c r="Q86" s="30">
        <v>26</v>
      </c>
      <c r="R86" s="17">
        <v>2815.68</v>
      </c>
      <c r="S86" s="22">
        <f t="shared" si="28"/>
        <v>1.1734430048869191</v>
      </c>
      <c r="T86" s="29">
        <v>26</v>
      </c>
      <c r="U86" s="27">
        <v>2985.37</v>
      </c>
      <c r="V86" s="28">
        <f t="shared" si="29"/>
        <v>1.1067438876923128</v>
      </c>
      <c r="W86" s="30">
        <v>27</v>
      </c>
      <c r="X86" s="17">
        <v>3155.43</v>
      </c>
      <c r="Y86" s="22">
        <f t="shared" si="30"/>
        <v>1.0470965922235638</v>
      </c>
      <c r="Z86" s="29">
        <v>25</v>
      </c>
      <c r="AA86" s="27">
        <v>2604.8000000000002</v>
      </c>
      <c r="AB86" s="28">
        <f t="shared" si="31"/>
        <v>1.2684428746928746</v>
      </c>
      <c r="AC86" s="30">
        <v>26</v>
      </c>
      <c r="AD86" s="17">
        <v>2637.63</v>
      </c>
      <c r="AE86" s="22">
        <f t="shared" si="32"/>
        <v>1.2526548454483759</v>
      </c>
      <c r="AF86" s="29">
        <v>26</v>
      </c>
      <c r="AG86" s="27">
        <v>2622.48</v>
      </c>
      <c r="AH86" s="28">
        <f t="shared" si="33"/>
        <v>1.2598914005063908</v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F87" t="str">
        <f t="shared" si="26"/>
        <v/>
      </c>
      <c r="K87">
        <v>7</v>
      </c>
      <c r="L87" s="31">
        <v>25</v>
      </c>
      <c r="M87" s="2">
        <v>3226.23</v>
      </c>
      <c r="N87" s="29">
        <v>26</v>
      </c>
      <c r="O87" s="27">
        <v>2967.12</v>
      </c>
      <c r="P87" s="28">
        <f t="shared" si="27"/>
        <v>1.0873271050715847</v>
      </c>
      <c r="Q87" s="30">
        <v>26</v>
      </c>
      <c r="R87" s="17">
        <v>3039.53</v>
      </c>
      <c r="S87" s="22">
        <f t="shared" si="28"/>
        <v>1.0614239701532802</v>
      </c>
      <c r="T87" s="29">
        <v>26</v>
      </c>
      <c r="U87" s="27">
        <v>3027.13</v>
      </c>
      <c r="V87" s="28">
        <f t="shared" si="29"/>
        <v>1.0657718697247889</v>
      </c>
      <c r="W87" s="30">
        <v>27</v>
      </c>
      <c r="X87" s="17">
        <v>3098.23</v>
      </c>
      <c r="Y87" s="22">
        <f t="shared" si="30"/>
        <v>1.0413139114913998</v>
      </c>
      <c r="Z87" s="29">
        <v>25</v>
      </c>
      <c r="AA87" s="27">
        <v>2618.37</v>
      </c>
      <c r="AB87" s="28">
        <f t="shared" si="31"/>
        <v>1.2321520640703949</v>
      </c>
      <c r="AC87" s="30">
        <v>26</v>
      </c>
      <c r="AD87" s="17">
        <v>2484.6999999999998</v>
      </c>
      <c r="AE87" s="22">
        <f t="shared" si="32"/>
        <v>1.2984384432728298</v>
      </c>
      <c r="AF87" s="29">
        <v>26</v>
      </c>
      <c r="AG87" s="27">
        <v>2546.0300000000002</v>
      </c>
      <c r="AH87" s="28">
        <f t="shared" si="33"/>
        <v>1.2671610310954702</v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F89" t="str">
        <f t="shared" si="26"/>
        <v/>
      </c>
      <c r="K89" s="24">
        <v>9</v>
      </c>
      <c r="M89" s="2" t="s">
        <v>118</v>
      </c>
      <c r="N89" s="29"/>
      <c r="O89" s="27" t="s">
        <v>118</v>
      </c>
      <c r="P89" s="28" t="str">
        <f t="shared" si="27"/>
        <v/>
      </c>
      <c r="Q89" s="30"/>
      <c r="R89" s="17" t="s">
        <v>118</v>
      </c>
      <c r="S89" s="22" t="str">
        <f t="shared" si="28"/>
        <v/>
      </c>
      <c r="T89" s="29"/>
      <c r="U89" s="27" t="s">
        <v>118</v>
      </c>
      <c r="V89" s="28" t="str">
        <f t="shared" si="29"/>
        <v/>
      </c>
      <c r="W89" s="30"/>
      <c r="X89" s="17" t="s">
        <v>118</v>
      </c>
      <c r="Y89" s="22" t="str">
        <f t="shared" si="30"/>
        <v/>
      </c>
      <c r="Z89" s="29"/>
      <c r="AA89" s="27" t="s">
        <v>118</v>
      </c>
      <c r="AB89" s="28" t="str">
        <f t="shared" si="31"/>
        <v/>
      </c>
      <c r="AC89" s="30"/>
      <c r="AD89" s="17" t="s">
        <v>118</v>
      </c>
      <c r="AE89" s="22" t="str">
        <f t="shared" si="32"/>
        <v/>
      </c>
      <c r="AF89" s="29"/>
      <c r="AG89" s="27" t="s">
        <v>118</v>
      </c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F90" t="str">
        <f t="shared" si="26"/>
        <v/>
      </c>
      <c r="K90">
        <f>K89+1</f>
        <v>10</v>
      </c>
      <c r="L90" s="31">
        <v>30</v>
      </c>
      <c r="M90" s="2">
        <v>2521.0300000000002</v>
      </c>
      <c r="N90" s="29">
        <v>30</v>
      </c>
      <c r="O90" s="27">
        <v>3057.95</v>
      </c>
      <c r="P90" s="28">
        <f t="shared" si="27"/>
        <v>0.82441831946238509</v>
      </c>
      <c r="Q90" s="30">
        <v>30</v>
      </c>
      <c r="R90" s="17">
        <v>2810.96</v>
      </c>
      <c r="S90" s="22">
        <f t="shared" si="28"/>
        <v>0.89685730142015541</v>
      </c>
      <c r="T90" s="29">
        <v>30</v>
      </c>
      <c r="U90" s="27">
        <v>3050.17</v>
      </c>
      <c r="V90" s="28">
        <f t="shared" si="29"/>
        <v>0.82652114472308102</v>
      </c>
      <c r="W90" s="30">
        <v>30</v>
      </c>
      <c r="X90" s="17">
        <v>3069.08</v>
      </c>
      <c r="Y90" s="22">
        <f t="shared" si="30"/>
        <v>0.82142857142857151</v>
      </c>
      <c r="Z90" s="29">
        <v>30</v>
      </c>
      <c r="AA90" s="27">
        <v>2811.02</v>
      </c>
      <c r="AB90" s="28">
        <f t="shared" si="31"/>
        <v>0.89683815839090442</v>
      </c>
      <c r="AC90" s="30">
        <v>30</v>
      </c>
      <c r="AD90" s="17">
        <v>2591.46</v>
      </c>
      <c r="AE90" s="22">
        <f t="shared" si="32"/>
        <v>0.97282227007169708</v>
      </c>
      <c r="AF90" s="29">
        <v>30</v>
      </c>
      <c r="AG90" s="27">
        <v>2797.41</v>
      </c>
      <c r="AH90" s="28">
        <f t="shared" si="33"/>
        <v>0.90120146850122085</v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F91" t="str">
        <f t="shared" si="26"/>
        <v/>
      </c>
      <c r="K91" s="24">
        <f t="shared" ref="K91:K110" si="34">K90+1</f>
        <v>11</v>
      </c>
      <c r="M91" s="2" t="s">
        <v>118</v>
      </c>
      <c r="N91" s="29"/>
      <c r="O91" s="27" t="s">
        <v>118</v>
      </c>
      <c r="P91" s="28" t="str">
        <f t="shared" si="27"/>
        <v/>
      </c>
      <c r="Q91" s="30"/>
      <c r="R91" s="17" t="s">
        <v>118</v>
      </c>
      <c r="S91" s="22" t="str">
        <f t="shared" si="28"/>
        <v/>
      </c>
      <c r="T91" s="29"/>
      <c r="U91" s="27" t="s">
        <v>118</v>
      </c>
      <c r="V91" s="28" t="str">
        <f t="shared" si="29"/>
        <v/>
      </c>
      <c r="W91" s="30"/>
      <c r="X91" s="17" t="s">
        <v>118</v>
      </c>
      <c r="Y91" s="22" t="str">
        <f t="shared" si="30"/>
        <v/>
      </c>
      <c r="Z91" s="29"/>
      <c r="AA91" s="27" t="s">
        <v>118</v>
      </c>
      <c r="AB91" s="28" t="str">
        <f t="shared" si="31"/>
        <v/>
      </c>
      <c r="AC91" s="30"/>
      <c r="AD91" s="17" t="s">
        <v>118</v>
      </c>
      <c r="AE91" s="22" t="str">
        <f t="shared" si="32"/>
        <v/>
      </c>
      <c r="AF91" s="29"/>
      <c r="AG91" s="27" t="s">
        <v>118</v>
      </c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F92" t="str">
        <f t="shared" si="26"/>
        <v/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F93" t="str">
        <f t="shared" si="26"/>
        <v/>
      </c>
      <c r="K93">
        <f t="shared" si="34"/>
        <v>13</v>
      </c>
      <c r="L93" s="31">
        <v>25</v>
      </c>
      <c r="M93" s="2">
        <v>3099.3</v>
      </c>
      <c r="N93" s="29">
        <v>25</v>
      </c>
      <c r="O93" s="27">
        <v>2927.45</v>
      </c>
      <c r="P93" s="28">
        <f t="shared" si="27"/>
        <v>1.0587029667458028</v>
      </c>
      <c r="Q93" s="30">
        <v>26</v>
      </c>
      <c r="R93" s="17">
        <v>2926.99</v>
      </c>
      <c r="S93" s="22">
        <f t="shared" si="28"/>
        <v>1.0588693504248392</v>
      </c>
      <c r="T93" s="29">
        <v>26</v>
      </c>
      <c r="U93" s="27">
        <v>2909.97</v>
      </c>
      <c r="V93" s="28">
        <f t="shared" si="29"/>
        <v>1.0650625264177982</v>
      </c>
      <c r="W93" s="30">
        <v>26</v>
      </c>
      <c r="X93" s="17">
        <v>3130.09</v>
      </c>
      <c r="Y93" s="22">
        <f t="shared" si="30"/>
        <v>0.99016322214377228</v>
      </c>
      <c r="Z93" s="29">
        <v>25</v>
      </c>
      <c r="AA93" s="27">
        <v>2451.42</v>
      </c>
      <c r="AB93" s="28">
        <f t="shared" si="31"/>
        <v>1.2642876373693615</v>
      </c>
      <c r="AC93" s="30">
        <v>25</v>
      </c>
      <c r="AD93" s="17">
        <v>2559.64</v>
      </c>
      <c r="AE93" s="22">
        <f t="shared" si="32"/>
        <v>1.2108343360785112</v>
      </c>
      <c r="AF93" s="29">
        <v>25</v>
      </c>
      <c r="AG93" s="27">
        <v>2555.5100000000002</v>
      </c>
      <c r="AH93" s="28">
        <f t="shared" si="33"/>
        <v>1.2127911845385069</v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F94" t="str">
        <f t="shared" si="26"/>
        <v/>
      </c>
      <c r="K94">
        <f t="shared" si="34"/>
        <v>14</v>
      </c>
      <c r="L94" s="31">
        <v>25</v>
      </c>
      <c r="M94" s="2">
        <v>3158.67</v>
      </c>
      <c r="N94" s="29">
        <v>28</v>
      </c>
      <c r="O94" s="27">
        <v>3145.36</v>
      </c>
      <c r="P94" s="28">
        <f t="shared" si="27"/>
        <v>1.0042316300836789</v>
      </c>
      <c r="Q94" s="30">
        <v>29</v>
      </c>
      <c r="R94" s="17">
        <v>2973.47</v>
      </c>
      <c r="S94" s="22">
        <f t="shared" si="28"/>
        <v>1.0622841326800003</v>
      </c>
      <c r="T94" s="29">
        <v>29</v>
      </c>
      <c r="U94" s="27">
        <v>3228.08</v>
      </c>
      <c r="V94" s="28">
        <f t="shared" si="29"/>
        <v>0.97849805457113825</v>
      </c>
      <c r="W94" s="30">
        <v>29</v>
      </c>
      <c r="X94" s="17">
        <v>3261.72</v>
      </c>
      <c r="Y94" s="22">
        <f t="shared" si="30"/>
        <v>0.96840623965269867</v>
      </c>
      <c r="Z94" s="29">
        <v>25</v>
      </c>
      <c r="AA94" s="27">
        <v>2629.99</v>
      </c>
      <c r="AB94" s="28">
        <f t="shared" si="31"/>
        <v>1.2010197757405923</v>
      </c>
      <c r="AC94" s="30">
        <v>26</v>
      </c>
      <c r="AD94" s="17">
        <v>2463.56</v>
      </c>
      <c r="AE94" s="22">
        <f t="shared" si="32"/>
        <v>1.2821567162967413</v>
      </c>
      <c r="AF94" s="29">
        <v>26</v>
      </c>
      <c r="AG94" s="27">
        <v>2510.31</v>
      </c>
      <c r="AH94" s="28">
        <f t="shared" si="33"/>
        <v>1.2582788579896507</v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F95" t="str">
        <f t="shared" si="26"/>
        <v/>
      </c>
      <c r="K95">
        <f t="shared" si="34"/>
        <v>15</v>
      </c>
      <c r="L95" s="31">
        <v>25</v>
      </c>
      <c r="M95" s="2">
        <v>3189.86</v>
      </c>
      <c r="N95" s="29">
        <v>27</v>
      </c>
      <c r="O95" s="27">
        <v>3051.42</v>
      </c>
      <c r="P95" s="28">
        <f t="shared" si="27"/>
        <v>1.0453690412988053</v>
      </c>
      <c r="Q95" s="30">
        <v>27</v>
      </c>
      <c r="R95" s="17">
        <v>3066.09</v>
      </c>
      <c r="S95" s="22">
        <f t="shared" si="28"/>
        <v>1.0403673734300036</v>
      </c>
      <c r="T95" s="29">
        <v>27</v>
      </c>
      <c r="U95" s="27">
        <v>3073.66</v>
      </c>
      <c r="V95" s="28">
        <f t="shared" si="29"/>
        <v>1.0378050923003848</v>
      </c>
      <c r="W95" s="30">
        <v>27</v>
      </c>
      <c r="X95" s="17">
        <v>2857.45</v>
      </c>
      <c r="Y95" s="22">
        <f t="shared" si="30"/>
        <v>1.1163309944181001</v>
      </c>
      <c r="Z95" s="29">
        <v>25</v>
      </c>
      <c r="AA95" s="27">
        <v>2660.85</v>
      </c>
      <c r="AB95" s="28">
        <f t="shared" si="31"/>
        <v>1.1988124095683712</v>
      </c>
      <c r="AC95" s="30">
        <v>27</v>
      </c>
      <c r="AD95" s="17">
        <v>2573.66</v>
      </c>
      <c r="AE95" s="22">
        <f t="shared" si="32"/>
        <v>1.2394255651484658</v>
      </c>
      <c r="AF95" s="29">
        <v>26</v>
      </c>
      <c r="AG95" s="27">
        <v>2600.84</v>
      </c>
      <c r="AH95" s="28">
        <f t="shared" si="33"/>
        <v>1.2264729856507897</v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L96" s="31">
        <v>25</v>
      </c>
      <c r="M96" s="2">
        <v>3221.75</v>
      </c>
      <c r="N96" s="29">
        <v>27</v>
      </c>
      <c r="O96" s="27">
        <v>2992.58</v>
      </c>
      <c r="P96" s="28">
        <f t="shared" si="27"/>
        <v>1.0765794063984924</v>
      </c>
      <c r="Q96" s="30">
        <v>27</v>
      </c>
      <c r="R96" s="17">
        <v>2867.61</v>
      </c>
      <c r="S96" s="22">
        <f t="shared" si="28"/>
        <v>1.1234965703146522</v>
      </c>
      <c r="T96" s="29">
        <v>27</v>
      </c>
      <c r="U96" s="27">
        <v>3066.36</v>
      </c>
      <c r="V96" s="28">
        <f t="shared" si="29"/>
        <v>1.0506757197458876</v>
      </c>
      <c r="W96" s="30">
        <v>27</v>
      </c>
      <c r="X96" s="17">
        <v>3028.95</v>
      </c>
      <c r="Y96" s="22">
        <f t="shared" si="30"/>
        <v>1.06365242080589</v>
      </c>
      <c r="Z96" s="29">
        <v>25</v>
      </c>
      <c r="AA96" s="27">
        <v>2656.24</v>
      </c>
      <c r="AB96" s="28">
        <f t="shared" si="31"/>
        <v>1.2128986838538687</v>
      </c>
      <c r="AC96" s="30">
        <v>27</v>
      </c>
      <c r="AD96" s="17">
        <v>2652.5</v>
      </c>
      <c r="AE96" s="22">
        <f t="shared" si="32"/>
        <v>1.2146088595664468</v>
      </c>
      <c r="AF96" s="29">
        <v>27</v>
      </c>
      <c r="AG96" s="27">
        <v>2656.18</v>
      </c>
      <c r="AH96" s="28">
        <f t="shared" si="33"/>
        <v>1.2129260818167444</v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F97" t="str">
        <f t="shared" si="26"/>
        <v/>
      </c>
      <c r="K97">
        <f t="shared" si="34"/>
        <v>17</v>
      </c>
      <c r="L97" s="31">
        <v>26</v>
      </c>
      <c r="M97" s="2">
        <v>3338.65</v>
      </c>
      <c r="N97" s="29">
        <v>27</v>
      </c>
      <c r="O97" s="27">
        <v>3092.77</v>
      </c>
      <c r="P97" s="28">
        <f t="shared" si="27"/>
        <v>1.0795015471567559</v>
      </c>
      <c r="Q97" s="30">
        <v>27</v>
      </c>
      <c r="R97" s="17">
        <v>2950.41</v>
      </c>
      <c r="S97" s="22">
        <f t="shared" si="28"/>
        <v>1.1315884910910687</v>
      </c>
      <c r="T97" s="29">
        <v>27</v>
      </c>
      <c r="U97" s="27">
        <v>3087.85</v>
      </c>
      <c r="V97" s="28">
        <f t="shared" si="29"/>
        <v>1.0812215619282026</v>
      </c>
      <c r="W97" s="30">
        <v>27</v>
      </c>
      <c r="X97" s="17">
        <v>2974.4</v>
      </c>
      <c r="Y97" s="22">
        <f t="shared" si="30"/>
        <v>1.1224616729424421</v>
      </c>
      <c r="Z97" s="29">
        <v>26</v>
      </c>
      <c r="AA97" s="27">
        <v>2734.42</v>
      </c>
      <c r="AB97" s="28">
        <f t="shared" si="31"/>
        <v>1.2209719062909137</v>
      </c>
      <c r="AC97" s="30">
        <v>27</v>
      </c>
      <c r="AD97" s="17">
        <v>2517.14</v>
      </c>
      <c r="AE97" s="22">
        <f t="shared" si="32"/>
        <v>1.3263664317439634</v>
      </c>
      <c r="AF97" s="29">
        <v>27</v>
      </c>
      <c r="AG97" s="27">
        <v>2688.02</v>
      </c>
      <c r="AH97" s="28">
        <f t="shared" si="33"/>
        <v>1.2420480502377216</v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F98" t="str">
        <f t="shared" si="26"/>
        <v/>
      </c>
      <c r="K98">
        <f t="shared" si="34"/>
        <v>18</v>
      </c>
      <c r="L98" s="31">
        <v>30</v>
      </c>
      <c r="N98" s="29">
        <v>30</v>
      </c>
      <c r="O98" s="27"/>
      <c r="P98" s="28" t="str">
        <f t="shared" si="27"/>
        <v/>
      </c>
      <c r="Q98" s="30">
        <v>30</v>
      </c>
      <c r="R98" s="17"/>
      <c r="S98" s="22" t="str">
        <f t="shared" si="28"/>
        <v/>
      </c>
      <c r="T98" s="29">
        <v>30</v>
      </c>
      <c r="U98" s="27"/>
      <c r="V98" s="28" t="str">
        <f t="shared" si="29"/>
        <v/>
      </c>
      <c r="W98" s="30">
        <v>30</v>
      </c>
      <c r="X98" s="17"/>
      <c r="Y98" s="22" t="str">
        <f t="shared" si="30"/>
        <v/>
      </c>
      <c r="Z98" s="29">
        <v>30</v>
      </c>
      <c r="AA98" s="27"/>
      <c r="AB98" s="28" t="str">
        <f t="shared" si="31"/>
        <v/>
      </c>
      <c r="AC98" s="30">
        <v>38</v>
      </c>
      <c r="AD98" s="17">
        <v>3425.31</v>
      </c>
      <c r="AE98" s="22">
        <f t="shared" si="32"/>
        <v>0</v>
      </c>
      <c r="AF98" s="29">
        <v>38</v>
      </c>
      <c r="AG98" s="27">
        <v>3426.12</v>
      </c>
      <c r="AH98" s="28">
        <f t="shared" si="33"/>
        <v>0</v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F99" t="str">
        <f t="shared" si="26"/>
        <v/>
      </c>
      <c r="K99" s="24">
        <f t="shared" si="34"/>
        <v>19</v>
      </c>
      <c r="M99" s="2" t="s">
        <v>118</v>
      </c>
      <c r="N99" s="29"/>
      <c r="O99" s="27" t="s">
        <v>118</v>
      </c>
      <c r="P99" s="28" t="str">
        <f t="shared" si="27"/>
        <v/>
      </c>
      <c r="Q99" s="30"/>
      <c r="R99" s="17" t="s">
        <v>118</v>
      </c>
      <c r="S99" s="22" t="str">
        <f t="shared" si="28"/>
        <v/>
      </c>
      <c r="T99" s="29"/>
      <c r="U99" s="27" t="s">
        <v>118</v>
      </c>
      <c r="V99" s="28" t="str">
        <f t="shared" si="29"/>
        <v/>
      </c>
      <c r="W99" s="30"/>
      <c r="X99" s="17" t="s">
        <v>118</v>
      </c>
      <c r="Y99" s="22" t="str">
        <f t="shared" si="30"/>
        <v/>
      </c>
      <c r="Z99" s="29"/>
      <c r="AA99" s="27" t="s">
        <v>118</v>
      </c>
      <c r="AB99" s="28" t="str">
        <f t="shared" si="31"/>
        <v/>
      </c>
      <c r="AC99" s="30"/>
      <c r="AD99" s="17" t="s">
        <v>118</v>
      </c>
      <c r="AE99" s="22" t="str">
        <f t="shared" si="32"/>
        <v/>
      </c>
      <c r="AF99" s="29"/>
      <c r="AG99" s="27" t="s">
        <v>118</v>
      </c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F100" t="str">
        <f t="shared" si="26"/>
        <v/>
      </c>
      <c r="K100">
        <f t="shared" si="34"/>
        <v>20</v>
      </c>
      <c r="L100" s="31">
        <v>30</v>
      </c>
      <c r="M100" s="2">
        <v>2814.86</v>
      </c>
      <c r="N100" s="29">
        <v>30</v>
      </c>
      <c r="O100" s="27">
        <v>3066.96</v>
      </c>
      <c r="P100" s="28">
        <f t="shared" si="27"/>
        <v>0.91780134074132047</v>
      </c>
      <c r="Q100" s="30">
        <v>30</v>
      </c>
      <c r="R100" s="17">
        <v>2846.32</v>
      </c>
      <c r="S100" s="22">
        <f t="shared" si="28"/>
        <v>0.98894713173501225</v>
      </c>
      <c r="T100" s="29">
        <v>30</v>
      </c>
      <c r="U100" s="27">
        <v>3070.48</v>
      </c>
      <c r="V100" s="28">
        <f t="shared" si="29"/>
        <v>0.91674917276777579</v>
      </c>
      <c r="W100" s="30">
        <v>30</v>
      </c>
      <c r="X100" s="17">
        <v>2850.13</v>
      </c>
      <c r="Y100" s="22">
        <f t="shared" si="30"/>
        <v>0.98762512587145146</v>
      </c>
      <c r="Z100" s="29">
        <v>30</v>
      </c>
      <c r="AA100" s="27">
        <v>2844.61</v>
      </c>
      <c r="AB100" s="28">
        <f t="shared" si="31"/>
        <v>0.98954162433514614</v>
      </c>
      <c r="AC100" s="30">
        <v>30</v>
      </c>
      <c r="AD100" s="17">
        <v>2813.45</v>
      </c>
      <c r="AE100" s="22">
        <f t="shared" si="32"/>
        <v>1.000501164051254</v>
      </c>
      <c r="AF100" s="29">
        <v>30</v>
      </c>
      <c r="AG100" s="27">
        <v>2674.04</v>
      </c>
      <c r="AH100" s="28">
        <f t="shared" si="33"/>
        <v>1.052661889874497</v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F101" t="str">
        <f t="shared" si="26"/>
        <v/>
      </c>
      <c r="K101" s="24">
        <f t="shared" si="34"/>
        <v>21</v>
      </c>
      <c r="M101" s="2" t="s">
        <v>118</v>
      </c>
      <c r="N101" s="29"/>
      <c r="O101" s="27" t="s">
        <v>118</v>
      </c>
      <c r="P101" s="28" t="str">
        <f t="shared" si="27"/>
        <v/>
      </c>
      <c r="Q101" s="30"/>
      <c r="R101" s="17" t="s">
        <v>118</v>
      </c>
      <c r="S101" s="22" t="str">
        <f t="shared" si="28"/>
        <v/>
      </c>
      <c r="T101" s="29"/>
      <c r="U101" s="27" t="s">
        <v>118</v>
      </c>
      <c r="V101" s="28" t="str">
        <f t="shared" si="29"/>
        <v/>
      </c>
      <c r="W101" s="30"/>
      <c r="X101" s="17" t="s">
        <v>118</v>
      </c>
      <c r="Y101" s="22" t="str">
        <f t="shared" si="30"/>
        <v/>
      </c>
      <c r="Z101" s="29"/>
      <c r="AA101" s="27" t="s">
        <v>118</v>
      </c>
      <c r="AB101" s="28" t="str">
        <f t="shared" si="31"/>
        <v/>
      </c>
      <c r="AC101" s="30"/>
      <c r="AD101" s="17" t="s">
        <v>118</v>
      </c>
      <c r="AE101" s="22" t="str">
        <f t="shared" si="32"/>
        <v/>
      </c>
      <c r="AF101" s="29"/>
      <c r="AG101" s="27" t="s">
        <v>118</v>
      </c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F102" t="str">
        <f t="shared" si="26"/>
        <v/>
      </c>
      <c r="K102">
        <f t="shared" si="34"/>
        <v>22</v>
      </c>
      <c r="L102" s="31">
        <v>30</v>
      </c>
      <c r="M102" s="2">
        <v>3613</v>
      </c>
      <c r="N102" s="29">
        <v>30</v>
      </c>
      <c r="O102" s="27">
        <v>3393.26</v>
      </c>
      <c r="P102" s="28">
        <f t="shared" si="27"/>
        <v>1.0647577845493714</v>
      </c>
      <c r="Q102" s="30">
        <v>30</v>
      </c>
      <c r="R102" s="17">
        <v>3363.18</v>
      </c>
      <c r="S102" s="22">
        <f t="shared" si="28"/>
        <v>1.074280888920605</v>
      </c>
      <c r="T102" s="29">
        <v>30</v>
      </c>
      <c r="U102" s="27">
        <v>3400.07</v>
      </c>
      <c r="V102" s="28">
        <f t="shared" si="29"/>
        <v>1.0626251812462684</v>
      </c>
      <c r="W102" s="30">
        <v>30</v>
      </c>
      <c r="X102" s="17">
        <v>3399.83</v>
      </c>
      <c r="Y102" s="22">
        <f t="shared" si="30"/>
        <v>1.062700193833221</v>
      </c>
      <c r="Z102" s="29">
        <v>30</v>
      </c>
      <c r="AA102" s="27">
        <v>2896.04</v>
      </c>
      <c r="AB102" s="28">
        <f t="shared" si="31"/>
        <v>1.2475656413585448</v>
      </c>
      <c r="AC102" s="30">
        <v>30</v>
      </c>
      <c r="AD102" s="17">
        <v>2914.5</v>
      </c>
      <c r="AE102" s="22">
        <f t="shared" si="32"/>
        <v>1.239663750214445</v>
      </c>
      <c r="AF102" s="29">
        <v>30</v>
      </c>
      <c r="AG102" s="27">
        <v>2944.9</v>
      </c>
      <c r="AH102" s="28">
        <f t="shared" si="33"/>
        <v>1.2268667866481036</v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F103" t="str">
        <f t="shared" si="26"/>
        <v/>
      </c>
      <c r="K103">
        <f t="shared" si="34"/>
        <v>23</v>
      </c>
      <c r="L103" s="31">
        <v>29</v>
      </c>
      <c r="M103" s="2">
        <v>3581.19</v>
      </c>
      <c r="N103" s="29">
        <v>30</v>
      </c>
      <c r="O103" s="27">
        <v>3298.89</v>
      </c>
      <c r="P103" s="28">
        <f t="shared" si="27"/>
        <v>1.0855742386075318</v>
      </c>
      <c r="Q103" s="30">
        <v>30</v>
      </c>
      <c r="R103" s="17">
        <v>3357.23</v>
      </c>
      <c r="S103" s="22">
        <f t="shared" si="28"/>
        <v>1.0667097577467137</v>
      </c>
      <c r="T103" s="29">
        <v>30</v>
      </c>
      <c r="U103" s="27">
        <v>3409.59</v>
      </c>
      <c r="V103" s="28">
        <f t="shared" si="29"/>
        <v>1.0503286318882916</v>
      </c>
      <c r="W103" s="30">
        <v>30</v>
      </c>
      <c r="X103" s="17">
        <v>3437.79</v>
      </c>
      <c r="Y103" s="22">
        <f t="shared" si="30"/>
        <v>1.0417128445891111</v>
      </c>
      <c r="Z103" s="29">
        <v>29</v>
      </c>
      <c r="AA103" s="27">
        <v>2991.32</v>
      </c>
      <c r="AB103" s="28">
        <f t="shared" si="31"/>
        <v>1.1971938809622507</v>
      </c>
      <c r="AC103" s="30">
        <v>30</v>
      </c>
      <c r="AD103" s="17">
        <v>2881.82</v>
      </c>
      <c r="AE103" s="22">
        <f t="shared" si="32"/>
        <v>1.2426834431019287</v>
      </c>
      <c r="AF103" s="29">
        <v>30</v>
      </c>
      <c r="AG103" s="27">
        <v>2966.67</v>
      </c>
      <c r="AH103" s="28">
        <f t="shared" si="33"/>
        <v>1.2071413402906288</v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F104" t="str">
        <f t="shared" si="26"/>
        <v/>
      </c>
      <c r="K104">
        <f t="shared" si="34"/>
        <v>24</v>
      </c>
      <c r="L104" s="31">
        <v>29</v>
      </c>
      <c r="M104" s="2">
        <v>3561.29</v>
      </c>
      <c r="N104" s="29">
        <v>30</v>
      </c>
      <c r="O104" s="27">
        <v>3364.46</v>
      </c>
      <c r="P104" s="28">
        <f t="shared" si="27"/>
        <v>1.0585027017708637</v>
      </c>
      <c r="Q104" s="30">
        <v>30</v>
      </c>
      <c r="R104" s="17">
        <v>3345.07</v>
      </c>
      <c r="S104" s="22">
        <f t="shared" si="28"/>
        <v>1.0646384081648514</v>
      </c>
      <c r="T104" s="29">
        <v>30</v>
      </c>
      <c r="U104" s="27">
        <v>3344.98</v>
      </c>
      <c r="V104" s="28">
        <f t="shared" si="29"/>
        <v>1.064667053315715</v>
      </c>
      <c r="W104" s="30">
        <v>30</v>
      </c>
      <c r="X104" s="17">
        <v>3105.09</v>
      </c>
      <c r="Y104" s="22">
        <f t="shared" si="30"/>
        <v>1.146920057067589</v>
      </c>
      <c r="Z104" s="29">
        <v>29</v>
      </c>
      <c r="AA104" s="27">
        <v>2974.16</v>
      </c>
      <c r="AB104" s="28">
        <f t="shared" si="31"/>
        <v>1.1974103612448557</v>
      </c>
      <c r="AC104" s="30">
        <v>30</v>
      </c>
      <c r="AD104" s="17">
        <v>2964.78</v>
      </c>
      <c r="AE104" s="22">
        <f t="shared" si="32"/>
        <v>1.201198739872773</v>
      </c>
      <c r="AF104" s="29">
        <v>30</v>
      </c>
      <c r="AG104" s="27">
        <v>2936.37</v>
      </c>
      <c r="AH104" s="28">
        <f t="shared" si="33"/>
        <v>1.212820591410483</v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F105" t="str">
        <f t="shared" si="26"/>
        <v/>
      </c>
      <c r="K105">
        <f t="shared" si="34"/>
        <v>25</v>
      </c>
      <c r="L105" s="31">
        <v>30</v>
      </c>
      <c r="M105" s="2">
        <v>3473.21</v>
      </c>
      <c r="N105" s="29">
        <v>30</v>
      </c>
      <c r="O105" s="27">
        <v>3344.57</v>
      </c>
      <c r="P105" s="28">
        <f t="shared" si="27"/>
        <v>1.0384623434402629</v>
      </c>
      <c r="Q105" s="30">
        <v>30</v>
      </c>
      <c r="R105" s="17">
        <v>3175.1</v>
      </c>
      <c r="S105" s="22">
        <f t="shared" si="28"/>
        <v>1.0938899562218514</v>
      </c>
      <c r="T105" s="29">
        <v>30</v>
      </c>
      <c r="U105" s="27">
        <v>3370.15</v>
      </c>
      <c r="V105" s="28">
        <f t="shared" si="29"/>
        <v>1.0305802412355534</v>
      </c>
      <c r="W105" s="30">
        <v>30</v>
      </c>
      <c r="X105" s="17">
        <v>3308.2</v>
      </c>
      <c r="Y105" s="22">
        <f t="shared" si="30"/>
        <v>1.0498790883259779</v>
      </c>
      <c r="Z105" s="29">
        <v>29</v>
      </c>
      <c r="AA105" s="27">
        <v>2944.64</v>
      </c>
      <c r="AB105" s="28">
        <f t="shared" si="31"/>
        <v>1.179502417952619</v>
      </c>
      <c r="AC105" s="30">
        <v>30</v>
      </c>
      <c r="AD105" s="17">
        <v>2857.13</v>
      </c>
      <c r="AE105" s="22">
        <f t="shared" si="32"/>
        <v>1.2156289703303664</v>
      </c>
      <c r="AF105" s="29">
        <v>30</v>
      </c>
      <c r="AG105" s="27">
        <v>2852.54</v>
      </c>
      <c r="AH105" s="28">
        <f t="shared" si="33"/>
        <v>1.2175850294824964</v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F106" t="str">
        <f t="shared" si="26"/>
        <v/>
      </c>
      <c r="K106">
        <f t="shared" si="34"/>
        <v>26</v>
      </c>
      <c r="L106" s="31">
        <v>30</v>
      </c>
      <c r="M106" s="2">
        <v>3616</v>
      </c>
      <c r="N106" s="29">
        <v>30</v>
      </c>
      <c r="O106" s="27">
        <v>3336.02</v>
      </c>
      <c r="P106" s="28">
        <f t="shared" si="27"/>
        <v>1.0839263553575818</v>
      </c>
      <c r="Q106" s="30">
        <v>30</v>
      </c>
      <c r="R106" s="17">
        <v>3401.8</v>
      </c>
      <c r="S106" s="22">
        <f t="shared" si="28"/>
        <v>1.0629666647069198</v>
      </c>
      <c r="T106" s="29">
        <v>30</v>
      </c>
      <c r="U106" s="27">
        <v>3411.17</v>
      </c>
      <c r="V106" s="28">
        <f t="shared" si="29"/>
        <v>1.0600468460967938</v>
      </c>
      <c r="W106" s="30">
        <v>30</v>
      </c>
      <c r="X106" s="17">
        <v>3406.6</v>
      </c>
      <c r="Y106" s="22">
        <f t="shared" si="30"/>
        <v>1.0614689132859743</v>
      </c>
      <c r="Z106" s="29">
        <v>30</v>
      </c>
      <c r="AA106" s="27">
        <v>3042.44</v>
      </c>
      <c r="AB106" s="28">
        <f t="shared" si="31"/>
        <v>1.1885197407344106</v>
      </c>
      <c r="AC106" s="30">
        <v>30</v>
      </c>
      <c r="AD106" s="17">
        <v>2941.84</v>
      </c>
      <c r="AE106" s="22">
        <f t="shared" si="32"/>
        <v>1.2291627008946782</v>
      </c>
      <c r="AF106" s="29">
        <v>30</v>
      </c>
      <c r="AG106" s="27">
        <v>2925.75</v>
      </c>
      <c r="AH106" s="28">
        <f t="shared" si="33"/>
        <v>1.2359224130564812</v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F107" t="str">
        <f t="shared" si="26"/>
        <v/>
      </c>
      <c r="K107">
        <f t="shared" si="34"/>
        <v>27</v>
      </c>
      <c r="L107" s="31">
        <v>30</v>
      </c>
      <c r="M107" s="2">
        <v>3629</v>
      </c>
      <c r="N107" s="29">
        <v>30</v>
      </c>
      <c r="O107" s="27">
        <v>3401.04</v>
      </c>
      <c r="P107" s="28">
        <f t="shared" si="27"/>
        <v>1.0670265565826924</v>
      </c>
      <c r="Q107" s="30">
        <v>30</v>
      </c>
      <c r="R107" s="17">
        <v>3423.75</v>
      </c>
      <c r="S107" s="22">
        <f t="shared" si="28"/>
        <v>1.0599488864549105</v>
      </c>
      <c r="T107" s="29">
        <v>30</v>
      </c>
      <c r="U107" s="27">
        <v>3188.92</v>
      </c>
      <c r="V107" s="28">
        <f t="shared" si="29"/>
        <v>1.1380028348155489</v>
      </c>
      <c r="W107" s="30">
        <v>30</v>
      </c>
      <c r="X107" s="17">
        <v>3228.71</v>
      </c>
      <c r="Y107" s="22">
        <f t="shared" si="30"/>
        <v>1.1239783071257561</v>
      </c>
      <c r="Z107" s="29">
        <v>30</v>
      </c>
      <c r="AA107" s="27">
        <v>3054.92</v>
      </c>
      <c r="AB107" s="28">
        <f t="shared" si="31"/>
        <v>1.1879198145941627</v>
      </c>
      <c r="AC107" s="30">
        <v>31</v>
      </c>
      <c r="AD107" s="17">
        <v>2809.87</v>
      </c>
      <c r="AE107" s="22">
        <f t="shared" si="32"/>
        <v>1.2915188247143108</v>
      </c>
      <c r="AF107" s="29">
        <v>31</v>
      </c>
      <c r="AG107" s="27">
        <v>2974.01</v>
      </c>
      <c r="AH107" s="28">
        <f t="shared" si="33"/>
        <v>1.2202379951647775</v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F108" t="str">
        <f t="shared" si="26"/>
        <v/>
      </c>
      <c r="K108" s="24">
        <f t="shared" si="34"/>
        <v>28</v>
      </c>
      <c r="M108" s="2" t="s">
        <v>118</v>
      </c>
      <c r="N108" s="29"/>
      <c r="O108" s="27" t="s">
        <v>118</v>
      </c>
      <c r="P108" s="28" t="str">
        <f t="shared" si="27"/>
        <v/>
      </c>
      <c r="Q108" s="30"/>
      <c r="R108" s="17" t="s">
        <v>118</v>
      </c>
      <c r="S108" s="22" t="str">
        <f t="shared" si="28"/>
        <v/>
      </c>
      <c r="T108" s="29"/>
      <c r="U108" s="27" t="s">
        <v>118</v>
      </c>
      <c r="V108" s="28" t="str">
        <f t="shared" si="29"/>
        <v/>
      </c>
      <c r="W108" s="30"/>
      <c r="X108" s="17" t="s">
        <v>118</v>
      </c>
      <c r="Y108" s="22" t="str">
        <f t="shared" si="30"/>
        <v/>
      </c>
      <c r="Z108" s="29"/>
      <c r="AA108" s="27" t="s">
        <v>118</v>
      </c>
      <c r="AB108" s="28" t="str">
        <f t="shared" si="31"/>
        <v/>
      </c>
      <c r="AC108" s="30"/>
      <c r="AD108" s="17" t="s">
        <v>118</v>
      </c>
      <c r="AE108" s="22" t="str">
        <f t="shared" si="32"/>
        <v/>
      </c>
      <c r="AF108" s="29"/>
      <c r="AG108" s="27" t="s">
        <v>118</v>
      </c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M109" s="2" t="s">
        <v>118</v>
      </c>
      <c r="N109" s="29"/>
      <c r="O109" s="27" t="s">
        <v>118</v>
      </c>
      <c r="P109" s="28" t="str">
        <f t="shared" si="27"/>
        <v/>
      </c>
      <c r="Q109" s="30"/>
      <c r="R109" s="17" t="s">
        <v>118</v>
      </c>
      <c r="S109" s="22" t="str">
        <f t="shared" si="28"/>
        <v/>
      </c>
      <c r="T109" s="29"/>
      <c r="U109" s="27" t="s">
        <v>118</v>
      </c>
      <c r="V109" s="28" t="str">
        <f t="shared" si="29"/>
        <v/>
      </c>
      <c r="W109" s="30"/>
      <c r="X109" s="17" t="s">
        <v>118</v>
      </c>
      <c r="Y109" s="22" t="str">
        <f t="shared" si="30"/>
        <v/>
      </c>
      <c r="Z109" s="29"/>
      <c r="AA109" s="27" t="s">
        <v>118</v>
      </c>
      <c r="AB109" s="28" t="str">
        <f t="shared" si="31"/>
        <v/>
      </c>
      <c r="AC109" s="30"/>
      <c r="AD109" s="17" t="s">
        <v>118</v>
      </c>
      <c r="AE109" s="22" t="str">
        <f t="shared" si="32"/>
        <v/>
      </c>
      <c r="AF109" s="29"/>
      <c r="AG109" s="27" t="s">
        <v>118</v>
      </c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F110" t="str">
        <f t="shared" si="26"/>
        <v/>
      </c>
      <c r="K110">
        <f t="shared" si="34"/>
        <v>30</v>
      </c>
      <c r="L110" s="31">
        <v>30</v>
      </c>
      <c r="M110" s="2">
        <v>2692.32</v>
      </c>
      <c r="N110" s="29">
        <v>30</v>
      </c>
      <c r="O110" s="27">
        <v>2828.36</v>
      </c>
      <c r="P110" s="28">
        <f t="shared" si="27"/>
        <v>0.95190145526029224</v>
      </c>
      <c r="Q110" s="30">
        <v>30</v>
      </c>
      <c r="R110" s="17">
        <v>3044.37</v>
      </c>
      <c r="S110" s="22">
        <f t="shared" si="28"/>
        <v>0.88436031100030554</v>
      </c>
      <c r="T110" s="29">
        <v>30</v>
      </c>
      <c r="U110" s="27">
        <v>3084.9</v>
      </c>
      <c r="V110" s="28">
        <f t="shared" si="29"/>
        <v>0.87274141787416126</v>
      </c>
      <c r="W110" s="30">
        <v>30</v>
      </c>
      <c r="X110" s="17">
        <v>3036.67</v>
      </c>
      <c r="Y110" s="22">
        <f t="shared" si="30"/>
        <v>0.88660275894318452</v>
      </c>
      <c r="Z110" s="29">
        <v>30</v>
      </c>
      <c r="AA110" s="27">
        <v>2851.24</v>
      </c>
      <c r="AB110" s="28">
        <f t="shared" si="31"/>
        <v>0.94426284704198893</v>
      </c>
      <c r="AC110" s="30">
        <v>30</v>
      </c>
      <c r="AD110" s="17">
        <v>2748</v>
      </c>
      <c r="AE110" s="22">
        <f t="shared" si="32"/>
        <v>0.97973799126637562</v>
      </c>
      <c r="AF110" s="29">
        <v>30</v>
      </c>
      <c r="AG110" s="27">
        <v>2825.08</v>
      </c>
      <c r="AH110" s="28">
        <f t="shared" si="33"/>
        <v>0.95300664051991457</v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F111" t="str">
        <f t="shared" si="26"/>
        <v/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F112" t="str">
        <f t="shared" si="26"/>
        <v/>
      </c>
      <c r="K112" t="s">
        <v>69</v>
      </c>
      <c r="L112" s="31">
        <f>AVERAGE(L101:L109,L91:L99,L81:L89)</f>
        <v>27.222222222222221</v>
      </c>
      <c r="M112" s="2">
        <f>AVERAGE(M101:M109,M91:M99,M81:M89)</f>
        <v>3346.3111764705882</v>
      </c>
      <c r="N112" s="29">
        <f t="shared" ref="N112:O112" si="36">AVERAGE(N101:N109,N91:N99,N81:N89)</f>
        <v>27.944444444444443</v>
      </c>
      <c r="O112" s="27">
        <f t="shared" si="36"/>
        <v>3114.5023529411765</v>
      </c>
      <c r="P112" s="28">
        <f>AVERAGE(P101:P109,P91:P99,P81:P89)</f>
        <v>1.0761986945494468</v>
      </c>
      <c r="Q112" s="30">
        <f t="shared" ref="Q112:AH112" si="37">AVERAGE(Q101:Q109,Q91:Q99,Q81:Q89)</f>
        <v>28.055555555555557</v>
      </c>
      <c r="R112" s="17">
        <f t="shared" si="37"/>
        <v>3098.9582352941179</v>
      </c>
      <c r="S112" s="22">
        <f t="shared" si="37"/>
        <v>1.0807521361993455</v>
      </c>
      <c r="T112" s="29">
        <f t="shared" si="37"/>
        <v>28.055555555555557</v>
      </c>
      <c r="U112" s="27">
        <f t="shared" si="37"/>
        <v>3131.7341176470591</v>
      </c>
      <c r="V112" s="28">
        <f t="shared" si="37"/>
        <v>1.0702286342369944</v>
      </c>
      <c r="W112" s="30">
        <f t="shared" si="37"/>
        <v>28.222222222222221</v>
      </c>
      <c r="X112" s="17">
        <f t="shared" si="37"/>
        <v>3155.1000000000004</v>
      </c>
      <c r="Y112" s="22">
        <f t="shared" si="37"/>
        <v>1.0614436927653141</v>
      </c>
      <c r="Z112" s="29">
        <f t="shared" si="37"/>
        <v>27</v>
      </c>
      <c r="AA112" s="27">
        <f t="shared" si="37"/>
        <v>2751.1647058823528</v>
      </c>
      <c r="AB112" s="28">
        <f t="shared" si="37"/>
        <v>1.2179887049082925</v>
      </c>
      <c r="AC112" s="30">
        <f t="shared" si="37"/>
        <v>28.222222222222221</v>
      </c>
      <c r="AD112" s="17">
        <f t="shared" si="37"/>
        <v>2715.5149999999999</v>
      </c>
      <c r="AE112" s="22">
        <f t="shared" si="37"/>
        <v>1.1829359444863039</v>
      </c>
      <c r="AF112" s="29">
        <f t="shared" si="37"/>
        <v>28.166666666666668</v>
      </c>
      <c r="AG112" s="27">
        <f t="shared" si="37"/>
        <v>2750.7894444444446</v>
      </c>
      <c r="AH112" s="28">
        <f t="shared" si="37"/>
        <v>1.1672121097376171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F113" t="str">
        <f t="shared" si="26"/>
        <v/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F114" t="str">
        <f t="shared" si="26"/>
        <v/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F115" t="str">
        <f t="shared" si="26"/>
        <v/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F116" t="str">
        <f t="shared" si="26"/>
        <v/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F118" t="str">
        <f t="shared" si="26"/>
        <v/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F120" t="str">
        <f t="shared" si="26"/>
        <v/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F121" t="str">
        <f t="shared" si="26"/>
        <v/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F122" t="str">
        <f t="shared" si="26"/>
        <v/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F123" t="str">
        <f t="shared" si="26"/>
        <v/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F124" t="str">
        <f t="shared" si="26"/>
        <v/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F125" t="str">
        <f t="shared" si="26"/>
        <v/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F126" t="str">
        <f t="shared" si="26"/>
        <v/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F128" t="str">
        <f t="shared" si="26"/>
        <v/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</vt:vector>
  </HeadingPairs>
  <TitlesOfParts>
    <vt:vector size="10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  <vt:lpstr>3D Assembly max</vt:lpstr>
      <vt:lpstr>3D Core NW max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2016-10-18T15:35:59Z</dcterms:created>
  <dcterms:modified xsi:type="dcterms:W3CDTF">2017-07-18T22:28:49Z</dcterms:modified>
</cp:coreProperties>
</file>