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g\dissertation\Miscellaneous\"/>
    </mc:Choice>
  </mc:AlternateContent>
  <bookViews>
    <workbookView xWindow="-225" yWindow="-165" windowWidth="27795" windowHeight="14310" activeTab="4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</sheets>
  <calcPr calcId="171027"/>
</workbook>
</file>

<file path=xl/calcChain.xml><?xml version="1.0" encoding="utf-8"?>
<calcChain xmlns="http://schemas.openxmlformats.org/spreadsheetml/2006/main">
  <c r="O16" i="8" l="1"/>
  <c r="O4" i="8"/>
  <c r="M3" i="9"/>
  <c r="L2" i="9"/>
  <c r="K2" i="9"/>
  <c r="BF14" i="8"/>
  <c r="BF12" i="8"/>
  <c r="BF11" i="8"/>
  <c r="BF10" i="8"/>
  <c r="BF9" i="8"/>
  <c r="BF8" i="8"/>
  <c r="BF7" i="8"/>
  <c r="BF6" i="8"/>
  <c r="BF16" i="8" s="1"/>
  <c r="BF4" i="8"/>
  <c r="AN14" i="8"/>
  <c r="AN12" i="8"/>
  <c r="AN11" i="8"/>
  <c r="AN10" i="8"/>
  <c r="AN9" i="8"/>
  <c r="AN8" i="8"/>
  <c r="AN7" i="8"/>
  <c r="AN6" i="8"/>
  <c r="AN16" i="8" s="1"/>
  <c r="AN4" i="8"/>
  <c r="BO14" i="8"/>
  <c r="BO12" i="8"/>
  <c r="BO11" i="8"/>
  <c r="BO10" i="8"/>
  <c r="BO9" i="8"/>
  <c r="BO8" i="8"/>
  <c r="BO7" i="8"/>
  <c r="BO6" i="8"/>
  <c r="BO16" i="8" s="1"/>
  <c r="BO4" i="8"/>
  <c r="AW14" i="8"/>
  <c r="AW12" i="8"/>
  <c r="AW11" i="8"/>
  <c r="AW10" i="8"/>
  <c r="AW9" i="8"/>
  <c r="AW8" i="8"/>
  <c r="AW7" i="8"/>
  <c r="AW6" i="8"/>
  <c r="AW16" i="8" s="1"/>
  <c r="AW4" i="8"/>
  <c r="AE14" i="8"/>
  <c r="AE12" i="8"/>
  <c r="AE11" i="8"/>
  <c r="AE10" i="8"/>
  <c r="AE9" i="8"/>
  <c r="AE8" i="8"/>
  <c r="AE7" i="8"/>
  <c r="AE6" i="8"/>
  <c r="AE16" i="8" s="1"/>
  <c r="AE4" i="8"/>
  <c r="V14" i="8"/>
  <c r="V12" i="8"/>
  <c r="V11" i="8"/>
  <c r="V10" i="8"/>
  <c r="V9" i="8"/>
  <c r="V8" i="8"/>
  <c r="V7" i="8"/>
  <c r="V6" i="8"/>
  <c r="V16" i="8" s="1"/>
  <c r="V4" i="8"/>
  <c r="L14" i="8"/>
  <c r="L12" i="8"/>
  <c r="L11" i="8"/>
  <c r="L10" i="8"/>
  <c r="L9" i="8"/>
  <c r="L8" i="8"/>
  <c r="L7" i="8"/>
  <c r="L6" i="8"/>
  <c r="L16" i="8" s="1"/>
  <c r="L4" i="8"/>
  <c r="BU16" i="8"/>
  <c r="BT16" i="8"/>
  <c r="BS16" i="8"/>
  <c r="BR16" i="8"/>
  <c r="BQ16" i="8"/>
  <c r="BP16" i="8"/>
  <c r="BN16" i="8"/>
  <c r="BM16" i="8"/>
  <c r="BL16" i="8"/>
  <c r="BK16" i="8"/>
  <c r="BJ16" i="8"/>
  <c r="BI16" i="8"/>
  <c r="BH16" i="8"/>
  <c r="BG16" i="8"/>
  <c r="BE16" i="8"/>
  <c r="BD16" i="8"/>
  <c r="BC16" i="8"/>
  <c r="BB16" i="8"/>
  <c r="BA16" i="8"/>
  <c r="AZ16" i="8"/>
  <c r="AY16" i="8"/>
  <c r="AX16" i="8"/>
  <c r="AV16" i="8"/>
  <c r="AU16" i="8"/>
  <c r="AT16" i="8"/>
  <c r="AS16" i="8"/>
  <c r="AR16" i="8"/>
  <c r="AQ16" i="8"/>
  <c r="AP16" i="8"/>
  <c r="AO16" i="8"/>
  <c r="AM16" i="8"/>
  <c r="AL16" i="8"/>
  <c r="AK16" i="8"/>
  <c r="AJ16" i="8"/>
  <c r="AI16" i="8"/>
  <c r="AH16" i="8"/>
  <c r="AG16" i="8"/>
  <c r="AF16" i="8"/>
  <c r="AD16" i="8"/>
  <c r="AC16" i="8"/>
  <c r="AB16" i="8"/>
  <c r="AA16" i="8"/>
  <c r="Z16" i="8"/>
  <c r="Y16" i="8"/>
  <c r="X16" i="8"/>
  <c r="W16" i="8"/>
  <c r="U16" i="8"/>
  <c r="T16" i="8"/>
  <c r="S16" i="8"/>
  <c r="R16" i="8"/>
  <c r="Q16" i="8"/>
  <c r="P16" i="8"/>
  <c r="N16" i="8"/>
  <c r="M16" i="8"/>
  <c r="K16" i="8"/>
  <c r="J16" i="8"/>
  <c r="I16" i="8"/>
  <c r="H16" i="8"/>
  <c r="D15" i="7"/>
  <c r="AH39" i="7"/>
  <c r="AG39" i="7"/>
  <c r="AF39" i="7"/>
  <c r="AH38" i="7"/>
  <c r="AG38" i="7"/>
  <c r="AF38" i="7" a="1"/>
  <c r="AF38" i="7" s="1"/>
  <c r="Z39" i="7"/>
  <c r="Y39" i="7"/>
  <c r="X39" i="7"/>
  <c r="Z38" i="7"/>
  <c r="Y38" i="7"/>
  <c r="X38" i="7" a="1"/>
  <c r="X38" i="7" s="1"/>
  <c r="AL39" i="7"/>
  <c r="AK39" i="7"/>
  <c r="AK38" i="7" s="1"/>
  <c r="C11" i="7" s="1"/>
  <c r="AJ39" i="7"/>
  <c r="AL38" i="7"/>
  <c r="D11" i="7" s="1"/>
  <c r="AJ38" i="7" a="1"/>
  <c r="AJ38" i="7" s="1"/>
  <c r="AD39" i="7"/>
  <c r="AC39" i="7"/>
  <c r="AB39" i="7"/>
  <c r="AD38" i="7"/>
  <c r="AC38" i="7"/>
  <c r="C9" i="7" s="1"/>
  <c r="AB38" i="7" a="1"/>
  <c r="AB38" i="7" s="1"/>
  <c r="V39" i="7"/>
  <c r="U39" i="7"/>
  <c r="T39" i="7"/>
  <c r="V38" i="7"/>
  <c r="U38" i="7"/>
  <c r="T38" i="7" a="1"/>
  <c r="T38" i="7" s="1"/>
  <c r="R39" i="7"/>
  <c r="Q39" i="7"/>
  <c r="P39" i="7"/>
  <c r="R38" i="7"/>
  <c r="Q38" i="7"/>
  <c r="P38" i="7" a="1"/>
  <c r="P38" i="7" s="1"/>
  <c r="L39" i="7"/>
  <c r="N39" i="7"/>
  <c r="M39" i="7"/>
  <c r="L38" i="7" a="1"/>
  <c r="L38" i="7" s="1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F37" i="7"/>
  <c r="AF36" i="7"/>
  <c r="AF35" i="7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1" i="7"/>
  <c r="AF20" i="7"/>
  <c r="AF19" i="7"/>
  <c r="AF18" i="7"/>
  <c r="AF17" i="7"/>
  <c r="AF16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1" i="7"/>
  <c r="AB20" i="7"/>
  <c r="AB19" i="7"/>
  <c r="AB18" i="7"/>
  <c r="AB17" i="7"/>
  <c r="AB16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I9" i="7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8" i="7"/>
  <c r="D10" i="7"/>
  <c r="C10" i="7"/>
  <c r="D9" i="7"/>
  <c r="C14" i="7"/>
  <c r="D13" i="7"/>
  <c r="C13" i="7"/>
  <c r="N38" i="7"/>
  <c r="D12" i="7" s="1"/>
  <c r="D14" i="7"/>
  <c r="M38" i="7"/>
  <c r="C12" i="7" s="1"/>
  <c r="AJ15" i="7"/>
  <c r="AF15" i="7"/>
  <c r="AB15" i="7"/>
  <c r="X15" i="7"/>
  <c r="T15" i="7"/>
  <c r="P15" i="7"/>
  <c r="L15" i="7"/>
  <c r="C15" i="7"/>
  <c r="AJ14" i="7"/>
  <c r="AF14" i="7"/>
  <c r="AB14" i="7"/>
  <c r="X14" i="7"/>
  <c r="T14" i="7"/>
  <c r="P14" i="7"/>
  <c r="L14" i="7"/>
  <c r="AJ13" i="7"/>
  <c r="AF13" i="7"/>
  <c r="AB13" i="7"/>
  <c r="X13" i="7"/>
  <c r="T13" i="7"/>
  <c r="P13" i="7"/>
  <c r="L13" i="7"/>
  <c r="AJ12" i="7"/>
  <c r="AF12" i="7"/>
  <c r="AB12" i="7"/>
  <c r="X12" i="7"/>
  <c r="T12" i="7"/>
  <c r="P12" i="7"/>
  <c r="L12" i="7"/>
  <c r="AJ11" i="7"/>
  <c r="AF11" i="7"/>
  <c r="AB11" i="7"/>
  <c r="X11" i="7"/>
  <c r="T11" i="7"/>
  <c r="P11" i="7"/>
  <c r="L11" i="7"/>
  <c r="AJ10" i="7"/>
  <c r="AF10" i="7"/>
  <c r="AB10" i="7"/>
  <c r="X10" i="7"/>
  <c r="T10" i="7"/>
  <c r="P10" i="7"/>
  <c r="L10" i="7"/>
  <c r="AJ9" i="7"/>
  <c r="AF9" i="7"/>
  <c r="AB9" i="7"/>
  <c r="X9" i="7"/>
  <c r="T9" i="7"/>
  <c r="P9" i="7"/>
  <c r="L9" i="7"/>
  <c r="AJ7" i="7"/>
  <c r="AF7" i="7"/>
  <c r="AB7" i="7"/>
  <c r="X7" i="7"/>
  <c r="T7" i="7"/>
  <c r="P7" i="7"/>
  <c r="L7" i="7"/>
  <c r="B12" i="7" l="1"/>
  <c r="B14" i="7"/>
  <c r="B15" i="7"/>
  <c r="AB40" i="7"/>
  <c r="B11" i="7"/>
  <c r="B13" i="7"/>
  <c r="AF40" i="7"/>
  <c r="AJ40" i="7"/>
  <c r="T40" i="7"/>
  <c r="B9" i="7"/>
  <c r="B1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L85" i="4"/>
  <c r="AL84" i="4" s="1"/>
  <c r="D77" i="4" s="1"/>
  <c r="AK85" i="4"/>
  <c r="AH85" i="4"/>
  <c r="AH84" i="4" s="1"/>
  <c r="D76" i="4" s="1"/>
  <c r="AG85" i="4"/>
  <c r="AG84" i="4" s="1"/>
  <c r="C76" i="4" s="1"/>
  <c r="AD85" i="4"/>
  <c r="AD84" i="4" s="1"/>
  <c r="D75" i="4" s="1"/>
  <c r="AC85" i="4"/>
  <c r="AC84" i="4" s="1"/>
  <c r="C75" i="4" s="1"/>
  <c r="Z85" i="4"/>
  <c r="Z84" i="4" s="1"/>
  <c r="D81" i="4" s="1"/>
  <c r="Y85" i="4"/>
  <c r="Y84" i="4" s="1"/>
  <c r="C81" i="4" s="1"/>
  <c r="V85" i="4"/>
  <c r="V84" i="4" s="1"/>
  <c r="D80" i="4" s="1"/>
  <c r="U85" i="4"/>
  <c r="U84" i="4" s="1"/>
  <c r="C80" i="4" s="1"/>
  <c r="R85" i="4"/>
  <c r="R84" i="4" s="1"/>
  <c r="D79" i="4" s="1"/>
  <c r="Q85" i="4"/>
  <c r="Q84" i="4" s="1"/>
  <c r="C79" i="4" s="1"/>
  <c r="N85" i="4"/>
  <c r="N84" i="4" s="1"/>
  <c r="D78" i="4" s="1"/>
  <c r="M85" i="4"/>
  <c r="M84" i="4" s="1"/>
  <c r="C78" i="4" s="1"/>
  <c r="AK84" i="4"/>
  <c r="C77" i="4" s="1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F84" i="4" s="1" a="1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X84" i="4" s="1" a="1"/>
  <c r="T76" i="4"/>
  <c r="P76" i="4"/>
  <c r="L76" i="4"/>
  <c r="AJ75" i="4"/>
  <c r="AF75" i="4"/>
  <c r="AB75" i="4"/>
  <c r="X75" i="4"/>
  <c r="T75" i="4"/>
  <c r="P75" i="4"/>
  <c r="P84" i="4" s="1" a="1"/>
  <c r="L75" i="4"/>
  <c r="AJ73" i="4"/>
  <c r="AF73" i="4"/>
  <c r="AB73" i="4"/>
  <c r="X73" i="4"/>
  <c r="T73" i="4"/>
  <c r="P73" i="4"/>
  <c r="L73" i="4"/>
  <c r="AB86" i="4" l="1"/>
  <c r="L86" i="4"/>
  <c r="X85" i="4"/>
  <c r="P86" i="4"/>
  <c r="P84" i="4"/>
  <c r="B79" i="4" s="1"/>
  <c r="P85" i="4"/>
  <c r="AF85" i="4"/>
  <c r="AF84" i="4"/>
  <c r="B76" i="4" s="1"/>
  <c r="X86" i="4"/>
  <c r="AF86" i="4"/>
  <c r="T86" i="4"/>
  <c r="AJ86" i="4"/>
  <c r="X84" i="4"/>
  <c r="B81" i="4" s="1"/>
  <c r="AJ84" i="4" a="1"/>
  <c r="AJ84" i="4" s="1"/>
  <c r="B77" i="4" s="1"/>
  <c r="T84" i="4" a="1"/>
  <c r="T84" i="4" s="1"/>
  <c r="B80" i="4" s="1"/>
  <c r="AB84" i="4" a="1"/>
  <c r="AB84" i="4" s="1"/>
  <c r="B75" i="4" s="1"/>
  <c r="L84" i="4" a="1"/>
  <c r="L84" i="4" s="1"/>
  <c r="B78" i="4" s="1"/>
  <c r="L85" i="4"/>
  <c r="AB85" i="4"/>
  <c r="T85" i="4"/>
  <c r="AJ85" i="4"/>
  <c r="D24" i="4" l="1"/>
  <c r="D23" i="4"/>
  <c r="D22" i="4"/>
  <c r="D21" i="4"/>
  <c r="D20" i="4"/>
  <c r="C21" i="4"/>
  <c r="D19" i="4"/>
  <c r="C19" i="4"/>
  <c r="AD29" i="4" a="1"/>
  <c r="AD29" i="4" s="1"/>
  <c r="AD28" i="4" s="1"/>
  <c r="AC29" i="4" a="1"/>
  <c r="AC29" i="4" s="1"/>
  <c r="AC28" i="4" s="1"/>
  <c r="R29" i="4" a="1"/>
  <c r="R29" i="4" s="1"/>
  <c r="R28" i="4" s="1"/>
  <c r="Q29" i="4" a="1"/>
  <c r="Q29" i="4"/>
  <c r="Q28" i="4" s="1"/>
  <c r="C23" i="4" s="1"/>
  <c r="M29" i="4" a="1"/>
  <c r="M29" i="4"/>
  <c r="M28" i="4" a="1"/>
  <c r="M28" i="4" s="1"/>
  <c r="C22" i="4" s="1"/>
  <c r="AL29" i="4"/>
  <c r="AL28" i="4" s="1"/>
  <c r="AK29" i="4"/>
  <c r="AK28" i="4" s="1"/>
  <c r="AH29" i="4"/>
  <c r="AH28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U29" i="4"/>
  <c r="U28" i="4" s="1"/>
  <c r="C24" i="4" s="1"/>
  <c r="N29" i="4"/>
  <c r="N28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L28" i="4" s="1" a="1"/>
  <c r="L28" i="4" s="1"/>
  <c r="B22" i="4" s="1"/>
  <c r="AJ17" i="4"/>
  <c r="AF17" i="4"/>
  <c r="AB17" i="4"/>
  <c r="X17" i="4"/>
  <c r="T17" i="4"/>
  <c r="P17" i="4"/>
  <c r="L17" i="4"/>
  <c r="AL66" i="4"/>
  <c r="AL65" i="4" s="1"/>
  <c r="D58" i="4" s="1"/>
  <c r="AK66" i="4"/>
  <c r="AK65" i="4" s="1"/>
  <c r="C58" i="4" s="1"/>
  <c r="AH66" i="4"/>
  <c r="AH65" i="4" s="1"/>
  <c r="D57" i="4" s="1"/>
  <c r="AG66" i="4"/>
  <c r="AG65" i="4" s="1"/>
  <c r="C57" i="4" s="1"/>
  <c r="AD66" i="4"/>
  <c r="AD65" i="4" s="1"/>
  <c r="D56" i="4" s="1"/>
  <c r="AC66" i="4"/>
  <c r="AC65" i="4" s="1"/>
  <c r="C56" i="4" s="1"/>
  <c r="Z66" i="4"/>
  <c r="Z65" i="4" s="1"/>
  <c r="D62" i="4" s="1"/>
  <c r="Y66" i="4"/>
  <c r="Y65" i="4" s="1"/>
  <c r="C62" i="4" s="1"/>
  <c r="V66" i="4"/>
  <c r="V65" i="4" s="1"/>
  <c r="D61" i="4" s="1"/>
  <c r="U66" i="4"/>
  <c r="U65" i="4" s="1"/>
  <c r="C61" i="4" s="1"/>
  <c r="R66" i="4"/>
  <c r="R65" i="4" s="1"/>
  <c r="D60" i="4" s="1"/>
  <c r="Q66" i="4"/>
  <c r="Q65" i="4" s="1"/>
  <c r="C60" i="4" s="1"/>
  <c r="N66" i="4"/>
  <c r="N65" i="4" s="1"/>
  <c r="D59" i="4" s="1"/>
  <c r="M66" i="4"/>
  <c r="M65" i="4" s="1"/>
  <c r="C59" i="4" s="1"/>
  <c r="AL47" i="4"/>
  <c r="AL46" i="4" s="1"/>
  <c r="D39" i="4" s="1"/>
  <c r="AK47" i="4"/>
  <c r="AK46" i="4" s="1"/>
  <c r="C39" i="4" s="1"/>
  <c r="AH47" i="4"/>
  <c r="AH46" i="4" s="1"/>
  <c r="D38" i="4" s="1"/>
  <c r="AG47" i="4"/>
  <c r="AG46" i="4" s="1"/>
  <c r="C38" i="4" s="1"/>
  <c r="AD47" i="4"/>
  <c r="AD46" i="4" s="1"/>
  <c r="D37" i="4" s="1"/>
  <c r="AC47" i="4"/>
  <c r="AC46" i="4" s="1"/>
  <c r="C37" i="4" s="1"/>
  <c r="Z47" i="4"/>
  <c r="Z46" i="4" s="1"/>
  <c r="D43" i="4" s="1"/>
  <c r="Y47" i="4"/>
  <c r="Y46" i="4" s="1"/>
  <c r="C43" i="4" s="1"/>
  <c r="V47" i="4"/>
  <c r="V46" i="4" s="1"/>
  <c r="D42" i="4" s="1"/>
  <c r="U47" i="4"/>
  <c r="U46" i="4" s="1"/>
  <c r="C42" i="4" s="1"/>
  <c r="R47" i="4"/>
  <c r="R46" i="4" s="1"/>
  <c r="D41" i="4" s="1"/>
  <c r="Q47" i="4"/>
  <c r="Q46" i="4" s="1"/>
  <c r="C41" i="4" s="1"/>
  <c r="N47" i="4"/>
  <c r="N46" i="4" s="1"/>
  <c r="D40" i="4" s="1"/>
  <c r="M47" i="4"/>
  <c r="M46" i="4" s="1"/>
  <c r="C40" i="4" s="1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P28" i="4" l="1" a="1"/>
  <c r="AJ65" i="4" a="1"/>
  <c r="AF28" i="4" a="1"/>
  <c r="AJ28" i="4" a="1"/>
  <c r="AJ28" i="4" s="1"/>
  <c r="B21" i="4" s="1"/>
  <c r="L30" i="4"/>
  <c r="AJ30" i="4"/>
  <c r="AF28" i="4"/>
  <c r="B20" i="4" s="1"/>
  <c r="AB30" i="4"/>
  <c r="T28" i="4"/>
  <c r="B24" i="4" s="1"/>
  <c r="P28" i="4"/>
  <c r="B23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AJ65" i="4"/>
  <c r="B58" i="4" s="1"/>
  <c r="T66" i="4"/>
  <c r="X65" i="4" a="1"/>
  <c r="X65" i="4" s="1"/>
  <c r="B62" i="4" s="1"/>
  <c r="L47" i="4"/>
  <c r="P47" i="4"/>
  <c r="AB48" i="4"/>
  <c r="AF48" i="4"/>
  <c r="AJ48" i="4"/>
  <c r="L65" i="4" a="1"/>
  <c r="L65" i="4" s="1"/>
  <c r="B59" i="4" s="1"/>
  <c r="AB66" i="4"/>
  <c r="T67" i="4"/>
  <c r="AJ67" i="4"/>
  <c r="L67" i="4"/>
  <c r="AB67" i="4"/>
  <c r="X46" i="4" a="1"/>
  <c r="X46" i="4" s="1"/>
  <c r="B43" i="4" s="1"/>
  <c r="P66" i="4"/>
  <c r="AF66" i="4"/>
  <c r="P65" i="4" a="1"/>
  <c r="P65" i="4" s="1"/>
  <c r="B60" i="4" s="1"/>
  <c r="AB65" i="4" a="1"/>
  <c r="AB65" i="4" s="1"/>
  <c r="B56" i="4" s="1"/>
  <c r="T46" i="4" a="1"/>
  <c r="T46" i="4" s="1"/>
  <c r="B42" i="4" s="1"/>
  <c r="AF67" i="4"/>
  <c r="P67" i="4"/>
  <c r="X66" i="4"/>
  <c r="L48" i="4"/>
  <c r="AF46" i="4" a="1"/>
  <c r="AF46" i="4" s="1"/>
  <c r="B38" i="4" s="1"/>
  <c r="P46" i="4" a="1"/>
  <c r="P46" i="4" s="1"/>
  <c r="B41" i="4" s="1"/>
  <c r="AJ46" i="4" a="1"/>
  <c r="AJ46" i="4" s="1"/>
  <c r="B39" i="4" s="1"/>
  <c r="AF65" i="4" a="1"/>
  <c r="AF65" i="4" s="1"/>
  <c r="B57" i="4" s="1"/>
  <c r="T47" i="4"/>
  <c r="AJ66" i="4"/>
  <c r="L66" i="4"/>
  <c r="X47" i="4"/>
  <c r="T65" i="4" a="1"/>
  <c r="T65" i="4" s="1"/>
  <c r="B61" i="4" s="1"/>
  <c r="X67" i="4"/>
  <c r="AB47" i="4"/>
  <c r="P48" i="4"/>
  <c r="L46" i="4" a="1"/>
  <c r="L46" i="4" s="1"/>
  <c r="B40" i="4" s="1"/>
  <c r="AB46" i="4" a="1"/>
  <c r="AB46" i="4" s="1"/>
  <c r="B37" i="4" s="1"/>
  <c r="AF47" i="4"/>
  <c r="AJ47" i="4"/>
  <c r="X48" i="4"/>
  <c r="T48" i="4"/>
  <c r="T4" i="3"/>
  <c r="R8" i="3"/>
  <c r="T8" i="3" s="1"/>
  <c r="R7" i="3"/>
  <c r="S7" i="3" s="1"/>
  <c r="R6" i="3"/>
  <c r="T6" i="3" s="1"/>
  <c r="R5" i="3"/>
  <c r="T5" i="3" s="1"/>
  <c r="R4" i="3"/>
  <c r="G5" i="3"/>
  <c r="U4" i="2"/>
  <c r="T8" i="2"/>
  <c r="S8" i="2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U5" i="2" l="1"/>
  <c r="U8" i="2"/>
  <c r="T7" i="3"/>
  <c r="U7" i="2"/>
  <c r="S8" i="3"/>
  <c r="U6" i="2"/>
  <c r="S5" i="3"/>
  <c r="S6" i="3"/>
  <c r="S4" i="3"/>
  <c r="H8" i="3"/>
  <c r="H7" i="3"/>
  <c r="H6" i="3"/>
  <c r="H5" i="3"/>
  <c r="H4" i="3"/>
  <c r="H7" i="2"/>
  <c r="H6" i="2"/>
  <c r="G7" i="2"/>
  <c r="G6" i="2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K59" i="1" s="1"/>
  <c r="J62" i="1"/>
  <c r="K62" i="1" s="1"/>
  <c r="J61" i="1"/>
  <c r="J58" i="1"/>
  <c r="J57" i="1"/>
  <c r="J56" i="1"/>
  <c r="J55" i="1"/>
  <c r="J54" i="1"/>
  <c r="K54" i="1" s="1"/>
  <c r="J53" i="1"/>
  <c r="K53" i="1" s="1"/>
  <c r="J52" i="1"/>
  <c r="K52" i="1" s="1"/>
  <c r="J51" i="1"/>
  <c r="J50" i="1"/>
  <c r="J49" i="1"/>
  <c r="J48" i="1"/>
  <c r="J47" i="1"/>
  <c r="J46" i="1"/>
  <c r="K46" i="1" s="1"/>
  <c r="J45" i="1"/>
  <c r="K45" i="1" s="1"/>
  <c r="J44" i="1"/>
  <c r="K44" i="1" s="1"/>
  <c r="J43" i="1"/>
  <c r="J42" i="1"/>
  <c r="J41" i="1"/>
  <c r="J40" i="1"/>
  <c r="J39" i="1"/>
  <c r="J38" i="1"/>
  <c r="J37" i="1"/>
  <c r="K38" i="1" s="1"/>
  <c r="J36" i="1"/>
  <c r="K36" i="1" s="1"/>
  <c r="J35" i="1"/>
  <c r="J34" i="1"/>
  <c r="J33" i="1"/>
  <c r="J32" i="1"/>
  <c r="J31" i="1"/>
  <c r="J30" i="1"/>
  <c r="K30" i="1" s="1"/>
  <c r="J29" i="1"/>
  <c r="K29" i="1" s="1"/>
  <c r="J28" i="1"/>
  <c r="K28" i="1" s="1"/>
  <c r="J27" i="1"/>
  <c r="J26" i="1"/>
  <c r="J25" i="1"/>
  <c r="J24" i="1"/>
  <c r="J23" i="1"/>
  <c r="J22" i="1"/>
  <c r="K22" i="1" s="1"/>
  <c r="J21" i="1"/>
  <c r="K21" i="1" s="1"/>
  <c r="J20" i="1"/>
  <c r="K20" i="1" s="1"/>
  <c r="J19" i="1"/>
  <c r="J18" i="1"/>
  <c r="J17" i="1"/>
  <c r="J16" i="1"/>
  <c r="J15" i="1"/>
  <c r="J14" i="1"/>
  <c r="K14" i="1" s="1"/>
  <c r="J13" i="1"/>
  <c r="K13" i="1" s="1"/>
  <c r="J12" i="1"/>
  <c r="K12" i="1" s="1"/>
  <c r="J11" i="1"/>
  <c r="J10" i="1"/>
  <c r="J9" i="1"/>
  <c r="K9" i="1" s="1"/>
  <c r="J7" i="1"/>
  <c r="K8" i="1" s="1"/>
  <c r="J6" i="1"/>
  <c r="K39" i="1" l="1"/>
  <c r="K24" i="1"/>
  <c r="K37" i="1"/>
  <c r="K15" i="1"/>
  <c r="K23" i="1"/>
  <c r="K31" i="1"/>
  <c r="K47" i="1"/>
  <c r="K55" i="1"/>
  <c r="K16" i="1"/>
  <c r="K32" i="1"/>
  <c r="K40" i="1"/>
  <c r="N41" i="1" s="1"/>
  <c r="O41" i="1" s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K60" i="1" l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<sst xmlns="http://schemas.openxmlformats.org/spreadsheetml/2006/main" count="598" uniqueCount="77">
  <si>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</si>
  <si>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</si>
  <si>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</si>
  <si>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</si>
  <si>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</si>
  <si>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</si>
  <si>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</si>
  <si>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</si>
  <si>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</si>
  <si>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</si>
  <si>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</si>
  <si>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</si>
  <si>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</si>
  <si>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</si>
  <si>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</si>
  <si>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</si>
  <si>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</si>
  <si>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</si>
  <si>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</si>
  <si>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</si>
  <si>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</si>
  <si>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</si>
  <si>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</si>
  <si>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</si>
  <si>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</si>
  <si>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</si>
  <si>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</si>
  <si>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</si>
  <si>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</si>
  <si>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</si>
  <si>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</si>
  <si>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</si>
  <si>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</si>
  <si>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</si>
  <si>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</si>
  <si>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</si>
  <si>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</si>
  <si>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</si>
  <si>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</si>
  <si>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</si>
  <si>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</si>
  <si>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</si>
  <si>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</si>
  <si>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</si>
  <si>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</si>
  <si>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</si>
  <si>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</si>
  <si>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</si>
  <si>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</si>
  <si>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</si>
  <si>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</si>
  <si>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</si>
  <si>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</si>
  <si>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</si>
  <si>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</si>
  <si>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</si>
  <si>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</si>
  <si>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</si>
  <si>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</si>
  <si>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</si>
  <si>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</si>
  <si>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</si>
  <si>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</si>
  <si>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</si>
  <si>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</si>
  <si>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</si>
  <si>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</si>
  <si>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subrays</t>
  </si>
  <si>
    <t>total</t>
  </si>
  <si>
    <t>reference</t>
  </si>
  <si>
    <t>Total</t>
  </si>
  <si>
    <t>Min Angle</t>
  </si>
  <si>
    <t>Max Angle</t>
  </si>
  <si>
    <t>Speedup</t>
  </si>
  <si>
    <t>AVERAGE</t>
  </si>
  <si>
    <t>of</t>
  </si>
  <si>
    <t>slowdown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</si>
</sst>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##\%;[Red]\(0.##\%\)"/>
    <numFmt numFmtId="165" formatCode="0.0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/>
    </xf>
    <xf numFmtId="166" fontId="2" fillId="3" borderId="1" xfId="2" applyNumberFormat="1" applyBorder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2" fillId="3" borderId="0" xfId="2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6"/>
  <sheetViews>
    <sheetView topLeftCell="D66" zoomScaleNormal="100" workbookViewId="0">
      <selection activeCell="D75" sqref="D75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24" t="s">
        <v>30</v>
      </c>
      <c r="L14" s="24"/>
      <c r="M14" s="24"/>
      <c r="N14" s="24"/>
      <c r="O14" s="26" t="s">
        <v>31</v>
      </c>
      <c r="P14" s="26"/>
      <c r="Q14" s="26"/>
      <c r="R14" s="26"/>
      <c r="S14" s="24" t="s">
        <v>32</v>
      </c>
      <c r="T14" s="24"/>
      <c r="U14" s="24"/>
      <c r="V14" s="24"/>
      <c r="W14" s="26" t="s">
        <v>33</v>
      </c>
      <c r="X14" s="26"/>
      <c r="Y14" s="26"/>
      <c r="Z14" s="26"/>
      <c r="AA14" s="24" t="s">
        <v>34</v>
      </c>
      <c r="AB14" s="24"/>
      <c r="AC14" s="24"/>
      <c r="AD14" s="24"/>
      <c r="AE14" s="26" t="s">
        <v>35</v>
      </c>
      <c r="AF14" s="26"/>
      <c r="AG14" s="26"/>
      <c r="AH14" s="26"/>
      <c r="AI14" s="24" t="s">
        <v>36</v>
      </c>
      <c r="AJ14" s="24"/>
      <c r="AK14" s="24"/>
      <c r="AL14" s="24"/>
    </row>
    <row r="15" spans="4:38" x14ac:dyDescent="0.25">
      <c r="H15" t="s">
        <v>48</v>
      </c>
      <c r="J15" s="8" t="s">
        <v>41</v>
      </c>
      <c r="K15" s="25" t="s">
        <v>41</v>
      </c>
      <c r="L15" s="25"/>
      <c r="M15" s="27" t="s">
        <v>38</v>
      </c>
      <c r="N15" s="27"/>
      <c r="O15" s="28" t="s">
        <v>41</v>
      </c>
      <c r="P15" s="28"/>
      <c r="Q15" s="26" t="s">
        <v>38</v>
      </c>
      <c r="R15" s="26"/>
      <c r="S15" s="25" t="s">
        <v>41</v>
      </c>
      <c r="T15" s="25"/>
      <c r="U15" s="24" t="s">
        <v>38</v>
      </c>
      <c r="V15" s="24"/>
      <c r="W15" s="28" t="s">
        <v>41</v>
      </c>
      <c r="X15" s="28"/>
      <c r="Y15" s="26" t="s">
        <v>38</v>
      </c>
      <c r="Z15" s="26"/>
      <c r="AA15" s="25" t="s">
        <v>41</v>
      </c>
      <c r="AB15" s="25"/>
      <c r="AC15" s="24" t="s">
        <v>38</v>
      </c>
      <c r="AD15" s="24"/>
      <c r="AE15" s="28" t="s">
        <v>41</v>
      </c>
      <c r="AF15" s="28"/>
      <c r="AG15" s="26" t="s">
        <v>38</v>
      </c>
      <c r="AH15" s="26"/>
      <c r="AI15" s="25" t="s">
        <v>41</v>
      </c>
      <c r="AJ15" s="25"/>
      <c r="AK15" s="24" t="s">
        <v>38</v>
      </c>
      <c r="AL15" s="24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29" t="s">
        <v>61</v>
      </c>
      <c r="C17" s="29" t="s">
        <v>38</v>
      </c>
      <c r="D17" s="29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29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24" t="s">
        <v>30</v>
      </c>
      <c r="L32" s="24"/>
      <c r="M32" s="24"/>
      <c r="N32" s="24"/>
      <c r="O32" s="26" t="s">
        <v>31</v>
      </c>
      <c r="P32" s="26"/>
      <c r="Q32" s="26"/>
      <c r="R32" s="26"/>
      <c r="S32" s="24" t="s">
        <v>32</v>
      </c>
      <c r="T32" s="24"/>
      <c r="U32" s="24"/>
      <c r="V32" s="24"/>
      <c r="W32" s="26" t="s">
        <v>33</v>
      </c>
      <c r="X32" s="26"/>
      <c r="Y32" s="26"/>
      <c r="Z32" s="26"/>
      <c r="AA32" s="24" t="s">
        <v>34</v>
      </c>
      <c r="AB32" s="24"/>
      <c r="AC32" s="24"/>
      <c r="AD32" s="24"/>
      <c r="AE32" s="26" t="s">
        <v>35</v>
      </c>
      <c r="AF32" s="26"/>
      <c r="AG32" s="26"/>
      <c r="AH32" s="26"/>
      <c r="AI32" s="24" t="s">
        <v>36</v>
      </c>
      <c r="AJ32" s="24"/>
      <c r="AK32" s="24"/>
      <c r="AL32" s="24"/>
    </row>
    <row r="33" spans="1:38" x14ac:dyDescent="0.25">
      <c r="H33" t="s">
        <v>37</v>
      </c>
      <c r="J33" s="8" t="s">
        <v>41</v>
      </c>
      <c r="K33" s="25" t="s">
        <v>41</v>
      </c>
      <c r="L33" s="25"/>
      <c r="M33" s="27" t="s">
        <v>38</v>
      </c>
      <c r="N33" s="27"/>
      <c r="O33" s="28" t="s">
        <v>41</v>
      </c>
      <c r="P33" s="28"/>
      <c r="Q33" s="26" t="s">
        <v>38</v>
      </c>
      <c r="R33" s="26"/>
      <c r="S33" s="25" t="s">
        <v>41</v>
      </c>
      <c r="T33" s="25"/>
      <c r="U33" s="24" t="s">
        <v>38</v>
      </c>
      <c r="V33" s="24"/>
      <c r="W33" s="28" t="s">
        <v>41</v>
      </c>
      <c r="X33" s="28"/>
      <c r="Y33" s="26" t="s">
        <v>38</v>
      </c>
      <c r="Z33" s="26"/>
      <c r="AA33" s="25" t="s">
        <v>41</v>
      </c>
      <c r="AB33" s="25"/>
      <c r="AC33" s="24" t="s">
        <v>38</v>
      </c>
      <c r="AD33" s="24"/>
      <c r="AE33" s="28" t="s">
        <v>41</v>
      </c>
      <c r="AF33" s="28"/>
      <c r="AG33" s="26" t="s">
        <v>38</v>
      </c>
      <c r="AH33" s="26"/>
      <c r="AI33" s="25" t="s">
        <v>41</v>
      </c>
      <c r="AJ33" s="25"/>
      <c r="AK33" s="24" t="s">
        <v>38</v>
      </c>
      <c r="AL33" s="24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29" t="s">
        <v>61</v>
      </c>
      <c r="C35" s="29" t="s">
        <v>38</v>
      </c>
      <c r="D35" s="29"/>
      <c r="I35">
        <v>0</v>
      </c>
      <c r="J35" s="6">
        <v>0.714333</v>
      </c>
      <c r="K35" s="10">
        <v>0.714333</v>
      </c>
      <c r="L35" s="14">
        <f>IF(K35="","",IF($J35="","",(K35-$J35)*100000))</f>
        <v>0</v>
      </c>
      <c r="M35" s="19">
        <v>0</v>
      </c>
      <c r="N35" s="19">
        <v>0</v>
      </c>
      <c r="O35" s="12">
        <v>0.714333</v>
      </c>
      <c r="P35" s="17">
        <f>IF(O35="","",IF($J35="","",(O35-$J35)*100000))</f>
        <v>0</v>
      </c>
      <c r="Q35" s="22">
        <v>0</v>
      </c>
      <c r="R35" s="22">
        <v>0</v>
      </c>
      <c r="S35" s="10">
        <v>0.714333</v>
      </c>
      <c r="T35" s="14">
        <f>IF(S35="","",IF($J35="","",(S35-$J35)*100000))</f>
        <v>0</v>
      </c>
      <c r="U35" s="19">
        <v>0</v>
      </c>
      <c r="V35" s="19">
        <v>0</v>
      </c>
      <c r="W35" s="12">
        <v>0.714333</v>
      </c>
      <c r="X35" s="17">
        <f>IF(W35="","",IF($J35="","",(W35-$J35)*100000))</f>
        <v>0</v>
      </c>
      <c r="Y35" s="22">
        <v>0</v>
      </c>
      <c r="Z35" s="22">
        <v>0</v>
      </c>
      <c r="AA35" s="10">
        <v>0.714333</v>
      </c>
      <c r="AB35" s="14">
        <f>IF(AA35="","",IF($J35="","",(AA35-$J35)*100000))</f>
        <v>0</v>
      </c>
      <c r="AC35" s="19">
        <v>0</v>
      </c>
      <c r="AD35" s="19">
        <v>0</v>
      </c>
      <c r="AE35" s="12">
        <v>0.714333</v>
      </c>
      <c r="AF35" s="17">
        <f>IF(AE35="","",IF($J35="","",(AE35-$J35)*100000))</f>
        <v>0</v>
      </c>
      <c r="AG35" s="22">
        <v>0</v>
      </c>
      <c r="AH35" s="22">
        <v>0</v>
      </c>
      <c r="AI35" s="10">
        <v>0.714333</v>
      </c>
      <c r="AJ35" s="14">
        <f>IF(AI35="","",IF($J35="","",(AI35-$J35)*100000))</f>
        <v>0</v>
      </c>
      <c r="AK35" s="19">
        <v>0</v>
      </c>
      <c r="AL35" s="19">
        <v>0</v>
      </c>
    </row>
    <row r="36" spans="1:38" x14ac:dyDescent="0.25">
      <c r="B36" s="29"/>
      <c r="C36" t="s">
        <v>39</v>
      </c>
      <c r="D36" t="s">
        <v>21</v>
      </c>
      <c r="I36">
        <v>1</v>
      </c>
    </row>
    <row r="37" spans="1:38" x14ac:dyDescent="0.25">
      <c r="A37" t="s">
        <v>34</v>
      </c>
      <c r="B37">
        <f>AB46</f>
        <v>4124.7357142857118</v>
      </c>
      <c r="C37">
        <f>AC46</f>
        <v>3.0624727142857142</v>
      </c>
      <c r="D37">
        <f>AD46</f>
        <v>13.75625</v>
      </c>
      <c r="I37">
        <v>2</v>
      </c>
      <c r="J37" s="6">
        <v>0.7615073</v>
      </c>
      <c r="K37" s="10">
        <v>0.76069399999999998</v>
      </c>
      <c r="L37" s="14">
        <f t="shared" ref="L37:L45" si="14">IF(K37="","",IF($J37="","",(K37-$J37)*100000))</f>
        <v>-81.330000000001675</v>
      </c>
      <c r="M37" s="19">
        <v>6.5040000000000001E-2</v>
      </c>
      <c r="N37" s="19">
        <v>0.28442299999999998</v>
      </c>
      <c r="O37" s="12">
        <v>0.76139000000000001</v>
      </c>
      <c r="P37" s="17">
        <f t="shared" ref="P37:P45" si="15">IF(O37="","",IF($J37="","",(O37-$J37)*100000))</f>
        <v>-11.729999999998686</v>
      </c>
      <c r="Q37" s="22">
        <v>1.5421000000000001E-2</v>
      </c>
      <c r="R37" s="22">
        <v>6.5907999999999994E-2</v>
      </c>
      <c r="S37" s="10">
        <v>0.76168800000000003</v>
      </c>
      <c r="T37" s="14">
        <f t="shared" ref="T37:T45" si="16">IF(S37="","",IF($J37="","",(S37-$J37)*100000))</f>
        <v>18.070000000003361</v>
      </c>
      <c r="U37" s="19">
        <v>6.3461000000000004E-2</v>
      </c>
      <c r="V37" s="19">
        <v>0.393872</v>
      </c>
      <c r="W37" s="12">
        <v>0.76173299999999999</v>
      </c>
      <c r="X37" s="17">
        <f t="shared" ref="X37:X45" si="17">IF(W37="","",IF($J37="","",(W37-$J37)*100000))</f>
        <v>22.569999999999535</v>
      </c>
      <c r="Y37" s="22">
        <v>6.8539000000000003E-2</v>
      </c>
      <c r="Z37" s="22">
        <v>0.41717599999999999</v>
      </c>
      <c r="AA37" s="10">
        <v>0.73840499999999998</v>
      </c>
      <c r="AB37" s="14">
        <f t="shared" ref="AB37:AB45" si="18">IF(AA37="","",IF($J37="","",(AA37-$J37)*100000))</f>
        <v>-2310.2300000000018</v>
      </c>
      <c r="AC37" s="19">
        <v>2.1231939999999998</v>
      </c>
      <c r="AD37" s="19">
        <v>9.7894469999999991</v>
      </c>
      <c r="AE37" s="12">
        <v>0.75221499999999997</v>
      </c>
      <c r="AF37" s="17">
        <f t="shared" ref="AF37:AF45" si="19">IF(AE37="","",IF($J37="","",(AE37-$J37)*100000))</f>
        <v>-929.23000000000309</v>
      </c>
      <c r="AG37" s="22">
        <v>0.82325000000000004</v>
      </c>
      <c r="AH37" s="22">
        <v>3.7843819999999999</v>
      </c>
      <c r="AI37" s="10">
        <v>0.75727299999999997</v>
      </c>
      <c r="AJ37" s="14">
        <f t="shared" ref="AJ37:AJ45" si="20">IF(AI37="","",IF($J37="","",(AI37-$J37)*100000))</f>
        <v>-423.43000000000239</v>
      </c>
      <c r="AK37" s="19">
        <v>0.31305899999999998</v>
      </c>
      <c r="AL37" s="19">
        <v>1.532589</v>
      </c>
    </row>
    <row r="38" spans="1:38" x14ac:dyDescent="0.25">
      <c r="A38" t="s">
        <v>35</v>
      </c>
      <c r="B38">
        <f>AF46</f>
        <v>1018.0785714285711</v>
      </c>
      <c r="C38">
        <f>AG46</f>
        <v>0.71489299999999989</v>
      </c>
      <c r="D38">
        <f>AH46</f>
        <v>3.2297898571428569</v>
      </c>
      <c r="I38">
        <v>3</v>
      </c>
      <c r="J38" s="6">
        <v>0.78819050000000002</v>
      </c>
      <c r="K38" s="10">
        <v>0.78730100000000003</v>
      </c>
      <c r="L38" s="14">
        <f t="shared" si="14"/>
        <v>-88.949999999998752</v>
      </c>
      <c r="M38" s="19">
        <v>6.5447000000000005E-2</v>
      </c>
      <c r="N38" s="19">
        <v>0.26334099999999999</v>
      </c>
      <c r="O38" s="12">
        <v>0.78810999999999998</v>
      </c>
      <c r="P38" s="17">
        <f t="shared" si="15"/>
        <v>-8.0500000000038874</v>
      </c>
      <c r="Q38" s="22">
        <v>2.1235E-2</v>
      </c>
      <c r="R38" s="22">
        <v>9.1209999999999999E-2</v>
      </c>
      <c r="S38" s="10">
        <v>0.78847100000000003</v>
      </c>
      <c r="T38" s="14">
        <f t="shared" si="16"/>
        <v>28.050000000001685</v>
      </c>
      <c r="U38" s="19">
        <v>5.9329E-2</v>
      </c>
      <c r="V38" s="19">
        <v>0.350721</v>
      </c>
      <c r="W38" s="12">
        <v>0.78852599999999995</v>
      </c>
      <c r="X38" s="17">
        <f t="shared" si="17"/>
        <v>33.549999999993304</v>
      </c>
      <c r="Y38" s="22">
        <v>6.1582999999999999E-2</v>
      </c>
      <c r="Z38" s="22">
        <v>0.35978199999999999</v>
      </c>
      <c r="AA38" s="10">
        <v>0.75298399999999999</v>
      </c>
      <c r="AB38" s="14">
        <f t="shared" si="18"/>
        <v>-3520.6500000000028</v>
      </c>
      <c r="AC38" s="19">
        <v>3.027736</v>
      </c>
      <c r="AD38" s="19">
        <v>13.840217000000001</v>
      </c>
      <c r="AE38" s="12">
        <v>0.776725</v>
      </c>
      <c r="AF38" s="17">
        <f t="shared" si="19"/>
        <v>-1146.5500000000018</v>
      </c>
      <c r="AG38" s="22">
        <v>0.92301699999999998</v>
      </c>
      <c r="AH38" s="22">
        <v>4.2122770000000003</v>
      </c>
      <c r="AI38" s="10">
        <v>0.78511799999999998</v>
      </c>
      <c r="AJ38" s="14">
        <f t="shared" si="20"/>
        <v>-307.25000000000335</v>
      </c>
      <c r="AK38" s="19">
        <v>0.186612</v>
      </c>
      <c r="AL38" s="19">
        <v>0.91347699999999998</v>
      </c>
    </row>
    <row r="39" spans="1:38" x14ac:dyDescent="0.25">
      <c r="A39" t="s">
        <v>62</v>
      </c>
      <c r="B39">
        <f>AJ46</f>
        <v>185.23571428571259</v>
      </c>
      <c r="C39">
        <f>AK46</f>
        <v>0.11900014285714287</v>
      </c>
      <c r="D39">
        <f>AL46</f>
        <v>0.54774971428571428</v>
      </c>
      <c r="I39">
        <v>4</v>
      </c>
      <c r="J39" s="6">
        <v>0.81419629999999998</v>
      </c>
      <c r="K39" s="10">
        <v>0.81326799999999999</v>
      </c>
      <c r="L39" s="14">
        <f t="shared" si="14"/>
        <v>-92.829999999999302</v>
      </c>
      <c r="M39" s="19">
        <v>6.3501000000000002E-2</v>
      </c>
      <c r="N39" s="19">
        <v>0.24087500000000001</v>
      </c>
      <c r="O39" s="12">
        <v>0.81406900000000004</v>
      </c>
      <c r="P39" s="17">
        <f t="shared" si="15"/>
        <v>-12.729999999994135</v>
      </c>
      <c r="Q39" s="22">
        <v>2.2783999999999999E-2</v>
      </c>
      <c r="R39" s="22">
        <v>0.100257</v>
      </c>
      <c r="S39" s="10">
        <v>0.81444899999999998</v>
      </c>
      <c r="T39" s="14">
        <f t="shared" si="16"/>
        <v>25.26999999999946</v>
      </c>
      <c r="U39" s="19">
        <v>5.2803999999999997E-2</v>
      </c>
      <c r="V39" s="19">
        <v>0.30597800000000003</v>
      </c>
      <c r="W39" s="12">
        <v>0.81450699999999998</v>
      </c>
      <c r="X39" s="17">
        <f t="shared" si="17"/>
        <v>31.069999999999709</v>
      </c>
      <c r="Y39" s="22">
        <v>5.3885000000000002E-2</v>
      </c>
      <c r="Z39" s="22">
        <v>0.30954300000000001</v>
      </c>
      <c r="AA39" s="10">
        <v>0.76976900000000004</v>
      </c>
      <c r="AB39" s="14">
        <f t="shared" si="18"/>
        <v>-4442.729999999995</v>
      </c>
      <c r="AC39" s="19">
        <v>3.5731860000000002</v>
      </c>
      <c r="AD39" s="19">
        <v>16.197063</v>
      </c>
      <c r="AE39" s="12">
        <v>0.80210700000000001</v>
      </c>
      <c r="AF39" s="17">
        <f t="shared" si="19"/>
        <v>-1208.9299999999969</v>
      </c>
      <c r="AG39" s="22">
        <v>0.88732100000000003</v>
      </c>
      <c r="AH39" s="22">
        <v>4.0225109999999997</v>
      </c>
      <c r="AI39" s="10">
        <v>0.81197299999999994</v>
      </c>
      <c r="AJ39" s="14">
        <f t="shared" si="20"/>
        <v>-222.33000000000391</v>
      </c>
      <c r="AK39" s="19">
        <v>0.109933</v>
      </c>
      <c r="AL39" s="19">
        <v>0.52872399999999997</v>
      </c>
    </row>
    <row r="40" spans="1:38" x14ac:dyDescent="0.25">
      <c r="A40" t="s">
        <v>30</v>
      </c>
      <c r="B40">
        <f>L46</f>
        <v>90.149999999998371</v>
      </c>
      <c r="C40">
        <f>M46</f>
        <v>5.8388285714285719E-2</v>
      </c>
      <c r="D40">
        <f>N46</f>
        <v>0.23443085714285711</v>
      </c>
      <c r="I40">
        <v>5</v>
      </c>
      <c r="J40" s="6">
        <v>0.83931</v>
      </c>
      <c r="K40" s="10">
        <v>0.83836599999999994</v>
      </c>
      <c r="L40" s="14">
        <f t="shared" si="14"/>
        <v>-94.400000000005591</v>
      </c>
      <c r="M40" s="19">
        <v>6.0196E-2</v>
      </c>
      <c r="N40" s="19">
        <v>0.22547600000000001</v>
      </c>
      <c r="O40" s="12">
        <v>0.83907200000000004</v>
      </c>
      <c r="P40" s="17">
        <f t="shared" si="15"/>
        <v>-23.799999999996047</v>
      </c>
      <c r="Q40" s="22">
        <v>2.3983999999999998E-2</v>
      </c>
      <c r="R40" s="22">
        <v>9.6909999999999996E-2</v>
      </c>
      <c r="S40" s="10">
        <v>0.83943699999999999</v>
      </c>
      <c r="T40" s="14">
        <f t="shared" si="16"/>
        <v>12.699999999998823</v>
      </c>
      <c r="U40" s="19">
        <v>4.5649000000000002E-2</v>
      </c>
      <c r="V40" s="19">
        <v>0.26813199999999998</v>
      </c>
      <c r="W40" s="12">
        <v>0.83949399999999996</v>
      </c>
      <c r="X40" s="17">
        <f t="shared" si="17"/>
        <v>18.399999999996197</v>
      </c>
      <c r="Y40" s="22">
        <v>4.6740999999999998E-2</v>
      </c>
      <c r="Z40" s="22">
        <v>0.27348800000000001</v>
      </c>
      <c r="AA40" s="10">
        <v>0.78930500000000003</v>
      </c>
      <c r="AB40" s="14">
        <f t="shared" si="18"/>
        <v>-5000.4999999999964</v>
      </c>
      <c r="AC40" s="19">
        <v>3.759442</v>
      </c>
      <c r="AD40" s="19">
        <v>16.897435999999999</v>
      </c>
      <c r="AE40" s="12">
        <v>0.82758900000000002</v>
      </c>
      <c r="AF40" s="17">
        <f t="shared" si="19"/>
        <v>-1172.0999999999981</v>
      </c>
      <c r="AG40" s="22">
        <v>0.79040299999999997</v>
      </c>
      <c r="AH40" s="22">
        <v>3.5599349999999998</v>
      </c>
      <c r="AI40" s="10">
        <v>0.83773600000000004</v>
      </c>
      <c r="AJ40" s="14">
        <f t="shared" si="20"/>
        <v>-157.39999999999642</v>
      </c>
      <c r="AK40" s="19">
        <v>6.6779000000000005E-2</v>
      </c>
      <c r="AL40" s="19">
        <v>0.29288799999999998</v>
      </c>
    </row>
    <row r="41" spans="1:38" x14ac:dyDescent="0.25">
      <c r="A41" t="s">
        <v>31</v>
      </c>
      <c r="B41">
        <f>P46</f>
        <v>34.007142857141375</v>
      </c>
      <c r="C41">
        <f>Q46</f>
        <v>2.8157428571428573E-2</v>
      </c>
      <c r="D41">
        <f>R46</f>
        <v>0.11902214285714285</v>
      </c>
      <c r="I41">
        <v>6</v>
      </c>
      <c r="J41" s="6">
        <v>0.86361679999999996</v>
      </c>
      <c r="K41" s="10">
        <v>0.86268400000000001</v>
      </c>
      <c r="L41" s="14">
        <f t="shared" si="14"/>
        <v>-93.279999999995596</v>
      </c>
      <c r="M41" s="19">
        <v>5.5357999999999997E-2</v>
      </c>
      <c r="N41" s="19">
        <v>0.21285200000000001</v>
      </c>
      <c r="O41" s="12">
        <v>0.86322100000000002</v>
      </c>
      <c r="P41" s="17">
        <f t="shared" si="15"/>
        <v>-39.579999999994619</v>
      </c>
      <c r="Q41" s="22">
        <v>2.8663999999999999E-2</v>
      </c>
      <c r="R41" s="22">
        <v>0.10822900000000001</v>
      </c>
      <c r="S41" s="10">
        <v>0.86354600000000004</v>
      </c>
      <c r="T41" s="14">
        <f t="shared" si="16"/>
        <v>-7.0799999999926477</v>
      </c>
      <c r="U41" s="19">
        <v>4.0404000000000002E-2</v>
      </c>
      <c r="V41" s="19">
        <v>0.237678</v>
      </c>
      <c r="W41" s="12">
        <v>0.86359699999999995</v>
      </c>
      <c r="X41" s="17">
        <f t="shared" si="17"/>
        <v>-1.9800000000014251</v>
      </c>
      <c r="Y41" s="22">
        <v>4.1871999999999999E-2</v>
      </c>
      <c r="Z41" s="22">
        <v>0.250334</v>
      </c>
      <c r="AA41" s="10">
        <v>0.81234600000000001</v>
      </c>
      <c r="AB41" s="14">
        <f t="shared" si="18"/>
        <v>-5127.0799999999954</v>
      </c>
      <c r="AC41" s="19">
        <v>3.5982430000000001</v>
      </c>
      <c r="AD41" s="19">
        <v>16.031217999999999</v>
      </c>
      <c r="AE41" s="12">
        <v>0.85297400000000001</v>
      </c>
      <c r="AF41" s="17">
        <f t="shared" si="19"/>
        <v>-1064.2799999999952</v>
      </c>
      <c r="AG41" s="22">
        <v>0.66492700000000005</v>
      </c>
      <c r="AH41" s="22">
        <v>2.9751759999999998</v>
      </c>
      <c r="AI41" s="10">
        <v>0.86256600000000005</v>
      </c>
      <c r="AJ41" s="14">
        <f t="shared" si="20"/>
        <v>-105.07999999999073</v>
      </c>
      <c r="AK41" s="19">
        <v>4.8739999999999999E-2</v>
      </c>
      <c r="AL41" s="19">
        <v>0.148752</v>
      </c>
    </row>
    <row r="42" spans="1:38" x14ac:dyDescent="0.25">
      <c r="A42" t="s">
        <v>32</v>
      </c>
      <c r="B42">
        <f>T46</f>
        <v>26.889999999998462</v>
      </c>
      <c r="C42">
        <f>U46</f>
        <v>4.9691142857142857E-2</v>
      </c>
      <c r="D42">
        <f>V46</f>
        <v>0.28141814285714289</v>
      </c>
      <c r="I42">
        <v>7</v>
      </c>
      <c r="J42" s="6">
        <v>0.88736159999999997</v>
      </c>
      <c r="K42" s="10">
        <v>0.88646100000000005</v>
      </c>
      <c r="L42" s="14">
        <f t="shared" si="14"/>
        <v>-90.059999999991817</v>
      </c>
      <c r="M42" s="19">
        <v>5.0904999999999999E-2</v>
      </c>
      <c r="N42" s="19">
        <v>0.20643</v>
      </c>
      <c r="O42" s="12">
        <v>0.88677099999999998</v>
      </c>
      <c r="P42" s="17">
        <f t="shared" si="15"/>
        <v>-59.059999999999668</v>
      </c>
      <c r="Q42" s="22">
        <v>3.7329000000000001E-2</v>
      </c>
      <c r="R42" s="22">
        <v>0.16051599999999999</v>
      </c>
      <c r="S42" s="10">
        <v>0.88703500000000002</v>
      </c>
      <c r="T42" s="14">
        <f t="shared" si="16"/>
        <v>-32.65999999999547</v>
      </c>
      <c r="U42" s="19">
        <v>4.0314999999999997E-2</v>
      </c>
      <c r="V42" s="19">
        <v>0.21501100000000001</v>
      </c>
      <c r="W42" s="12">
        <v>0.88707599999999998</v>
      </c>
      <c r="X42" s="17">
        <f t="shared" si="17"/>
        <v>-28.559999999999697</v>
      </c>
      <c r="Y42" s="22">
        <v>4.1765999999999998E-2</v>
      </c>
      <c r="Z42" s="22">
        <v>0.24022299999999999</v>
      </c>
      <c r="AA42" s="10">
        <v>0.83995900000000001</v>
      </c>
      <c r="AB42" s="14">
        <f t="shared" si="18"/>
        <v>-4740.2599999999966</v>
      </c>
      <c r="AC42" s="19">
        <v>3.097089</v>
      </c>
      <c r="AD42" s="19">
        <v>13.670363999999999</v>
      </c>
      <c r="AE42" s="12">
        <v>0.87834599999999996</v>
      </c>
      <c r="AF42" s="17">
        <f t="shared" si="19"/>
        <v>-901.5600000000012</v>
      </c>
      <c r="AG42" s="22">
        <v>0.526814</v>
      </c>
      <c r="AH42" s="22">
        <v>2.3412679999999999</v>
      </c>
      <c r="AI42" s="10">
        <v>0.88675999999999999</v>
      </c>
      <c r="AJ42" s="14">
        <f t="shared" si="20"/>
        <v>-60.159999999997993</v>
      </c>
      <c r="AK42" s="19">
        <v>4.9334999999999997E-2</v>
      </c>
      <c r="AL42" s="19">
        <v>0.18621299999999999</v>
      </c>
    </row>
    <row r="43" spans="1:38" x14ac:dyDescent="0.25">
      <c r="A43" t="s">
        <v>33</v>
      </c>
      <c r="B43">
        <f>X46</f>
        <v>28.218571428570034</v>
      </c>
      <c r="C43">
        <f>Y46</f>
        <v>5.1587000000000008E-2</v>
      </c>
      <c r="D43">
        <f>Z46</f>
        <v>0.29877357142857147</v>
      </c>
      <c r="I43">
        <v>8</v>
      </c>
      <c r="J43" s="6">
        <v>0.91103299999999998</v>
      </c>
      <c r="K43" s="10">
        <v>0.91013100000000002</v>
      </c>
      <c r="L43" s="14">
        <f t="shared" si="14"/>
        <v>-90.199999999995839</v>
      </c>
      <c r="M43" s="19">
        <v>4.8271000000000001E-2</v>
      </c>
      <c r="N43" s="19">
        <v>0.207619</v>
      </c>
      <c r="O43" s="12">
        <v>0.91020199999999996</v>
      </c>
      <c r="P43" s="17">
        <f t="shared" si="15"/>
        <v>-83.100000000002609</v>
      </c>
      <c r="Q43" s="22">
        <v>4.7684999999999998E-2</v>
      </c>
      <c r="R43" s="22">
        <v>0.21012500000000001</v>
      </c>
      <c r="S43" s="10">
        <v>0.910389</v>
      </c>
      <c r="T43" s="14">
        <f t="shared" si="16"/>
        <v>-64.399999999997789</v>
      </c>
      <c r="U43" s="19">
        <v>4.5876E-2</v>
      </c>
      <c r="V43" s="19">
        <v>0.19853499999999999</v>
      </c>
      <c r="W43" s="12">
        <v>0.91041899999999998</v>
      </c>
      <c r="X43" s="17">
        <f t="shared" si="17"/>
        <v>-61.400000000000347</v>
      </c>
      <c r="Y43" s="22">
        <v>4.6723000000000001E-2</v>
      </c>
      <c r="Z43" s="22">
        <v>0.240869</v>
      </c>
      <c r="AA43" s="10">
        <v>0.87371600000000005</v>
      </c>
      <c r="AB43" s="14">
        <f t="shared" si="18"/>
        <v>-3731.6999999999935</v>
      </c>
      <c r="AC43" s="19">
        <v>2.258419</v>
      </c>
      <c r="AD43" s="19">
        <v>9.8680050000000001</v>
      </c>
      <c r="AE43" s="12">
        <v>0.90399399999999996</v>
      </c>
      <c r="AF43" s="17">
        <f t="shared" si="19"/>
        <v>-703.9000000000018</v>
      </c>
      <c r="AG43" s="22">
        <v>0.388519</v>
      </c>
      <c r="AH43" s="22">
        <v>1.7129799999999999</v>
      </c>
      <c r="AI43" s="10">
        <v>0.91082300000000005</v>
      </c>
      <c r="AJ43" s="14">
        <f t="shared" si="20"/>
        <v>-20.999999999993246</v>
      </c>
      <c r="AK43" s="19">
        <v>5.8542999999999998E-2</v>
      </c>
      <c r="AL43" s="19">
        <v>0.23160500000000001</v>
      </c>
    </row>
    <row r="44" spans="1:38" x14ac:dyDescent="0.25">
      <c r="I44">
        <v>9</v>
      </c>
    </row>
    <row r="45" spans="1:38" x14ac:dyDescent="0.25">
      <c r="I45">
        <v>10</v>
      </c>
      <c r="J45" s="6">
        <v>0.97082539999999995</v>
      </c>
      <c r="K45" s="10">
        <v>0.97082500000000005</v>
      </c>
      <c r="L45" s="14">
        <f t="shared" si="14"/>
        <v>-3.9999999990047996E-2</v>
      </c>
      <c r="M45" s="19">
        <v>0</v>
      </c>
      <c r="N45" s="19">
        <v>0</v>
      </c>
      <c r="O45" s="12">
        <v>0.97082500000000005</v>
      </c>
      <c r="P45" s="17">
        <f t="shared" si="15"/>
        <v>-3.9999999990047996E-2</v>
      </c>
      <c r="Q45" s="22">
        <v>0</v>
      </c>
      <c r="R45" s="22">
        <v>0</v>
      </c>
      <c r="S45" s="10">
        <v>0.97082500000000005</v>
      </c>
      <c r="T45" s="14">
        <f t="shared" si="16"/>
        <v>-3.9999999990047996E-2</v>
      </c>
      <c r="U45" s="19">
        <v>0</v>
      </c>
      <c r="V45" s="19">
        <v>0</v>
      </c>
      <c r="W45" s="12">
        <v>0.97082500000000005</v>
      </c>
      <c r="X45" s="17">
        <f t="shared" si="17"/>
        <v>-3.9999999990047996E-2</v>
      </c>
      <c r="Y45" s="22">
        <v>0</v>
      </c>
      <c r="Z45" s="22">
        <v>0</v>
      </c>
      <c r="AA45" s="10">
        <v>0.97082500000000005</v>
      </c>
      <c r="AB45" s="14">
        <f t="shared" si="18"/>
        <v>-3.9999999990047996E-2</v>
      </c>
      <c r="AC45" s="19">
        <v>0</v>
      </c>
      <c r="AD45" s="19">
        <v>0</v>
      </c>
      <c r="AE45" s="12">
        <v>0.97082500000000005</v>
      </c>
      <c r="AF45" s="17">
        <f t="shared" si="19"/>
        <v>-3.9999999990047996E-2</v>
      </c>
      <c r="AG45" s="22">
        <v>0</v>
      </c>
      <c r="AH45" s="22">
        <v>0</v>
      </c>
      <c r="AI45" s="10">
        <v>0.97082500000000005</v>
      </c>
      <c r="AJ45" s="14">
        <f t="shared" si="20"/>
        <v>-3.9999999990047996E-2</v>
      </c>
      <c r="AK45" s="19">
        <v>0</v>
      </c>
      <c r="AL45" s="19">
        <v>0</v>
      </c>
    </row>
    <row r="46" spans="1:38" x14ac:dyDescent="0.25">
      <c r="I46" t="s">
        <v>44</v>
      </c>
      <c r="L46" s="14">
        <f t="array" ref="L46">AVERAGE(ABS(L37:L43))</f>
        <v>90.149999999998371</v>
      </c>
      <c r="M46" s="19">
        <f>M47</f>
        <v>5.8388285714285719E-2</v>
      </c>
      <c r="N46" s="19">
        <f t="shared" ref="N46" si="21">N47</f>
        <v>0.23443085714285711</v>
      </c>
      <c r="P46" s="17">
        <f t="array" ref="P46">AVERAGE(ABS(P37:P43))</f>
        <v>34.007142857141375</v>
      </c>
      <c r="Q46" s="22">
        <f>Q47</f>
        <v>2.8157428571428573E-2</v>
      </c>
      <c r="R46" s="22">
        <f t="shared" ref="R46" si="22">R47</f>
        <v>0.11902214285714285</v>
      </c>
      <c r="T46" s="14">
        <f t="array" ref="T46">AVERAGE(ABS(T37:T43))</f>
        <v>26.889999999998462</v>
      </c>
      <c r="U46" s="19">
        <f>U47</f>
        <v>4.9691142857142857E-2</v>
      </c>
      <c r="V46" s="19">
        <f t="shared" ref="V46" si="23">V47</f>
        <v>0.28141814285714289</v>
      </c>
      <c r="X46" s="17">
        <f t="array" ref="X46">AVERAGE(ABS(X37:X43))</f>
        <v>28.218571428570034</v>
      </c>
      <c r="Y46" s="22">
        <f>Y47</f>
        <v>5.1587000000000008E-2</v>
      </c>
      <c r="Z46" s="22">
        <f t="shared" ref="Z46" si="24">Z47</f>
        <v>0.29877357142857147</v>
      </c>
      <c r="AB46" s="14">
        <f t="array" ref="AB46">AVERAGE(ABS(AB37:AB43))</f>
        <v>4124.7357142857118</v>
      </c>
      <c r="AC46" s="19">
        <f>AC47</f>
        <v>3.0624727142857142</v>
      </c>
      <c r="AD46" s="19">
        <f t="shared" ref="AD46" si="25">AD47</f>
        <v>13.75625</v>
      </c>
      <c r="AF46" s="17">
        <f t="array" ref="AF46">AVERAGE(ABS(AF37:AF43))</f>
        <v>1018.0785714285711</v>
      </c>
      <c r="AG46" s="22">
        <f>AG47</f>
        <v>0.71489299999999989</v>
      </c>
      <c r="AH46" s="22">
        <f t="shared" ref="AH46" si="26">AH47</f>
        <v>3.2297898571428569</v>
      </c>
      <c r="AJ46" s="14">
        <f t="array" ref="AJ46">AVERAGE(ABS(AJ37:AJ43))</f>
        <v>185.23571428571259</v>
      </c>
      <c r="AK46" s="19">
        <f>AK47</f>
        <v>0.11900014285714287</v>
      </c>
      <c r="AL46" s="19">
        <f t="shared" ref="AL46" si="27">AL47</f>
        <v>0.54774971428571428</v>
      </c>
    </row>
    <row r="47" spans="1:38" x14ac:dyDescent="0.25">
      <c r="I47" t="s">
        <v>46</v>
      </c>
      <c r="L47" s="14">
        <f>AVERAGE(L37:L43)</f>
        <v>-90.149999999998371</v>
      </c>
      <c r="M47" s="19">
        <f>AVERAGE(M37:M43)</f>
        <v>5.8388285714285719E-2</v>
      </c>
      <c r="N47" s="19">
        <f>AVERAGE(N37:N43)</f>
        <v>0.23443085714285711</v>
      </c>
      <c r="P47" s="17">
        <f>AVERAGE(P37:P43)</f>
        <v>-34.007142857141375</v>
      </c>
      <c r="Q47" s="22">
        <f>AVERAGE(Q37:Q43)</f>
        <v>2.8157428571428573E-2</v>
      </c>
      <c r="R47" s="22">
        <f>AVERAGE(R37:R43)</f>
        <v>0.11902214285714285</v>
      </c>
      <c r="T47" s="14">
        <f>AVERAGE(T37:T43)</f>
        <v>-2.8642857142832261</v>
      </c>
      <c r="U47" s="19">
        <f>AVERAGE(U37:U43)</f>
        <v>4.9691142857142857E-2</v>
      </c>
      <c r="V47" s="19">
        <f>AVERAGE(V37:V43)</f>
        <v>0.28141814285714289</v>
      </c>
      <c r="X47" s="17">
        <f>AVERAGE(X37:X43)</f>
        <v>1.9499999999981819</v>
      </c>
      <c r="Y47" s="22">
        <f>AVERAGE(Y37:Y43)</f>
        <v>5.1587000000000008E-2</v>
      </c>
      <c r="Z47" s="22">
        <f>AVERAGE(Z37:Z43)</f>
        <v>0.29877357142857147</v>
      </c>
      <c r="AB47" s="14">
        <f>AVERAGE(AB37:AB43)</f>
        <v>-4124.7357142857118</v>
      </c>
      <c r="AC47" s="19">
        <f>AVERAGE(AC37:AC43)</f>
        <v>3.0624727142857142</v>
      </c>
      <c r="AD47" s="19">
        <f>AVERAGE(AD37:AD43)</f>
        <v>13.75625</v>
      </c>
      <c r="AF47" s="17">
        <f>AVERAGE(AF37:AF43)</f>
        <v>-1018.0785714285711</v>
      </c>
      <c r="AG47" s="22">
        <f>AVERAGE(AG37:AG43)</f>
        <v>0.71489299999999989</v>
      </c>
      <c r="AH47" s="22">
        <f>AVERAGE(AH37:AH43)</f>
        <v>3.2297898571428569</v>
      </c>
      <c r="AJ47" s="14">
        <f>AVERAGE(AJ37:AJ43)</f>
        <v>-185.23571428571259</v>
      </c>
      <c r="AK47" s="19">
        <f>AVERAGE(AK37:AK43)</f>
        <v>0.11900014285714287</v>
      </c>
      <c r="AL47" s="19">
        <f>AVERAGE(AL37:AL43)</f>
        <v>0.54774971428571428</v>
      </c>
    </row>
    <row r="48" spans="1:38" x14ac:dyDescent="0.25">
      <c r="I48" t="s">
        <v>47</v>
      </c>
      <c r="L48" s="14">
        <f>STDEV(L37:L43)</f>
        <v>4.3643403472535365</v>
      </c>
      <c r="P48" s="17">
        <f>STDEV(P37:P43)</f>
        <v>28.271770204149789</v>
      </c>
      <c r="T48" s="14">
        <f>STDEV(T37:T43)</f>
        <v>34.447843114453832</v>
      </c>
      <c r="X48" s="17">
        <f>STDEV(X37:X43)</f>
        <v>35.359696454201099</v>
      </c>
      <c r="AB48" s="14">
        <f>STDEV(AB37:AB43)</f>
        <v>1005.2756896635689</v>
      </c>
      <c r="AF48" s="17">
        <f>STDEV(AF37:AF43)</f>
        <v>182.10123973846265</v>
      </c>
      <c r="AJ48" s="14">
        <f>STDEV(AJ37:AJ43)</f>
        <v>143.07169494781004</v>
      </c>
    </row>
    <row r="51" spans="1:38" x14ac:dyDescent="0.25">
      <c r="I51" t="s">
        <v>28</v>
      </c>
      <c r="J51" s="7" t="s">
        <v>29</v>
      </c>
      <c r="K51" s="24" t="s">
        <v>30</v>
      </c>
      <c r="L51" s="24"/>
      <c r="M51" s="24"/>
      <c r="N51" s="24"/>
      <c r="O51" s="26" t="s">
        <v>31</v>
      </c>
      <c r="P51" s="26"/>
      <c r="Q51" s="26"/>
      <c r="R51" s="26"/>
      <c r="S51" s="24" t="s">
        <v>32</v>
      </c>
      <c r="T51" s="24"/>
      <c r="U51" s="24"/>
      <c r="V51" s="24"/>
      <c r="W51" s="26" t="s">
        <v>33</v>
      </c>
      <c r="X51" s="26"/>
      <c r="Y51" s="26"/>
      <c r="Z51" s="26"/>
      <c r="AA51" s="24" t="s">
        <v>34</v>
      </c>
      <c r="AB51" s="24"/>
      <c r="AC51" s="24"/>
      <c r="AD51" s="24"/>
      <c r="AE51" s="26" t="s">
        <v>35</v>
      </c>
      <c r="AF51" s="26"/>
      <c r="AG51" s="26"/>
      <c r="AH51" s="26"/>
      <c r="AI51" s="24" t="s">
        <v>36</v>
      </c>
      <c r="AJ51" s="24"/>
      <c r="AK51" s="24"/>
      <c r="AL51" s="24"/>
    </row>
    <row r="52" spans="1:38" x14ac:dyDescent="0.25">
      <c r="H52" t="s">
        <v>45</v>
      </c>
      <c r="J52" s="8" t="s">
        <v>41</v>
      </c>
      <c r="K52" s="25" t="s">
        <v>41</v>
      </c>
      <c r="L52" s="25"/>
      <c r="M52" s="27" t="s">
        <v>38</v>
      </c>
      <c r="N52" s="27"/>
      <c r="O52" s="28" t="s">
        <v>41</v>
      </c>
      <c r="P52" s="28"/>
      <c r="Q52" s="26" t="s">
        <v>38</v>
      </c>
      <c r="R52" s="26"/>
      <c r="S52" s="25" t="s">
        <v>41</v>
      </c>
      <c r="T52" s="25"/>
      <c r="U52" s="24" t="s">
        <v>38</v>
      </c>
      <c r="V52" s="24"/>
      <c r="W52" s="28" t="s">
        <v>41</v>
      </c>
      <c r="X52" s="28"/>
      <c r="Y52" s="26" t="s">
        <v>38</v>
      </c>
      <c r="Z52" s="26"/>
      <c r="AA52" s="25" t="s">
        <v>41</v>
      </c>
      <c r="AB52" s="25"/>
      <c r="AC52" s="24" t="s">
        <v>38</v>
      </c>
      <c r="AD52" s="24"/>
      <c r="AE52" s="28" t="s">
        <v>41</v>
      </c>
      <c r="AF52" s="28"/>
      <c r="AG52" s="26" t="s">
        <v>38</v>
      </c>
      <c r="AH52" s="26"/>
      <c r="AI52" s="25" t="s">
        <v>41</v>
      </c>
      <c r="AJ52" s="25"/>
      <c r="AK52" s="24" t="s">
        <v>38</v>
      </c>
      <c r="AL52" s="24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29" t="s">
        <v>61</v>
      </c>
      <c r="C54" s="29" t="s">
        <v>38</v>
      </c>
      <c r="D54" s="29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0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9.9999999999999995E-7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29"/>
      <c r="C55" t="s">
        <v>39</v>
      </c>
      <c r="D55" t="s">
        <v>21</v>
      </c>
      <c r="I55">
        <v>1</v>
      </c>
    </row>
    <row r="56" spans="1:38" x14ac:dyDescent="0.25">
      <c r="A56" t="s">
        <v>34</v>
      </c>
      <c r="B56">
        <f>AB65</f>
        <v>2050.4728571428536</v>
      </c>
      <c r="C56">
        <f>AC65</f>
        <v>10.111211571428571</v>
      </c>
      <c r="D56">
        <f>AD65</f>
        <v>30.204031285714287</v>
      </c>
      <c r="I56">
        <v>2</v>
      </c>
      <c r="J56" s="6">
        <v>1.0774630000000001</v>
      </c>
      <c r="K56" s="10">
        <v>1.076816</v>
      </c>
      <c r="L56" s="14">
        <f t="shared" ref="L56:L64" si="28">IF(K56="","",IF($J56="","",(K56-$J56)*100000))</f>
        <v>-64.700000000006412</v>
      </c>
      <c r="M56" s="19">
        <v>0.36717699999999998</v>
      </c>
      <c r="N56" s="19">
        <v>1.0288349999999999</v>
      </c>
      <c r="O56" s="12">
        <v>1.0770789999999999</v>
      </c>
      <c r="P56" s="17">
        <f t="shared" ref="P56:P64" si="29">IF(O56="","",IF($J56="","",(O56-$J56)*100000))</f>
        <v>-38.400000000016199</v>
      </c>
      <c r="Q56" s="22">
        <v>0.22025500000000001</v>
      </c>
      <c r="R56" s="22">
        <v>0.60431999999999997</v>
      </c>
      <c r="S56" s="10">
        <v>1.0771170000000001</v>
      </c>
      <c r="T56" s="14">
        <f t="shared" ref="T56:T64" si="30">IF(S56="","",IF($J56="","",(S56-$J56)*100000))</f>
        <v>-34.599999999995745</v>
      </c>
      <c r="U56" s="19">
        <v>0.18044099999999999</v>
      </c>
      <c r="V56" s="19">
        <v>0.46657799999999999</v>
      </c>
      <c r="W56" s="12">
        <v>1.0771200000000001</v>
      </c>
      <c r="X56" s="17">
        <f t="shared" ref="X56:X64" si="31">IF(W56="","",IF($J56="","",(W56-$J56)*100000))</f>
        <v>-34.299999999998221</v>
      </c>
      <c r="Y56" s="22">
        <v>0.17444100000000001</v>
      </c>
      <c r="Z56" s="22">
        <v>0.45677099999999998</v>
      </c>
      <c r="AA56" s="10">
        <v>1.0693569999999999</v>
      </c>
      <c r="AB56" s="14">
        <f t="shared" ref="AB56:AB64" si="32">IF(AA56="","",IF($J56="","",(AA56-$J56)*100000))</f>
        <v>-810.60000000001685</v>
      </c>
      <c r="AC56" s="19">
        <v>4.7484679999999999</v>
      </c>
      <c r="AD56" s="19">
        <v>12.696305000000001</v>
      </c>
      <c r="AE56" s="12">
        <v>1.0739829999999999</v>
      </c>
      <c r="AF56" s="17">
        <f t="shared" ref="AF56:AF64" si="33">IF(AE56="","",IF($J56="","",(AE56-$J56)*100000))</f>
        <v>-348.00000000001495</v>
      </c>
      <c r="AG56" s="22">
        <v>2.0081169999999999</v>
      </c>
      <c r="AH56" s="22">
        <v>5.459015</v>
      </c>
      <c r="AI56" s="10">
        <v>1.075728</v>
      </c>
      <c r="AJ56" s="14">
        <f t="shared" ref="AJ56:AJ64" si="34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>
        <f>AF65</f>
        <v>538.92999999999461</v>
      </c>
      <c r="C57">
        <f>AG65</f>
        <v>2.686598</v>
      </c>
      <c r="D57">
        <f>AH65</f>
        <v>8.1150185714285712</v>
      </c>
      <c r="I57">
        <v>3</v>
      </c>
      <c r="J57" s="6">
        <v>1.0859741000000001</v>
      </c>
      <c r="K57" s="10">
        <v>1.0868439999999999</v>
      </c>
      <c r="L57" s="14">
        <f t="shared" si="28"/>
        <v>86.989999999986793</v>
      </c>
      <c r="M57" s="19">
        <v>0.49946099999999999</v>
      </c>
      <c r="N57" s="19">
        <v>1.461875</v>
      </c>
      <c r="O57" s="12">
        <v>1.087188</v>
      </c>
      <c r="P57" s="17">
        <f t="shared" si="29"/>
        <v>121.38999999999899</v>
      </c>
      <c r="Q57" s="22">
        <v>0.31788499999999997</v>
      </c>
      <c r="R57" s="22">
        <v>0.90566500000000005</v>
      </c>
      <c r="S57" s="10">
        <v>1.087251</v>
      </c>
      <c r="T57" s="14">
        <f t="shared" si="30"/>
        <v>127.68999999999141</v>
      </c>
      <c r="U57" s="19">
        <v>0.26399699999999998</v>
      </c>
      <c r="V57" s="19">
        <v>0.73342799999999997</v>
      </c>
      <c r="W57" s="12">
        <v>1.0872569999999999</v>
      </c>
      <c r="X57" s="17">
        <f t="shared" si="31"/>
        <v>128.28999999998646</v>
      </c>
      <c r="Y57" s="22">
        <v>0.25626500000000002</v>
      </c>
      <c r="Z57" s="22">
        <v>0.722329</v>
      </c>
      <c r="AA57" s="10">
        <v>1.074082</v>
      </c>
      <c r="AB57" s="14">
        <f t="shared" si="32"/>
        <v>-1189.2100000000073</v>
      </c>
      <c r="AC57" s="19">
        <v>7.7146749999999997</v>
      </c>
      <c r="AD57" s="19">
        <v>21.297642</v>
      </c>
      <c r="AE57" s="12">
        <v>1.082795</v>
      </c>
      <c r="AF57" s="17">
        <f t="shared" si="33"/>
        <v>-317.91000000001014</v>
      </c>
      <c r="AG57" s="22">
        <v>2.7272409999999998</v>
      </c>
      <c r="AH57" s="22">
        <v>7.6989999999999998</v>
      </c>
      <c r="AI57" s="10">
        <v>1.0859620000000001</v>
      </c>
      <c r="AJ57" s="14">
        <f t="shared" si="34"/>
        <v>-1.2099999999959365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>
        <f>AJ65</f>
        <v>142.44428571427952</v>
      </c>
      <c r="C58">
        <f>AK65</f>
        <v>0.80957771428571423</v>
      </c>
      <c r="D58">
        <f>AL65</f>
        <v>2.412903</v>
      </c>
      <c r="I58">
        <v>4</v>
      </c>
      <c r="J58" s="6">
        <v>1.0991919999999999</v>
      </c>
      <c r="K58" s="10">
        <v>1.0980529999999999</v>
      </c>
      <c r="L58" s="14">
        <f t="shared" si="28"/>
        <v>-113.90000000000012</v>
      </c>
      <c r="M58" s="19">
        <v>0.57973600000000003</v>
      </c>
      <c r="N58" s="19">
        <v>1.7655510000000001</v>
      </c>
      <c r="O58" s="12">
        <v>1.0984309999999999</v>
      </c>
      <c r="P58" s="17">
        <f t="shared" si="29"/>
        <v>-76.10000000000116</v>
      </c>
      <c r="Q58" s="22">
        <v>0.39170899999999997</v>
      </c>
      <c r="R58" s="22">
        <v>1.1547959999999999</v>
      </c>
      <c r="S58" s="10">
        <v>1.098516</v>
      </c>
      <c r="T58" s="14">
        <f t="shared" si="30"/>
        <v>-67.59999999998989</v>
      </c>
      <c r="U58" s="19">
        <v>0.32907999999999998</v>
      </c>
      <c r="V58" s="19">
        <v>0.96251100000000001</v>
      </c>
      <c r="W58" s="12">
        <v>1.0985240000000001</v>
      </c>
      <c r="X58" s="17">
        <f t="shared" si="31"/>
        <v>-66.799999999989097</v>
      </c>
      <c r="Y58" s="22">
        <v>0.32035799999999998</v>
      </c>
      <c r="Z58" s="22">
        <v>0.95041299999999995</v>
      </c>
      <c r="AA58" s="10">
        <v>1.0800110000000001</v>
      </c>
      <c r="AB58" s="14">
        <f t="shared" si="32"/>
        <v>-1918.0999999999892</v>
      </c>
      <c r="AC58" s="19">
        <v>10.326418</v>
      </c>
      <c r="AD58" s="19">
        <v>29.418975</v>
      </c>
      <c r="AE58" s="12">
        <v>1.093162</v>
      </c>
      <c r="AF58" s="17">
        <f t="shared" si="33"/>
        <v>-602.99999999999795</v>
      </c>
      <c r="AG58" s="22">
        <v>3.1170599999999999</v>
      </c>
      <c r="AH58" s="22">
        <v>9.1178139999999992</v>
      </c>
      <c r="AI58" s="10">
        <v>1.097337</v>
      </c>
      <c r="AJ58" s="14">
        <f t="shared" si="34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>
        <f>L65</f>
        <v>110.02714285714025</v>
      </c>
      <c r="C59">
        <f>M65</f>
        <v>0.51722400000000002</v>
      </c>
      <c r="D59">
        <f>N65</f>
        <v>1.629099857142857</v>
      </c>
      <c r="I59">
        <v>5</v>
      </c>
      <c r="J59" s="6">
        <v>1.1116029999999999</v>
      </c>
      <c r="K59" s="10">
        <v>1.1103289999999999</v>
      </c>
      <c r="L59" s="14">
        <f t="shared" si="28"/>
        <v>-127.39999999999974</v>
      </c>
      <c r="M59" s="19">
        <v>0.60621100000000006</v>
      </c>
      <c r="N59" s="19">
        <v>1.91516</v>
      </c>
      <c r="O59" s="12">
        <v>1.110692</v>
      </c>
      <c r="P59" s="17">
        <f t="shared" si="29"/>
        <v>-91.099999999988412</v>
      </c>
      <c r="Q59" s="22">
        <v>0.439606</v>
      </c>
      <c r="R59" s="22">
        <v>1.33806</v>
      </c>
      <c r="S59" s="10">
        <v>1.1107910000000001</v>
      </c>
      <c r="T59" s="14">
        <f t="shared" si="30"/>
        <v>-81.199999999981287</v>
      </c>
      <c r="U59" s="19">
        <v>0.37393999999999999</v>
      </c>
      <c r="V59" s="19">
        <v>1.140423</v>
      </c>
      <c r="W59" s="12">
        <v>1.1108020000000001</v>
      </c>
      <c r="X59" s="17">
        <f t="shared" si="31"/>
        <v>-80.09999999998297</v>
      </c>
      <c r="Y59" s="22">
        <v>0.36488199999999998</v>
      </c>
      <c r="Z59" s="22">
        <v>1.127348</v>
      </c>
      <c r="AA59" s="10">
        <v>1.0876030000000001</v>
      </c>
      <c r="AB59" s="14">
        <f t="shared" si="32"/>
        <v>-2399.99999999998</v>
      </c>
      <c r="AC59" s="19">
        <v>12.246286</v>
      </c>
      <c r="AD59" s="19">
        <v>36.002155000000002</v>
      </c>
      <c r="AE59" s="12">
        <v>1.1049690000000001</v>
      </c>
      <c r="AF59" s="17">
        <f t="shared" si="33"/>
        <v>-663.39999999998065</v>
      </c>
      <c r="AG59" s="22">
        <v>3.2126649999999999</v>
      </c>
      <c r="AH59" s="22">
        <v>9.7178839999999997</v>
      </c>
      <c r="AI59" s="10">
        <v>1.1097630000000001</v>
      </c>
      <c r="AJ59" s="14">
        <f t="shared" si="34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>
        <f>P65</f>
        <v>93.198571428570219</v>
      </c>
      <c r="C60">
        <f>Q65</f>
        <v>0.38910699999999998</v>
      </c>
      <c r="D60">
        <f>R65</f>
        <v>1.1974914285714287</v>
      </c>
      <c r="I60">
        <v>6</v>
      </c>
      <c r="J60" s="6">
        <v>1.1249499999999999</v>
      </c>
      <c r="K60" s="10">
        <v>1.123626</v>
      </c>
      <c r="L60" s="14">
        <f t="shared" si="28"/>
        <v>-132.3999999999881</v>
      </c>
      <c r="M60" s="19">
        <v>0.58816900000000005</v>
      </c>
      <c r="N60" s="19">
        <v>1.9183239999999999</v>
      </c>
      <c r="O60" s="12">
        <v>1.1239239999999999</v>
      </c>
      <c r="P60" s="17">
        <f t="shared" si="29"/>
        <v>-102.59999999999714</v>
      </c>
      <c r="Q60" s="22">
        <v>0.46088299999999999</v>
      </c>
      <c r="R60" s="22">
        <v>1.4467110000000001</v>
      </c>
      <c r="S60" s="10">
        <v>1.124028</v>
      </c>
      <c r="T60" s="14">
        <f t="shared" si="30"/>
        <v>-92.199999999986744</v>
      </c>
      <c r="U60" s="19">
        <v>0.39967599999999998</v>
      </c>
      <c r="V60" s="19">
        <v>1.2638860000000001</v>
      </c>
      <c r="W60" s="12">
        <v>1.124039</v>
      </c>
      <c r="X60" s="17">
        <f t="shared" si="31"/>
        <v>-91.099999999988412</v>
      </c>
      <c r="Y60" s="22">
        <v>0.39140000000000003</v>
      </c>
      <c r="Z60" s="22">
        <v>1.251598</v>
      </c>
      <c r="AA60" s="10">
        <v>1.097572</v>
      </c>
      <c r="AB60" s="14">
        <f t="shared" si="32"/>
        <v>-2737.7999999999902</v>
      </c>
      <c r="AC60" s="19">
        <v>13.120651000000001</v>
      </c>
      <c r="AD60" s="19">
        <v>39.828639000000003</v>
      </c>
      <c r="AE60" s="12">
        <v>1.1182080000000001</v>
      </c>
      <c r="AF60" s="17">
        <f t="shared" si="33"/>
        <v>-674.19999999998038</v>
      </c>
      <c r="AG60" s="22">
        <v>3.0407769999999998</v>
      </c>
      <c r="AH60" s="22">
        <v>9.4941820000000003</v>
      </c>
      <c r="AI60" s="10">
        <v>1.123205</v>
      </c>
      <c r="AJ60" s="14">
        <f t="shared" si="34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>
        <f>T65</f>
        <v>86.869999999989687</v>
      </c>
      <c r="C61">
        <f>U65</f>
        <v>0.33598514285714282</v>
      </c>
      <c r="D61">
        <f>V65</f>
        <v>1.0332215714285715</v>
      </c>
      <c r="I61">
        <v>7</v>
      </c>
      <c r="J61" s="6">
        <v>1.1392469999999999</v>
      </c>
      <c r="K61" s="10">
        <v>1.1379649999999999</v>
      </c>
      <c r="L61" s="14">
        <f t="shared" si="28"/>
        <v>-128.20000000000053</v>
      </c>
      <c r="M61" s="19">
        <v>0.53139099999999995</v>
      </c>
      <c r="N61" s="19">
        <v>1.7797909999999999</v>
      </c>
      <c r="O61" s="12">
        <v>1.138147</v>
      </c>
      <c r="P61" s="17">
        <f t="shared" si="29"/>
        <v>-109.99999999998789</v>
      </c>
      <c r="Q61" s="22">
        <v>0.45805000000000001</v>
      </c>
      <c r="R61" s="22">
        <v>1.481555</v>
      </c>
      <c r="S61" s="10">
        <v>1.1382460000000001</v>
      </c>
      <c r="T61" s="14">
        <f t="shared" si="30"/>
        <v>-100.09999999998075</v>
      </c>
      <c r="U61" s="19">
        <v>0.406804</v>
      </c>
      <c r="V61" s="19">
        <v>1.3280829999999999</v>
      </c>
      <c r="W61" s="12">
        <v>1.1382559999999999</v>
      </c>
      <c r="X61" s="17">
        <f t="shared" si="31"/>
        <v>-99.099999999996413</v>
      </c>
      <c r="Y61" s="22">
        <v>0.400115</v>
      </c>
      <c r="Z61" s="22">
        <v>1.3177989999999999</v>
      </c>
      <c r="AA61" s="10">
        <v>1.111051</v>
      </c>
      <c r="AB61" s="14">
        <f t="shared" si="32"/>
        <v>-2819.599999999989</v>
      </c>
      <c r="AC61" s="19">
        <v>12.545489</v>
      </c>
      <c r="AD61" s="19">
        <v>39.382258</v>
      </c>
      <c r="AE61" s="12">
        <v>1.132941</v>
      </c>
      <c r="AF61" s="17">
        <f t="shared" si="33"/>
        <v>-630.59999999999229</v>
      </c>
      <c r="AG61" s="22">
        <v>2.6364179999999999</v>
      </c>
      <c r="AH61" s="22">
        <v>8.4823039999999992</v>
      </c>
      <c r="AI61" s="10">
        <v>1.137699</v>
      </c>
      <c r="AJ61" s="14">
        <f t="shared" si="34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>
        <f>X65</f>
        <v>86.212857142846971</v>
      </c>
      <c r="C62">
        <f>Y65</f>
        <v>0.328621</v>
      </c>
      <c r="D62">
        <f>Z65</f>
        <v>1.0221067142857143</v>
      </c>
      <c r="I62">
        <v>8</v>
      </c>
      <c r="J62" s="6">
        <v>1.154685</v>
      </c>
      <c r="K62" s="10">
        <v>1.153519</v>
      </c>
      <c r="L62" s="14">
        <f t="shared" si="28"/>
        <v>-116.60000000000004</v>
      </c>
      <c r="M62" s="19">
        <v>0.44842300000000002</v>
      </c>
      <c r="N62" s="19">
        <v>1.5341629999999999</v>
      </c>
      <c r="O62" s="12">
        <v>1.1535569999999999</v>
      </c>
      <c r="P62" s="17">
        <f t="shared" si="29"/>
        <v>-112.80000000000179</v>
      </c>
      <c r="Q62" s="22">
        <v>0.435361</v>
      </c>
      <c r="R62" s="22">
        <v>1.451333</v>
      </c>
      <c r="S62" s="10">
        <v>1.1536379999999999</v>
      </c>
      <c r="T62" s="14">
        <f t="shared" si="30"/>
        <v>-104.70000000000201</v>
      </c>
      <c r="U62" s="19">
        <v>0.39795799999999998</v>
      </c>
      <c r="V62" s="19">
        <v>1.337642</v>
      </c>
      <c r="W62" s="12">
        <v>1.1536470000000001</v>
      </c>
      <c r="X62" s="17">
        <f t="shared" si="31"/>
        <v>-103.79999999998724</v>
      </c>
      <c r="Y62" s="22">
        <v>0.39288600000000001</v>
      </c>
      <c r="Z62" s="22">
        <v>1.328489</v>
      </c>
      <c r="AA62" s="10">
        <v>1.1299049999999999</v>
      </c>
      <c r="AB62" s="14">
        <f t="shared" si="32"/>
        <v>-2478.0000000000023</v>
      </c>
      <c r="AC62" s="19">
        <v>10.076494</v>
      </c>
      <c r="AD62" s="19">
        <v>32.802244999999999</v>
      </c>
      <c r="AE62" s="12">
        <v>1.1493310000000001</v>
      </c>
      <c r="AF62" s="17">
        <f t="shared" si="33"/>
        <v>-535.39999999998588</v>
      </c>
      <c r="AG62" s="22">
        <v>2.0639080000000001</v>
      </c>
      <c r="AH62" s="22">
        <v>6.8349310000000001</v>
      </c>
      <c r="AI62" s="10">
        <v>1.1534489999999999</v>
      </c>
      <c r="AJ62" s="14">
        <f t="shared" si="34"/>
        <v>-123.60000000000149</v>
      </c>
      <c r="AK62" s="19">
        <v>0.48138599999999998</v>
      </c>
      <c r="AL62" s="19">
        <v>1.616298</v>
      </c>
    </row>
    <row r="63" spans="1:38" x14ac:dyDescent="0.25">
      <c r="I63">
        <v>9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8"/>
        <v>0</v>
      </c>
      <c r="M64" s="19">
        <v>2.9E-5</v>
      </c>
      <c r="N64" s="19">
        <v>8.0000000000000007E-5</v>
      </c>
      <c r="O64" s="12">
        <v>1.198726</v>
      </c>
      <c r="P64" s="17">
        <f t="shared" si="29"/>
        <v>0</v>
      </c>
      <c r="Q64" s="22">
        <v>2.9E-5</v>
      </c>
      <c r="R64" s="22">
        <v>8.0000000000000007E-5</v>
      </c>
      <c r="S64" s="10">
        <v>1.198726</v>
      </c>
      <c r="T64" s="14">
        <f t="shared" si="30"/>
        <v>0</v>
      </c>
      <c r="U64" s="19">
        <v>2.9E-5</v>
      </c>
      <c r="V64" s="19">
        <v>8.0000000000000007E-5</v>
      </c>
      <c r="W64" s="12">
        <v>1.198726</v>
      </c>
      <c r="X64" s="17">
        <f t="shared" si="31"/>
        <v>0</v>
      </c>
      <c r="Y64" s="22">
        <v>8.0000000000000007E-5</v>
      </c>
      <c r="Z64" s="22">
        <v>8.0000000000000007E-5</v>
      </c>
      <c r="AA64" s="10">
        <v>1.198726</v>
      </c>
      <c r="AB64" s="14">
        <f t="shared" si="32"/>
        <v>0</v>
      </c>
      <c r="AC64" s="19">
        <v>2.9E-5</v>
      </c>
      <c r="AD64" s="19">
        <v>8.0000000000000007E-5</v>
      </c>
      <c r="AE64" s="12">
        <v>1.198726</v>
      </c>
      <c r="AF64" s="17">
        <f t="shared" si="33"/>
        <v>0</v>
      </c>
      <c r="AG64" s="22">
        <v>2.9E-5</v>
      </c>
      <c r="AH64" s="22">
        <v>8.0000000000000007E-5</v>
      </c>
      <c r="AI64" s="10">
        <v>1.198726</v>
      </c>
      <c r="AJ64" s="14">
        <f t="shared" si="34"/>
        <v>0</v>
      </c>
      <c r="AK64" s="19">
        <v>2.9E-5</v>
      </c>
      <c r="AL64" s="19">
        <v>8.0000000000000007E-5</v>
      </c>
    </row>
    <row r="65" spans="1:38" x14ac:dyDescent="0.25">
      <c r="I65" t="s">
        <v>44</v>
      </c>
      <c r="L65" s="14">
        <f t="array" ref="L65">AVERAGE(ABS(L56:L62))</f>
        <v>110.02714285714025</v>
      </c>
      <c r="M65" s="19">
        <f>M66</f>
        <v>0.51722400000000002</v>
      </c>
      <c r="N65" s="19">
        <f t="shared" ref="N65" si="35">N66</f>
        <v>1.629099857142857</v>
      </c>
      <c r="P65" s="17">
        <f t="array" ref="P65">AVERAGE(ABS(P56:P62))</f>
        <v>93.198571428570219</v>
      </c>
      <c r="Q65" s="22">
        <f>Q66</f>
        <v>0.38910699999999998</v>
      </c>
      <c r="R65" s="22">
        <f t="shared" ref="R65" si="36">R66</f>
        <v>1.1974914285714287</v>
      </c>
      <c r="T65" s="14">
        <f t="array" ref="T65">AVERAGE(ABS(T56:T62))</f>
        <v>86.869999999989687</v>
      </c>
      <c r="U65" s="19">
        <f>U66</f>
        <v>0.33598514285714282</v>
      </c>
      <c r="V65" s="19">
        <f t="shared" ref="V65" si="37">V66</f>
        <v>1.0332215714285715</v>
      </c>
      <c r="X65" s="17">
        <f t="array" ref="X65">AVERAGE(ABS(X56:X62))</f>
        <v>86.212857142846971</v>
      </c>
      <c r="Y65" s="22">
        <f>Y66</f>
        <v>0.328621</v>
      </c>
      <c r="Z65" s="22">
        <f t="shared" ref="Z65" si="38">Z66</f>
        <v>1.0221067142857143</v>
      </c>
      <c r="AB65" s="14">
        <f t="array" ref="AB65">AVERAGE(ABS(AB56:AB62))</f>
        <v>2050.4728571428536</v>
      </c>
      <c r="AC65" s="19">
        <f>AC66</f>
        <v>10.111211571428571</v>
      </c>
      <c r="AD65" s="19">
        <f t="shared" ref="AD65" si="39">AD66</f>
        <v>30.204031285714287</v>
      </c>
      <c r="AF65" s="17">
        <f t="array" ref="AF65">AVERAGE(ABS(AF56:AF62))</f>
        <v>538.92999999999461</v>
      </c>
      <c r="AG65" s="22">
        <f>AG66</f>
        <v>2.686598</v>
      </c>
      <c r="AH65" s="22">
        <f t="shared" ref="AH65" si="40">AH66</f>
        <v>8.1150185714285712</v>
      </c>
      <c r="AJ65" s="14">
        <f t="array" ref="AJ65">AVERAGE(ABS(AJ56:AJ62))</f>
        <v>142.44428571427952</v>
      </c>
      <c r="AK65" s="19">
        <f>AK66</f>
        <v>0.80957771428571423</v>
      </c>
      <c r="AL65" s="19">
        <f t="shared" ref="AL65" si="41">AL66</f>
        <v>2.412903</v>
      </c>
    </row>
    <row r="66" spans="1:38" x14ac:dyDescent="0.25">
      <c r="I66" t="s">
        <v>46</v>
      </c>
      <c r="L66" s="14">
        <f>AVERAGE(L56:L62)</f>
        <v>-85.172857142858305</v>
      </c>
      <c r="M66" s="19">
        <f>AVERAGE(M56:M62)</f>
        <v>0.51722400000000002</v>
      </c>
      <c r="N66" s="19">
        <f>AVERAGE(N56:N62)</f>
        <v>1.629099857142857</v>
      </c>
      <c r="P66" s="17">
        <f>AVERAGE(P56:P62)</f>
        <v>-58.515714285713372</v>
      </c>
      <c r="Q66" s="22">
        <f>AVERAGE(Q56:Q62)</f>
        <v>0.38910699999999998</v>
      </c>
      <c r="R66" s="22">
        <f>AVERAGE(R56:R62)</f>
        <v>1.1974914285714287</v>
      </c>
      <c r="T66" s="14">
        <f>AVERAGE(T56:T62)</f>
        <v>-50.387142857135004</v>
      </c>
      <c r="U66" s="19">
        <f>AVERAGE(U56:U62)</f>
        <v>0.33598514285714282</v>
      </c>
      <c r="V66" s="19">
        <f>AVERAGE(V56:V62)</f>
        <v>1.0332215714285715</v>
      </c>
      <c r="X66" s="17">
        <f>AVERAGE(X56:X62)</f>
        <v>-49.558571428565131</v>
      </c>
      <c r="Y66" s="22">
        <f>AVERAGE(Y56:Y62)</f>
        <v>0.328621</v>
      </c>
      <c r="Z66" s="22">
        <f>AVERAGE(Z56:Z62)</f>
        <v>1.0221067142857143</v>
      </c>
      <c r="AB66" s="14">
        <f>AVERAGE(AB56:AB62)</f>
        <v>-2050.4728571428536</v>
      </c>
      <c r="AC66" s="19">
        <f>AVERAGE(AC56:AC62)</f>
        <v>10.111211571428571</v>
      </c>
      <c r="AD66" s="19">
        <f>AVERAGE(AD56:AD62)</f>
        <v>30.204031285714287</v>
      </c>
      <c r="AF66" s="17">
        <f>AVERAGE(AF56:AF62)</f>
        <v>-538.92999999999461</v>
      </c>
      <c r="AG66" s="22">
        <f>AVERAGE(AG56:AG62)</f>
        <v>2.686598</v>
      </c>
      <c r="AH66" s="22">
        <f>AVERAGE(AH56:AH62)</f>
        <v>8.1150185714285712</v>
      </c>
      <c r="AJ66" s="14">
        <f>AVERAGE(AJ56:AJ62)</f>
        <v>-142.44428571427952</v>
      </c>
      <c r="AK66" s="19">
        <f>AVERAGE(AK56:AK62)</f>
        <v>0.80957771428571423</v>
      </c>
      <c r="AL66" s="19">
        <f>AVERAGE(AL56:AL62)</f>
        <v>2.412903</v>
      </c>
    </row>
    <row r="67" spans="1:38" x14ac:dyDescent="0.25">
      <c r="I67" t="s">
        <v>47</v>
      </c>
      <c r="L67" s="14">
        <f>STDEV(L56:L62)</f>
        <v>79.306337433662094</v>
      </c>
      <c r="P67" s="17">
        <f>STDEV(P56:P62)</f>
        <v>83.349155536039618</v>
      </c>
      <c r="T67" s="14">
        <f>STDEV(T56:T62)</f>
        <v>82.032500614949271</v>
      </c>
      <c r="X67" s="17">
        <f>STDEV(X56:X62)</f>
        <v>81.868960424271307</v>
      </c>
      <c r="AB67" s="14">
        <f>STDEV(AB56:AB62)</f>
        <v>781.61209784039227</v>
      </c>
      <c r="AF67" s="17">
        <f>STDEV(AF56:AF62)</f>
        <v>148.10788511530939</v>
      </c>
      <c r="AJ67" s="14">
        <f>STDEV(AJ56:AJ62)</f>
        <v>65.862979449038846</v>
      </c>
    </row>
    <row r="70" spans="1:38" x14ac:dyDescent="0.25">
      <c r="I70" t="s">
        <v>28</v>
      </c>
      <c r="J70" s="7" t="s">
        <v>29</v>
      </c>
      <c r="K70" s="24" t="s">
        <v>30</v>
      </c>
      <c r="L70" s="24"/>
      <c r="M70" s="24"/>
      <c r="N70" s="24"/>
      <c r="O70" s="26" t="s">
        <v>31</v>
      </c>
      <c r="P70" s="26"/>
      <c r="Q70" s="26"/>
      <c r="R70" s="26"/>
      <c r="S70" s="24" t="s">
        <v>32</v>
      </c>
      <c r="T70" s="24"/>
      <c r="U70" s="24"/>
      <c r="V70" s="24"/>
      <c r="W70" s="26" t="s">
        <v>33</v>
      </c>
      <c r="X70" s="26"/>
      <c r="Y70" s="26"/>
      <c r="Z70" s="26"/>
      <c r="AA70" s="24" t="s">
        <v>34</v>
      </c>
      <c r="AB70" s="24"/>
      <c r="AC70" s="24"/>
      <c r="AD70" s="24"/>
      <c r="AE70" s="26" t="s">
        <v>35</v>
      </c>
      <c r="AF70" s="26"/>
      <c r="AG70" s="26"/>
      <c r="AH70" s="26"/>
      <c r="AI70" s="24" t="s">
        <v>36</v>
      </c>
      <c r="AJ70" s="24"/>
      <c r="AK70" s="24"/>
      <c r="AL70" s="24"/>
    </row>
    <row r="71" spans="1:38" x14ac:dyDescent="0.25">
      <c r="H71" t="s">
        <v>63</v>
      </c>
      <c r="J71" s="8" t="s">
        <v>41</v>
      </c>
      <c r="K71" s="25" t="s">
        <v>41</v>
      </c>
      <c r="L71" s="25"/>
      <c r="M71" s="27" t="s">
        <v>38</v>
      </c>
      <c r="N71" s="27"/>
      <c r="O71" s="28" t="s">
        <v>41</v>
      </c>
      <c r="P71" s="28"/>
      <c r="Q71" s="26" t="s">
        <v>38</v>
      </c>
      <c r="R71" s="26"/>
      <c r="S71" s="25" t="s">
        <v>41</v>
      </c>
      <c r="T71" s="25"/>
      <c r="U71" s="24" t="s">
        <v>38</v>
      </c>
      <c r="V71" s="24"/>
      <c r="W71" s="28" t="s">
        <v>41</v>
      </c>
      <c r="X71" s="28"/>
      <c r="Y71" s="26" t="s">
        <v>38</v>
      </c>
      <c r="Z71" s="26"/>
      <c r="AA71" s="25" t="s">
        <v>41</v>
      </c>
      <c r="AB71" s="25"/>
      <c r="AC71" s="24" t="s">
        <v>38</v>
      </c>
      <c r="AD71" s="24"/>
      <c r="AE71" s="28" t="s">
        <v>41</v>
      </c>
      <c r="AF71" s="28"/>
      <c r="AG71" s="26" t="s">
        <v>38</v>
      </c>
      <c r="AH71" s="26"/>
      <c r="AI71" s="25" t="s">
        <v>41</v>
      </c>
      <c r="AJ71" s="25"/>
      <c r="AK71" s="24" t="s">
        <v>38</v>
      </c>
      <c r="AL71" s="24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29" t="s">
        <v>61</v>
      </c>
      <c r="C73" s="29" t="s">
        <v>38</v>
      </c>
      <c r="D73" s="29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29"/>
      <c r="C74" t="s">
        <v>39</v>
      </c>
      <c r="D74" t="s">
        <v>21</v>
      </c>
      <c r="I74">
        <v>1</v>
      </c>
    </row>
    <row r="75" spans="1:38" x14ac:dyDescent="0.25">
      <c r="A75" t="s">
        <v>34</v>
      </c>
      <c r="B75">
        <f>AB84</f>
        <v>159.34285714286506</v>
      </c>
      <c r="C75">
        <f>AC84</f>
        <v>2.5804232857142857</v>
      </c>
      <c r="D75">
        <f>AD84</f>
        <v>7.5072219999999996</v>
      </c>
      <c r="I75">
        <v>2</v>
      </c>
      <c r="J75" s="6">
        <v>1.1896549999999999</v>
      </c>
      <c r="K75" s="10">
        <v>1.1895910000000001</v>
      </c>
      <c r="L75" s="14">
        <f t="shared" ref="L75:L83" si="42">IF(K75="","",IF($J75="","",(K75-$J75)*100000))</f>
        <v>-6.3999999999841961</v>
      </c>
      <c r="M75" s="19">
        <v>8.9190000000000005E-2</v>
      </c>
      <c r="N75" s="19">
        <v>0.27682699999999999</v>
      </c>
      <c r="O75" s="12">
        <v>1.1896169999999999</v>
      </c>
      <c r="P75" s="17">
        <f t="shared" ref="P75:P83" si="43">IF(O75="","",IF($J75="","",(O75-$J75)*100000))</f>
        <v>-3.7999999999982492</v>
      </c>
      <c r="Q75" s="22">
        <v>5.1236999999999998E-2</v>
      </c>
      <c r="R75" s="22">
        <v>0.14486099999999999</v>
      </c>
      <c r="S75" s="10">
        <v>1.189622</v>
      </c>
      <c r="T75" s="14">
        <f t="shared" ref="T75:T83" si="44">IF(S75="","",IF($J75="","",(S75-$J75)*100000))</f>
        <v>-3.2999999999949736</v>
      </c>
      <c r="U75" s="19">
        <v>4.5037000000000001E-2</v>
      </c>
      <c r="V75" s="19">
        <v>0.13377500000000001</v>
      </c>
      <c r="W75" s="12">
        <v>1.1896230000000001</v>
      </c>
      <c r="X75" s="17">
        <f t="shared" ref="X75:X83" si="45">IF(W75="","",IF($J75="","",(W75-$J75)*100000))</f>
        <v>-3.1999999999809958</v>
      </c>
      <c r="Y75" s="22">
        <v>4.4356E-2</v>
      </c>
      <c r="Z75" s="22">
        <v>0.13242699999999999</v>
      </c>
      <c r="AA75" s="10">
        <v>1.1889479999999999</v>
      </c>
      <c r="AB75" s="14">
        <f t="shared" ref="AB75:AB83" si="46">IF(AA75="","",IF($J75="","",(AA75-$J75)*100000))</f>
        <v>-70.700000000001324</v>
      </c>
      <c r="AC75" s="19">
        <v>1.155964</v>
      </c>
      <c r="AD75" s="19">
        <v>3.571288</v>
      </c>
      <c r="AE75" s="12">
        <v>1.189349</v>
      </c>
      <c r="AF75" s="17">
        <f t="shared" ref="AF75:AF83" si="47">IF(AE75="","",IF($J75="","",(AE75-$J75)*100000))</f>
        <v>-30.599999999991745</v>
      </c>
      <c r="AG75" s="22">
        <v>0.48783799999999999</v>
      </c>
      <c r="AH75" s="22">
        <v>1.5164120000000001</v>
      </c>
      <c r="AI75" s="10">
        <v>1.1894940000000001</v>
      </c>
      <c r="AJ75" s="14">
        <f t="shared" ref="AJ75:AJ83" si="48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>
        <f>AF84</f>
        <v>44.600000000004158</v>
      </c>
      <c r="C76">
        <f>AG84</f>
        <v>0.69782757142857132</v>
      </c>
      <c r="D76">
        <f>AH84</f>
        <v>2.0249447142857142</v>
      </c>
      <c r="I76">
        <v>3</v>
      </c>
      <c r="J76" s="6">
        <v>1.19048</v>
      </c>
      <c r="K76" s="10">
        <v>1.190394</v>
      </c>
      <c r="L76" s="14">
        <f t="shared" si="42"/>
        <v>-8.6000000000030496</v>
      </c>
      <c r="M76" s="19">
        <v>0.120324</v>
      </c>
      <c r="N76" s="19">
        <v>0.36735899999999999</v>
      </c>
      <c r="O76" s="12">
        <v>1.1904269999999999</v>
      </c>
      <c r="P76" s="17">
        <f t="shared" si="43"/>
        <v>-5.300000000008076</v>
      </c>
      <c r="Q76" s="22">
        <v>7.2467000000000004E-2</v>
      </c>
      <c r="R76" s="22">
        <v>0.19863800000000001</v>
      </c>
      <c r="S76" s="10">
        <v>1.1904349999999999</v>
      </c>
      <c r="T76" s="14">
        <f t="shared" si="44"/>
        <v>-4.500000000007276</v>
      </c>
      <c r="U76" s="19">
        <v>6.3041E-2</v>
      </c>
      <c r="V76" s="19">
        <v>0.183</v>
      </c>
      <c r="W76" s="12">
        <v>1.190436</v>
      </c>
      <c r="X76" s="17">
        <f t="shared" si="45"/>
        <v>-4.3999999999932982</v>
      </c>
      <c r="Y76" s="22">
        <v>6.1984999999999998E-2</v>
      </c>
      <c r="Z76" s="22">
        <v>0.180954</v>
      </c>
      <c r="AA76" s="10">
        <v>1.1893419999999999</v>
      </c>
      <c r="AB76" s="14">
        <f t="shared" si="46"/>
        <v>-113.80000000000834</v>
      </c>
      <c r="AC76" s="19">
        <v>1.862168</v>
      </c>
      <c r="AD76" s="19">
        <v>5.6655899999999999</v>
      </c>
      <c r="AE76" s="12">
        <v>1.1900649999999999</v>
      </c>
      <c r="AF76" s="17">
        <f t="shared" si="47"/>
        <v>-41.500000000005421</v>
      </c>
      <c r="AG76" s="22">
        <v>0.65967299999999995</v>
      </c>
      <c r="AH76" s="22">
        <v>2.006856</v>
      </c>
      <c r="AI76" s="10">
        <v>1.190315</v>
      </c>
      <c r="AJ76" s="14">
        <f t="shared" si="48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>
        <f>AJ84</f>
        <v>15.000000000003107</v>
      </c>
      <c r="C77">
        <f>AK84</f>
        <v>0.21673528571428571</v>
      </c>
      <c r="D77">
        <f>AL84</f>
        <v>0.64547471428571424</v>
      </c>
      <c r="I77">
        <v>4</v>
      </c>
      <c r="J77" s="6">
        <v>1.1913530000000001</v>
      </c>
      <c r="K77" s="10">
        <v>1.1912529999999999</v>
      </c>
      <c r="L77" s="14">
        <f t="shared" si="42"/>
        <v>-10.000000000021103</v>
      </c>
      <c r="M77" s="19">
        <v>0.14172199999999999</v>
      </c>
      <c r="N77" s="19">
        <v>0.42628300000000002</v>
      </c>
      <c r="O77" s="12">
        <v>1.191289</v>
      </c>
      <c r="P77" s="17">
        <f t="shared" si="43"/>
        <v>-6.4000000000064006</v>
      </c>
      <c r="Q77" s="22">
        <v>9.0634999999999993E-2</v>
      </c>
      <c r="R77" s="22">
        <v>0.24287400000000001</v>
      </c>
      <c r="S77" s="10">
        <v>1.1912990000000001</v>
      </c>
      <c r="T77" s="14">
        <f t="shared" si="44"/>
        <v>-5.3999999999998494</v>
      </c>
      <c r="U77" s="19">
        <v>7.8807000000000002E-2</v>
      </c>
      <c r="V77" s="19">
        <v>0.223963</v>
      </c>
      <c r="W77" s="12">
        <v>1.1913</v>
      </c>
      <c r="X77" s="17">
        <f t="shared" si="45"/>
        <v>-5.300000000008076</v>
      </c>
      <c r="Y77" s="22">
        <v>7.7451999999999993E-2</v>
      </c>
      <c r="Z77" s="22">
        <v>0.22137299999999999</v>
      </c>
      <c r="AA77" s="10">
        <v>1.1898249999999999</v>
      </c>
      <c r="AB77" s="14">
        <f t="shared" si="46"/>
        <v>-152.80000000001959</v>
      </c>
      <c r="AC77" s="19">
        <v>2.4981900000000001</v>
      </c>
      <c r="AD77" s="19">
        <v>7.4775049999999998</v>
      </c>
      <c r="AE77" s="12">
        <v>1.1908700000000001</v>
      </c>
      <c r="AF77" s="17">
        <f t="shared" si="47"/>
        <v>-48.30000000000112</v>
      </c>
      <c r="AG77" s="22">
        <v>0.76296399999999998</v>
      </c>
      <c r="AH77" s="22">
        <v>2.2697929999999999</v>
      </c>
      <c r="AI77" s="10">
        <v>1.191187</v>
      </c>
      <c r="AJ77" s="14">
        <f t="shared" si="48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>
        <f>L84</f>
        <v>9.6000000000032575</v>
      </c>
      <c r="C78">
        <f>M84</f>
        <v>0.13566042857142857</v>
      </c>
      <c r="D78">
        <f>N84</f>
        <v>0.39961128571428567</v>
      </c>
      <c r="I78">
        <v>5</v>
      </c>
      <c r="J78" s="6">
        <v>1.1922710000000001</v>
      </c>
      <c r="K78" s="10">
        <v>1.1921619999999999</v>
      </c>
      <c r="L78" s="14">
        <f t="shared" si="42"/>
        <v>-10.900000000013677</v>
      </c>
      <c r="M78" s="19">
        <v>0.153863</v>
      </c>
      <c r="N78" s="19">
        <v>0.45602999999999999</v>
      </c>
      <c r="O78" s="12">
        <v>1.1921980000000001</v>
      </c>
      <c r="P78" s="17">
        <f t="shared" si="43"/>
        <v>-7.299999999998974</v>
      </c>
      <c r="Q78" s="22">
        <v>0.105425</v>
      </c>
      <c r="R78" s="22">
        <v>0.27858100000000002</v>
      </c>
      <c r="S78" s="10">
        <v>1.1922079999999999</v>
      </c>
      <c r="T78" s="14">
        <f t="shared" si="44"/>
        <v>-6.3000000000146272</v>
      </c>
      <c r="U78" s="19">
        <v>9.2161999999999994E-2</v>
      </c>
      <c r="V78" s="19">
        <v>0.25741199999999997</v>
      </c>
      <c r="W78" s="12">
        <v>1.19221</v>
      </c>
      <c r="X78" s="17">
        <f t="shared" si="45"/>
        <v>-6.1000000000088761</v>
      </c>
      <c r="Y78" s="22">
        <v>9.0353000000000003E-2</v>
      </c>
      <c r="Z78" s="22">
        <v>0.25418200000000002</v>
      </c>
      <c r="AA78" s="10">
        <v>1.1904250000000001</v>
      </c>
      <c r="AB78" s="14">
        <f t="shared" si="46"/>
        <v>-184.60000000000144</v>
      </c>
      <c r="AC78" s="19">
        <v>3.0061559999999998</v>
      </c>
      <c r="AD78" s="19">
        <v>8.8436830000000004</v>
      </c>
      <c r="AE78" s="12">
        <v>1.191754</v>
      </c>
      <c r="AF78" s="17">
        <f t="shared" si="47"/>
        <v>-51.700000000010071</v>
      </c>
      <c r="AG78" s="22">
        <v>0.80903000000000003</v>
      </c>
      <c r="AH78" s="22">
        <v>2.3534380000000001</v>
      </c>
      <c r="AI78" s="10">
        <v>1.1921079999999999</v>
      </c>
      <c r="AJ78" s="14">
        <f t="shared" si="48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>
        <f>P84</f>
        <v>6.9000000000033319</v>
      </c>
      <c r="C79">
        <f>Q84</f>
        <v>9.8621857142857136E-2</v>
      </c>
      <c r="D79">
        <f>R84</f>
        <v>0.26267099999999999</v>
      </c>
      <c r="I79">
        <v>6</v>
      </c>
      <c r="J79" s="6">
        <v>1.193238</v>
      </c>
      <c r="K79" s="10">
        <v>1.193127</v>
      </c>
      <c r="L79" s="14">
        <f t="shared" si="42"/>
        <v>-11.099999999997223</v>
      </c>
      <c r="M79" s="19">
        <v>0.15673500000000001</v>
      </c>
      <c r="N79" s="19">
        <v>0.45676499999999998</v>
      </c>
      <c r="O79" s="12">
        <v>1.193157</v>
      </c>
      <c r="P79" s="17">
        <f t="shared" si="43"/>
        <v>-8.099999999999774</v>
      </c>
      <c r="Q79" s="22">
        <v>0.11683499999999999</v>
      </c>
      <c r="R79" s="22">
        <v>0.306365</v>
      </c>
      <c r="S79" s="10">
        <v>1.193168</v>
      </c>
      <c r="T79" s="14">
        <f t="shared" si="44"/>
        <v>-7.0000000000014495</v>
      </c>
      <c r="U79" s="19">
        <v>0.103126</v>
      </c>
      <c r="V79" s="19">
        <v>0.28386800000000001</v>
      </c>
      <c r="W79" s="12">
        <v>1.1931689999999999</v>
      </c>
      <c r="X79" s="17">
        <f t="shared" si="45"/>
        <v>-6.9000000000096762</v>
      </c>
      <c r="Y79" s="22">
        <v>0.10152</v>
      </c>
      <c r="Z79" s="22">
        <v>0.28079799999999999</v>
      </c>
      <c r="AA79" s="10">
        <v>1.19119</v>
      </c>
      <c r="AB79" s="14">
        <f t="shared" si="46"/>
        <v>-204.80000000000499</v>
      </c>
      <c r="AC79" s="19">
        <v>3.3179910000000001</v>
      </c>
      <c r="AD79" s="19">
        <v>9.5808499999999999</v>
      </c>
      <c r="AE79" s="12">
        <v>1.192723</v>
      </c>
      <c r="AF79" s="17">
        <f t="shared" si="47"/>
        <v>-51.50000000000432</v>
      </c>
      <c r="AG79" s="22">
        <v>0.80117400000000005</v>
      </c>
      <c r="AH79" s="22">
        <v>2.2780999999999998</v>
      </c>
      <c r="AI79" s="10">
        <v>1.193085</v>
      </c>
      <c r="AJ79" s="14">
        <f t="shared" si="48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>
        <f>T84</f>
        <v>6.0142857142889534</v>
      </c>
      <c r="C80">
        <f>U84</f>
        <v>8.7456000000000006E-2</v>
      </c>
      <c r="D80">
        <f>V84</f>
        <v>0.24376728571428577</v>
      </c>
      <c r="I80">
        <v>7</v>
      </c>
      <c r="J80" s="6">
        <v>1.194266</v>
      </c>
      <c r="K80" s="10">
        <v>1.1941600000000001</v>
      </c>
      <c r="L80" s="14">
        <f t="shared" si="42"/>
        <v>-10.599999999993948</v>
      </c>
      <c r="M80" s="19">
        <v>0.150369</v>
      </c>
      <c r="N80" s="19">
        <v>0.42982100000000001</v>
      </c>
      <c r="O80" s="12">
        <v>1.19418</v>
      </c>
      <c r="P80" s="17">
        <f t="shared" si="43"/>
        <v>-8.6000000000030496</v>
      </c>
      <c r="Q80" s="22">
        <v>0.124615</v>
      </c>
      <c r="R80" s="22">
        <v>0.32671299999999998</v>
      </c>
      <c r="S80" s="10">
        <v>1.1941900000000001</v>
      </c>
      <c r="T80" s="14">
        <f t="shared" si="44"/>
        <v>-7.5999999999964984</v>
      </c>
      <c r="U80" s="19">
        <v>0.111694</v>
      </c>
      <c r="V80" s="19">
        <v>0.30423699999999998</v>
      </c>
      <c r="W80" s="12">
        <v>1.194191</v>
      </c>
      <c r="X80" s="17">
        <f t="shared" si="45"/>
        <v>-7.5000000000047251</v>
      </c>
      <c r="Y80" s="22">
        <v>0.11011</v>
      </c>
      <c r="Z80" s="22">
        <v>0.30122700000000002</v>
      </c>
      <c r="AA80" s="10">
        <v>1.192194</v>
      </c>
      <c r="AB80" s="14">
        <f t="shared" si="46"/>
        <v>-207.20000000000738</v>
      </c>
      <c r="AC80" s="19">
        <v>3.3327789999999999</v>
      </c>
      <c r="AD80" s="19">
        <v>9.4276979999999995</v>
      </c>
      <c r="AE80" s="12">
        <v>1.1937880000000001</v>
      </c>
      <c r="AF80" s="17">
        <f t="shared" si="47"/>
        <v>-47.799999999997844</v>
      </c>
      <c r="AG80" s="22">
        <v>0.73860099999999995</v>
      </c>
      <c r="AH80" s="22">
        <v>2.0520610000000001</v>
      </c>
      <c r="AI80" s="10">
        <v>1.1941310000000001</v>
      </c>
      <c r="AJ80" s="14">
        <f t="shared" si="48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>
        <f>X84</f>
        <v>5.900000000003125</v>
      </c>
      <c r="C81">
        <f>Y84</f>
        <v>8.611314285714286E-2</v>
      </c>
      <c r="D81">
        <f>Z84</f>
        <v>0.24121985714285715</v>
      </c>
      <c r="I81">
        <v>8</v>
      </c>
      <c r="J81" s="6">
        <v>1.1953830000000001</v>
      </c>
      <c r="K81" s="10">
        <v>1.195287</v>
      </c>
      <c r="L81" s="14">
        <f t="shared" si="42"/>
        <v>-9.6000000000096009</v>
      </c>
      <c r="M81" s="19">
        <v>0.13741999999999999</v>
      </c>
      <c r="N81" s="19">
        <v>0.38419399999999998</v>
      </c>
      <c r="O81" s="12">
        <v>1.195295</v>
      </c>
      <c r="P81" s="17">
        <f t="shared" si="43"/>
        <v>-8.8000000000088008</v>
      </c>
      <c r="Q81" s="22">
        <v>0.129139</v>
      </c>
      <c r="R81" s="22">
        <v>0.340665</v>
      </c>
      <c r="S81" s="10">
        <v>1.195303</v>
      </c>
      <c r="T81" s="14">
        <f t="shared" si="44"/>
        <v>-8.0000000000080007</v>
      </c>
      <c r="U81" s="19">
        <v>0.118325</v>
      </c>
      <c r="V81" s="19">
        <v>0.32011600000000001</v>
      </c>
      <c r="W81" s="12">
        <v>1.1953039999999999</v>
      </c>
      <c r="X81" s="17">
        <f t="shared" si="45"/>
        <v>-7.9000000000162274</v>
      </c>
      <c r="Y81" s="22">
        <v>0.117016</v>
      </c>
      <c r="Z81" s="22">
        <v>0.31757800000000003</v>
      </c>
      <c r="AA81" s="10">
        <v>1.193568</v>
      </c>
      <c r="AB81" s="14">
        <f t="shared" si="46"/>
        <v>-181.50000000001222</v>
      </c>
      <c r="AC81" s="19">
        <v>2.8897149999999998</v>
      </c>
      <c r="AD81" s="19">
        <v>7.9839399999999996</v>
      </c>
      <c r="AE81" s="12">
        <v>1.1949749999999999</v>
      </c>
      <c r="AF81" s="17">
        <f t="shared" si="47"/>
        <v>-40.800000000018599</v>
      </c>
      <c r="AG81" s="22">
        <v>0.62551299999999999</v>
      </c>
      <c r="AH81" s="22">
        <v>1.697953</v>
      </c>
      <c r="AI81" s="10">
        <v>1.195276</v>
      </c>
      <c r="AJ81" s="14">
        <f t="shared" si="48"/>
        <v>-10.700000000007925</v>
      </c>
      <c r="AK81" s="19">
        <v>0.15254599999999999</v>
      </c>
      <c r="AL81" s="19">
        <v>0.42964999999999998</v>
      </c>
    </row>
    <row r="82" spans="1:38" x14ac:dyDescent="0.25">
      <c r="I82">
        <v>9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42"/>
        <v>0</v>
      </c>
      <c r="M83" s="19">
        <v>2.9E-5</v>
      </c>
      <c r="N83" s="19">
        <v>8.0000000000000007E-5</v>
      </c>
      <c r="O83" s="12">
        <v>1.198726</v>
      </c>
      <c r="P83" s="17">
        <f t="shared" si="43"/>
        <v>0</v>
      </c>
      <c r="Q83" s="22">
        <v>2.9E-5</v>
      </c>
      <c r="R83" s="22">
        <v>8.0000000000000007E-5</v>
      </c>
      <c r="S83" s="10">
        <v>1.198726</v>
      </c>
      <c r="T83" s="14">
        <f t="shared" si="44"/>
        <v>0</v>
      </c>
      <c r="U83" s="19">
        <v>2.9E-5</v>
      </c>
      <c r="V83" s="19">
        <v>8.0000000000000007E-5</v>
      </c>
      <c r="W83" s="12">
        <v>1.198726</v>
      </c>
      <c r="X83" s="17">
        <f t="shared" si="45"/>
        <v>0</v>
      </c>
      <c r="Y83" s="22">
        <v>2.9E-5</v>
      </c>
      <c r="Z83" s="22">
        <v>8.0000000000000007E-5</v>
      </c>
      <c r="AA83" s="10">
        <v>1.198726</v>
      </c>
      <c r="AB83" s="14">
        <f t="shared" si="46"/>
        <v>0</v>
      </c>
      <c r="AC83" s="19">
        <v>2.9E-5</v>
      </c>
      <c r="AD83" s="19">
        <v>8.0000000000000007E-5</v>
      </c>
      <c r="AE83" s="12">
        <v>1.198726</v>
      </c>
      <c r="AF83" s="17">
        <f t="shared" si="47"/>
        <v>0</v>
      </c>
      <c r="AG83" s="22">
        <v>2.9E-5</v>
      </c>
      <c r="AH83" s="22">
        <v>8.0000000000000007E-5</v>
      </c>
      <c r="AI83" s="10">
        <v>1.198726</v>
      </c>
      <c r="AJ83" s="14">
        <f t="shared" si="48"/>
        <v>0</v>
      </c>
      <c r="AK83" s="19">
        <v>2.9E-5</v>
      </c>
      <c r="AL83" s="19">
        <v>8.0000000000000007E-5</v>
      </c>
    </row>
    <row r="84" spans="1:38" x14ac:dyDescent="0.25">
      <c r="I84" t="s">
        <v>44</v>
      </c>
      <c r="L84" s="14">
        <f t="array" ref="L84">AVERAGE(ABS(L75:L81))</f>
        <v>9.6000000000032575</v>
      </c>
      <c r="M84" s="19">
        <f>M85</f>
        <v>0.13566042857142857</v>
      </c>
      <c r="N84" s="19">
        <f t="shared" ref="N84" si="49">N85</f>
        <v>0.39961128571428567</v>
      </c>
      <c r="P84" s="17">
        <f t="array" ref="P84">AVERAGE(ABS(P75:P81))</f>
        <v>6.9000000000033319</v>
      </c>
      <c r="Q84" s="22">
        <f>Q85</f>
        <v>9.8621857142857136E-2</v>
      </c>
      <c r="R84" s="22">
        <f t="shared" ref="R84" si="50">R85</f>
        <v>0.26267099999999999</v>
      </c>
      <c r="T84" s="14">
        <f t="array" ref="T84">AVERAGE(ABS(T75:T81))</f>
        <v>6.0142857142889534</v>
      </c>
      <c r="U84" s="19">
        <f>U85</f>
        <v>8.7456000000000006E-2</v>
      </c>
      <c r="V84" s="19">
        <f t="shared" ref="V84" si="51">V85</f>
        <v>0.24376728571428577</v>
      </c>
      <c r="X84" s="17">
        <f t="array" ref="X84">AVERAGE(ABS(X75:X81))</f>
        <v>5.900000000003125</v>
      </c>
      <c r="Y84" s="22">
        <f>Y85</f>
        <v>8.611314285714286E-2</v>
      </c>
      <c r="Z84" s="22">
        <f t="shared" ref="Z84" si="52">Z85</f>
        <v>0.24121985714285715</v>
      </c>
      <c r="AB84" s="14">
        <f t="array" ref="AB84">AVERAGE(ABS(AB75:AB81))</f>
        <v>159.34285714286506</v>
      </c>
      <c r="AC84" s="19">
        <f>AC85</f>
        <v>2.5804232857142857</v>
      </c>
      <c r="AD84" s="19">
        <f t="shared" ref="AD84" si="53">AD85</f>
        <v>7.5072219999999996</v>
      </c>
      <c r="AF84" s="17">
        <f t="array" ref="AF84">AVERAGE(ABS(AF75:AF81))</f>
        <v>44.600000000004158</v>
      </c>
      <c r="AG84" s="22">
        <f>AG85</f>
        <v>0.69782757142857132</v>
      </c>
      <c r="AH84" s="22">
        <f t="shared" ref="AH84" si="54">AH85</f>
        <v>2.0249447142857142</v>
      </c>
      <c r="AJ84" s="14">
        <f t="array" ref="AJ84">AVERAGE(ABS(AJ75:AJ81))</f>
        <v>15.000000000003107</v>
      </c>
      <c r="AK84" s="19">
        <f>AK85</f>
        <v>0.21673528571428571</v>
      </c>
      <c r="AL84" s="19">
        <f t="shared" ref="AL84" si="55">AL85</f>
        <v>0.64547471428571424</v>
      </c>
    </row>
    <row r="85" spans="1:38" x14ac:dyDescent="0.25">
      <c r="I85" t="s">
        <v>46</v>
      </c>
      <c r="L85" s="14">
        <f>AVERAGE(L75:L81)</f>
        <v>-9.6000000000032575</v>
      </c>
      <c r="M85" s="19">
        <f>AVERAGE(M75:M81)</f>
        <v>0.13566042857142857</v>
      </c>
      <c r="N85" s="19">
        <f>AVERAGE(N75:N81)</f>
        <v>0.39961128571428567</v>
      </c>
      <c r="P85" s="17">
        <f>AVERAGE(P75:P81)</f>
        <v>-6.9000000000033319</v>
      </c>
      <c r="Q85" s="22">
        <f>AVERAGE(Q75:Q81)</f>
        <v>9.8621857142857136E-2</v>
      </c>
      <c r="R85" s="22">
        <f>AVERAGE(R75:R81)</f>
        <v>0.26267099999999999</v>
      </c>
      <c r="T85" s="14">
        <f>AVERAGE(T75:T81)</f>
        <v>-6.0142857142889534</v>
      </c>
      <c r="U85" s="19">
        <f>AVERAGE(U75:U81)</f>
        <v>8.7456000000000006E-2</v>
      </c>
      <c r="V85" s="19">
        <f>AVERAGE(V75:V81)</f>
        <v>0.24376728571428577</v>
      </c>
      <c r="X85" s="17">
        <f>AVERAGE(X75:X81)</f>
        <v>-5.900000000003125</v>
      </c>
      <c r="Y85" s="22">
        <f>AVERAGE(Y75:Y81)</f>
        <v>8.611314285714286E-2</v>
      </c>
      <c r="Z85" s="22">
        <f>AVERAGE(Z75:Z81)</f>
        <v>0.24121985714285715</v>
      </c>
      <c r="AB85" s="14">
        <f>AVERAGE(AB75:AB81)</f>
        <v>-159.34285714286506</v>
      </c>
      <c r="AC85" s="19">
        <f>AVERAGE(AC75:AC81)</f>
        <v>2.5804232857142857</v>
      </c>
      <c r="AD85" s="19">
        <f>AVERAGE(AD75:AD81)</f>
        <v>7.5072219999999996</v>
      </c>
      <c r="AF85" s="17">
        <f>AVERAGE(AF75:AF81)</f>
        <v>-44.600000000004158</v>
      </c>
      <c r="AG85" s="22">
        <f>AVERAGE(AG75:AG81)</f>
        <v>0.69782757142857132</v>
      </c>
      <c r="AH85" s="22">
        <f>AVERAGE(AH75:AH81)</f>
        <v>2.0249447142857142</v>
      </c>
      <c r="AJ85" s="14">
        <f>AVERAGE(AJ75:AJ81)</f>
        <v>-15.000000000003107</v>
      </c>
      <c r="AK85" s="19">
        <f>AVERAGE(AK75:AK81)</f>
        <v>0.21673528571428571</v>
      </c>
      <c r="AL85" s="19">
        <f>AVERAGE(AL75:AL81)</f>
        <v>0.64547471428571424</v>
      </c>
    </row>
    <row r="86" spans="1:38" x14ac:dyDescent="0.25">
      <c r="I86" t="s">
        <v>47</v>
      </c>
      <c r="L86" s="14">
        <f>STDEV(L75:L81)</f>
        <v>1.6502525059379618</v>
      </c>
      <c r="P86" s="17">
        <f>STDEV(P75:P81)</f>
        <v>1.84932420089164</v>
      </c>
      <c r="T86" s="14">
        <f>STDEV(T75:T81)</f>
        <v>1.7101935284546388</v>
      </c>
      <c r="X86" s="17">
        <f>STDEV(X75:X81)</f>
        <v>1.7078251276704717</v>
      </c>
      <c r="AB86" s="14">
        <f>STDEV(AB75:AB81)</f>
        <v>50.760938300458371</v>
      </c>
      <c r="AF86" s="17">
        <f>STDEV(AF75:AF81)</f>
        <v>7.5498344352735405</v>
      </c>
      <c r="AJ86" s="14">
        <f>STDEV(AJ75:AJ81)</f>
        <v>2.180978373726151</v>
      </c>
    </row>
  </sheetData>
  <mergeCells count="92"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  <mergeCell ref="S70:V70"/>
    <mergeCell ref="W70:Z70"/>
    <mergeCell ref="AA70:AD70"/>
    <mergeCell ref="AE70:AH70"/>
    <mergeCell ref="AI70:AL70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Y52:Z52"/>
    <mergeCell ref="AA52:AB52"/>
    <mergeCell ref="K51:N51"/>
    <mergeCell ref="O51:R51"/>
    <mergeCell ref="S51:V51"/>
    <mergeCell ref="W51:Z51"/>
    <mergeCell ref="AA51:AD51"/>
    <mergeCell ref="AE51:AH51"/>
    <mergeCell ref="K33:L33"/>
    <mergeCell ref="O33:P33"/>
    <mergeCell ref="S33:T33"/>
    <mergeCell ref="W33:X33"/>
    <mergeCell ref="AA33:AB33"/>
    <mergeCell ref="AE33:AF33"/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6"/>
  <sheetViews>
    <sheetView tabSelected="1" workbookViewId="0">
      <selection activeCell="O17" sqref="O17"/>
    </sheetView>
  </sheetViews>
  <sheetFormatPr defaultRowHeight="15" x14ac:dyDescent="0.25"/>
  <cols>
    <col min="10" max="19" width="9.140625" style="31"/>
    <col min="20" max="28" width="9.140625" style="1"/>
    <col min="29" max="37" width="9.140625" style="31"/>
    <col min="38" max="46" width="9.140625" style="1"/>
    <col min="47" max="55" width="9.140625" style="31"/>
    <col min="56" max="64" width="9.140625" style="1"/>
    <col min="65" max="73" width="9.140625" style="31"/>
  </cols>
  <sheetData>
    <row r="1" spans="1:73" x14ac:dyDescent="0.25">
      <c r="A1" t="s">
        <v>64</v>
      </c>
      <c r="H1" s="29" t="s">
        <v>69</v>
      </c>
      <c r="I1" s="29"/>
      <c r="J1" s="30" t="s">
        <v>30</v>
      </c>
      <c r="K1" s="30"/>
      <c r="L1" s="30"/>
      <c r="M1" s="30"/>
      <c r="N1" s="30"/>
      <c r="O1" s="30"/>
      <c r="P1" s="30"/>
      <c r="Q1" s="30"/>
      <c r="R1" s="30"/>
      <c r="S1" s="30"/>
      <c r="T1" s="26" t="s">
        <v>31</v>
      </c>
      <c r="U1" s="26"/>
      <c r="V1" s="26"/>
      <c r="W1" s="26"/>
      <c r="X1" s="26"/>
      <c r="Y1" s="26"/>
      <c r="Z1" s="26"/>
      <c r="AA1" s="26"/>
      <c r="AB1" s="26"/>
      <c r="AC1" s="30" t="s">
        <v>32</v>
      </c>
      <c r="AD1" s="30"/>
      <c r="AE1" s="30"/>
      <c r="AF1" s="30"/>
      <c r="AG1" s="30"/>
      <c r="AH1" s="30"/>
      <c r="AI1" s="30"/>
      <c r="AJ1" s="30"/>
      <c r="AK1" s="30"/>
      <c r="AL1" s="26" t="s">
        <v>33</v>
      </c>
      <c r="AM1" s="26"/>
      <c r="AN1" s="26"/>
      <c r="AO1" s="26"/>
      <c r="AP1" s="26"/>
      <c r="AQ1" s="26"/>
      <c r="AR1" s="26"/>
      <c r="AS1" s="26"/>
      <c r="AT1" s="26"/>
      <c r="AU1" s="30" t="s">
        <v>34</v>
      </c>
      <c r="AV1" s="30"/>
      <c r="AW1" s="30"/>
      <c r="AX1" s="30"/>
      <c r="AY1" s="30"/>
      <c r="AZ1" s="30"/>
      <c r="BA1" s="30"/>
      <c r="BB1" s="30"/>
      <c r="BC1" s="30"/>
      <c r="BD1" s="26" t="s">
        <v>35</v>
      </c>
      <c r="BE1" s="26"/>
      <c r="BF1" s="26"/>
      <c r="BG1" s="26"/>
      <c r="BH1" s="26"/>
      <c r="BI1" s="26"/>
      <c r="BJ1" s="26"/>
      <c r="BK1" s="26"/>
      <c r="BL1" s="26"/>
      <c r="BM1" s="30" t="s">
        <v>62</v>
      </c>
      <c r="BN1" s="30"/>
      <c r="BO1" s="30"/>
      <c r="BP1" s="30"/>
      <c r="BQ1" s="30"/>
      <c r="BR1" s="30"/>
      <c r="BS1" s="30"/>
      <c r="BT1" s="30"/>
      <c r="BU1" s="30"/>
    </row>
    <row r="2" spans="1:73" x14ac:dyDescent="0.25">
      <c r="H2" s="29" t="s">
        <v>65</v>
      </c>
      <c r="I2" s="29" t="s">
        <v>66</v>
      </c>
      <c r="J2" s="30" t="s">
        <v>65</v>
      </c>
      <c r="K2" s="30" t="s">
        <v>66</v>
      </c>
      <c r="L2" s="30" t="s">
        <v>73</v>
      </c>
      <c r="M2" s="30" t="s">
        <v>70</v>
      </c>
      <c r="N2" s="30"/>
      <c r="O2" s="32"/>
      <c r="P2" s="30" t="s">
        <v>71</v>
      </c>
      <c r="Q2" s="30"/>
      <c r="R2" s="30" t="s">
        <v>72</v>
      </c>
      <c r="S2" s="30"/>
      <c r="T2" s="26" t="s">
        <v>65</v>
      </c>
      <c r="U2" s="26" t="s">
        <v>66</v>
      </c>
      <c r="V2" s="26" t="s">
        <v>73</v>
      </c>
      <c r="W2" s="26" t="s">
        <v>70</v>
      </c>
      <c r="X2" s="26"/>
      <c r="Y2" s="26" t="s">
        <v>71</v>
      </c>
      <c r="Z2" s="26"/>
      <c r="AA2" s="26" t="s">
        <v>72</v>
      </c>
      <c r="AB2" s="26"/>
      <c r="AC2" s="30" t="s">
        <v>65</v>
      </c>
      <c r="AD2" s="30" t="s">
        <v>66</v>
      </c>
      <c r="AE2" s="30" t="s">
        <v>73</v>
      </c>
      <c r="AF2" s="30" t="s">
        <v>70</v>
      </c>
      <c r="AG2" s="30"/>
      <c r="AH2" s="30" t="s">
        <v>71</v>
      </c>
      <c r="AI2" s="30"/>
      <c r="AJ2" s="30" t="s">
        <v>72</v>
      </c>
      <c r="AK2" s="30"/>
      <c r="AL2" s="26" t="s">
        <v>65</v>
      </c>
      <c r="AM2" s="26" t="s">
        <v>66</v>
      </c>
      <c r="AN2" s="26" t="s">
        <v>73</v>
      </c>
      <c r="AO2" s="26" t="s">
        <v>70</v>
      </c>
      <c r="AP2" s="26"/>
      <c r="AQ2" s="26" t="s">
        <v>71</v>
      </c>
      <c r="AR2" s="26"/>
      <c r="AS2" s="26" t="s">
        <v>72</v>
      </c>
      <c r="AT2" s="26"/>
      <c r="AU2" s="30" t="s">
        <v>65</v>
      </c>
      <c r="AV2" s="30" t="s">
        <v>66</v>
      </c>
      <c r="AW2" s="30" t="s">
        <v>73</v>
      </c>
      <c r="AX2" s="30" t="s">
        <v>70</v>
      </c>
      <c r="AY2" s="30"/>
      <c r="AZ2" s="30" t="s">
        <v>71</v>
      </c>
      <c r="BA2" s="30"/>
      <c r="BB2" s="30" t="s">
        <v>72</v>
      </c>
      <c r="BC2" s="30"/>
      <c r="BD2" s="26" t="s">
        <v>65</v>
      </c>
      <c r="BE2" s="26" t="s">
        <v>66</v>
      </c>
      <c r="BF2" s="26" t="s">
        <v>73</v>
      </c>
      <c r="BG2" s="26" t="s">
        <v>70</v>
      </c>
      <c r="BH2" s="26"/>
      <c r="BI2" s="26" t="s">
        <v>71</v>
      </c>
      <c r="BJ2" s="26"/>
      <c r="BK2" s="26" t="s">
        <v>72</v>
      </c>
      <c r="BL2" s="26"/>
      <c r="BM2" s="30" t="s">
        <v>65</v>
      </c>
      <c r="BN2" s="30" t="s">
        <v>66</v>
      </c>
      <c r="BO2" s="30" t="s">
        <v>73</v>
      </c>
      <c r="BP2" s="30" t="s">
        <v>70</v>
      </c>
      <c r="BQ2" s="30"/>
      <c r="BR2" s="30" t="s">
        <v>71</v>
      </c>
      <c r="BS2" s="30"/>
      <c r="BT2" s="30" t="s">
        <v>72</v>
      </c>
      <c r="BU2" s="30"/>
    </row>
    <row r="3" spans="1:73" x14ac:dyDescent="0.25">
      <c r="H3" s="29"/>
      <c r="I3" s="29"/>
      <c r="J3" s="30"/>
      <c r="K3" s="30"/>
      <c r="L3" s="30"/>
      <c r="M3" s="31" t="s">
        <v>67</v>
      </c>
      <c r="N3" s="31" t="s">
        <v>68</v>
      </c>
      <c r="O3" s="31" t="s">
        <v>76</v>
      </c>
      <c r="P3" s="31" t="s">
        <v>67</v>
      </c>
      <c r="Q3" s="31" t="s">
        <v>68</v>
      </c>
      <c r="R3" s="31" t="s">
        <v>67</v>
      </c>
      <c r="S3" s="31" t="s">
        <v>68</v>
      </c>
      <c r="T3" s="26"/>
      <c r="U3" s="26"/>
      <c r="V3" s="26"/>
      <c r="W3" s="1" t="s">
        <v>67</v>
      </c>
      <c r="X3" s="1" t="s">
        <v>68</v>
      </c>
      <c r="Y3" s="1" t="s">
        <v>67</v>
      </c>
      <c r="Z3" s="1" t="s">
        <v>68</v>
      </c>
      <c r="AA3" s="1" t="s">
        <v>67</v>
      </c>
      <c r="AB3" s="1" t="s">
        <v>68</v>
      </c>
      <c r="AC3" s="30"/>
      <c r="AD3" s="30"/>
      <c r="AE3" s="30"/>
      <c r="AF3" s="31" t="s">
        <v>67</v>
      </c>
      <c r="AG3" s="31" t="s">
        <v>68</v>
      </c>
      <c r="AH3" s="31" t="s">
        <v>67</v>
      </c>
      <c r="AI3" s="31" t="s">
        <v>68</v>
      </c>
      <c r="AJ3" s="31" t="s">
        <v>67</v>
      </c>
      <c r="AK3" s="31" t="s">
        <v>68</v>
      </c>
      <c r="AL3" s="26"/>
      <c r="AM3" s="26"/>
      <c r="AN3" s="26"/>
      <c r="AO3" s="1" t="s">
        <v>67</v>
      </c>
      <c r="AP3" s="1" t="s">
        <v>68</v>
      </c>
      <c r="AQ3" s="1" t="s">
        <v>67</v>
      </c>
      <c r="AR3" s="1" t="s">
        <v>68</v>
      </c>
      <c r="AS3" s="1" t="s">
        <v>67</v>
      </c>
      <c r="AT3" s="1" t="s">
        <v>68</v>
      </c>
      <c r="AU3" s="30"/>
      <c r="AV3" s="30"/>
      <c r="AW3" s="30"/>
      <c r="AX3" s="31" t="s">
        <v>67</v>
      </c>
      <c r="AY3" s="31" t="s">
        <v>68</v>
      </c>
      <c r="AZ3" s="31" t="s">
        <v>67</v>
      </c>
      <c r="BA3" s="31" t="s">
        <v>68</v>
      </c>
      <c r="BB3" s="31" t="s">
        <v>67</v>
      </c>
      <c r="BC3" s="31" t="s">
        <v>68</v>
      </c>
      <c r="BD3" s="26"/>
      <c r="BE3" s="26"/>
      <c r="BF3" s="26"/>
      <c r="BG3" s="1" t="s">
        <v>67</v>
      </c>
      <c r="BH3" s="1" t="s">
        <v>68</v>
      </c>
      <c r="BI3" s="1" t="s">
        <v>67</v>
      </c>
      <c r="BJ3" s="1" t="s">
        <v>68</v>
      </c>
      <c r="BK3" s="1" t="s">
        <v>67</v>
      </c>
      <c r="BL3" s="1" t="s">
        <v>68</v>
      </c>
      <c r="BM3" s="30"/>
      <c r="BN3" s="30"/>
      <c r="BO3" s="30"/>
      <c r="BP3" s="31" t="s">
        <v>67</v>
      </c>
      <c r="BQ3" s="31" t="s">
        <v>68</v>
      </c>
      <c r="BR3" s="31" t="s">
        <v>67</v>
      </c>
      <c r="BS3" s="31" t="s">
        <v>68</v>
      </c>
      <c r="BT3" s="31" t="s">
        <v>67</v>
      </c>
      <c r="BU3" s="31" t="s">
        <v>68</v>
      </c>
    </row>
    <row r="4" spans="1:73" x14ac:dyDescent="0.25">
      <c r="G4">
        <v>0</v>
      </c>
      <c r="H4">
        <v>15</v>
      </c>
      <c r="I4">
        <v>75.045635364000006</v>
      </c>
      <c r="J4" s="31">
        <v>15</v>
      </c>
      <c r="K4" s="31">
        <v>47.009126211000002</v>
      </c>
      <c r="L4" s="31">
        <f>$I4/K4</f>
        <v>1.5964056644481841</v>
      </c>
      <c r="M4" s="31">
        <v>18960</v>
      </c>
      <c r="N4" s="31">
        <v>29480</v>
      </c>
      <c r="O4" s="31">
        <f>(N4+M4)/N4</f>
        <v>1.6431478968792401</v>
      </c>
      <c r="P4" s="31">
        <v>418</v>
      </c>
      <c r="Q4" s="31">
        <v>756</v>
      </c>
      <c r="R4" s="31">
        <v>647</v>
      </c>
      <c r="S4" s="31">
        <v>1001</v>
      </c>
      <c r="T4" s="1">
        <v>15</v>
      </c>
      <c r="U4" s="1">
        <v>46.759356766000003</v>
      </c>
      <c r="V4" s="1">
        <f>$I4/U4</f>
        <v>1.6049330135047479</v>
      </c>
      <c r="AC4" s="31">
        <v>15</v>
      </c>
      <c r="AD4" s="31">
        <v>47.858476834000001</v>
      </c>
      <c r="AE4" s="31">
        <f>$I4/AD4</f>
        <v>1.5680740451540132</v>
      </c>
      <c r="AL4" s="1">
        <v>15</v>
      </c>
      <c r="AM4" s="1">
        <v>47.823229011000002</v>
      </c>
      <c r="AN4" s="1">
        <f>$I4/AM4</f>
        <v>1.5692297846876562</v>
      </c>
      <c r="AU4" s="31">
        <v>15</v>
      </c>
      <c r="AV4" s="31">
        <v>42.678906546</v>
      </c>
      <c r="AW4" s="31">
        <f>$I4/AV4</f>
        <v>1.7583776492285395</v>
      </c>
      <c r="BD4" s="1">
        <v>15</v>
      </c>
      <c r="BE4" s="1">
        <v>42.896277013000002</v>
      </c>
      <c r="BF4" s="1">
        <f>$I4/BE4</f>
        <v>1.7494673335230684</v>
      </c>
      <c r="BM4" s="31">
        <v>15</v>
      </c>
      <c r="BN4" s="31">
        <v>43.460275871</v>
      </c>
      <c r="BO4" s="31">
        <f>$I4/BN4</f>
        <v>1.726763897835176</v>
      </c>
    </row>
    <row r="5" spans="1:73" x14ac:dyDescent="0.25">
      <c r="G5">
        <v>1</v>
      </c>
    </row>
    <row r="6" spans="1:73" x14ac:dyDescent="0.25">
      <c r="G6">
        <v>2</v>
      </c>
      <c r="H6">
        <v>15</v>
      </c>
      <c r="I6">
        <v>75.712419969999999</v>
      </c>
      <c r="J6" s="31">
        <v>15</v>
      </c>
      <c r="K6" s="31">
        <v>78.967940076000005</v>
      </c>
      <c r="L6" s="31">
        <f t="shared" ref="L6:L12" si="0">$I6/K6</f>
        <v>0.95877415438636437</v>
      </c>
      <c r="T6" s="1">
        <v>15</v>
      </c>
      <c r="U6" s="1">
        <v>87.169022452999997</v>
      </c>
      <c r="V6" s="1">
        <f t="shared" ref="V6:V12" si="1">$I6/U6</f>
        <v>0.86857025396634224</v>
      </c>
      <c r="AC6" s="31">
        <v>15</v>
      </c>
      <c r="AD6" s="31">
        <v>90.789664232999996</v>
      </c>
      <c r="AE6" s="31">
        <f t="shared" ref="AE6:AE12" si="2">$I6/AD6</f>
        <v>0.8339321508634927</v>
      </c>
      <c r="AL6" s="1">
        <v>15</v>
      </c>
      <c r="AM6" s="1">
        <v>90.212760277000001</v>
      </c>
      <c r="AN6" s="1">
        <f t="shared" ref="AN6:AN12" si="3">$I6/AM6</f>
        <v>0.83926508553250745</v>
      </c>
      <c r="AU6" s="31">
        <v>15</v>
      </c>
      <c r="AV6" s="31">
        <v>42.683203438</v>
      </c>
      <c r="AW6" s="31">
        <f t="shared" ref="AW6:AW12" si="4">$I6/AV6</f>
        <v>1.7738223439573131</v>
      </c>
      <c r="BD6" s="1">
        <v>15</v>
      </c>
      <c r="BE6" s="1">
        <v>43.397147900999997</v>
      </c>
      <c r="BF6" s="1">
        <f t="shared" ref="BF6:BF12" si="5">$I6/BE6</f>
        <v>1.7446404575415742</v>
      </c>
      <c r="BM6" s="31">
        <v>16</v>
      </c>
      <c r="BN6" s="31">
        <v>51.543999896999999</v>
      </c>
      <c r="BO6" s="31">
        <f t="shared" ref="BO6:BO12" si="6">$I6/BN6</f>
        <v>1.4688891068076901</v>
      </c>
    </row>
    <row r="7" spans="1:73" x14ac:dyDescent="0.25">
      <c r="G7">
        <v>3</v>
      </c>
      <c r="H7">
        <v>16</v>
      </c>
      <c r="I7">
        <v>79.194171780000005</v>
      </c>
      <c r="J7" s="31">
        <v>15</v>
      </c>
      <c r="K7" s="31">
        <v>79.989935277000001</v>
      </c>
      <c r="L7" s="31">
        <f t="shared" si="0"/>
        <v>0.99005170470204384</v>
      </c>
      <c r="T7" s="1">
        <v>15</v>
      </c>
      <c r="U7" s="1">
        <v>91.755058968</v>
      </c>
      <c r="V7" s="1">
        <f t="shared" si="1"/>
        <v>0.86310414565391258</v>
      </c>
      <c r="AC7" s="31">
        <v>15</v>
      </c>
      <c r="AD7" s="31">
        <v>93.657702869000005</v>
      </c>
      <c r="AE7" s="31">
        <f t="shared" si="2"/>
        <v>0.84557029858793042</v>
      </c>
      <c r="AL7" s="1">
        <v>14</v>
      </c>
      <c r="AM7" s="1">
        <v>84.964622136000003</v>
      </c>
      <c r="AN7" s="1">
        <f t="shared" si="3"/>
        <v>0.93208408145729837</v>
      </c>
      <c r="AU7" s="31">
        <v>15</v>
      </c>
      <c r="AV7" s="31">
        <v>42.090293695</v>
      </c>
      <c r="AW7" s="31">
        <f t="shared" si="4"/>
        <v>1.8815305104275777</v>
      </c>
      <c r="BD7" s="1">
        <v>15</v>
      </c>
      <c r="BE7" s="1">
        <v>43.620974730999997</v>
      </c>
      <c r="BF7" s="1">
        <f t="shared" si="5"/>
        <v>1.8155066976006684</v>
      </c>
      <c r="BM7" s="31">
        <v>15</v>
      </c>
      <c r="BN7" s="31">
        <v>50.200107502000002</v>
      </c>
      <c r="BO7" s="31">
        <f t="shared" si="6"/>
        <v>1.5775697647030908</v>
      </c>
    </row>
    <row r="8" spans="1:73" x14ac:dyDescent="0.25">
      <c r="G8">
        <v>4</v>
      </c>
      <c r="H8">
        <v>16</v>
      </c>
      <c r="I8">
        <v>78.586875590000005</v>
      </c>
      <c r="J8" s="31">
        <v>14</v>
      </c>
      <c r="K8" s="31">
        <v>75.175792080999997</v>
      </c>
      <c r="L8" s="31">
        <f t="shared" si="0"/>
        <v>1.0453747598073146</v>
      </c>
      <c r="T8" s="1">
        <v>14</v>
      </c>
      <c r="U8" s="1">
        <v>82.349068248999998</v>
      </c>
      <c r="V8" s="1">
        <f t="shared" si="1"/>
        <v>0.95431408346207147</v>
      </c>
      <c r="AC8" s="31">
        <v>14</v>
      </c>
      <c r="AD8" s="31">
        <v>86.081490212000006</v>
      </c>
      <c r="AE8" s="31">
        <f t="shared" si="2"/>
        <v>0.91293581693878212</v>
      </c>
      <c r="AL8" s="1">
        <v>14</v>
      </c>
      <c r="AM8" s="1">
        <v>84.948028258999997</v>
      </c>
      <c r="AN8" s="1">
        <f t="shared" si="3"/>
        <v>0.92511712397131418</v>
      </c>
      <c r="AU8" s="31">
        <v>14</v>
      </c>
      <c r="AV8" s="31">
        <v>39.965394705000001</v>
      </c>
      <c r="AW8" s="31">
        <f t="shared" si="4"/>
        <v>1.9663730627479112</v>
      </c>
      <c r="BD8" s="1">
        <v>14</v>
      </c>
      <c r="BE8" s="1">
        <v>40.601221498999998</v>
      </c>
      <c r="BF8" s="1">
        <f t="shared" si="5"/>
        <v>1.935579095617495</v>
      </c>
      <c r="BM8" s="31">
        <v>15</v>
      </c>
      <c r="BN8" s="31">
        <v>48.424810198000003</v>
      </c>
      <c r="BO8" s="31">
        <f t="shared" si="6"/>
        <v>1.6228638846218075</v>
      </c>
    </row>
    <row r="9" spans="1:73" x14ac:dyDescent="0.25">
      <c r="G9">
        <v>5</v>
      </c>
      <c r="H9">
        <v>16</v>
      </c>
      <c r="I9">
        <v>79.902330570000004</v>
      </c>
      <c r="J9" s="31">
        <v>14</v>
      </c>
      <c r="K9" s="31">
        <v>74.610623067999995</v>
      </c>
      <c r="L9" s="31">
        <f t="shared" si="0"/>
        <v>1.0709243172674909</v>
      </c>
      <c r="T9" s="1">
        <v>15</v>
      </c>
      <c r="U9" s="1">
        <v>87.835031540000003</v>
      </c>
      <c r="V9" s="1">
        <f t="shared" si="1"/>
        <v>0.90968636509924339</v>
      </c>
      <c r="AC9" s="31">
        <v>15</v>
      </c>
      <c r="AD9" s="31">
        <v>95.080401270999999</v>
      </c>
      <c r="AE9" s="31">
        <f t="shared" si="2"/>
        <v>0.84036593768952272</v>
      </c>
      <c r="AL9" s="1">
        <v>15</v>
      </c>
      <c r="AM9" s="1">
        <v>90.402874920000002</v>
      </c>
      <c r="AN9" s="1">
        <f t="shared" si="3"/>
        <v>0.88384722986639286</v>
      </c>
      <c r="AU9" s="31">
        <v>14</v>
      </c>
      <c r="AV9" s="31">
        <v>39.639455540999997</v>
      </c>
      <c r="AW9" s="31">
        <f t="shared" si="4"/>
        <v>2.0157272464894276</v>
      </c>
      <c r="BD9" s="1">
        <v>14</v>
      </c>
      <c r="BE9" s="1">
        <v>40.297577644</v>
      </c>
      <c r="BF9" s="1">
        <f t="shared" si="5"/>
        <v>1.9828072862314305</v>
      </c>
      <c r="BM9" s="31">
        <v>14</v>
      </c>
      <c r="BN9" s="31">
        <v>44.690077576999997</v>
      </c>
      <c r="BO9" s="31">
        <f t="shared" si="6"/>
        <v>1.7879210532210441</v>
      </c>
    </row>
    <row r="10" spans="1:73" x14ac:dyDescent="0.25">
      <c r="G10">
        <v>6</v>
      </c>
      <c r="H10">
        <v>16</v>
      </c>
      <c r="I10">
        <v>78.569809849999999</v>
      </c>
      <c r="J10" s="31">
        <v>14</v>
      </c>
      <c r="K10" s="31">
        <v>74.557091005999993</v>
      </c>
      <c r="L10" s="31">
        <f t="shared" si="0"/>
        <v>1.0538207538660149</v>
      </c>
      <c r="T10" s="1">
        <v>15</v>
      </c>
      <c r="U10" s="1">
        <v>88.141490454999996</v>
      </c>
      <c r="V10" s="1">
        <f t="shared" si="1"/>
        <v>0.89140550544823438</v>
      </c>
      <c r="AC10" s="31">
        <v>15</v>
      </c>
      <c r="AD10" s="31">
        <v>90.958468228000001</v>
      </c>
      <c r="AE10" s="31">
        <f t="shared" si="2"/>
        <v>0.86379873562793386</v>
      </c>
      <c r="AL10" s="1">
        <v>15</v>
      </c>
      <c r="AM10" s="1">
        <v>90.540638412999996</v>
      </c>
      <c r="AN10" s="1">
        <f t="shared" si="3"/>
        <v>0.86778502147957903</v>
      </c>
      <c r="AU10" s="31">
        <v>14</v>
      </c>
      <c r="AV10" s="31">
        <v>39.288098118999997</v>
      </c>
      <c r="AW10" s="31">
        <f t="shared" si="4"/>
        <v>1.9998374472599654</v>
      </c>
      <c r="BD10" s="1">
        <v>14</v>
      </c>
      <c r="BE10" s="1">
        <v>39.592429283999998</v>
      </c>
      <c r="BF10" s="1">
        <f t="shared" si="5"/>
        <v>1.9844654968355642</v>
      </c>
      <c r="BM10" s="31">
        <v>14</v>
      </c>
      <c r="BN10" s="31">
        <v>44.832903950000002</v>
      </c>
      <c r="BO10" s="31">
        <f t="shared" si="6"/>
        <v>1.7525032493461756</v>
      </c>
    </row>
    <row r="11" spans="1:73" x14ac:dyDescent="0.25">
      <c r="G11">
        <v>7</v>
      </c>
      <c r="H11">
        <v>17</v>
      </c>
      <c r="I11">
        <v>83.581189390000006</v>
      </c>
      <c r="J11" s="31">
        <v>15</v>
      </c>
      <c r="K11" s="31">
        <v>84.514775817</v>
      </c>
      <c r="L11" s="31">
        <f t="shared" si="0"/>
        <v>0.98895357151486163</v>
      </c>
      <c r="T11" s="1">
        <v>16</v>
      </c>
      <c r="U11" s="1">
        <v>93.795485704000001</v>
      </c>
      <c r="V11" s="1">
        <f t="shared" si="1"/>
        <v>0.89110034201182886</v>
      </c>
      <c r="AC11" s="31">
        <v>16</v>
      </c>
      <c r="AD11" s="31">
        <v>99.329133603000002</v>
      </c>
      <c r="AE11" s="31">
        <f t="shared" si="2"/>
        <v>0.84145694579455821</v>
      </c>
      <c r="AL11" s="1">
        <v>16</v>
      </c>
      <c r="AM11" s="1">
        <v>100.07846678</v>
      </c>
      <c r="AN11" s="1">
        <f t="shared" si="3"/>
        <v>0.83515657342887206</v>
      </c>
      <c r="AU11" s="31">
        <v>14</v>
      </c>
      <c r="AV11" s="31">
        <v>38.878317353</v>
      </c>
      <c r="AW11" s="31">
        <f t="shared" si="4"/>
        <v>2.1498149889336853</v>
      </c>
      <c r="BD11" s="1">
        <v>15</v>
      </c>
      <c r="BE11" s="1">
        <v>43.319782617000001</v>
      </c>
      <c r="BF11" s="1">
        <f t="shared" si="5"/>
        <v>1.929400018669535</v>
      </c>
      <c r="BM11" s="31">
        <v>16</v>
      </c>
      <c r="BN11" s="31">
        <v>53.194205519999997</v>
      </c>
      <c r="BO11" s="31">
        <f t="shared" si="6"/>
        <v>1.5712461267717419</v>
      </c>
    </row>
    <row r="12" spans="1:73" x14ac:dyDescent="0.25">
      <c r="G12">
        <v>8</v>
      </c>
      <c r="H12">
        <v>17</v>
      </c>
      <c r="I12">
        <v>83.95631478</v>
      </c>
      <c r="J12" s="31">
        <v>16</v>
      </c>
      <c r="K12" s="31">
        <v>87.347193813999993</v>
      </c>
      <c r="L12" s="31">
        <f t="shared" si="0"/>
        <v>0.96117930197940138</v>
      </c>
      <c r="T12" s="1">
        <v>16</v>
      </c>
      <c r="U12" s="1">
        <v>92.987976119999999</v>
      </c>
      <c r="V12" s="1">
        <f t="shared" si="1"/>
        <v>0.9028728044543658</v>
      </c>
      <c r="AC12" s="31">
        <v>16</v>
      </c>
      <c r="AD12" s="31">
        <v>100.372914306</v>
      </c>
      <c r="AE12" s="31">
        <f t="shared" si="2"/>
        <v>0.83644392872810447</v>
      </c>
      <c r="AL12" s="1">
        <v>16</v>
      </c>
      <c r="AM12" s="1">
        <v>95.274269852000003</v>
      </c>
      <c r="AN12" s="1">
        <f t="shared" si="3"/>
        <v>0.88120659345297081</v>
      </c>
      <c r="AU12" s="31">
        <v>14</v>
      </c>
      <c r="AV12" s="31">
        <v>38.882880812000003</v>
      </c>
      <c r="AW12" s="31">
        <f t="shared" si="4"/>
        <v>2.1592102495165295</v>
      </c>
      <c r="BD12" s="1">
        <v>16</v>
      </c>
      <c r="BE12" s="1">
        <v>47.066574301999999</v>
      </c>
      <c r="BF12" s="1">
        <f t="shared" si="5"/>
        <v>1.7837778938679301</v>
      </c>
      <c r="BM12" s="31">
        <v>16</v>
      </c>
      <c r="BN12" s="31">
        <v>52.320632125000003</v>
      </c>
      <c r="BO12" s="31">
        <f t="shared" si="6"/>
        <v>1.6046502377765375</v>
      </c>
    </row>
    <row r="13" spans="1:73" x14ac:dyDescent="0.25">
      <c r="G13">
        <v>9</v>
      </c>
    </row>
    <row r="14" spans="1:73" x14ac:dyDescent="0.25">
      <c r="G14">
        <v>10</v>
      </c>
      <c r="H14">
        <v>17</v>
      </c>
      <c r="I14">
        <v>38.792019160999999</v>
      </c>
      <c r="J14" s="31">
        <v>17</v>
      </c>
      <c r="K14" s="31">
        <v>57.456780113999997</v>
      </c>
      <c r="L14" s="31">
        <f>$I14/K14</f>
        <v>0.67515128909125699</v>
      </c>
      <c r="T14" s="1">
        <v>17</v>
      </c>
      <c r="U14" s="1">
        <v>58.048746115</v>
      </c>
      <c r="V14" s="1">
        <f>$I14/U14</f>
        <v>0.66826627200782907</v>
      </c>
      <c r="AC14" s="31">
        <v>17</v>
      </c>
      <c r="AD14" s="31">
        <v>55.728292359999998</v>
      </c>
      <c r="AE14" s="31">
        <f>$I14/AD14</f>
        <v>0.69609201212208116</v>
      </c>
      <c r="AL14" s="1">
        <v>17</v>
      </c>
      <c r="AM14" s="1">
        <v>57.170291951000003</v>
      </c>
      <c r="AN14" s="1">
        <f>$I14/AM14</f>
        <v>0.67853456466949991</v>
      </c>
      <c r="AU14" s="31">
        <v>17</v>
      </c>
      <c r="AV14" s="31">
        <v>47.938443399000001</v>
      </c>
      <c r="AW14" s="31">
        <f>$I14/AV14</f>
        <v>0.80920481372595432</v>
      </c>
      <c r="BD14" s="1">
        <v>17</v>
      </c>
      <c r="BE14" s="1">
        <v>47.542804998000001</v>
      </c>
      <c r="BF14" s="1">
        <f>$I14/BE14</f>
        <v>0.81593879794496504</v>
      </c>
      <c r="BM14" s="31">
        <v>17</v>
      </c>
      <c r="BN14" s="31">
        <v>47.760955725999999</v>
      </c>
      <c r="BO14" s="31">
        <f>$I14/BN14</f>
        <v>0.8122119537043202</v>
      </c>
    </row>
    <row r="16" spans="1:73" x14ac:dyDescent="0.25">
      <c r="G16" t="s">
        <v>74</v>
      </c>
      <c r="H16">
        <f>AVERAGE(H6:H12)</f>
        <v>16.142857142857142</v>
      </c>
      <c r="I16">
        <f t="shared" ref="I16:BU16" si="7">AVERAGE(I6:I12)</f>
        <v>79.929015990000011</v>
      </c>
      <c r="J16" s="31">
        <f t="shared" si="7"/>
        <v>14.714285714285714</v>
      </c>
      <c r="K16" s="31">
        <f t="shared" si="7"/>
        <v>79.309050162714286</v>
      </c>
      <c r="L16" s="31">
        <f t="shared" si="7"/>
        <v>1.0098683662176415</v>
      </c>
      <c r="M16" s="31" t="e">
        <f t="shared" si="7"/>
        <v>#DIV/0!</v>
      </c>
      <c r="N16" s="31" t="e">
        <f t="shared" si="7"/>
        <v>#DIV/0!</v>
      </c>
      <c r="O16" s="31">
        <f>O4</f>
        <v>1.6431478968792401</v>
      </c>
      <c r="P16" s="31" t="e">
        <f t="shared" si="7"/>
        <v>#DIV/0!</v>
      </c>
      <c r="Q16" s="31" t="e">
        <f t="shared" si="7"/>
        <v>#DIV/0!</v>
      </c>
      <c r="R16" s="31" t="e">
        <f t="shared" si="7"/>
        <v>#DIV/0!</v>
      </c>
      <c r="S16" s="31" t="e">
        <f t="shared" si="7"/>
        <v>#DIV/0!</v>
      </c>
      <c r="T16" s="1">
        <f t="shared" si="7"/>
        <v>15.142857142857142</v>
      </c>
      <c r="U16" s="1">
        <f t="shared" si="7"/>
        <v>89.147590498428571</v>
      </c>
      <c r="V16" s="1">
        <f t="shared" si="7"/>
        <v>0.89729335715657133</v>
      </c>
      <c r="W16" s="1" t="e">
        <f t="shared" si="7"/>
        <v>#DIV/0!</v>
      </c>
      <c r="X16" s="1" t="e">
        <f t="shared" si="7"/>
        <v>#DIV/0!</v>
      </c>
      <c r="Y16" s="1" t="e">
        <f t="shared" si="7"/>
        <v>#DIV/0!</v>
      </c>
      <c r="Z16" s="1" t="e">
        <f t="shared" si="7"/>
        <v>#DIV/0!</v>
      </c>
      <c r="AA16" s="1" t="e">
        <f t="shared" si="7"/>
        <v>#DIV/0!</v>
      </c>
      <c r="AB16" s="1" t="e">
        <f t="shared" si="7"/>
        <v>#DIV/0!</v>
      </c>
      <c r="AC16" s="31">
        <f t="shared" si="7"/>
        <v>15.142857142857142</v>
      </c>
      <c r="AD16" s="31">
        <f t="shared" si="7"/>
        <v>93.752824960285707</v>
      </c>
      <c r="AE16" s="31">
        <f t="shared" si="7"/>
        <v>0.85350054489004634</v>
      </c>
      <c r="AF16" s="31" t="e">
        <f t="shared" si="7"/>
        <v>#DIV/0!</v>
      </c>
      <c r="AG16" s="31" t="e">
        <f t="shared" si="7"/>
        <v>#DIV/0!</v>
      </c>
      <c r="AH16" s="31" t="e">
        <f t="shared" si="7"/>
        <v>#DIV/0!</v>
      </c>
      <c r="AI16" s="31" t="e">
        <f t="shared" si="7"/>
        <v>#DIV/0!</v>
      </c>
      <c r="AJ16" s="31" t="e">
        <f t="shared" si="7"/>
        <v>#DIV/0!</v>
      </c>
      <c r="AK16" s="31" t="e">
        <f t="shared" si="7"/>
        <v>#DIV/0!</v>
      </c>
      <c r="AL16" s="1">
        <f t="shared" si="7"/>
        <v>15</v>
      </c>
      <c r="AM16" s="1">
        <f t="shared" si="7"/>
        <v>90.917380090999998</v>
      </c>
      <c r="AN16" s="1">
        <f t="shared" si="7"/>
        <v>0.88063738702699068</v>
      </c>
      <c r="AO16" s="1" t="e">
        <f t="shared" si="7"/>
        <v>#DIV/0!</v>
      </c>
      <c r="AP16" s="1" t="e">
        <f t="shared" si="7"/>
        <v>#DIV/0!</v>
      </c>
      <c r="AQ16" s="1" t="e">
        <f t="shared" si="7"/>
        <v>#DIV/0!</v>
      </c>
      <c r="AR16" s="1" t="e">
        <f t="shared" si="7"/>
        <v>#DIV/0!</v>
      </c>
      <c r="AS16" s="1" t="e">
        <f t="shared" si="7"/>
        <v>#DIV/0!</v>
      </c>
      <c r="AT16" s="1" t="e">
        <f t="shared" si="7"/>
        <v>#DIV/0!</v>
      </c>
      <c r="AU16" s="31">
        <f t="shared" si="7"/>
        <v>14.285714285714286</v>
      </c>
      <c r="AV16" s="31">
        <f t="shared" si="7"/>
        <v>40.203949094714282</v>
      </c>
      <c r="AW16" s="31">
        <f t="shared" si="7"/>
        <v>1.9923308356189158</v>
      </c>
      <c r="AX16" s="31" t="e">
        <f t="shared" si="7"/>
        <v>#DIV/0!</v>
      </c>
      <c r="AY16" s="31" t="e">
        <f t="shared" si="7"/>
        <v>#DIV/0!</v>
      </c>
      <c r="AZ16" s="31" t="e">
        <f t="shared" si="7"/>
        <v>#DIV/0!</v>
      </c>
      <c r="BA16" s="31" t="e">
        <f t="shared" si="7"/>
        <v>#DIV/0!</v>
      </c>
      <c r="BB16" s="31" t="e">
        <f t="shared" si="7"/>
        <v>#DIV/0!</v>
      </c>
      <c r="BC16" s="31" t="e">
        <f t="shared" si="7"/>
        <v>#DIV/0!</v>
      </c>
      <c r="BD16" s="1">
        <f t="shared" si="7"/>
        <v>14.714285714285714</v>
      </c>
      <c r="BE16" s="1">
        <f t="shared" si="7"/>
        <v>42.556529711142851</v>
      </c>
      <c r="BF16" s="1">
        <f t="shared" si="7"/>
        <v>1.8823109923377426</v>
      </c>
      <c r="BG16" s="1" t="e">
        <f t="shared" si="7"/>
        <v>#DIV/0!</v>
      </c>
      <c r="BH16" s="1" t="e">
        <f t="shared" si="7"/>
        <v>#DIV/0!</v>
      </c>
      <c r="BI16" s="1" t="e">
        <f t="shared" si="7"/>
        <v>#DIV/0!</v>
      </c>
      <c r="BJ16" s="1" t="e">
        <f t="shared" si="7"/>
        <v>#DIV/0!</v>
      </c>
      <c r="BK16" s="1" t="e">
        <f t="shared" si="7"/>
        <v>#DIV/0!</v>
      </c>
      <c r="BL16" s="1" t="e">
        <f t="shared" si="7"/>
        <v>#DIV/0!</v>
      </c>
      <c r="BM16" s="31">
        <f t="shared" si="7"/>
        <v>15.142857142857142</v>
      </c>
      <c r="BN16" s="31">
        <f t="shared" si="7"/>
        <v>49.315248109857144</v>
      </c>
      <c r="BO16" s="31">
        <f t="shared" si="7"/>
        <v>1.626520489035441</v>
      </c>
      <c r="BP16" s="31" t="e">
        <f t="shared" si="7"/>
        <v>#DIV/0!</v>
      </c>
      <c r="BQ16" s="31" t="e">
        <f t="shared" si="7"/>
        <v>#DIV/0!</v>
      </c>
      <c r="BR16" s="31" t="e">
        <f t="shared" si="7"/>
        <v>#DIV/0!</v>
      </c>
      <c r="BS16" s="31" t="e">
        <f t="shared" si="7"/>
        <v>#DIV/0!</v>
      </c>
      <c r="BT16" s="31" t="e">
        <f t="shared" si="7"/>
        <v>#DIV/0!</v>
      </c>
      <c r="BU16" s="31" t="e">
        <f t="shared" si="7"/>
        <v>#DIV/0!</v>
      </c>
    </row>
  </sheetData>
  <mergeCells count="52">
    <mergeCell ref="BM1:BU1"/>
    <mergeCell ref="BM2:BM3"/>
    <mergeCell ref="BN2:BN3"/>
    <mergeCell ref="BO2:BO3"/>
    <mergeCell ref="BP2:BQ2"/>
    <mergeCell ref="BR2:BS2"/>
    <mergeCell ref="BT2:BU2"/>
    <mergeCell ref="BD1:BL1"/>
    <mergeCell ref="BD2:BD3"/>
    <mergeCell ref="BE2:BE3"/>
    <mergeCell ref="BF2:BF3"/>
    <mergeCell ref="BG2:BH2"/>
    <mergeCell ref="BI2:BJ2"/>
    <mergeCell ref="BK2:BL2"/>
    <mergeCell ref="AU1:BC1"/>
    <mergeCell ref="AU2:AU3"/>
    <mergeCell ref="AV2:AV3"/>
    <mergeCell ref="AW2:AW3"/>
    <mergeCell ref="AX2:AY2"/>
    <mergeCell ref="AZ2:BA2"/>
    <mergeCell ref="BB2:BC2"/>
    <mergeCell ref="AL1:AT1"/>
    <mergeCell ref="AL2:AL3"/>
    <mergeCell ref="AM2:AM3"/>
    <mergeCell ref="AN2:AN3"/>
    <mergeCell ref="AO2:AP2"/>
    <mergeCell ref="AQ2:AR2"/>
    <mergeCell ref="AS2:AT2"/>
    <mergeCell ref="AC1:AK1"/>
    <mergeCell ref="AC2:AC3"/>
    <mergeCell ref="AD2:AD3"/>
    <mergeCell ref="AE2:AE3"/>
    <mergeCell ref="AF2:AG2"/>
    <mergeCell ref="AH2:AI2"/>
    <mergeCell ref="AJ2:AK2"/>
    <mergeCell ref="R2:S2"/>
    <mergeCell ref="L2:L3"/>
    <mergeCell ref="T1:AB1"/>
    <mergeCell ref="T2:T3"/>
    <mergeCell ref="U2:U3"/>
    <mergeCell ref="V2:V3"/>
    <mergeCell ref="W2:X2"/>
    <mergeCell ref="Y2:Z2"/>
    <mergeCell ref="AA2:AB2"/>
    <mergeCell ref="J1:S1"/>
    <mergeCell ref="J2:J3"/>
    <mergeCell ref="K2:K3"/>
    <mergeCell ref="M2:N2"/>
    <mergeCell ref="P2:Q2"/>
    <mergeCell ref="H1:I1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75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75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75</v>
      </c>
      <c r="I4">
        <v>828</v>
      </c>
    </row>
    <row r="5" spans="7:13" x14ac:dyDescent="0.25">
      <c r="G5">
        <v>576</v>
      </c>
      <c r="H5" t="s">
        <v>75</v>
      </c>
      <c r="I5">
        <v>828</v>
      </c>
    </row>
    <row r="6" spans="7:13" x14ac:dyDescent="0.25">
      <c r="G6">
        <v>594</v>
      </c>
      <c r="H6" t="s">
        <v>75</v>
      </c>
      <c r="I6">
        <v>870</v>
      </c>
    </row>
    <row r="7" spans="7:13" x14ac:dyDescent="0.25">
      <c r="G7">
        <v>594</v>
      </c>
      <c r="H7" t="s">
        <v>75</v>
      </c>
      <c r="I7">
        <v>870</v>
      </c>
    </row>
    <row r="8" spans="7:13" x14ac:dyDescent="0.25">
      <c r="G8">
        <v>614</v>
      </c>
      <c r="H8" t="s">
        <v>75</v>
      </c>
      <c r="I8">
        <v>930</v>
      </c>
    </row>
    <row r="9" spans="7:13" x14ac:dyDescent="0.25">
      <c r="G9">
        <v>614</v>
      </c>
      <c r="H9" t="s">
        <v>75</v>
      </c>
      <c r="I9">
        <v>930</v>
      </c>
    </row>
    <row r="10" spans="7:13" x14ac:dyDescent="0.25">
      <c r="G10">
        <v>635</v>
      </c>
      <c r="H10" t="s">
        <v>75</v>
      </c>
      <c r="I10">
        <v>975</v>
      </c>
    </row>
    <row r="11" spans="7:13" x14ac:dyDescent="0.25">
      <c r="G11">
        <v>635</v>
      </c>
      <c r="H11" t="s">
        <v>75</v>
      </c>
      <c r="I11">
        <v>975</v>
      </c>
    </row>
    <row r="12" spans="7:13" x14ac:dyDescent="0.25">
      <c r="G12">
        <v>636</v>
      </c>
      <c r="H12" t="s">
        <v>75</v>
      </c>
      <c r="I12">
        <v>984</v>
      </c>
    </row>
    <row r="13" spans="7:13" x14ac:dyDescent="0.25">
      <c r="G13">
        <v>636</v>
      </c>
      <c r="H13" t="s">
        <v>75</v>
      </c>
      <c r="I13">
        <v>984</v>
      </c>
    </row>
    <row r="14" spans="7:13" x14ac:dyDescent="0.25">
      <c r="G14">
        <v>647</v>
      </c>
      <c r="H14" t="s">
        <v>75</v>
      </c>
      <c r="I14">
        <v>1001</v>
      </c>
    </row>
    <row r="15" spans="7:13" x14ac:dyDescent="0.25">
      <c r="G15">
        <v>647</v>
      </c>
      <c r="H15" t="s">
        <v>75</v>
      </c>
      <c r="I15">
        <v>1001</v>
      </c>
    </row>
    <row r="16" spans="7:13" x14ac:dyDescent="0.25">
      <c r="G16">
        <v>620</v>
      </c>
      <c r="H16" t="s">
        <v>75</v>
      </c>
      <c r="I16">
        <v>1026</v>
      </c>
    </row>
    <row r="17" spans="7:9" x14ac:dyDescent="0.25">
      <c r="G17">
        <v>620</v>
      </c>
      <c r="H17" t="s">
        <v>75</v>
      </c>
      <c r="I17">
        <v>1026</v>
      </c>
    </row>
    <row r="18" spans="7:9" x14ac:dyDescent="0.25">
      <c r="G18">
        <v>620</v>
      </c>
      <c r="H18" t="s">
        <v>75</v>
      </c>
      <c r="I18">
        <v>1026</v>
      </c>
    </row>
    <row r="19" spans="7:9" x14ac:dyDescent="0.25">
      <c r="G19">
        <v>620</v>
      </c>
      <c r="H19" t="s">
        <v>75</v>
      </c>
      <c r="I19">
        <v>1026</v>
      </c>
    </row>
    <row r="20" spans="7:9" x14ac:dyDescent="0.25">
      <c r="G20">
        <v>647</v>
      </c>
      <c r="H20" t="s">
        <v>75</v>
      </c>
      <c r="I20">
        <v>1001</v>
      </c>
    </row>
    <row r="21" spans="7:9" x14ac:dyDescent="0.25">
      <c r="G21">
        <v>647</v>
      </c>
      <c r="H21" t="s">
        <v>75</v>
      </c>
      <c r="I21">
        <v>1001</v>
      </c>
    </row>
    <row r="22" spans="7:9" x14ac:dyDescent="0.25">
      <c r="G22">
        <v>636</v>
      </c>
      <c r="H22" t="s">
        <v>75</v>
      </c>
      <c r="I22">
        <v>984</v>
      </c>
    </row>
    <row r="23" spans="7:9" x14ac:dyDescent="0.25">
      <c r="G23">
        <v>636</v>
      </c>
      <c r="H23" t="s">
        <v>75</v>
      </c>
      <c r="I23">
        <v>984</v>
      </c>
    </row>
    <row r="24" spans="7:9" x14ac:dyDescent="0.25">
      <c r="G24">
        <v>635</v>
      </c>
      <c r="H24" t="s">
        <v>75</v>
      </c>
      <c r="I24">
        <v>975</v>
      </c>
    </row>
    <row r="25" spans="7:9" x14ac:dyDescent="0.25">
      <c r="G25">
        <v>635</v>
      </c>
      <c r="H25" t="s">
        <v>75</v>
      </c>
      <c r="I25">
        <v>975</v>
      </c>
    </row>
    <row r="26" spans="7:9" x14ac:dyDescent="0.25">
      <c r="G26">
        <v>614</v>
      </c>
      <c r="H26" t="s">
        <v>75</v>
      </c>
      <c r="I26">
        <v>930</v>
      </c>
    </row>
    <row r="27" spans="7:9" x14ac:dyDescent="0.25">
      <c r="G27">
        <v>614</v>
      </c>
      <c r="H27" t="s">
        <v>75</v>
      </c>
      <c r="I27">
        <v>930</v>
      </c>
    </row>
    <row r="28" spans="7:9" x14ac:dyDescent="0.25">
      <c r="G28">
        <v>594</v>
      </c>
      <c r="H28" t="s">
        <v>75</v>
      </c>
      <c r="I28">
        <v>870</v>
      </c>
    </row>
    <row r="29" spans="7:9" x14ac:dyDescent="0.25">
      <c r="G29">
        <v>594</v>
      </c>
      <c r="H29" t="s">
        <v>75</v>
      </c>
      <c r="I29">
        <v>870</v>
      </c>
    </row>
    <row r="30" spans="7:9" x14ac:dyDescent="0.25">
      <c r="G30">
        <v>576</v>
      </c>
      <c r="H30" t="s">
        <v>75</v>
      </c>
      <c r="I30">
        <v>828</v>
      </c>
    </row>
    <row r="31" spans="7:9" x14ac:dyDescent="0.25">
      <c r="G31">
        <v>576</v>
      </c>
      <c r="H31" t="s">
        <v>75</v>
      </c>
      <c r="I31">
        <v>828</v>
      </c>
    </row>
    <row r="32" spans="7:9" x14ac:dyDescent="0.25">
      <c r="G32">
        <v>418</v>
      </c>
      <c r="H32" t="s">
        <v>75</v>
      </c>
      <c r="I32">
        <v>756</v>
      </c>
    </row>
    <row r="33" spans="7:9" x14ac:dyDescent="0.25">
      <c r="G33">
        <v>418</v>
      </c>
      <c r="H33" t="s">
        <v>75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48"/>
  <sheetViews>
    <sheetView topLeftCell="O1" workbookViewId="0">
      <selection activeCell="I9" sqref="I9:AL15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24" t="s">
        <v>30</v>
      </c>
      <c r="L4" s="24"/>
      <c r="M4" s="24"/>
      <c r="N4" s="24"/>
      <c r="O4" s="26" t="s">
        <v>31</v>
      </c>
      <c r="P4" s="26"/>
      <c r="Q4" s="26"/>
      <c r="R4" s="26"/>
      <c r="S4" s="24" t="s">
        <v>32</v>
      </c>
      <c r="T4" s="24"/>
      <c r="U4" s="24"/>
      <c r="V4" s="24"/>
      <c r="W4" s="26" t="s">
        <v>33</v>
      </c>
      <c r="X4" s="26"/>
      <c r="Y4" s="26"/>
      <c r="Z4" s="26"/>
      <c r="AA4" s="24" t="s">
        <v>34</v>
      </c>
      <c r="AB4" s="24"/>
      <c r="AC4" s="24"/>
      <c r="AD4" s="24"/>
      <c r="AE4" s="26" t="s">
        <v>35</v>
      </c>
      <c r="AF4" s="26"/>
      <c r="AG4" s="26"/>
      <c r="AH4" s="26"/>
      <c r="AI4" s="24" t="s">
        <v>36</v>
      </c>
      <c r="AJ4" s="24"/>
      <c r="AK4" s="24"/>
      <c r="AL4" s="24"/>
    </row>
    <row r="5" spans="1:38" x14ac:dyDescent="0.25">
      <c r="H5" t="s">
        <v>37</v>
      </c>
      <c r="J5" s="8" t="s">
        <v>41</v>
      </c>
      <c r="K5" s="25" t="s">
        <v>41</v>
      </c>
      <c r="L5" s="25"/>
      <c r="M5" s="27" t="s">
        <v>38</v>
      </c>
      <c r="N5" s="27"/>
      <c r="O5" s="28" t="s">
        <v>41</v>
      </c>
      <c r="P5" s="28"/>
      <c r="Q5" s="26" t="s">
        <v>38</v>
      </c>
      <c r="R5" s="26"/>
      <c r="S5" s="25" t="s">
        <v>41</v>
      </c>
      <c r="T5" s="25"/>
      <c r="U5" s="24" t="s">
        <v>38</v>
      </c>
      <c r="V5" s="24"/>
      <c r="W5" s="28" t="s">
        <v>41</v>
      </c>
      <c r="X5" s="28"/>
      <c r="Y5" s="26" t="s">
        <v>38</v>
      </c>
      <c r="Z5" s="26"/>
      <c r="AA5" s="25" t="s">
        <v>41</v>
      </c>
      <c r="AB5" s="25"/>
      <c r="AC5" s="24" t="s">
        <v>38</v>
      </c>
      <c r="AD5" s="24"/>
      <c r="AE5" s="28" t="s">
        <v>41</v>
      </c>
      <c r="AF5" s="28"/>
      <c r="AG5" s="26" t="s">
        <v>38</v>
      </c>
      <c r="AH5" s="26"/>
      <c r="AI5" s="25" t="s">
        <v>41</v>
      </c>
      <c r="AJ5" s="25"/>
      <c r="AK5" s="24" t="s">
        <v>38</v>
      </c>
      <c r="AL5" s="24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29" t="s">
        <v>61</v>
      </c>
      <c r="C7" s="29" t="s">
        <v>38</v>
      </c>
      <c r="D7" s="29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29"/>
      <c r="C8" t="s">
        <v>39</v>
      </c>
      <c r="D8" t="s">
        <v>21</v>
      </c>
      <c r="I8">
        <f>I7+1</f>
        <v>1</v>
      </c>
      <c r="J8" s="6"/>
      <c r="K8" s="10"/>
      <c r="L8" s="14"/>
      <c r="M8" s="19"/>
      <c r="N8" s="19"/>
      <c r="O8" s="12"/>
      <c r="P8" s="17"/>
      <c r="Q8" s="22"/>
      <c r="R8" s="22"/>
      <c r="S8" s="10"/>
      <c r="T8" s="14"/>
      <c r="U8" s="19"/>
      <c r="V8" s="19"/>
      <c r="W8" s="12"/>
      <c r="X8" s="17"/>
      <c r="Y8" s="22"/>
      <c r="Z8" s="22"/>
      <c r="AA8" s="10"/>
      <c r="AB8" s="14"/>
      <c r="AC8" s="19"/>
      <c r="AD8" s="19"/>
      <c r="AE8" s="12"/>
      <c r="AF8" s="17"/>
      <c r="AG8" s="22"/>
      <c r="AH8" s="22"/>
      <c r="AI8" s="10"/>
      <c r="AJ8" s="14"/>
      <c r="AK8" s="19"/>
      <c r="AL8" s="19"/>
    </row>
    <row r="9" spans="1:38" x14ac:dyDescent="0.25">
      <c r="A9" t="s">
        <v>34</v>
      </c>
      <c r="B9">
        <f>AB38</f>
        <v>2283.3250000000003</v>
      </c>
      <c r="C9">
        <f>AC38</f>
        <v>5.4888075999999995</v>
      </c>
      <c r="D9">
        <f>AD38</f>
        <v>10.85825775</v>
      </c>
      <c r="I9">
        <f t="shared" ref="I9:I37" si="0">I8+1</f>
        <v>2</v>
      </c>
      <c r="J9" s="6">
        <v>0.87207699999999999</v>
      </c>
      <c r="K9" s="10">
        <v>0.87040099999999998</v>
      </c>
      <c r="L9" s="14">
        <f t="shared" ref="L9:L37" si="1">IF(K9="","",IF($J9="","",(K9-$J9)*100000))</f>
        <v>-167.60000000000107</v>
      </c>
      <c r="M9" s="19">
        <v>0.93730800000000003</v>
      </c>
      <c r="N9" s="19">
        <v>1.48332</v>
      </c>
      <c r="O9" s="12">
        <v>0.86954100000000001</v>
      </c>
      <c r="P9" s="17">
        <f t="shared" ref="P9:P37" si="2">IF(O9="","",IF($J9="","",(O9-$J9)*100000))</f>
        <v>-253.59999999999826</v>
      </c>
      <c r="Q9" s="22">
        <v>2.1948759999999998</v>
      </c>
      <c r="R9" s="22">
        <v>3.8642970000000001</v>
      </c>
      <c r="S9" s="10">
        <v>0.86990900000000004</v>
      </c>
      <c r="T9" s="14">
        <f t="shared" ref="T9:T37" si="3">IF(S9="","",IF($J9="","",(S9-$J9)*100000))</f>
        <v>-216.79999999999478</v>
      </c>
      <c r="U9" s="19">
        <v>2.6761300000000001</v>
      </c>
      <c r="V9" s="19">
        <v>7.7267020000000004</v>
      </c>
      <c r="W9" s="12">
        <v>0.87001600000000001</v>
      </c>
      <c r="X9" s="17">
        <f t="shared" ref="X9:X37" si="4">IF(W9="","",IF($J9="","",(W9-$J9)*100000))</f>
        <v>-206.09999999999795</v>
      </c>
      <c r="Y9" s="22">
        <v>2.94394</v>
      </c>
      <c r="Z9" s="22">
        <v>10.301551999999999</v>
      </c>
      <c r="AA9" s="10">
        <v>0.87765700000000002</v>
      </c>
      <c r="AB9" s="14">
        <f t="shared" ref="AB9:AB37" si="5">IF(AA9="","",IF($J9="","",(AA9-$J9)*100000))</f>
        <v>558.00000000000296</v>
      </c>
      <c r="AC9" s="19">
        <v>2.5380180000000001</v>
      </c>
      <c r="AD9" s="19">
        <v>3.7464490000000001</v>
      </c>
      <c r="AE9" s="12">
        <v>0.86975499999999994</v>
      </c>
      <c r="AF9" s="17">
        <f t="shared" ref="AF9:AF37" si="6">IF(AE9="","",IF($J9="","",(AE9-$J9)*100000))</f>
        <v>-232.20000000000462</v>
      </c>
      <c r="AG9" s="22">
        <v>1.5218480000000001</v>
      </c>
      <c r="AH9" s="22">
        <v>2.36815</v>
      </c>
      <c r="AI9" s="10">
        <v>0.87091799999999997</v>
      </c>
      <c r="AJ9" s="14">
        <f t="shared" ref="AJ9:AJ37" si="7">IF(AI9="","",IF($J9="","",(AI9-$J9)*100000))</f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>
        <f>AF38</f>
        <v>538.3450000000023</v>
      </c>
      <c r="C10">
        <f>AG38</f>
        <v>2.1370649500000001</v>
      </c>
      <c r="D10">
        <f>AH38</f>
        <v>4.089002449999998</v>
      </c>
      <c r="I10">
        <f t="shared" si="0"/>
        <v>3</v>
      </c>
      <c r="J10" s="6">
        <v>0.87395100000000003</v>
      </c>
      <c r="K10" s="10">
        <v>0.87308699999999995</v>
      </c>
      <c r="L10" s="14">
        <f t="shared" si="1"/>
        <v>-86.400000000008689</v>
      </c>
      <c r="M10" s="19">
        <v>0.65466100000000005</v>
      </c>
      <c r="N10" s="19">
        <v>1.18713</v>
      </c>
      <c r="O10" s="12">
        <v>0.87245600000000001</v>
      </c>
      <c r="P10" s="17">
        <f t="shared" si="2"/>
        <v>-149.50000000000242</v>
      </c>
      <c r="Q10" s="22">
        <v>1.519093</v>
      </c>
      <c r="R10" s="22">
        <v>2.9737070000000001</v>
      </c>
      <c r="S10" s="10">
        <v>0.87260400000000005</v>
      </c>
      <c r="T10" s="14">
        <f t="shared" si="3"/>
        <v>-134.69999999999871</v>
      </c>
      <c r="U10" s="19">
        <v>1.997976</v>
      </c>
      <c r="V10" s="19">
        <v>5.8572499999999996</v>
      </c>
      <c r="W10" s="12">
        <v>0.87265099999999995</v>
      </c>
      <c r="X10" s="17">
        <f t="shared" si="4"/>
        <v>-130.0000000000079</v>
      </c>
      <c r="Y10" s="22">
        <v>2.2322030000000002</v>
      </c>
      <c r="Z10" s="22">
        <v>7.9591750000000001</v>
      </c>
      <c r="AA10" s="10">
        <v>0.88005299999999997</v>
      </c>
      <c r="AB10" s="14">
        <f t="shared" si="5"/>
        <v>610.19999999999413</v>
      </c>
      <c r="AC10" s="19">
        <v>2.5628980000000001</v>
      </c>
      <c r="AD10" s="19">
        <v>3.9336250000000001</v>
      </c>
      <c r="AE10" s="12">
        <v>0.87213799999999997</v>
      </c>
      <c r="AF10" s="17">
        <f t="shared" si="6"/>
        <v>-181.30000000000646</v>
      </c>
      <c r="AG10" s="22">
        <v>1.4426099999999999</v>
      </c>
      <c r="AH10" s="22">
        <v>2.2589220000000001</v>
      </c>
      <c r="AI10" s="10">
        <v>0.87281200000000003</v>
      </c>
      <c r="AJ10" s="14">
        <f t="shared" si="7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>
        <f>AJ38</f>
        <v>118.42000000000073</v>
      </c>
      <c r="C11">
        <f>AK38</f>
        <v>0.46940380000000009</v>
      </c>
      <c r="D11">
        <f>AL38</f>
        <v>0.86327145000000005</v>
      </c>
      <c r="I11">
        <f t="shared" si="0"/>
        <v>4</v>
      </c>
      <c r="J11" s="6">
        <v>0.87717699999999998</v>
      </c>
      <c r="K11" s="10">
        <v>0.87677000000000005</v>
      </c>
      <c r="L11" s="14">
        <f t="shared" si="1"/>
        <v>-40.699999999993523</v>
      </c>
      <c r="M11" s="19">
        <v>0.53042400000000001</v>
      </c>
      <c r="N11" s="19">
        <v>1.0838369999999999</v>
      </c>
      <c r="O11" s="12">
        <v>0.87637100000000001</v>
      </c>
      <c r="P11" s="17">
        <f t="shared" si="2"/>
        <v>-80.599999999997337</v>
      </c>
      <c r="Q11" s="22">
        <v>1.100309</v>
      </c>
      <c r="R11" s="22">
        <v>2.4140649999999999</v>
      </c>
      <c r="S11" s="10">
        <v>0.87637100000000001</v>
      </c>
      <c r="T11" s="14">
        <f t="shared" si="3"/>
        <v>-80.599999999997337</v>
      </c>
      <c r="U11" s="19">
        <v>1.5414129999999999</v>
      </c>
      <c r="V11" s="19">
        <v>4.4678959999999996</v>
      </c>
      <c r="W11" s="12">
        <v>0.87639</v>
      </c>
      <c r="X11" s="17">
        <f t="shared" si="4"/>
        <v>-78.699999999998212</v>
      </c>
      <c r="Y11" s="22">
        <v>1.7451540000000001</v>
      </c>
      <c r="Z11" s="22">
        <v>6.1366649999999998</v>
      </c>
      <c r="AA11" s="10">
        <v>0.88299099999999997</v>
      </c>
      <c r="AB11" s="14">
        <f t="shared" si="5"/>
        <v>581.39999999999861</v>
      </c>
      <c r="AC11" s="19">
        <v>2.1042740000000002</v>
      </c>
      <c r="AD11" s="19">
        <v>3.4541900000000001</v>
      </c>
      <c r="AE11" s="12">
        <v>0.87555300000000003</v>
      </c>
      <c r="AF11" s="17">
        <f t="shared" si="6"/>
        <v>-162.39999999999588</v>
      </c>
      <c r="AG11" s="22">
        <v>1.382906</v>
      </c>
      <c r="AH11" s="22">
        <v>2.1763940000000002</v>
      </c>
      <c r="AI11" s="10">
        <v>0.87603799999999998</v>
      </c>
      <c r="AJ11" s="14">
        <f t="shared" si="7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>
        <f>L38</f>
        <v>170.46000000000114</v>
      </c>
      <c r="C12">
        <f>M38</f>
        <v>0.81846799999999997</v>
      </c>
      <c r="D12">
        <f>N38</f>
        <v>1.5816491000000001</v>
      </c>
      <c r="I12">
        <f t="shared" si="0"/>
        <v>5</v>
      </c>
      <c r="J12" s="6">
        <v>0.88187400000000005</v>
      </c>
      <c r="K12" s="10">
        <v>0.88167700000000004</v>
      </c>
      <c r="L12" s="14">
        <f t="shared" si="1"/>
        <v>-19.700000000000273</v>
      </c>
      <c r="M12" s="19">
        <v>0.49856800000000001</v>
      </c>
      <c r="N12" s="19">
        <v>1.0647679999999999</v>
      </c>
      <c r="O12" s="12">
        <v>0.88145600000000002</v>
      </c>
      <c r="P12" s="17">
        <f t="shared" si="2"/>
        <v>-41.800000000002946</v>
      </c>
      <c r="Q12" s="22">
        <v>0.82893399999999995</v>
      </c>
      <c r="R12" s="22">
        <v>2.014491</v>
      </c>
      <c r="S12" s="10">
        <v>0.88136199999999998</v>
      </c>
      <c r="T12" s="14">
        <f t="shared" si="3"/>
        <v>-51.200000000006796</v>
      </c>
      <c r="U12" s="19">
        <v>1.214245</v>
      </c>
      <c r="V12" s="19">
        <v>3.354552</v>
      </c>
      <c r="W12" s="12">
        <v>0.88134599999999996</v>
      </c>
      <c r="X12" s="17">
        <f t="shared" si="4"/>
        <v>-52.800000000008396</v>
      </c>
      <c r="Y12" s="22">
        <v>1.375451</v>
      </c>
      <c r="Z12" s="22">
        <v>4.5806300000000002</v>
      </c>
      <c r="AA12" s="10">
        <v>0.886652</v>
      </c>
      <c r="AB12" s="14">
        <f t="shared" si="5"/>
        <v>477.7999999999949</v>
      </c>
      <c r="AC12" s="19">
        <v>1.4893749999999999</v>
      </c>
      <c r="AD12" s="19">
        <v>2.4328310000000002</v>
      </c>
      <c r="AE12" s="12">
        <v>0.88031099999999995</v>
      </c>
      <c r="AF12" s="17">
        <f t="shared" si="6"/>
        <v>-156.30000000000922</v>
      </c>
      <c r="AG12" s="22">
        <v>1.3018689999999999</v>
      </c>
      <c r="AH12" s="22">
        <v>2.0420440000000002</v>
      </c>
      <c r="AI12" s="10">
        <v>0.88071999999999995</v>
      </c>
      <c r="AJ12" s="14">
        <f t="shared" si="7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>
        <f>P38</f>
        <v>150.92500000000064</v>
      </c>
      <c r="C13">
        <f>Q38</f>
        <v>0.89410790000000007</v>
      </c>
      <c r="D13">
        <f>R38</f>
        <v>1.7704408999999999</v>
      </c>
      <c r="I13">
        <f t="shared" si="0"/>
        <v>6</v>
      </c>
      <c r="J13" s="6">
        <v>0.88820200000000005</v>
      </c>
      <c r="K13" s="10">
        <v>0.88799899999999998</v>
      </c>
      <c r="L13" s="14">
        <f t="shared" si="1"/>
        <v>-20.300000000006424</v>
      </c>
      <c r="M13" s="19">
        <v>0.53339999999999999</v>
      </c>
      <c r="N13" s="19">
        <v>1.0971089999999999</v>
      </c>
      <c r="O13" s="12">
        <v>0.88800400000000002</v>
      </c>
      <c r="P13" s="17">
        <f t="shared" si="2"/>
        <v>-19.800000000003148</v>
      </c>
      <c r="Q13" s="22">
        <v>0.64957900000000002</v>
      </c>
      <c r="R13" s="22">
        <v>1.699759</v>
      </c>
      <c r="S13" s="10">
        <v>0.88783800000000002</v>
      </c>
      <c r="T13" s="14">
        <f t="shared" si="3"/>
        <v>-36.400000000003097</v>
      </c>
      <c r="U13" s="19">
        <v>0.95532700000000004</v>
      </c>
      <c r="V13" s="19">
        <v>2.3995570000000002</v>
      </c>
      <c r="W13" s="12">
        <v>0.88783800000000002</v>
      </c>
      <c r="X13" s="17">
        <f t="shared" si="4"/>
        <v>-36.400000000003097</v>
      </c>
      <c r="Y13" s="22">
        <v>1.0990200000000001</v>
      </c>
      <c r="Z13" s="22">
        <v>3.2268119999999998</v>
      </c>
      <c r="AA13" s="10">
        <v>0.89131300000000002</v>
      </c>
      <c r="AB13" s="14">
        <f t="shared" si="5"/>
        <v>311.09999999999746</v>
      </c>
      <c r="AC13" s="19">
        <v>1.6213610000000001</v>
      </c>
      <c r="AD13" s="19">
        <v>3.4464980000000001</v>
      </c>
      <c r="AE13" s="12">
        <v>0.88653800000000005</v>
      </c>
      <c r="AF13" s="17">
        <f t="shared" si="6"/>
        <v>-166.39999999999989</v>
      </c>
      <c r="AG13" s="22">
        <v>1.260027</v>
      </c>
      <c r="AH13" s="22">
        <v>1.975565</v>
      </c>
      <c r="AI13" s="10">
        <v>0.88703799999999999</v>
      </c>
      <c r="AJ13" s="14">
        <f t="shared" si="7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>
        <f>T38</f>
        <v>131.39499999999916</v>
      </c>
      <c r="C14">
        <f>U38</f>
        <v>0.91569555000000002</v>
      </c>
      <c r="D14">
        <f>V38</f>
        <v>2.4074905499999999</v>
      </c>
      <c r="I14">
        <f t="shared" si="0"/>
        <v>7</v>
      </c>
      <c r="J14" s="6">
        <v>0.89634800000000003</v>
      </c>
      <c r="K14" s="10">
        <v>0.89592099999999997</v>
      </c>
      <c r="L14" s="14">
        <f t="shared" si="1"/>
        <v>-42.700000000006625</v>
      </c>
      <c r="M14" s="19">
        <v>0.62874200000000002</v>
      </c>
      <c r="N14" s="19">
        <v>1.1692530000000001</v>
      </c>
      <c r="O14" s="12">
        <v>0.89614199999999999</v>
      </c>
      <c r="P14" s="17">
        <f t="shared" si="2"/>
        <v>-20.600000000003948</v>
      </c>
      <c r="Q14" s="22">
        <v>0.55319799999999997</v>
      </c>
      <c r="R14" s="22">
        <v>1.480615</v>
      </c>
      <c r="S14" s="10">
        <v>0.89599399999999996</v>
      </c>
      <c r="T14" s="14">
        <f t="shared" si="3"/>
        <v>-35.400000000007651</v>
      </c>
      <c r="U14" s="19">
        <v>0.80018699999999998</v>
      </c>
      <c r="V14" s="19">
        <v>1.7197610000000001</v>
      </c>
      <c r="W14" s="12">
        <v>0.89598999999999995</v>
      </c>
      <c r="X14" s="17">
        <f t="shared" si="4"/>
        <v>-35.800000000008048</v>
      </c>
      <c r="Y14" s="22">
        <v>0.92092399999999996</v>
      </c>
      <c r="Z14" s="22">
        <v>2.3891279999999999</v>
      </c>
      <c r="AA14" s="10">
        <v>0.89741899999999997</v>
      </c>
      <c r="AB14" s="14">
        <f t="shared" si="5"/>
        <v>107.09999999999332</v>
      </c>
      <c r="AC14" s="19">
        <v>2.6236929999999998</v>
      </c>
      <c r="AD14" s="19">
        <v>6.3434419999999996</v>
      </c>
      <c r="AE14" s="12">
        <v>0.89437699999999998</v>
      </c>
      <c r="AF14" s="17">
        <f t="shared" si="6"/>
        <v>-197.10000000000559</v>
      </c>
      <c r="AG14" s="22">
        <v>1.2833749999999999</v>
      </c>
      <c r="AH14" s="22">
        <v>2.0659130000000001</v>
      </c>
      <c r="AI14" s="10">
        <v>0.89520599999999995</v>
      </c>
      <c r="AJ14" s="14">
        <f t="shared" si="7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>
        <f>X38</f>
        <v>127.69000000000199</v>
      </c>
      <c r="C15">
        <f>Y38</f>
        <v>0.95464050000000034</v>
      </c>
      <c r="D15">
        <f>Z38</f>
        <v>2.9340054499999999</v>
      </c>
      <c r="I15">
        <f t="shared" si="0"/>
        <v>8</v>
      </c>
      <c r="J15" s="6">
        <v>0.90665399999999996</v>
      </c>
      <c r="K15" s="10">
        <v>0.90577600000000003</v>
      </c>
      <c r="L15" s="14">
        <f t="shared" si="1"/>
        <v>-87.799999999993446</v>
      </c>
      <c r="M15" s="19">
        <v>0.78931899999999999</v>
      </c>
      <c r="N15" s="19">
        <v>1.292494</v>
      </c>
      <c r="O15" s="12">
        <v>0.90629800000000005</v>
      </c>
      <c r="P15" s="17">
        <f t="shared" si="2"/>
        <v>-35.599999999991198</v>
      </c>
      <c r="Q15" s="22">
        <v>0.56355299999999997</v>
      </c>
      <c r="R15" s="22">
        <v>1.398269</v>
      </c>
      <c r="S15" s="10">
        <v>0.90619300000000003</v>
      </c>
      <c r="T15" s="14">
        <f t="shared" si="3"/>
        <v>-46.099999999993372</v>
      </c>
      <c r="U15" s="19">
        <v>0.74934599999999996</v>
      </c>
      <c r="V15" s="19">
        <v>1.514211</v>
      </c>
      <c r="W15" s="12">
        <v>0.90616099999999999</v>
      </c>
      <c r="X15" s="17">
        <f t="shared" si="4"/>
        <v>-49.299999999996572</v>
      </c>
      <c r="Y15" s="22">
        <v>0.82260800000000001</v>
      </c>
      <c r="Z15" s="22">
        <v>1.973973</v>
      </c>
      <c r="AA15" s="10">
        <v>0.90574399999999999</v>
      </c>
      <c r="AB15" s="14">
        <f t="shared" si="5"/>
        <v>-90.999999999996646</v>
      </c>
      <c r="AC15" s="19">
        <v>3.5849980000000001</v>
      </c>
      <c r="AD15" s="19">
        <v>8.4689099999999993</v>
      </c>
      <c r="AE15" s="12">
        <v>0.90419000000000005</v>
      </c>
      <c r="AF15" s="17">
        <f t="shared" si="6"/>
        <v>-246.39999999999108</v>
      </c>
      <c r="AG15" s="22">
        <v>1.3653379999999999</v>
      </c>
      <c r="AH15" s="22">
        <v>2.2283210000000002</v>
      </c>
      <c r="AI15" s="10">
        <v>0.90559400000000001</v>
      </c>
      <c r="AJ15" s="14">
        <f t="shared" si="7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0"/>
        <v>9</v>
      </c>
      <c r="J16" s="6"/>
      <c r="K16" s="10"/>
      <c r="L16" s="14" t="str">
        <f t="shared" si="1"/>
        <v/>
      </c>
      <c r="M16" s="19"/>
      <c r="N16" s="19"/>
      <c r="O16" s="12"/>
      <c r="P16" s="17" t="str">
        <f t="shared" si="2"/>
        <v/>
      </c>
      <c r="Q16" s="22"/>
      <c r="R16" s="22"/>
      <c r="S16" s="10"/>
      <c r="T16" s="14" t="str">
        <f t="shared" si="3"/>
        <v/>
      </c>
      <c r="U16" s="19"/>
      <c r="V16" s="19"/>
      <c r="W16" s="12"/>
      <c r="X16" s="17" t="str">
        <f t="shared" si="4"/>
        <v/>
      </c>
      <c r="Y16" s="22"/>
      <c r="Z16" s="22"/>
      <c r="AA16" s="10"/>
      <c r="AB16" s="14" t="str">
        <f t="shared" si="5"/>
        <v/>
      </c>
      <c r="AC16" s="19"/>
      <c r="AD16" s="19"/>
      <c r="AE16" s="12"/>
      <c r="AF16" s="17" t="str">
        <f t="shared" si="6"/>
        <v/>
      </c>
      <c r="AG16" s="22"/>
      <c r="AH16" s="22"/>
      <c r="AI16" s="10"/>
      <c r="AJ16" s="14" t="str">
        <f t="shared" si="7"/>
        <v/>
      </c>
      <c r="AK16" s="19"/>
      <c r="AL16" s="19"/>
    </row>
    <row r="17" spans="9:38" x14ac:dyDescent="0.25">
      <c r="I17">
        <f t="shared" si="0"/>
        <v>10</v>
      </c>
      <c r="J17" s="6">
        <v>0.93771400000000005</v>
      </c>
      <c r="K17" s="10">
        <v>0.93771400000000005</v>
      </c>
      <c r="L17" s="14">
        <f t="shared" si="1"/>
        <v>0</v>
      </c>
      <c r="M17" s="19">
        <v>0</v>
      </c>
      <c r="N17" s="19">
        <v>0</v>
      </c>
      <c r="O17" s="12">
        <v>0.93771400000000005</v>
      </c>
      <c r="P17" s="17">
        <f t="shared" si="2"/>
        <v>0</v>
      </c>
      <c r="Q17" s="22">
        <v>0</v>
      </c>
      <c r="R17" s="22">
        <v>0</v>
      </c>
      <c r="S17" s="10">
        <v>0.93771400000000005</v>
      </c>
      <c r="T17" s="14">
        <f t="shared" si="3"/>
        <v>0</v>
      </c>
      <c r="U17" s="19">
        <v>0</v>
      </c>
      <c r="V17" s="19">
        <v>0</v>
      </c>
      <c r="W17" s="12">
        <v>0.93771400000000005</v>
      </c>
      <c r="X17" s="17">
        <f t="shared" si="4"/>
        <v>0</v>
      </c>
      <c r="Y17" s="22">
        <v>0</v>
      </c>
      <c r="Z17" s="22">
        <v>0</v>
      </c>
      <c r="AA17" s="10">
        <v>0.93771400000000005</v>
      </c>
      <c r="AB17" s="14">
        <f t="shared" si="5"/>
        <v>0</v>
      </c>
      <c r="AC17" s="19">
        <v>0</v>
      </c>
      <c r="AD17" s="19">
        <v>0</v>
      </c>
      <c r="AE17" s="12">
        <v>0.93771400000000005</v>
      </c>
      <c r="AF17" s="17">
        <f t="shared" si="6"/>
        <v>0</v>
      </c>
      <c r="AG17" s="22">
        <v>0</v>
      </c>
      <c r="AH17" s="22">
        <v>0</v>
      </c>
      <c r="AI17" s="10">
        <v>0.93771400000000005</v>
      </c>
      <c r="AJ17" s="14">
        <f t="shared" si="7"/>
        <v>0</v>
      </c>
      <c r="AK17" s="19">
        <v>0</v>
      </c>
      <c r="AL17" s="19">
        <v>0</v>
      </c>
    </row>
    <row r="18" spans="9:38" x14ac:dyDescent="0.25">
      <c r="I18">
        <f t="shared" si="0"/>
        <v>11</v>
      </c>
      <c r="J18" s="6"/>
      <c r="K18" s="10"/>
      <c r="L18" s="14" t="str">
        <f t="shared" si="1"/>
        <v/>
      </c>
      <c r="M18" s="19"/>
      <c r="N18" s="19"/>
      <c r="O18" s="12"/>
      <c r="P18" s="17" t="str">
        <f t="shared" si="2"/>
        <v/>
      </c>
      <c r="Q18" s="22"/>
      <c r="R18" s="22"/>
      <c r="S18" s="10"/>
      <c r="T18" s="14" t="str">
        <f t="shared" si="3"/>
        <v/>
      </c>
      <c r="U18" s="19"/>
      <c r="V18" s="19"/>
      <c r="W18" s="12"/>
      <c r="X18" s="17" t="str">
        <f t="shared" si="4"/>
        <v/>
      </c>
      <c r="Y18" s="22"/>
      <c r="Z18" s="22"/>
      <c r="AA18" s="10"/>
      <c r="AB18" s="14" t="str">
        <f t="shared" si="5"/>
        <v/>
      </c>
      <c r="AC18" s="19"/>
      <c r="AD18" s="19"/>
      <c r="AE18" s="12"/>
      <c r="AF18" s="17" t="str">
        <f t="shared" si="6"/>
        <v/>
      </c>
      <c r="AG18" s="22"/>
      <c r="AH18" s="22"/>
      <c r="AI18" s="10"/>
      <c r="AJ18" s="14" t="str">
        <f t="shared" si="7"/>
        <v/>
      </c>
      <c r="AK18" s="19"/>
      <c r="AL18" s="19"/>
    </row>
    <row r="19" spans="9:38" x14ac:dyDescent="0.25">
      <c r="I19">
        <f t="shared" si="0"/>
        <v>12</v>
      </c>
      <c r="J19" s="6">
        <v>0.98214000000000001</v>
      </c>
      <c r="K19" s="10">
        <v>0.97913899999999998</v>
      </c>
      <c r="L19" s="14">
        <f t="shared" si="1"/>
        <v>-300.10000000000315</v>
      </c>
      <c r="M19" s="19">
        <v>0.56010599999999999</v>
      </c>
      <c r="N19" s="19">
        <v>1.081167</v>
      </c>
      <c r="O19" s="12">
        <v>0.98039600000000005</v>
      </c>
      <c r="P19" s="17">
        <f t="shared" si="2"/>
        <v>-174.39999999999679</v>
      </c>
      <c r="Q19" s="22">
        <v>0.32204199999999999</v>
      </c>
      <c r="R19" s="22">
        <v>0.68965500000000002</v>
      </c>
      <c r="S19" s="10">
        <v>0.98072999999999999</v>
      </c>
      <c r="T19" s="14">
        <f t="shared" si="3"/>
        <v>-141.00000000000225</v>
      </c>
      <c r="U19" s="19">
        <v>0.34047500000000003</v>
      </c>
      <c r="V19" s="19">
        <v>1.1858109999999999</v>
      </c>
      <c r="W19" s="12">
        <v>0.98077800000000004</v>
      </c>
      <c r="X19" s="17">
        <f t="shared" si="4"/>
        <v>-136.19999999999743</v>
      </c>
      <c r="Y19" s="22">
        <v>0.38315199999999999</v>
      </c>
      <c r="Z19" s="22">
        <v>1.80278</v>
      </c>
      <c r="AA19" s="10">
        <v>0.95208599999999999</v>
      </c>
      <c r="AB19" s="14">
        <f t="shared" si="5"/>
        <v>-3005.4000000000024</v>
      </c>
      <c r="AC19" s="19">
        <v>6.8728360000000004</v>
      </c>
      <c r="AD19" s="19">
        <v>11.169534000000001</v>
      </c>
      <c r="AE19" s="12">
        <v>0.96984899999999996</v>
      </c>
      <c r="AF19" s="17">
        <f t="shared" si="6"/>
        <v>-1229.1000000000051</v>
      </c>
      <c r="AG19" s="22">
        <v>2.070414</v>
      </c>
      <c r="AH19" s="22">
        <v>4.3228960000000001</v>
      </c>
      <c r="AI19" s="10">
        <v>0.97974300000000003</v>
      </c>
      <c r="AJ19" s="14">
        <f t="shared" si="7"/>
        <v>-239.69999999999825</v>
      </c>
      <c r="AK19" s="19">
        <v>0.62182899999999997</v>
      </c>
      <c r="AL19" s="19">
        <v>1.1055470000000001</v>
      </c>
    </row>
    <row r="20" spans="9:38" x14ac:dyDescent="0.25">
      <c r="I20">
        <f t="shared" si="0"/>
        <v>13</v>
      </c>
      <c r="J20" s="6">
        <v>0.99915799999999999</v>
      </c>
      <c r="K20" s="10">
        <v>0.99579700000000004</v>
      </c>
      <c r="L20" s="14">
        <f t="shared" si="1"/>
        <v>-336.09999999999474</v>
      </c>
      <c r="M20" s="19">
        <v>0.60589899999999997</v>
      </c>
      <c r="N20" s="19">
        <v>1.3487629999999999</v>
      </c>
      <c r="O20" s="12">
        <v>0.99692400000000003</v>
      </c>
      <c r="P20" s="17">
        <f t="shared" si="2"/>
        <v>-223.39999999999583</v>
      </c>
      <c r="Q20" s="22">
        <v>0.42699599999999999</v>
      </c>
      <c r="R20" s="22">
        <v>0.86914199999999997</v>
      </c>
      <c r="S20" s="10">
        <v>0.99734299999999998</v>
      </c>
      <c r="T20" s="14">
        <f t="shared" si="3"/>
        <v>-181.50000000000111</v>
      </c>
      <c r="U20" s="19">
        <v>0.37698100000000001</v>
      </c>
      <c r="V20" s="19">
        <v>1.1031789999999999</v>
      </c>
      <c r="W20" s="12">
        <v>0.99741500000000005</v>
      </c>
      <c r="X20" s="17">
        <f t="shared" si="4"/>
        <v>-174.2999999999939</v>
      </c>
      <c r="Y20" s="22">
        <v>0.38491300000000001</v>
      </c>
      <c r="Z20" s="22">
        <v>1.5020929999999999</v>
      </c>
      <c r="AA20" s="10">
        <v>0.96096800000000004</v>
      </c>
      <c r="AB20" s="14">
        <f t="shared" si="5"/>
        <v>-3818.9999999999945</v>
      </c>
      <c r="AC20" s="19">
        <v>7.0138319999999998</v>
      </c>
      <c r="AD20" s="19">
        <v>11.494325999999999</v>
      </c>
      <c r="AE20" s="12">
        <v>0.98676600000000003</v>
      </c>
      <c r="AF20" s="17">
        <f t="shared" si="6"/>
        <v>-1239.199999999996</v>
      </c>
      <c r="AG20" s="22">
        <v>2.3490150000000001</v>
      </c>
      <c r="AH20" s="22">
        <v>5.3447129999999996</v>
      </c>
      <c r="AI20" s="10">
        <v>0.99688600000000005</v>
      </c>
      <c r="AJ20" s="14">
        <f t="shared" si="7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0"/>
        <v>14</v>
      </c>
      <c r="J21" s="6">
        <v>1.0154380000000001</v>
      </c>
      <c r="K21" s="10">
        <v>1.0120400000000001</v>
      </c>
      <c r="L21" s="14">
        <f t="shared" si="1"/>
        <v>-339.80000000000121</v>
      </c>
      <c r="M21" s="19">
        <v>0.64761199999999997</v>
      </c>
      <c r="N21" s="19">
        <v>1.4775339999999999</v>
      </c>
      <c r="O21" s="12">
        <v>1.0129490000000001</v>
      </c>
      <c r="P21" s="17">
        <f t="shared" si="2"/>
        <v>-248.89999999999634</v>
      </c>
      <c r="Q21" s="22">
        <v>0.50436000000000003</v>
      </c>
      <c r="R21" s="22">
        <v>0.98646999999999996</v>
      </c>
      <c r="S21" s="10">
        <v>1.013393</v>
      </c>
      <c r="T21" s="14">
        <f t="shared" si="3"/>
        <v>-204.50000000000745</v>
      </c>
      <c r="U21" s="19">
        <v>0.41986800000000002</v>
      </c>
      <c r="V21" s="19">
        <v>1.1831229999999999</v>
      </c>
      <c r="W21" s="12">
        <v>1.013466</v>
      </c>
      <c r="X21" s="17">
        <f t="shared" si="4"/>
        <v>-197.20000000000849</v>
      </c>
      <c r="Y21" s="22">
        <v>0.41713699999999998</v>
      </c>
      <c r="Z21" s="22">
        <v>1.3089630000000001</v>
      </c>
      <c r="AA21" s="10">
        <v>0.97133899999999995</v>
      </c>
      <c r="AB21" s="14">
        <f t="shared" si="5"/>
        <v>-4409.9000000000115</v>
      </c>
      <c r="AC21" s="19">
        <v>7.1840140000000003</v>
      </c>
      <c r="AD21" s="19">
        <v>13.027315</v>
      </c>
      <c r="AE21" s="12">
        <v>1.003501</v>
      </c>
      <c r="AF21" s="17">
        <f t="shared" si="6"/>
        <v>-1193.7000000000087</v>
      </c>
      <c r="AG21" s="22">
        <v>2.4803320000000002</v>
      </c>
      <c r="AH21" s="22">
        <v>5.5205659999999996</v>
      </c>
      <c r="AI21" s="10">
        <v>1.0133570000000001</v>
      </c>
      <c r="AJ21" s="14">
        <f t="shared" si="7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0"/>
        <v>15</v>
      </c>
      <c r="J22" s="6">
        <v>1.0310839999999999</v>
      </c>
      <c r="K22" s="10">
        <v>1.027892</v>
      </c>
      <c r="L22" s="14">
        <f t="shared" si="1"/>
        <v>-319.19999999998618</v>
      </c>
      <c r="M22" s="19">
        <v>0.638463</v>
      </c>
      <c r="N22" s="19">
        <v>1.4542330000000001</v>
      </c>
      <c r="O22" s="12">
        <v>1.0284690000000001</v>
      </c>
      <c r="P22" s="17">
        <f t="shared" si="2"/>
        <v>-261.49999999998118</v>
      </c>
      <c r="Q22" s="22">
        <v>0.54641700000000004</v>
      </c>
      <c r="R22" s="22">
        <v>1.042052</v>
      </c>
      <c r="S22" s="10">
        <v>1.0289140000000001</v>
      </c>
      <c r="T22" s="14">
        <f t="shared" si="3"/>
        <v>-216.99999999997831</v>
      </c>
      <c r="U22" s="19">
        <v>0.447048</v>
      </c>
      <c r="V22" s="19">
        <v>1.194099</v>
      </c>
      <c r="W22" s="12">
        <v>1.028986</v>
      </c>
      <c r="X22" s="17">
        <f t="shared" si="4"/>
        <v>-209.79999999999333</v>
      </c>
      <c r="Y22" s="22">
        <v>0.436336</v>
      </c>
      <c r="Z22" s="22">
        <v>1.2937339999999999</v>
      </c>
      <c r="AA22" s="10">
        <v>0.98358999999999996</v>
      </c>
      <c r="AB22" s="14">
        <f t="shared" si="5"/>
        <v>-4749.3999999999924</v>
      </c>
      <c r="AC22" s="19">
        <v>7.2880770000000004</v>
      </c>
      <c r="AD22" s="19">
        <v>15.028359</v>
      </c>
      <c r="AE22" s="12">
        <v>1.020381</v>
      </c>
      <c r="AF22" s="17">
        <f t="shared" si="6"/>
        <v>-1070.2999999999906</v>
      </c>
      <c r="AG22" s="22">
        <v>2.3079230000000002</v>
      </c>
      <c r="AH22" s="22">
        <v>4.9957339999999997</v>
      </c>
      <c r="AI22" s="10">
        <v>1.0292209999999999</v>
      </c>
      <c r="AJ22" s="14">
        <f t="shared" si="7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0"/>
        <v>16</v>
      </c>
      <c r="J23" s="6">
        <v>1.046162</v>
      </c>
      <c r="K23" s="10">
        <v>1.0433840000000001</v>
      </c>
      <c r="L23" s="14">
        <f t="shared" si="1"/>
        <v>-277.79999999999472</v>
      </c>
      <c r="M23" s="19">
        <v>0.56654700000000002</v>
      </c>
      <c r="N23" s="19">
        <v>1.2951710000000001</v>
      </c>
      <c r="O23" s="12">
        <v>1.043563</v>
      </c>
      <c r="P23" s="17">
        <f t="shared" si="2"/>
        <v>-259.9000000000018</v>
      </c>
      <c r="Q23" s="22">
        <v>0.55091100000000004</v>
      </c>
      <c r="R23" s="22">
        <v>1.0298959999999999</v>
      </c>
      <c r="S23" s="10">
        <v>1.043984</v>
      </c>
      <c r="T23" s="14">
        <f t="shared" si="3"/>
        <v>-217.80000000000132</v>
      </c>
      <c r="U23" s="19">
        <v>0.45083800000000002</v>
      </c>
      <c r="V23" s="19">
        <v>1.1343920000000001</v>
      </c>
      <c r="W23" s="12">
        <v>1.0440510000000001</v>
      </c>
      <c r="X23" s="17">
        <f t="shared" si="4"/>
        <v>-211.09999999999741</v>
      </c>
      <c r="Y23" s="22">
        <v>0.43472499999999997</v>
      </c>
      <c r="Z23" s="22">
        <v>1.235795</v>
      </c>
      <c r="AA23" s="10">
        <v>0.99827399999999999</v>
      </c>
      <c r="AB23" s="14">
        <f t="shared" si="5"/>
        <v>-4788.8000000000038</v>
      </c>
      <c r="AC23" s="19">
        <v>7.1619640000000002</v>
      </c>
      <c r="AD23" s="19">
        <v>15.833712</v>
      </c>
      <c r="AE23" s="12">
        <v>1.0371360000000001</v>
      </c>
      <c r="AF23" s="17">
        <f t="shared" si="6"/>
        <v>-902.59999999999786</v>
      </c>
      <c r="AG23" s="22">
        <v>1.933268</v>
      </c>
      <c r="AH23" s="22">
        <v>4.1042540000000001</v>
      </c>
      <c r="AI23" s="10">
        <v>1.044546</v>
      </c>
      <c r="AJ23" s="14">
        <f t="shared" si="7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0"/>
        <v>17</v>
      </c>
      <c r="J24" s="6">
        <v>1.0607519999999999</v>
      </c>
      <c r="K24" s="10">
        <v>1.0585199999999999</v>
      </c>
      <c r="L24" s="14">
        <f t="shared" si="1"/>
        <v>-223.20000000000118</v>
      </c>
      <c r="M24" s="19">
        <v>0.44464100000000001</v>
      </c>
      <c r="N24" s="19">
        <v>1.043285</v>
      </c>
      <c r="O24" s="12">
        <v>1.0582609999999999</v>
      </c>
      <c r="P24" s="17">
        <f t="shared" si="2"/>
        <v>-249.1000000000021</v>
      </c>
      <c r="Q24" s="22">
        <v>0.51355499999999998</v>
      </c>
      <c r="R24" s="22">
        <v>0.96753500000000003</v>
      </c>
      <c r="S24" s="10">
        <v>1.0586370000000001</v>
      </c>
      <c r="T24" s="14">
        <f t="shared" si="3"/>
        <v>-211.4999999999867</v>
      </c>
      <c r="U24" s="19">
        <v>0.419825</v>
      </c>
      <c r="V24" s="19">
        <v>1.0172749999999999</v>
      </c>
      <c r="W24" s="12">
        <v>1.0586979999999999</v>
      </c>
      <c r="X24" s="17">
        <f t="shared" si="4"/>
        <v>-205.40000000000003</v>
      </c>
      <c r="Y24" s="22">
        <v>0.40561000000000003</v>
      </c>
      <c r="Z24" s="22">
        <v>1.1330169999999999</v>
      </c>
      <c r="AA24" s="10">
        <v>1.0161899999999999</v>
      </c>
      <c r="AB24" s="14">
        <f t="shared" si="5"/>
        <v>-4456.1999999999989</v>
      </c>
      <c r="AC24" s="19">
        <v>6.6408870000000002</v>
      </c>
      <c r="AD24" s="19">
        <v>15.184106</v>
      </c>
      <c r="AE24" s="12">
        <v>1.0536140000000001</v>
      </c>
      <c r="AF24" s="17">
        <f t="shared" si="6"/>
        <v>-713.79999999998665</v>
      </c>
      <c r="AG24" s="22">
        <v>1.458569</v>
      </c>
      <c r="AH24" s="22">
        <v>3.076387</v>
      </c>
      <c r="AI24" s="10">
        <v>1.0594129999999999</v>
      </c>
      <c r="AJ24" s="14">
        <f t="shared" si="7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0"/>
        <v>18</v>
      </c>
      <c r="J25" s="6">
        <v>1.075043</v>
      </c>
      <c r="K25" s="10">
        <v>1.0734090000000001</v>
      </c>
      <c r="L25" s="14">
        <f t="shared" si="1"/>
        <v>-163.39999999999134</v>
      </c>
      <c r="M25" s="19">
        <v>0.29682900000000001</v>
      </c>
      <c r="N25" s="19">
        <v>0.75004800000000005</v>
      </c>
      <c r="O25" s="12">
        <v>1.072716</v>
      </c>
      <c r="P25" s="17">
        <f t="shared" si="2"/>
        <v>-232.69999999999681</v>
      </c>
      <c r="Q25" s="22">
        <v>0.45459300000000002</v>
      </c>
      <c r="R25" s="22">
        <v>0.88647200000000004</v>
      </c>
      <c r="S25" s="10">
        <v>1.073032</v>
      </c>
      <c r="T25" s="14">
        <f t="shared" si="3"/>
        <v>-201.09999999999849</v>
      </c>
      <c r="U25" s="19">
        <v>0.37809999999999999</v>
      </c>
      <c r="V25" s="19">
        <v>0.87172400000000005</v>
      </c>
      <c r="W25" s="12">
        <v>1.073083</v>
      </c>
      <c r="X25" s="17">
        <f t="shared" si="4"/>
        <v>-195.99999999999619</v>
      </c>
      <c r="Y25" s="22">
        <v>0.36579200000000001</v>
      </c>
      <c r="Z25" s="22">
        <v>1.011218</v>
      </c>
      <c r="AA25" s="10">
        <v>1.0385530000000001</v>
      </c>
      <c r="AB25" s="14">
        <f t="shared" si="5"/>
        <v>-3648.9999999999914</v>
      </c>
      <c r="AC25" s="19">
        <v>5.5621489999999998</v>
      </c>
      <c r="AD25" s="19">
        <v>12.750748</v>
      </c>
      <c r="AE25" s="12">
        <v>1.069895</v>
      </c>
      <c r="AF25" s="17">
        <f t="shared" si="6"/>
        <v>-514.79999999999302</v>
      </c>
      <c r="AG25" s="22">
        <v>0.94803499999999996</v>
      </c>
      <c r="AH25" s="22">
        <v>2.049747</v>
      </c>
      <c r="AI25" s="10">
        <v>1.0740080000000001</v>
      </c>
      <c r="AJ25" s="14">
        <f t="shared" si="7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0"/>
        <v>19</v>
      </c>
      <c r="J26" s="6"/>
      <c r="K26" s="10"/>
      <c r="L26" s="14" t="str">
        <f t="shared" si="1"/>
        <v/>
      </c>
      <c r="M26" s="19"/>
      <c r="N26" s="19"/>
      <c r="O26" s="12"/>
      <c r="P26" s="17" t="str">
        <f t="shared" si="2"/>
        <v/>
      </c>
      <c r="Q26" s="22"/>
      <c r="R26" s="22"/>
      <c r="S26" s="10"/>
      <c r="T26" s="14" t="str">
        <f t="shared" si="3"/>
        <v/>
      </c>
      <c r="U26" s="19"/>
      <c r="V26" s="19"/>
      <c r="W26" s="12"/>
      <c r="X26" s="17" t="str">
        <f t="shared" si="4"/>
        <v/>
      </c>
      <c r="Y26" s="22"/>
      <c r="Z26" s="22"/>
      <c r="AA26" s="10"/>
      <c r="AB26" s="14" t="str">
        <f t="shared" si="5"/>
        <v/>
      </c>
      <c r="AC26" s="19"/>
      <c r="AD26" s="19"/>
      <c r="AE26" s="12"/>
      <c r="AF26" s="17" t="str">
        <f t="shared" si="6"/>
        <v/>
      </c>
      <c r="AG26" s="22"/>
      <c r="AH26" s="22"/>
      <c r="AI26" s="10"/>
      <c r="AJ26" s="14" t="str">
        <f t="shared" si="7"/>
        <v/>
      </c>
      <c r="AK26" s="19"/>
      <c r="AL26" s="19"/>
    </row>
    <row r="27" spans="9:38" x14ac:dyDescent="0.25">
      <c r="I27">
        <f t="shared" si="0"/>
        <v>20</v>
      </c>
      <c r="J27" s="6">
        <v>1.1057090000000001</v>
      </c>
      <c r="K27" s="10">
        <v>1.1057090000000001</v>
      </c>
      <c r="L27" s="14">
        <f t="shared" si="1"/>
        <v>0</v>
      </c>
      <c r="M27" s="19">
        <v>0</v>
      </c>
      <c r="N27" s="19">
        <v>0</v>
      </c>
      <c r="O27" s="12">
        <v>1.1057090000000001</v>
      </c>
      <c r="P27" s="17">
        <f t="shared" si="2"/>
        <v>0</v>
      </c>
      <c r="Q27" s="22">
        <v>0</v>
      </c>
      <c r="R27" s="22">
        <v>0</v>
      </c>
      <c r="S27" s="10">
        <v>1.1057090000000001</v>
      </c>
      <c r="T27" s="14">
        <f t="shared" si="3"/>
        <v>0</v>
      </c>
      <c r="U27" s="19">
        <v>0</v>
      </c>
      <c r="V27" s="19">
        <v>0</v>
      </c>
      <c r="W27" s="12">
        <v>1.1057090000000001</v>
      </c>
      <c r="X27" s="17">
        <f t="shared" si="4"/>
        <v>0</v>
      </c>
      <c r="Y27" s="22">
        <v>0</v>
      </c>
      <c r="Z27" s="22">
        <v>0</v>
      </c>
      <c r="AA27" s="10">
        <v>1.1057090000000001</v>
      </c>
      <c r="AB27" s="14">
        <f t="shared" si="5"/>
        <v>0</v>
      </c>
      <c r="AC27" s="19">
        <v>0</v>
      </c>
      <c r="AD27" s="19">
        <v>0</v>
      </c>
      <c r="AE27" s="12">
        <v>1.1057090000000001</v>
      </c>
      <c r="AF27" s="17">
        <f t="shared" si="6"/>
        <v>0</v>
      </c>
      <c r="AG27" s="22">
        <v>0</v>
      </c>
      <c r="AH27" s="22">
        <v>0</v>
      </c>
      <c r="AI27" s="10">
        <v>1.1057090000000001</v>
      </c>
      <c r="AJ27" s="14">
        <f t="shared" si="7"/>
        <v>0</v>
      </c>
      <c r="AK27" s="19">
        <v>0</v>
      </c>
      <c r="AL27" s="19">
        <v>0</v>
      </c>
    </row>
    <row r="28" spans="9:38" x14ac:dyDescent="0.25">
      <c r="I28">
        <f t="shared" si="0"/>
        <v>21</v>
      </c>
      <c r="J28" s="6"/>
      <c r="K28" s="10"/>
      <c r="L28" s="14" t="str">
        <f t="shared" si="1"/>
        <v/>
      </c>
      <c r="M28" s="19"/>
      <c r="N28" s="19"/>
      <c r="O28" s="12"/>
      <c r="P28" s="17" t="str">
        <f t="shared" si="2"/>
        <v/>
      </c>
      <c r="Q28" s="22"/>
      <c r="R28" s="22"/>
      <c r="S28" s="10"/>
      <c r="T28" s="14" t="str">
        <f t="shared" si="3"/>
        <v/>
      </c>
      <c r="U28" s="19"/>
      <c r="V28" s="19"/>
      <c r="W28" s="12"/>
      <c r="X28" s="17" t="str">
        <f t="shared" si="4"/>
        <v/>
      </c>
      <c r="Y28" s="22"/>
      <c r="Z28" s="22"/>
      <c r="AA28" s="10"/>
      <c r="AB28" s="14" t="str">
        <f t="shared" si="5"/>
        <v/>
      </c>
      <c r="AC28" s="19"/>
      <c r="AD28" s="19"/>
      <c r="AE28" s="12"/>
      <c r="AF28" s="17" t="str">
        <f t="shared" si="6"/>
        <v/>
      </c>
      <c r="AG28" s="22"/>
      <c r="AH28" s="22"/>
      <c r="AI28" s="10"/>
      <c r="AJ28" s="14" t="str">
        <f t="shared" si="7"/>
        <v/>
      </c>
      <c r="AK28" s="19"/>
      <c r="AL28" s="19"/>
    </row>
    <row r="29" spans="9:38" x14ac:dyDescent="0.25">
      <c r="I29">
        <f t="shared" si="0"/>
        <v>22</v>
      </c>
      <c r="J29" s="6">
        <v>1.1260490000000001</v>
      </c>
      <c r="K29" s="10">
        <v>1.124376</v>
      </c>
      <c r="L29" s="14">
        <f t="shared" si="1"/>
        <v>-167.30000000000356</v>
      </c>
      <c r="M29" s="19">
        <v>1.288035</v>
      </c>
      <c r="N29" s="19">
        <v>2.1098430000000001</v>
      </c>
      <c r="O29" s="12">
        <v>1.1253219999999999</v>
      </c>
      <c r="P29" s="17">
        <f t="shared" si="2"/>
        <v>-72.700000000014427</v>
      </c>
      <c r="Q29" s="22">
        <v>1.0647660000000001</v>
      </c>
      <c r="R29" s="22">
        <v>1.8982939999999999</v>
      </c>
      <c r="S29" s="10">
        <v>1.1253930000000001</v>
      </c>
      <c r="T29" s="14">
        <f t="shared" si="3"/>
        <v>-65.599999999999</v>
      </c>
      <c r="U29" s="19">
        <v>0.81114200000000003</v>
      </c>
      <c r="V29" s="19">
        <v>2.4022999999999999</v>
      </c>
      <c r="W29" s="12">
        <v>1.1253899999999999</v>
      </c>
      <c r="X29" s="17">
        <f t="shared" si="4"/>
        <v>-65.900000000018721</v>
      </c>
      <c r="Y29" s="22">
        <v>0.73362099999999997</v>
      </c>
      <c r="Z29" s="22">
        <v>2.1582349999999999</v>
      </c>
      <c r="AA29" s="10">
        <v>1.1096140000000001</v>
      </c>
      <c r="AB29" s="14">
        <f t="shared" si="5"/>
        <v>-1643.4999999999977</v>
      </c>
      <c r="AC29" s="19">
        <v>4.5180309999999997</v>
      </c>
      <c r="AD29" s="19">
        <v>8.5061979999999995</v>
      </c>
      <c r="AE29" s="12">
        <v>1.120811</v>
      </c>
      <c r="AF29" s="17">
        <f t="shared" si="6"/>
        <v>-523.80000000000757</v>
      </c>
      <c r="AG29" s="22">
        <v>3.2798940000000001</v>
      </c>
      <c r="AH29" s="22">
        <v>5.7188350000000003</v>
      </c>
      <c r="AI29" s="10">
        <v>1.1253649999999999</v>
      </c>
      <c r="AJ29" s="14">
        <f t="shared" si="7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0"/>
        <v>23</v>
      </c>
      <c r="J30" s="6">
        <v>1.1330690000000001</v>
      </c>
      <c r="K30" s="10">
        <v>1.131256</v>
      </c>
      <c r="L30" s="14">
        <f t="shared" si="1"/>
        <v>-181.30000000000646</v>
      </c>
      <c r="M30" s="19">
        <v>1.4398789999999999</v>
      </c>
      <c r="N30" s="19">
        <v>2.5404469999999999</v>
      </c>
      <c r="O30" s="12">
        <v>1.131955</v>
      </c>
      <c r="P30" s="17">
        <f t="shared" si="2"/>
        <v>-111.40000000000595</v>
      </c>
      <c r="Q30" s="22">
        <v>1.1961109999999999</v>
      </c>
      <c r="R30" s="22">
        <v>2.127011</v>
      </c>
      <c r="S30" s="10">
        <v>1.1321190000000001</v>
      </c>
      <c r="T30" s="14">
        <f t="shared" si="3"/>
        <v>-95.000000000000639</v>
      </c>
      <c r="U30" s="19">
        <v>0.91853099999999999</v>
      </c>
      <c r="V30" s="19">
        <v>2.4044829999999999</v>
      </c>
      <c r="W30" s="12">
        <v>1.132144</v>
      </c>
      <c r="X30" s="17">
        <f t="shared" si="4"/>
        <v>-92.500000000006466</v>
      </c>
      <c r="Y30" s="22">
        <v>0.84136500000000003</v>
      </c>
      <c r="Z30" s="22">
        <v>2.2700360000000002</v>
      </c>
      <c r="AA30" s="10">
        <v>1.1121799999999999</v>
      </c>
      <c r="AB30" s="14">
        <f t="shared" si="5"/>
        <v>-2088.9000000000156</v>
      </c>
      <c r="AC30" s="19">
        <v>6.4431240000000001</v>
      </c>
      <c r="AD30" s="19">
        <v>12.535240999999999</v>
      </c>
      <c r="AE30" s="12">
        <v>1.1280239999999999</v>
      </c>
      <c r="AF30" s="17">
        <f t="shared" si="6"/>
        <v>-504.50000000001882</v>
      </c>
      <c r="AG30" s="22">
        <v>3.7174149999999999</v>
      </c>
      <c r="AH30" s="22">
        <v>6.8938920000000001</v>
      </c>
      <c r="AI30" s="10">
        <v>1.1324259999999999</v>
      </c>
      <c r="AJ30" s="14">
        <f t="shared" si="7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0"/>
        <v>24</v>
      </c>
      <c r="J31" s="6">
        <v>1.1395090000000001</v>
      </c>
      <c r="K31" s="10">
        <v>1.1377159999999999</v>
      </c>
      <c r="L31" s="14">
        <f t="shared" si="1"/>
        <v>-179.30000000001556</v>
      </c>
      <c r="M31" s="19">
        <v>1.5063230000000001</v>
      </c>
      <c r="N31" s="19">
        <v>2.7741229999999999</v>
      </c>
      <c r="O31" s="12">
        <v>1.138199</v>
      </c>
      <c r="P31" s="17">
        <f t="shared" si="2"/>
        <v>-131.00000000001444</v>
      </c>
      <c r="Q31" s="22">
        <v>1.2679640000000001</v>
      </c>
      <c r="R31" s="22">
        <v>2.2692009999999998</v>
      </c>
      <c r="S31" s="10">
        <v>1.1384160000000001</v>
      </c>
      <c r="T31" s="14">
        <f t="shared" si="3"/>
        <v>-109.30000000000106</v>
      </c>
      <c r="U31" s="19">
        <v>0.97885200000000006</v>
      </c>
      <c r="V31" s="19">
        <v>2.3214939999999999</v>
      </c>
      <c r="W31" s="12">
        <v>1.1384540000000001</v>
      </c>
      <c r="X31" s="17">
        <f t="shared" si="4"/>
        <v>-105.50000000000281</v>
      </c>
      <c r="Y31" s="22">
        <v>0.90268099999999996</v>
      </c>
      <c r="Z31" s="22">
        <v>2.2716609999999999</v>
      </c>
      <c r="AA31" s="10">
        <v>1.1153120000000001</v>
      </c>
      <c r="AB31" s="14">
        <f t="shared" si="5"/>
        <v>-2419.7000000000025</v>
      </c>
      <c r="AC31" s="19">
        <v>7.9277889999999998</v>
      </c>
      <c r="AD31" s="19">
        <v>15.714877</v>
      </c>
      <c r="AE31" s="12">
        <v>1.1349009999999999</v>
      </c>
      <c r="AF31" s="17">
        <f t="shared" si="6"/>
        <v>-460.80000000001678</v>
      </c>
      <c r="AG31" s="22">
        <v>3.7777539999999998</v>
      </c>
      <c r="AH31" s="22">
        <v>7.2079870000000001</v>
      </c>
      <c r="AI31" s="10">
        <v>1.1389290000000001</v>
      </c>
      <c r="AJ31" s="14">
        <f t="shared" si="7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0"/>
        <v>25</v>
      </c>
      <c r="J32" s="6">
        <v>1.145492</v>
      </c>
      <c r="K32" s="10">
        <v>1.143813</v>
      </c>
      <c r="L32" s="14">
        <f t="shared" si="1"/>
        <v>-167.89999999999861</v>
      </c>
      <c r="M32" s="19">
        <v>1.457128</v>
      </c>
      <c r="N32" s="19">
        <v>2.7623090000000001</v>
      </c>
      <c r="O32" s="12">
        <v>1.1440589999999999</v>
      </c>
      <c r="P32" s="17">
        <f t="shared" si="2"/>
        <v>-143.30000000000177</v>
      </c>
      <c r="Q32" s="22">
        <v>1.2836860000000001</v>
      </c>
      <c r="R32" s="22">
        <v>2.34233</v>
      </c>
      <c r="S32" s="10">
        <v>1.1442950000000001</v>
      </c>
      <c r="T32" s="14">
        <f t="shared" si="3"/>
        <v>-119.69999999998926</v>
      </c>
      <c r="U32" s="19">
        <v>0.99641500000000005</v>
      </c>
      <c r="V32" s="19">
        <v>2.250413</v>
      </c>
      <c r="W32" s="12">
        <v>1.1443380000000001</v>
      </c>
      <c r="X32" s="17">
        <f t="shared" si="4"/>
        <v>-115.39999999998773</v>
      </c>
      <c r="Y32" s="22">
        <v>0.92441700000000004</v>
      </c>
      <c r="Z32" s="22">
        <v>2.1987960000000002</v>
      </c>
      <c r="AA32" s="10">
        <v>1.119197</v>
      </c>
      <c r="AB32" s="14">
        <f t="shared" si="5"/>
        <v>-2629.4999999999959</v>
      </c>
      <c r="AC32" s="19">
        <v>8.8722080000000005</v>
      </c>
      <c r="AD32" s="19">
        <v>17.821145000000001</v>
      </c>
      <c r="AE32" s="12">
        <v>1.14141</v>
      </c>
      <c r="AF32" s="17">
        <f t="shared" si="6"/>
        <v>-408.19999999999192</v>
      </c>
      <c r="AG32" s="22">
        <v>3.4991430000000001</v>
      </c>
      <c r="AH32" s="22">
        <v>6.7898529999999999</v>
      </c>
      <c r="AI32" s="10">
        <v>1.1449910000000001</v>
      </c>
      <c r="AJ32" s="14">
        <f t="shared" si="7"/>
        <v>-50.099999999986267</v>
      </c>
      <c r="AK32" s="19">
        <v>0.302236</v>
      </c>
      <c r="AL32" s="19">
        <v>0.62497999999999998</v>
      </c>
    </row>
    <row r="33" spans="7:38" x14ac:dyDescent="0.25">
      <c r="I33">
        <f t="shared" si="0"/>
        <v>26</v>
      </c>
      <c r="J33" s="6">
        <v>1.1510670000000001</v>
      </c>
      <c r="K33" s="10">
        <v>1.1495500000000001</v>
      </c>
      <c r="L33" s="14">
        <f t="shared" si="1"/>
        <v>-151.69999999999905</v>
      </c>
      <c r="M33" s="19">
        <v>1.294991</v>
      </c>
      <c r="N33" s="19">
        <v>2.517147</v>
      </c>
      <c r="O33" s="12">
        <v>1.149583</v>
      </c>
      <c r="P33" s="17">
        <f t="shared" si="2"/>
        <v>-148.40000000000407</v>
      </c>
      <c r="Q33" s="22">
        <v>1.226119</v>
      </c>
      <c r="R33" s="22">
        <v>2.2948149999999998</v>
      </c>
      <c r="S33" s="10">
        <v>1.149821</v>
      </c>
      <c r="T33" s="14">
        <f t="shared" si="3"/>
        <v>-124.60000000000804</v>
      </c>
      <c r="U33" s="19">
        <v>0.95813000000000004</v>
      </c>
      <c r="V33" s="19">
        <v>2.1226889999999998</v>
      </c>
      <c r="W33" s="12">
        <v>1.1498619999999999</v>
      </c>
      <c r="X33" s="17">
        <f t="shared" si="4"/>
        <v>-120.50000000001226</v>
      </c>
      <c r="Y33" s="22">
        <v>0.89382700000000004</v>
      </c>
      <c r="Z33" s="22">
        <v>2.05226</v>
      </c>
      <c r="AA33" s="10">
        <v>1.124115</v>
      </c>
      <c r="AB33" s="14">
        <f t="shared" si="5"/>
        <v>-2695.2000000000089</v>
      </c>
      <c r="AC33" s="19">
        <v>9.1554090000000006</v>
      </c>
      <c r="AD33" s="19">
        <v>18.594460000000002</v>
      </c>
      <c r="AE33" s="12">
        <v>1.14751</v>
      </c>
      <c r="AF33" s="17">
        <f t="shared" si="6"/>
        <v>-355.70000000000323</v>
      </c>
      <c r="AG33" s="22">
        <v>2.994926</v>
      </c>
      <c r="AH33" s="22">
        <v>5.8964980000000002</v>
      </c>
      <c r="AI33" s="10">
        <v>1.1506590000000001</v>
      </c>
      <c r="AJ33" s="14">
        <f t="shared" si="7"/>
        <v>-40.799999999996395</v>
      </c>
      <c r="AK33" s="19">
        <v>0.25441599999999998</v>
      </c>
      <c r="AL33" s="19">
        <v>0.52427000000000001</v>
      </c>
    </row>
    <row r="34" spans="7:38" x14ac:dyDescent="0.25">
      <c r="I34">
        <f t="shared" si="0"/>
        <v>27</v>
      </c>
      <c r="J34" s="6">
        <v>1.1562600000000001</v>
      </c>
      <c r="K34" s="10">
        <v>1.1548909999999999</v>
      </c>
      <c r="L34" s="14">
        <f t="shared" si="1"/>
        <v>-136.90000000001757</v>
      </c>
      <c r="M34" s="19">
        <v>1.0504849999999999</v>
      </c>
      <c r="N34" s="19">
        <v>2.1010010000000001</v>
      </c>
      <c r="O34" s="12">
        <v>1.154657</v>
      </c>
      <c r="P34" s="17">
        <f t="shared" si="2"/>
        <v>-160.30000000000211</v>
      </c>
      <c r="Q34" s="22">
        <v>1.1150960000000001</v>
      </c>
      <c r="R34" s="22">
        <v>2.1607419999999999</v>
      </c>
      <c r="S34" s="10">
        <v>1.154879</v>
      </c>
      <c r="T34" s="14">
        <f t="shared" si="3"/>
        <v>-138.10000000000767</v>
      </c>
      <c r="U34" s="19">
        <v>0.88308200000000003</v>
      </c>
      <c r="V34" s="19">
        <v>1.9189000000000001</v>
      </c>
      <c r="W34" s="12">
        <v>1.154911</v>
      </c>
      <c r="X34" s="17">
        <f t="shared" si="4"/>
        <v>-134.90000000000447</v>
      </c>
      <c r="Y34" s="22">
        <v>0.82993399999999995</v>
      </c>
      <c r="Z34" s="22">
        <v>1.873586</v>
      </c>
      <c r="AA34" s="10">
        <v>1.130506</v>
      </c>
      <c r="AB34" s="14">
        <f t="shared" si="5"/>
        <v>-2575.4000000000055</v>
      </c>
      <c r="AC34" s="19">
        <v>8.6112149999999996</v>
      </c>
      <c r="AD34" s="19">
        <v>17.679189000000001</v>
      </c>
      <c r="AE34" s="12">
        <v>1.1531769999999999</v>
      </c>
      <c r="AF34" s="17">
        <f t="shared" si="6"/>
        <v>-308.30000000001689</v>
      </c>
      <c r="AG34" s="22">
        <v>2.366638</v>
      </c>
      <c r="AH34" s="22">
        <v>4.7433779999999999</v>
      </c>
      <c r="AI34" s="10">
        <v>1.1559520000000001</v>
      </c>
      <c r="AJ34" s="14">
        <f t="shared" si="7"/>
        <v>-30.799999999997496</v>
      </c>
      <c r="AK34" s="19">
        <v>0.20321900000000001</v>
      </c>
      <c r="AL34" s="19">
        <v>0.413101</v>
      </c>
    </row>
    <row r="35" spans="7:38" x14ac:dyDescent="0.25">
      <c r="I35">
        <f t="shared" si="0"/>
        <v>28</v>
      </c>
      <c r="J35" s="6"/>
      <c r="K35" s="10"/>
      <c r="L35" s="14" t="str">
        <f t="shared" si="1"/>
        <v/>
      </c>
      <c r="M35" s="19"/>
      <c r="N35" s="19"/>
      <c r="O35" s="12"/>
      <c r="P35" s="17" t="str">
        <f t="shared" si="2"/>
        <v/>
      </c>
      <c r="Q35" s="22"/>
      <c r="R35" s="22"/>
      <c r="S35" s="10"/>
      <c r="T35" s="14" t="str">
        <f t="shared" si="3"/>
        <v/>
      </c>
      <c r="U35" s="19"/>
      <c r="V35" s="19"/>
      <c r="W35" s="12"/>
      <c r="X35" s="17" t="str">
        <f t="shared" si="4"/>
        <v/>
      </c>
      <c r="Y35" s="22"/>
      <c r="Z35" s="22"/>
      <c r="AA35" s="10"/>
      <c r="AB35" s="14" t="str">
        <f t="shared" si="5"/>
        <v/>
      </c>
      <c r="AC35" s="19"/>
      <c r="AD35" s="19"/>
      <c r="AE35" s="12"/>
      <c r="AF35" s="17" t="str">
        <f t="shared" si="6"/>
        <v/>
      </c>
      <c r="AG35" s="22"/>
      <c r="AH35" s="22"/>
      <c r="AI35" s="10"/>
      <c r="AJ35" s="14" t="str">
        <f t="shared" si="7"/>
        <v/>
      </c>
      <c r="AK35" s="19"/>
      <c r="AL35" s="19"/>
    </row>
    <row r="36" spans="7:38" x14ac:dyDescent="0.25">
      <c r="I36">
        <f t="shared" si="0"/>
        <v>29</v>
      </c>
      <c r="J36" s="6"/>
      <c r="K36" s="10"/>
      <c r="L36" s="14" t="str">
        <f t="shared" si="1"/>
        <v/>
      </c>
      <c r="M36" s="19"/>
      <c r="N36" s="19"/>
      <c r="O36" s="12"/>
      <c r="P36" s="17" t="str">
        <f t="shared" si="2"/>
        <v/>
      </c>
      <c r="Q36" s="22"/>
      <c r="R36" s="22"/>
      <c r="S36" s="10"/>
      <c r="T36" s="14" t="str">
        <f t="shared" si="3"/>
        <v/>
      </c>
      <c r="U36" s="19"/>
      <c r="V36" s="19"/>
      <c r="W36" s="12"/>
      <c r="X36" s="17" t="str">
        <f t="shared" si="4"/>
        <v/>
      </c>
      <c r="Y36" s="22"/>
      <c r="Z36" s="22"/>
      <c r="AA36" s="10"/>
      <c r="AB36" s="14" t="str">
        <f t="shared" si="5"/>
        <v/>
      </c>
      <c r="AC36" s="19"/>
      <c r="AD36" s="19"/>
      <c r="AE36" s="12"/>
      <c r="AF36" s="17" t="str">
        <f t="shared" si="6"/>
        <v/>
      </c>
      <c r="AG36" s="22"/>
      <c r="AH36" s="22"/>
      <c r="AI36" s="10"/>
      <c r="AJ36" s="14" t="str">
        <f t="shared" si="7"/>
        <v/>
      </c>
      <c r="AK36" s="19"/>
      <c r="AL36" s="19"/>
    </row>
    <row r="37" spans="7:38" x14ac:dyDescent="0.25">
      <c r="I37">
        <f t="shared" si="0"/>
        <v>30</v>
      </c>
      <c r="J37" s="6">
        <v>1.1696029999999999</v>
      </c>
      <c r="K37" s="10">
        <v>1.1696029999999999</v>
      </c>
      <c r="L37" s="14">
        <f t="shared" si="1"/>
        <v>0</v>
      </c>
      <c r="M37" s="19">
        <v>0</v>
      </c>
      <c r="N37" s="19">
        <v>0</v>
      </c>
      <c r="O37" s="12">
        <v>1.1696029999999999</v>
      </c>
      <c r="P37" s="17">
        <f t="shared" si="2"/>
        <v>0</v>
      </c>
      <c r="Q37" s="22">
        <v>0</v>
      </c>
      <c r="R37" s="22">
        <v>0</v>
      </c>
      <c r="S37" s="10">
        <v>1.1696029999999999</v>
      </c>
      <c r="T37" s="14">
        <f t="shared" si="3"/>
        <v>0</v>
      </c>
      <c r="U37" s="19">
        <v>0</v>
      </c>
      <c r="V37" s="19">
        <v>0</v>
      </c>
      <c r="W37" s="12">
        <v>1.1696029999999999</v>
      </c>
      <c r="X37" s="17">
        <f t="shared" si="4"/>
        <v>0</v>
      </c>
      <c r="Y37" s="22">
        <v>0</v>
      </c>
      <c r="Z37" s="22">
        <v>0</v>
      </c>
      <c r="AA37" s="10">
        <v>1.1696029999999999</v>
      </c>
      <c r="AB37" s="14">
        <f t="shared" si="5"/>
        <v>0</v>
      </c>
      <c r="AC37" s="19">
        <v>0</v>
      </c>
      <c r="AD37" s="19">
        <v>0</v>
      </c>
      <c r="AE37" s="12">
        <v>1.1696029999999999</v>
      </c>
      <c r="AF37" s="17">
        <f t="shared" si="6"/>
        <v>0</v>
      </c>
      <c r="AG37" s="22">
        <v>0</v>
      </c>
      <c r="AH37" s="22">
        <v>0</v>
      </c>
      <c r="AI37" s="10">
        <v>1.1696029999999999</v>
      </c>
      <c r="AJ37" s="14">
        <f t="shared" si="7"/>
        <v>0</v>
      </c>
      <c r="AK37" s="19">
        <v>0</v>
      </c>
      <c r="AL37" s="19">
        <v>0</v>
      </c>
    </row>
    <row r="38" spans="7:38" x14ac:dyDescent="0.25">
      <c r="I38" t="s">
        <v>44</v>
      </c>
      <c r="J38" s="6"/>
      <c r="K38" s="10"/>
      <c r="L38" s="14">
        <f t="array" ref="L38">AVERAGE(ABS(L9:L15),ABS(L19:L25),ABS(L29:L34))</f>
        <v>170.46000000000114</v>
      </c>
      <c r="M38" s="19">
        <f>M39</f>
        <v>0.81846799999999997</v>
      </c>
      <c r="N38" s="19">
        <f t="shared" ref="N38" si="8">N39</f>
        <v>1.5816491000000001</v>
      </c>
      <c r="O38" s="12"/>
      <c r="P38" s="17">
        <f t="array" ref="P38">AVERAGE(ABS(P9:P15),ABS(P19:P25),ABS(P29:P34))</f>
        <v>150.92500000000064</v>
      </c>
      <c r="Q38" s="22">
        <f>Q39</f>
        <v>0.89410790000000007</v>
      </c>
      <c r="R38" s="22">
        <f t="shared" ref="R38" si="9">R39</f>
        <v>1.7704408999999999</v>
      </c>
      <c r="S38" s="10"/>
      <c r="T38" s="14">
        <f t="array" ref="T38">AVERAGE(ABS(T9:T15),ABS(T19:T25),ABS(T29:T34))</f>
        <v>131.39499999999916</v>
      </c>
      <c r="U38" s="19">
        <f>U39</f>
        <v>0.91569555000000002</v>
      </c>
      <c r="V38" s="19">
        <f t="shared" ref="V38" si="10">V39</f>
        <v>2.4074905499999999</v>
      </c>
      <c r="W38" s="12"/>
      <c r="X38" s="17">
        <f t="array" ref="X38">AVERAGE(ABS(X9:X15),ABS(X19:X25),ABS(X29:X34))</f>
        <v>127.69000000000199</v>
      </c>
      <c r="Y38" s="22">
        <f>Y39</f>
        <v>0.95464050000000034</v>
      </c>
      <c r="Z38" s="22">
        <f t="shared" ref="Z38" si="11">Z39</f>
        <v>2.9340054499999999</v>
      </c>
      <c r="AA38" s="10"/>
      <c r="AB38" s="14">
        <f t="array" ref="AB38">AVERAGE(ABS(AB9:AB15),ABS(AB19:AB25),ABS(AB29:AB34))</f>
        <v>2283.3250000000003</v>
      </c>
      <c r="AC38" s="19">
        <f>AC39</f>
        <v>5.4888075999999995</v>
      </c>
      <c r="AD38" s="19">
        <f t="shared" ref="AD38" si="12">AD39</f>
        <v>10.85825775</v>
      </c>
      <c r="AE38" s="12"/>
      <c r="AF38" s="17">
        <f t="array" ref="AF38">AVERAGE(ABS(AF9:AF15),ABS(AF19:AF25),ABS(AF29:AF34))</f>
        <v>538.3450000000023</v>
      </c>
      <c r="AG38" s="22">
        <f>AG39</f>
        <v>2.1370649500000001</v>
      </c>
      <c r="AH38" s="22">
        <f t="shared" ref="AH38" si="13">AH39</f>
        <v>4.089002449999998</v>
      </c>
      <c r="AI38" s="10"/>
      <c r="AJ38" s="14">
        <f t="array" ref="AJ38">AVERAGE(ABS(AJ9:AJ15),ABS(AJ19:AJ25),ABS(AJ29:AJ34))</f>
        <v>118.42000000000073</v>
      </c>
      <c r="AK38" s="19">
        <f>AK39</f>
        <v>0.46940380000000009</v>
      </c>
      <c r="AL38" s="19">
        <f t="shared" ref="AL38" si="14">AL39</f>
        <v>0.86327145000000005</v>
      </c>
    </row>
    <row r="39" spans="7:38" x14ac:dyDescent="0.25">
      <c r="I39" t="s">
        <v>46</v>
      </c>
      <c r="J39" s="6"/>
      <c r="K39" s="10"/>
      <c r="L39" s="14">
        <f>AVERAGE(L9:L15,L19:L25,L29:L34)</f>
        <v>-170.46000000000114</v>
      </c>
      <c r="M39" s="19">
        <f>AVERAGE(M9:M15,M19:M25,M29:M34)</f>
        <v>0.81846799999999997</v>
      </c>
      <c r="N39" s="19">
        <f>AVERAGE(N9:N15,N19:N25,N29:N34)</f>
        <v>1.5816491000000001</v>
      </c>
      <c r="O39" s="12"/>
      <c r="P39" s="17">
        <f>AVERAGE(P9:P15,P19:P25,P29:P34)</f>
        <v>-150.92500000000064</v>
      </c>
      <c r="Q39" s="22">
        <f>AVERAGE(Q9:Q15,Q19:Q25,Q29:Q34)</f>
        <v>0.89410790000000007</v>
      </c>
      <c r="R39" s="22">
        <f>AVERAGE(R9:R15,R19:R25,R29:R34)</f>
        <v>1.7704408999999999</v>
      </c>
      <c r="S39" s="10"/>
      <c r="T39" s="14">
        <f>AVERAGE(T9:T15,T19:T25,T29:T34)</f>
        <v>-131.39499999999916</v>
      </c>
      <c r="U39" s="19">
        <f>AVERAGE(U9:U15,U19:U25,U29:U34)</f>
        <v>0.91569555000000002</v>
      </c>
      <c r="V39" s="19">
        <f>AVERAGE(V9:V15,V19:V25,V29:V34)</f>
        <v>2.4074905499999999</v>
      </c>
      <c r="W39" s="12"/>
      <c r="X39" s="17">
        <f>AVERAGE(X9:X15,X19:X25,X29:X34)</f>
        <v>-127.69000000000199</v>
      </c>
      <c r="Y39" s="22">
        <f>AVERAGE(Y9:Y15,Y19:Y25,Y29:Y34)</f>
        <v>0.95464050000000034</v>
      </c>
      <c r="Z39" s="22">
        <f>AVERAGE(Z9:Z15,Z19:Z25,Z29:Z34)</f>
        <v>2.9340054499999999</v>
      </c>
      <c r="AA39" s="10"/>
      <c r="AB39" s="14">
        <f>AVERAGE(AB9:AB15,AB19:AB25,AB29:AB34)</f>
        <v>-2018.7650000000019</v>
      </c>
      <c r="AC39" s="19">
        <f>AVERAGE(AC9:AC15,AC19:AC25,AC29:AC34)</f>
        <v>5.4888075999999995</v>
      </c>
      <c r="AD39" s="19">
        <f>AVERAGE(AD9:AD15,AD19:AD25,AD29:AD34)</f>
        <v>10.85825775</v>
      </c>
      <c r="AE39" s="12"/>
      <c r="AF39" s="17">
        <f>AVERAGE(AF9:AF15,AF19:AF25,AF29:AF34)</f>
        <v>-538.3450000000023</v>
      </c>
      <c r="AG39" s="22">
        <f>AVERAGE(AG9:AG15,AG19:AG25,AG29:AG34)</f>
        <v>2.1370649500000001</v>
      </c>
      <c r="AH39" s="22">
        <f>AVERAGE(AH9:AH15,AH19:AH25,AH29:AH34)</f>
        <v>4.089002449999998</v>
      </c>
      <c r="AI39" s="10"/>
      <c r="AJ39" s="14">
        <f>AVERAGE(AJ9:AJ15,AJ19:AJ25,AJ29:AJ34)</f>
        <v>-118.42000000000073</v>
      </c>
      <c r="AK39" s="19">
        <f>AVERAGE(AK9:AK15,AK19:AK25,AK29:AK34)</f>
        <v>0.46940380000000009</v>
      </c>
      <c r="AL39" s="19">
        <f>AVERAGE(AL9:AL15,AL19:AL25,AL29:AL34)</f>
        <v>0.86327145000000005</v>
      </c>
    </row>
    <row r="40" spans="7:38" x14ac:dyDescent="0.25">
      <c r="I40" t="s">
        <v>47</v>
      </c>
      <c r="J40" s="6"/>
      <c r="K40" s="10"/>
      <c r="L40" s="14">
        <f>STDEV(L9:L15)</f>
        <v>52.642912063032178</v>
      </c>
      <c r="M40" s="19"/>
      <c r="N40" s="19"/>
      <c r="O40" s="12"/>
      <c r="P40" s="17">
        <f>STDEV(P9:P15)</f>
        <v>86.895084523151368</v>
      </c>
      <c r="Q40" s="22"/>
      <c r="R40" s="22"/>
      <c r="S40" s="10"/>
      <c r="T40" s="14">
        <f>STDEV(T9:T15)</f>
        <v>67.494405411888394</v>
      </c>
      <c r="U40" s="19"/>
      <c r="V40" s="19"/>
      <c r="W40" s="12"/>
      <c r="X40" s="17">
        <f>STDEV(X9:X15)</f>
        <v>63.006424464568191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35.405729964026285</v>
      </c>
      <c r="AG40" s="22"/>
      <c r="AH40" s="22"/>
      <c r="AI40" s="10"/>
      <c r="AJ40" s="14">
        <f>STDEV(AJ9:AJ15)</f>
        <v>3.5269034037061751</v>
      </c>
      <c r="AK40" s="19"/>
      <c r="AL40" s="19"/>
    </row>
    <row r="47" spans="7:38" x14ac:dyDescent="0.25">
      <c r="G47" s="4"/>
    </row>
    <row r="48" spans="7:38" x14ac:dyDescent="0.25">
      <c r="G48" s="4"/>
    </row>
  </sheetData>
  <mergeCells count="23">
    <mergeCell ref="AC5:AD5"/>
    <mergeCell ref="AE5:AF5"/>
    <mergeCell ref="AG5:AH5"/>
    <mergeCell ref="AI5:AJ5"/>
    <mergeCell ref="AK5:AL5"/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S4:V4"/>
    <mergeCell ref="W4:Z4"/>
    <mergeCell ref="AA4:AD4"/>
    <mergeCell ref="AE4:A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Aaron Graham</cp:lastModifiedBy>
  <dcterms:created xsi:type="dcterms:W3CDTF">2016-10-18T15:35:59Z</dcterms:created>
  <dcterms:modified xsi:type="dcterms:W3CDTF">2017-07-04T14:09:28Z</dcterms:modified>
</cp:coreProperties>
</file>