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jencks\Documents\GitHub\emerson_seed_object_detection\Documentation\Depth Testing\Realsense Depth Test\data\"/>
    </mc:Choice>
  </mc:AlternateContent>
  <bookViews>
    <workbookView xWindow="0" yWindow="0" windowWidth="1770" windowHeight="5100" activeTab="1"/>
  </bookViews>
  <sheets>
    <sheet name="Incremental Distance" sheetId="1" r:id="rId1"/>
    <sheet name="Variable Block Layou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C49" i="3" s="1"/>
  <c r="B48" i="3"/>
  <c r="D47" i="3"/>
  <c r="C47" i="3"/>
  <c r="B47" i="3"/>
  <c r="C48" i="3" s="1"/>
  <c r="C25" i="3"/>
  <c r="C24" i="3"/>
  <c r="B24" i="3"/>
  <c r="B25" i="3"/>
  <c r="B2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D26" i="3"/>
  <c r="C28" i="3"/>
  <c r="D28" i="3" s="1"/>
  <c r="C32" i="3"/>
  <c r="D32" i="3" s="1"/>
  <c r="C36" i="3"/>
  <c r="D36" i="3" s="1"/>
  <c r="C40" i="3"/>
  <c r="D40" i="3" s="1"/>
  <c r="C44" i="3"/>
  <c r="D44" i="3" s="1"/>
  <c r="C27" i="3"/>
  <c r="D27" i="3" s="1"/>
  <c r="C3" i="3"/>
  <c r="C26" i="3"/>
  <c r="D5" i="3"/>
  <c r="D3" i="3"/>
  <c r="C4" i="3"/>
  <c r="D4" i="3" s="1"/>
  <c r="C5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" i="3"/>
  <c r="D2" i="3"/>
  <c r="H7" i="3" s="1"/>
  <c r="D35" i="1"/>
  <c r="C62" i="1"/>
  <c r="C61" i="1"/>
  <c r="C60" i="1"/>
  <c r="C59" i="1"/>
  <c r="C58" i="1"/>
  <c r="C57" i="1"/>
  <c r="C56" i="1"/>
  <c r="C55" i="1"/>
  <c r="C54" i="1"/>
  <c r="C53" i="1"/>
  <c r="D4" i="1"/>
  <c r="D5" i="1"/>
  <c r="D6" i="1"/>
  <c r="D7" i="1"/>
  <c r="D8" i="1"/>
  <c r="D9" i="1"/>
  <c r="D10" i="1"/>
  <c r="D11" i="1"/>
  <c r="N12" i="1"/>
  <c r="N11" i="1"/>
  <c r="N10" i="1"/>
  <c r="N9" i="1"/>
  <c r="N8" i="1"/>
  <c r="N7" i="1"/>
  <c r="N6" i="1"/>
  <c r="N5" i="1"/>
  <c r="N4" i="1"/>
  <c r="N3" i="1"/>
  <c r="I12" i="1"/>
  <c r="I11" i="1"/>
  <c r="I10" i="1"/>
  <c r="I9" i="1"/>
  <c r="I8" i="1"/>
  <c r="I7" i="1"/>
  <c r="I6" i="1"/>
  <c r="I5" i="1"/>
  <c r="I4" i="1"/>
  <c r="I3" i="1"/>
  <c r="M28" i="1"/>
  <c r="M29" i="1"/>
  <c r="M30" i="1"/>
  <c r="M31" i="1"/>
  <c r="M32" i="1"/>
  <c r="M26" i="1"/>
  <c r="M27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5" i="1"/>
  <c r="C6" i="1"/>
  <c r="C7" i="1"/>
  <c r="C8" i="1"/>
  <c r="C9" i="1"/>
  <c r="C10" i="1"/>
  <c r="C11" i="1"/>
  <c r="C12" i="1"/>
  <c r="D12" i="1" s="1"/>
  <c r="C3" i="1"/>
  <c r="D3" i="1" s="1"/>
  <c r="D23" i="3" l="1"/>
  <c r="H14" i="3"/>
  <c r="C23" i="3"/>
  <c r="H6" i="3"/>
  <c r="H17" i="3"/>
  <c r="H9" i="3"/>
  <c r="H16" i="3"/>
  <c r="H12" i="3"/>
  <c r="H8" i="3"/>
  <c r="H4" i="3"/>
  <c r="H3" i="3"/>
  <c r="H10" i="3"/>
  <c r="H13" i="3"/>
  <c r="H5" i="3"/>
  <c r="H2" i="3"/>
  <c r="H15" i="3"/>
  <c r="H11" i="3"/>
  <c r="C43" i="3"/>
  <c r="D43" i="3" s="1"/>
  <c r="C39" i="3"/>
  <c r="D39" i="3" s="1"/>
  <c r="C35" i="3"/>
  <c r="D35" i="3" s="1"/>
  <c r="C31" i="3"/>
  <c r="D31" i="3" s="1"/>
  <c r="C46" i="3"/>
  <c r="D46" i="3" s="1"/>
  <c r="C42" i="3"/>
  <c r="D42" i="3" s="1"/>
  <c r="C38" i="3"/>
  <c r="D38" i="3" s="1"/>
  <c r="C34" i="3"/>
  <c r="D34" i="3" s="1"/>
  <c r="C30" i="3"/>
  <c r="D30" i="3" s="1"/>
  <c r="C45" i="3"/>
  <c r="D45" i="3" s="1"/>
  <c r="C41" i="3"/>
  <c r="D41" i="3" s="1"/>
  <c r="C37" i="3"/>
  <c r="D37" i="3" s="1"/>
  <c r="C33" i="3"/>
  <c r="D33" i="3" s="1"/>
  <c r="C29" i="3"/>
  <c r="D29" i="3" s="1"/>
</calcChain>
</file>

<file path=xl/sharedStrings.xml><?xml version="1.0" encoding="utf-8"?>
<sst xmlns="http://schemas.openxmlformats.org/spreadsheetml/2006/main" count="65" uniqueCount="38">
  <si>
    <t>Depth:</t>
  </si>
  <si>
    <t>Measured Depth</t>
  </si>
  <si>
    <t>Control</t>
  </si>
  <si>
    <t>% Error</t>
  </si>
  <si>
    <t>Blocks Spread</t>
  </si>
  <si>
    <t>Blocks Close</t>
  </si>
  <si>
    <t>Average</t>
  </si>
  <si>
    <t>Depth</t>
  </si>
  <si>
    <t>Error</t>
  </si>
  <si>
    <t>Measured</t>
  </si>
  <si>
    <t>Note</t>
  </si>
  <si>
    <t>Vertical Line</t>
  </si>
  <si>
    <t>Scattered</t>
  </si>
  <si>
    <t>Horizontal Line</t>
  </si>
  <si>
    <t>Scattered, All Vertical</t>
  </si>
  <si>
    <t>Baseline (No Blocks)</t>
  </si>
  <si>
    <t>Corrected</t>
  </si>
  <si>
    <t>Partially Clumped</t>
  </si>
  <si>
    <t>Small Vertical Clumps</t>
  </si>
  <si>
    <t>Small Horizontal Clumps</t>
  </si>
  <si>
    <t>Mixed Clumps</t>
  </si>
  <si>
    <t>Horizontal Scatter</t>
  </si>
  <si>
    <t>Horizontal Line at upper edge</t>
  </si>
  <si>
    <t>Horizontal Line at left edge</t>
  </si>
  <si>
    <t>Horizontal Line at right edge</t>
  </si>
  <si>
    <t>Vertical Line at upper edge</t>
  </si>
  <si>
    <t>Vertical Line at left edge</t>
  </si>
  <si>
    <t>Scatter</t>
  </si>
  <si>
    <t>Horizontal Line at lower edge</t>
  </si>
  <si>
    <t>Scatter, Lower region</t>
  </si>
  <si>
    <t>Scatter, Upper region</t>
  </si>
  <si>
    <t>Scatter, Left region</t>
  </si>
  <si>
    <t>Scatter, Right region</t>
  </si>
  <si>
    <t>Added more blocks</t>
  </si>
  <si>
    <t>Clumped with more blocks</t>
  </si>
  <si>
    <t>Mega Clumped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</si>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</sst>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0.000%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2" applyFont="1"/>
    <xf numFmtId="43" fontId="0" fillId="0" borderId="0" xfId="1" applyFont="1"/>
    <xf numFmtId="168" fontId="0" fillId="0" borderId="0" xfId="1" applyNumberFormat="1" applyFont="1"/>
    <xf numFmtId="168" fontId="0" fillId="0" borderId="0" xfId="2" applyNumberFormat="1" applyFont="1"/>
    <xf numFmtId="0" fontId="0" fillId="0" borderId="0" xfId="0" applyAlignment="1">
      <alignment horizontal="center"/>
    </xf>
    <xf numFmtId="168" fontId="0" fillId="0" borderId="0" xfId="2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3" xfId="2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168" fontId="0" fillId="0" borderId="0" xfId="0" applyNumberFormat="1"/>
    <xf numFmtId="170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10" xfId="2" applyNumberFormat="1" applyFont="1" applyBorder="1" applyAlignment="1">
      <alignment horizontal="center"/>
    </xf>
    <xf numFmtId="0" fontId="0" fillId="0" borderId="6" xfId="0" applyFill="1" applyBorder="1"/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'Incremental Distance'!$A$3:$A$52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</c:numCache>
            </c:numRef>
          </c:xVal>
          <c:yVal>
            <c:numRef>
              <c:f>'Incremental Distance'!$C$3:$C$52</c:f>
              <c:numCache>
                <c:formatCode>0.000%</c:formatCode>
                <c:ptCount val="50"/>
                <c:pt idx="0">
                  <c:v>1.0555555555555627E-2</c:v>
                </c:pt>
                <c:pt idx="1">
                  <c:v>1.3157894736842105E-2</c:v>
                </c:pt>
                <c:pt idx="2">
                  <c:v>1.3499999999999979E-2</c:v>
                </c:pt>
                <c:pt idx="3">
                  <c:v>1.4761904761904702E-2</c:v>
                </c:pt>
                <c:pt idx="4">
                  <c:v>1.3636363636363669E-2</c:v>
                </c:pt>
                <c:pt idx="5">
                  <c:v>1.4347826086956448E-2</c:v>
                </c:pt>
                <c:pt idx="6">
                  <c:v>1.5833333333333293E-2</c:v>
                </c:pt>
                <c:pt idx="7">
                  <c:v>1.6800000000000068E-2</c:v>
                </c:pt>
                <c:pt idx="8">
                  <c:v>1.6923076923076971E-2</c:v>
                </c:pt>
                <c:pt idx="9">
                  <c:v>1.9259259259259243E-2</c:v>
                </c:pt>
                <c:pt idx="10">
                  <c:v>1.2777777777777801E-2</c:v>
                </c:pt>
                <c:pt idx="11">
                  <c:v>9.4736842105263008E-3</c:v>
                </c:pt>
                <c:pt idx="12">
                  <c:v>1.1500000000000021E-2</c:v>
                </c:pt>
                <c:pt idx="13">
                  <c:v>1.3333333333333388E-2</c:v>
                </c:pt>
                <c:pt idx="14">
                  <c:v>1.2272727272727253E-2</c:v>
                </c:pt>
                <c:pt idx="15">
                  <c:v>1.3913043478260882E-2</c:v>
                </c:pt>
                <c:pt idx="16">
                  <c:v>1.5833333333333293E-2</c:v>
                </c:pt>
                <c:pt idx="17">
                  <c:v>1.5600000000000024E-2</c:v>
                </c:pt>
                <c:pt idx="18">
                  <c:v>1.5769230769230775E-2</c:v>
                </c:pt>
                <c:pt idx="19">
                  <c:v>1.6666666666666639E-2</c:v>
                </c:pt>
                <c:pt idx="20">
                  <c:v>1.3333333333333246E-2</c:v>
                </c:pt>
                <c:pt idx="21">
                  <c:v>1.210526315789476E-2</c:v>
                </c:pt>
                <c:pt idx="22">
                  <c:v>1.0500000000000042E-2</c:v>
                </c:pt>
                <c:pt idx="23">
                  <c:v>1.1904761904761904E-2</c:v>
                </c:pt>
                <c:pt idx="24">
                  <c:v>1.3181818181818144E-2</c:v>
                </c:pt>
                <c:pt idx="25">
                  <c:v>1.3043478260869596E-2</c:v>
                </c:pt>
                <c:pt idx="26">
                  <c:v>1.4999999999999977E-2</c:v>
                </c:pt>
                <c:pt idx="27">
                  <c:v>1.5600000000000024E-2</c:v>
                </c:pt>
                <c:pt idx="28">
                  <c:v>1.5000000000000022E-2</c:v>
                </c:pt>
                <c:pt idx="29">
                  <c:v>1.7037037037037069E-2</c:v>
                </c:pt>
                <c:pt idx="30">
                  <c:v>1.3333333333333246E-2</c:v>
                </c:pt>
                <c:pt idx="31">
                  <c:v>1.1052631578947413E-2</c:v>
                </c:pt>
                <c:pt idx="32">
                  <c:v>9.9999999999999638E-3</c:v>
                </c:pt>
                <c:pt idx="33">
                  <c:v>1.0952380952380972E-2</c:v>
                </c:pt>
                <c:pt idx="34">
                  <c:v>1.1363636363636364E-2</c:v>
                </c:pt>
                <c:pt idx="35">
                  <c:v>1.1739130434782591E-2</c:v>
                </c:pt>
                <c:pt idx="36">
                  <c:v>1.3749999999999929E-2</c:v>
                </c:pt>
                <c:pt idx="37">
                  <c:v>1.4399999999999977E-2</c:v>
                </c:pt>
                <c:pt idx="38">
                  <c:v>1.3846153846153824E-2</c:v>
                </c:pt>
                <c:pt idx="39">
                  <c:v>1.6666666666666639E-2</c:v>
                </c:pt>
                <c:pt idx="40">
                  <c:v>1.2777777777777801E-2</c:v>
                </c:pt>
                <c:pt idx="41">
                  <c:v>1.1052631578947413E-2</c:v>
                </c:pt>
                <c:pt idx="42">
                  <c:v>1.1500000000000021E-2</c:v>
                </c:pt>
                <c:pt idx="43">
                  <c:v>1.1904761904761904E-2</c:v>
                </c:pt>
                <c:pt idx="44">
                  <c:v>1.1818181818181889E-2</c:v>
                </c:pt>
                <c:pt idx="45">
                  <c:v>1.3043478260869596E-2</c:v>
                </c:pt>
                <c:pt idx="46">
                  <c:v>1.4166666666666661E-2</c:v>
                </c:pt>
                <c:pt idx="47">
                  <c:v>1.4800000000000041E-2</c:v>
                </c:pt>
                <c:pt idx="48">
                  <c:v>1.4615384615384577E-2</c:v>
                </c:pt>
                <c:pt idx="49">
                  <c:v>1.7407407407407365E-2</c:v>
                </c:pt>
              </c:numCache>
            </c:numRef>
          </c:yVal>
          <c:smooth val="0"/>
        </c:ser>
        <c:ser>
          <c:idx val="0"/>
          <c:order val="1"/>
          <c:tx>
            <c:v>Spread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'Incremental Distance'!$F$3:$F$32</c:f>
              <c:numCache>
                <c:formatCode>General</c:formatCode>
                <c:ptCount val="3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xVal>
          <c:yVal>
            <c:numRef>
              <c:f>'Incremental Distance'!$H$3:$H$32</c:f>
              <c:numCache>
                <c:formatCode>0.000%</c:formatCode>
                <c:ptCount val="30"/>
                <c:pt idx="0">
                  <c:v>7.2222222222221672E-3</c:v>
                </c:pt>
                <c:pt idx="1">
                  <c:v>6.8421052631578421E-3</c:v>
                </c:pt>
                <c:pt idx="2">
                  <c:v>8.0000000000000071E-3</c:v>
                </c:pt>
                <c:pt idx="3">
                  <c:v>9.52380952380949E-3</c:v>
                </c:pt>
                <c:pt idx="4">
                  <c:v>7.2727272727272788E-3</c:v>
                </c:pt>
                <c:pt idx="5">
                  <c:v>1.0434782608695584E-2</c:v>
                </c:pt>
                <c:pt idx="6">
                  <c:v>1.1666666666666714E-2</c:v>
                </c:pt>
                <c:pt idx="7">
                  <c:v>1.2800000000000011E-2</c:v>
                </c:pt>
                <c:pt idx="8">
                  <c:v>1.3846153846153824E-2</c:v>
                </c:pt>
                <c:pt idx="9">
                  <c:v>1.518518518518519E-2</c:v>
                </c:pt>
                <c:pt idx="10">
                  <c:v>6.1111111111110793E-3</c:v>
                </c:pt>
                <c:pt idx="11">
                  <c:v>6.8421052631578421E-3</c:v>
                </c:pt>
                <c:pt idx="12">
                  <c:v>9.5000000000000639E-3</c:v>
                </c:pt>
                <c:pt idx="13">
                  <c:v>1.0952380952380972E-2</c:v>
                </c:pt>
                <c:pt idx="14">
                  <c:v>9.5454545454545844E-3</c:v>
                </c:pt>
                <c:pt idx="15">
                  <c:v>1.2608695652173875E-2</c:v>
                </c:pt>
                <c:pt idx="16">
                  <c:v>1.3333333333333345E-2</c:v>
                </c:pt>
                <c:pt idx="17">
                  <c:v>1.2800000000000011E-2</c:v>
                </c:pt>
                <c:pt idx="18">
                  <c:v>1.4615384615384577E-2</c:v>
                </c:pt>
                <c:pt idx="19">
                  <c:v>1.5555555555555619E-2</c:v>
                </c:pt>
                <c:pt idx="20">
                  <c:v>8.3333333333332552E-3</c:v>
                </c:pt>
                <c:pt idx="21">
                  <c:v>6.8421052631578421E-3</c:v>
                </c:pt>
                <c:pt idx="22">
                  <c:v>1.0500000000000042E-2</c:v>
                </c:pt>
                <c:pt idx="23">
                  <c:v>9.52380952380949E-3</c:v>
                </c:pt>
                <c:pt idx="24">
                  <c:v>1.1818181818181889E-2</c:v>
                </c:pt>
                <c:pt idx="25">
                  <c:v>1.2608695652173875E-2</c:v>
                </c:pt>
                <c:pt idx="26">
                  <c:v>1.2083333333333298E-2</c:v>
                </c:pt>
                <c:pt idx="27">
                  <c:v>1.2800000000000011E-2</c:v>
                </c:pt>
                <c:pt idx="28">
                  <c:v>1.4230769230769269E-2</c:v>
                </c:pt>
                <c:pt idx="29">
                  <c:v>1.5555555555555619E-2</c:v>
                </c:pt>
              </c:numCache>
            </c:numRef>
          </c:yVal>
          <c:smooth val="0"/>
        </c:ser>
        <c:ser>
          <c:idx val="1"/>
          <c:order val="2"/>
          <c:tx>
            <c:v>Clumped Together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'Incremental Distance'!$K$3:$K$32</c:f>
              <c:numCache>
                <c:formatCode>General</c:formatCode>
                <c:ptCount val="3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xVal>
          <c:yVal>
            <c:numRef>
              <c:f>'Incremental Distance'!$M$3:$M$32</c:f>
              <c:numCache>
                <c:formatCode>0.000%</c:formatCode>
                <c:ptCount val="30"/>
                <c:pt idx="0">
                  <c:v>6.1111111111110793E-3</c:v>
                </c:pt>
                <c:pt idx="1">
                  <c:v>7.8947368421051888E-3</c:v>
                </c:pt>
                <c:pt idx="2">
                  <c:v>8.9999999999999854E-3</c:v>
                </c:pt>
                <c:pt idx="3">
                  <c:v>1.0476190476190422E-2</c:v>
                </c:pt>
                <c:pt idx="4">
                  <c:v>1.1363636363636364E-2</c:v>
                </c:pt>
                <c:pt idx="5">
                  <c:v>1.1304347826087024E-2</c:v>
                </c:pt>
                <c:pt idx="6">
                  <c:v>1.4999999999999977E-2</c:v>
                </c:pt>
                <c:pt idx="7">
                  <c:v>1.4399999999999977E-2</c:v>
                </c:pt>
                <c:pt idx="8">
                  <c:v>1.538461538461533E-2</c:v>
                </c:pt>
                <c:pt idx="9">
                  <c:v>1.6296296296296343E-2</c:v>
                </c:pt>
                <c:pt idx="10">
                  <c:v>7.7777777777778096E-3</c:v>
                </c:pt>
                <c:pt idx="11">
                  <c:v>8.4210526315789541E-3</c:v>
                </c:pt>
                <c:pt idx="12">
                  <c:v>9.5000000000000639E-3</c:v>
                </c:pt>
                <c:pt idx="13">
                  <c:v>1.000000000000004E-2</c:v>
                </c:pt>
                <c:pt idx="14">
                  <c:v>1.1818181818181889E-2</c:v>
                </c:pt>
                <c:pt idx="15">
                  <c:v>1.2173913043478311E-2</c:v>
                </c:pt>
                <c:pt idx="16">
                  <c:v>1.1666666666666714E-2</c:v>
                </c:pt>
                <c:pt idx="17">
                  <c:v>1.4000000000000058E-2</c:v>
                </c:pt>
                <c:pt idx="18">
                  <c:v>1.4615384615384577E-2</c:v>
                </c:pt>
                <c:pt idx="19">
                  <c:v>1.5555555555555619E-2</c:v>
                </c:pt>
                <c:pt idx="20">
                  <c:v>5.5555555555556347E-3</c:v>
                </c:pt>
                <c:pt idx="21">
                  <c:v>7.3684210526316091E-3</c:v>
                </c:pt>
                <c:pt idx="22">
                  <c:v>9.9999999999999638E-3</c:v>
                </c:pt>
                <c:pt idx="23">
                  <c:v>9.52380952380949E-3</c:v>
                </c:pt>
                <c:pt idx="24">
                  <c:v>1.0909090909090839E-2</c:v>
                </c:pt>
                <c:pt idx="25">
                  <c:v>1.1739130434782591E-2</c:v>
                </c:pt>
                <c:pt idx="26">
                  <c:v>1.2916666666666613E-2</c:v>
                </c:pt>
                <c:pt idx="27">
                  <c:v>1.4000000000000058E-2</c:v>
                </c:pt>
                <c:pt idx="28">
                  <c:v>1.5000000000000022E-2</c:v>
                </c:pt>
                <c:pt idx="29">
                  <c:v>1.5555555555555619E-2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65360"/>
        <c:axId val="506669280"/>
      </c:scatterChart>
      <c:valAx>
        <c:axId val="506665360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Depth In Inches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9280"/>
        <c:crosses val="autoZero"/>
        <c:crossBetween val="midCat"/>
      </c:valAx>
      <c:valAx>
        <c:axId val="5066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Control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'Incremental Distance'!$F$3:$F$12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xVal>
          <c:yVal>
            <c:numRef>
              <c:f>'Incremental Distance'!$D$3:$D$12</c:f>
              <c:numCache>
                <c:formatCode>0.000%</c:formatCode>
                <c:ptCount val="10"/>
                <c:pt idx="0">
                  <c:v>1.2555555555555546E-2</c:v>
                </c:pt>
                <c:pt idx="1">
                  <c:v>1.1368421052631597E-2</c:v>
                </c:pt>
                <c:pt idx="2">
                  <c:v>1.1400000000000007E-2</c:v>
                </c:pt>
                <c:pt idx="3">
                  <c:v>1.2571428571428572E-2</c:v>
                </c:pt>
                <c:pt idx="4">
                  <c:v>1.2454545454545465E-2</c:v>
                </c:pt>
                <c:pt idx="5">
                  <c:v>1.3217391304347823E-2</c:v>
                </c:pt>
                <c:pt idx="6">
                  <c:v>1.491666666666663E-2</c:v>
                </c:pt>
                <c:pt idx="7">
                  <c:v>1.5440000000000027E-2</c:v>
                </c:pt>
                <c:pt idx="8">
                  <c:v>1.5230769230769232E-2</c:v>
                </c:pt>
                <c:pt idx="9">
                  <c:v>1.7407407407407389E-2</c:v>
                </c:pt>
              </c:numCache>
            </c:numRef>
          </c:yVal>
          <c:smooth val="1"/>
        </c:ser>
        <c:ser>
          <c:idx val="1"/>
          <c:order val="1"/>
          <c:tx>
            <c:v>Spread 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'Incremental Distance'!$F$3:$F$12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xVal>
          <c:yVal>
            <c:numRef>
              <c:f>'Incremental Distance'!$I$3:$I$12</c:f>
              <c:numCache>
                <c:formatCode>0.000%</c:formatCode>
                <c:ptCount val="10"/>
                <c:pt idx="0">
                  <c:v>7.2222222222221672E-3</c:v>
                </c:pt>
                <c:pt idx="1">
                  <c:v>6.8421052631578412E-3</c:v>
                </c:pt>
                <c:pt idx="2">
                  <c:v>9.3333333333333723E-3</c:v>
                </c:pt>
                <c:pt idx="3">
                  <c:v>9.9999999999999829E-3</c:v>
                </c:pt>
                <c:pt idx="4">
                  <c:v>9.5454545454545844E-3</c:v>
                </c:pt>
                <c:pt idx="5">
                  <c:v>1.1884057971014444E-2</c:v>
                </c:pt>
                <c:pt idx="6">
                  <c:v>1.236111111111112E-2</c:v>
                </c:pt>
                <c:pt idx="7">
                  <c:v>1.2800000000000011E-2</c:v>
                </c:pt>
                <c:pt idx="8">
                  <c:v>1.4230769230769222E-2</c:v>
                </c:pt>
                <c:pt idx="9">
                  <c:v>1.5432098765432145E-2</c:v>
                </c:pt>
              </c:numCache>
            </c:numRef>
          </c:yVal>
          <c:smooth val="1"/>
        </c:ser>
        <c:ser>
          <c:idx val="2"/>
          <c:order val="2"/>
          <c:tx>
            <c:v>Clumped Together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'Incremental Distance'!$F$3:$F$12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xVal>
          <c:yVal>
            <c:numRef>
              <c:f>'Incremental Distance'!$N$3:$N$12</c:f>
              <c:numCache>
                <c:formatCode>0.000%</c:formatCode>
                <c:ptCount val="10"/>
                <c:pt idx="0">
                  <c:v>6.4814814814815073E-3</c:v>
                </c:pt>
                <c:pt idx="1">
                  <c:v>7.8947368421052513E-3</c:v>
                </c:pt>
                <c:pt idx="2">
                  <c:v>9.500000000000005E-3</c:v>
                </c:pt>
                <c:pt idx="3">
                  <c:v>9.9999999999999829E-3</c:v>
                </c:pt>
                <c:pt idx="4">
                  <c:v>1.1363636363636366E-2</c:v>
                </c:pt>
                <c:pt idx="5">
                  <c:v>1.1739130434782643E-2</c:v>
                </c:pt>
                <c:pt idx="6">
                  <c:v>1.3194444444444434E-2</c:v>
                </c:pt>
                <c:pt idx="7">
                  <c:v>1.4133333333333364E-2</c:v>
                </c:pt>
                <c:pt idx="8">
                  <c:v>1.4999999999999977E-2</c:v>
                </c:pt>
                <c:pt idx="9">
                  <c:v>1.5802469135802528E-2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87368"/>
        <c:axId val="506786192"/>
      </c:scatterChart>
      <c:valAx>
        <c:axId val="506787368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Depth in Inches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86192"/>
        <c:crosses val="autoZero"/>
        <c:crossBetween val="midCat"/>
      </c:valAx>
      <c:valAx>
        <c:axId val="506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8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Error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 Inches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'Variable Block Layout'!$A$3:$A$22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</c:numCache>
            </c:numRef>
          </c:xVal>
          <c:yVal>
            <c:numRef>
              <c:f>'Variable Block Layout'!$D$3:$D$22</c:f>
              <c:numCache>
                <c:formatCode>0.000%</c:formatCode>
                <c:ptCount val="20"/>
                <c:pt idx="0">
                  <c:v>2.8124999999999956E-2</c:v>
                </c:pt>
                <c:pt idx="1">
                  <c:v>1.8749999999999933E-2</c:v>
                </c:pt>
                <c:pt idx="2">
                  <c:v>3.1874999999999987E-2</c:v>
                </c:pt>
                <c:pt idx="3">
                  <c:v>4.6250000000000013E-2</c:v>
                </c:pt>
                <c:pt idx="4">
                  <c:v>3.6250000000000004E-2</c:v>
                </c:pt>
                <c:pt idx="5">
                  <c:v>2.6249999999999996E-2</c:v>
                </c:pt>
                <c:pt idx="6">
                  <c:v>3.312499999999996E-2</c:v>
                </c:pt>
                <c:pt idx="7">
                  <c:v>3.7499999999999978E-2</c:v>
                </c:pt>
                <c:pt idx="8">
                  <c:v>2.1249999999999991E-2</c:v>
                </c:pt>
                <c:pt idx="9">
                  <c:v>2.0625000000000004E-2</c:v>
                </c:pt>
                <c:pt idx="10">
                  <c:v>2.5000000000000022E-2</c:v>
                </c:pt>
                <c:pt idx="11">
                  <c:v>3.6874999999999991E-2</c:v>
                </c:pt>
                <c:pt idx="12">
                  <c:v>3.3749999999999947E-2</c:v>
                </c:pt>
                <c:pt idx="13">
                  <c:v>3.0625000000000013E-2</c:v>
                </c:pt>
                <c:pt idx="14">
                  <c:v>3.312499999999996E-2</c:v>
                </c:pt>
                <c:pt idx="15">
                  <c:v>1.5000000000000013E-2</c:v>
                </c:pt>
                <c:pt idx="16">
                  <c:v>2.0000000000000018E-2</c:v>
                </c:pt>
                <c:pt idx="17">
                  <c:v>1.5625E-2</c:v>
                </c:pt>
                <c:pt idx="18">
                  <c:v>2.4374999999999925E-2</c:v>
                </c:pt>
                <c:pt idx="19">
                  <c:v>3.8749999999999951E-2</c:v>
                </c:pt>
              </c:numCache>
            </c:numRef>
          </c:yVal>
          <c:smooth val="0"/>
        </c:ser>
        <c:ser>
          <c:idx val="1"/>
          <c:order val="1"/>
          <c:tx>
            <c:v>27 Inches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'Variable Block Layout'!$A$27:$A$46</c:f>
              <c:numCache>
                <c:formatCode>General</c:formatCode>
                <c:ptCount val="2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</c:numCache>
            </c:numRef>
          </c:xVal>
          <c:yVal>
            <c:numRef>
              <c:f>'Variable Block Layout'!$D$27:$D$46</c:f>
              <c:numCache>
                <c:formatCode>0.000%</c:formatCode>
                <c:ptCount val="20"/>
                <c:pt idx="0">
                  <c:v>1.48148148148145E-3</c:v>
                </c:pt>
                <c:pt idx="1">
                  <c:v>2.5925925925926029E-3</c:v>
                </c:pt>
                <c:pt idx="2">
                  <c:v>1.8518518518517465E-3</c:v>
                </c:pt>
                <c:pt idx="3">
                  <c:v>2.2222222222221749E-3</c:v>
                </c:pt>
                <c:pt idx="4">
                  <c:v>2.2222222222221749E-3</c:v>
                </c:pt>
                <c:pt idx="5">
                  <c:v>1.48148148148145E-3</c:v>
                </c:pt>
                <c:pt idx="6">
                  <c:v>1.8518518518517465E-3</c:v>
                </c:pt>
                <c:pt idx="7">
                  <c:v>1.1111111111110216E-3</c:v>
                </c:pt>
                <c:pt idx="8">
                  <c:v>1.1111111111110216E-3</c:v>
                </c:pt>
                <c:pt idx="9">
                  <c:v>1.48148148148145E-3</c:v>
                </c:pt>
                <c:pt idx="10">
                  <c:v>1.48148148148145E-3</c:v>
                </c:pt>
                <c:pt idx="11">
                  <c:v>1.48148148148145E-3</c:v>
                </c:pt>
                <c:pt idx="12">
                  <c:v>1.48148148148145E-3</c:v>
                </c:pt>
                <c:pt idx="13">
                  <c:v>2.2222222222221749E-3</c:v>
                </c:pt>
                <c:pt idx="14">
                  <c:v>1.48148148148145E-3</c:v>
                </c:pt>
                <c:pt idx="15">
                  <c:v>1.48148148148145E-3</c:v>
                </c:pt>
                <c:pt idx="16">
                  <c:v>2.2222222222221749E-3</c:v>
                </c:pt>
                <c:pt idx="17">
                  <c:v>2.9629629629628999E-3</c:v>
                </c:pt>
                <c:pt idx="18">
                  <c:v>2.5925925925926029E-3</c:v>
                </c:pt>
                <c:pt idx="19">
                  <c:v>2.5925925925926029E-3</c:v>
                </c:pt>
              </c:numCache>
            </c:numRef>
          </c:yVal>
          <c:smooth val="0"/>
        </c:ser>
        <c:ser>
          <c:idx val="2"/>
          <c:order val="2"/>
          <c:tx>
            <c:v>16 Baseline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Layout'!$H$2:$H$17</c:f>
              <c:numCache>
                <c:formatCode>0.000%</c:formatCode>
                <c:ptCount val="16"/>
                <c:pt idx="0">
                  <c:v>1.2499999999999734E-3</c:v>
                </c:pt>
                <c:pt idx="1">
                  <c:v>1.2499999999999734E-3</c:v>
                </c:pt>
                <c:pt idx="2">
                  <c:v>1.2499999999999734E-3</c:v>
                </c:pt>
                <c:pt idx="3">
                  <c:v>1.2499999999999734E-3</c:v>
                </c:pt>
                <c:pt idx="4">
                  <c:v>1.2499999999999734E-3</c:v>
                </c:pt>
                <c:pt idx="5">
                  <c:v>1.2499999999999734E-3</c:v>
                </c:pt>
                <c:pt idx="6">
                  <c:v>1.2499999999999734E-3</c:v>
                </c:pt>
                <c:pt idx="7">
                  <c:v>1.2499999999999734E-3</c:v>
                </c:pt>
                <c:pt idx="8">
                  <c:v>1.2499999999999734E-3</c:v>
                </c:pt>
                <c:pt idx="9">
                  <c:v>1.2499999999999734E-3</c:v>
                </c:pt>
                <c:pt idx="10">
                  <c:v>1.2499999999999734E-3</c:v>
                </c:pt>
                <c:pt idx="11">
                  <c:v>1.2499999999999734E-3</c:v>
                </c:pt>
                <c:pt idx="12">
                  <c:v>1.2499999999999734E-3</c:v>
                </c:pt>
                <c:pt idx="13">
                  <c:v>1.2499999999999734E-3</c:v>
                </c:pt>
                <c:pt idx="14">
                  <c:v>1.2499999999999734E-3</c:v>
                </c:pt>
                <c:pt idx="15">
                  <c:v>1.2499999999999734E-3</c:v>
                </c:pt>
              </c:numCache>
            </c:numRef>
          </c:yVal>
          <c:smooth val="0"/>
        </c:ser>
        <c:ser>
          <c:idx val="3"/>
          <c:order val="3"/>
          <c:tx>
            <c:v>27 Baseline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Layout'!$J$2:$J$17</c:f>
              <c:numCache>
                <c:formatCode>0.000%</c:formatCode>
                <c:ptCount val="16"/>
                <c:pt idx="0">
                  <c:v>1.4814814814814762E-2</c:v>
                </c:pt>
                <c:pt idx="1">
                  <c:v>1.4814814814814762E-2</c:v>
                </c:pt>
                <c:pt idx="2">
                  <c:v>1.4814814814814762E-2</c:v>
                </c:pt>
                <c:pt idx="3">
                  <c:v>1.4814814814814762E-2</c:v>
                </c:pt>
                <c:pt idx="4">
                  <c:v>1.4814814814814762E-2</c:v>
                </c:pt>
                <c:pt idx="5">
                  <c:v>1.4814814814814762E-2</c:v>
                </c:pt>
                <c:pt idx="6">
                  <c:v>1.4814814814814762E-2</c:v>
                </c:pt>
                <c:pt idx="7">
                  <c:v>1.4814814814814762E-2</c:v>
                </c:pt>
                <c:pt idx="8">
                  <c:v>1.4814814814814762E-2</c:v>
                </c:pt>
                <c:pt idx="9">
                  <c:v>1.4814814814814762E-2</c:v>
                </c:pt>
                <c:pt idx="10">
                  <c:v>1.4814814814814762E-2</c:v>
                </c:pt>
                <c:pt idx="11">
                  <c:v>1.4814814814814762E-2</c:v>
                </c:pt>
                <c:pt idx="12">
                  <c:v>1.4814814814814762E-2</c:v>
                </c:pt>
                <c:pt idx="13">
                  <c:v>1.4814814814814762E-2</c:v>
                </c:pt>
                <c:pt idx="14">
                  <c:v>1.4814814814814762E-2</c:v>
                </c:pt>
                <c:pt idx="15">
                  <c:v>1.4814814814814762E-2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2696"/>
        <c:axId val="399380344"/>
      </c:scatterChart>
      <c:valAx>
        <c:axId val="399382696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From Camera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344"/>
        <c:crosses val="autoZero"/>
        <c:crossBetween val="midCat"/>
      </c:valAx>
      <c:valAx>
        <c:axId val="3993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Data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'Variable Block Layout'!$C$25</c:f>
                <c:numCache>
                  <c:formatCode>General</c:formatCode>
                  <c:ptCount val="1"/>
                  <c:pt idx="0">
                    <c:v>0.21850000000000058</c:v>
                  </c:pt>
                </c:numCache>
              </c:numRef>
            </c:plus>
            <c:minus>
              <c:numRef>
                <c:f>'Variable Block Layout'!$C$24</c:f>
                <c:numCache>
                  <c:formatCode>General</c:formatCode>
                  <c:ptCount val="1"/>
                  <c:pt idx="0">
                    <c:v>0.28149999999999942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'Variable Block Layout'!$A$23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'Variable Block Layout'!$B$23</c:f>
              <c:numCache>
                <c:formatCode>General</c:formatCode>
                <c:ptCount val="1"/>
                <c:pt idx="0">
                  <c:v>15.561499999999999</c:v>
                </c:pt>
              </c:numCache>
            </c:numRef>
          </c:yVal>
          <c:smooth val="0"/>
        </c:ser>
        <c:ser>
          <c:idx val="1"/>
          <c:order val="1"/>
          <c:tx>
            <c:v>27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'Variable Block Layout'!$C$49</c:f>
                <c:numCache>
                  <c:formatCode>General</c:formatCode>
                  <c:ptCount val="1"/>
                  <c:pt idx="0">
                    <c:v>2.0500000000001961E-2</c:v>
                  </c:pt>
                </c:numCache>
              </c:numRef>
            </c:plus>
            <c:minus>
              <c:numRef>
                <c:f>'Variable Block Layout'!$C$48</c:f>
                <c:numCache>
                  <c:formatCode>General</c:formatCode>
                  <c:ptCount val="1"/>
                  <c:pt idx="0">
                    <c:v>2.9499999999998749E-2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'Variable Block Layout'!$A$47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'Variable Block Layout'!$B$47</c:f>
              <c:numCache>
                <c:formatCode>General</c:formatCode>
                <c:ptCount val="1"/>
                <c:pt idx="0">
                  <c:v>27.349499999999999</c:v>
                </c:pt>
              </c:numCache>
            </c:numRef>
          </c:yVal>
          <c:smooth val="0"/>
        </c:ser>
        <c:ser>
          <c:idx val="2"/>
          <c:order val="2"/>
          <c:tx>
            <c:v>16 Baseline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Layout'!$G$2:$G$17</c:f>
              <c:numCache>
                <c:formatCode>General</c:formatCode>
                <c:ptCount val="16"/>
                <c:pt idx="0">
                  <c:v>16.02</c:v>
                </c:pt>
                <c:pt idx="1">
                  <c:v>16.02</c:v>
                </c:pt>
                <c:pt idx="2">
                  <c:v>16.02</c:v>
                </c:pt>
                <c:pt idx="3">
                  <c:v>16.02</c:v>
                </c:pt>
                <c:pt idx="4">
                  <c:v>16.02</c:v>
                </c:pt>
                <c:pt idx="5">
                  <c:v>16.02</c:v>
                </c:pt>
                <c:pt idx="6">
                  <c:v>16.02</c:v>
                </c:pt>
                <c:pt idx="7">
                  <c:v>16.02</c:v>
                </c:pt>
                <c:pt idx="8">
                  <c:v>16.02</c:v>
                </c:pt>
                <c:pt idx="9">
                  <c:v>16.02</c:v>
                </c:pt>
                <c:pt idx="10">
                  <c:v>16.02</c:v>
                </c:pt>
                <c:pt idx="11">
                  <c:v>16.02</c:v>
                </c:pt>
                <c:pt idx="12">
                  <c:v>16.02</c:v>
                </c:pt>
                <c:pt idx="13">
                  <c:v>16.02</c:v>
                </c:pt>
                <c:pt idx="14">
                  <c:v>16.02</c:v>
                </c:pt>
                <c:pt idx="15">
                  <c:v>16.02</c:v>
                </c:pt>
              </c:numCache>
            </c:numRef>
          </c:yVal>
          <c:smooth val="0"/>
        </c:ser>
        <c:ser>
          <c:idx val="3"/>
          <c:order val="3"/>
          <c:tx>
            <c:v>27 Baseline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Layout'!$I$2:$I$17</c:f>
              <c:numCache>
                <c:formatCode>_(* #,##0.00_);_(* \(#,##0.00\);_(* "-"??_);_(@_)</c:formatCode>
                <c:ptCount val="16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29400"/>
        <c:axId val="400330184"/>
      </c:scatterChart>
      <c:valAx>
        <c:axId val="400329400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From Camera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0184"/>
        <c:crosses val="autoZero"/>
        <c:crossBetween val="midCat"/>
      </c:valAx>
      <c:valAx>
        <c:axId val="4003301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Percieved</a:t>
                </a:r>
                <a:r>
                  <a:rPr lang="en-US" baseline="0"/>
                  <a:t> 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Data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'Variable Block Layout'!$C$25</c:f>
                <c:numCache>
                  <c:formatCode>General</c:formatCode>
                  <c:ptCount val="1"/>
                  <c:pt idx="0">
                    <c:v>0.21850000000000058</c:v>
                  </c:pt>
                </c:numCache>
              </c:numRef>
            </c:plus>
            <c:minus>
              <c:numRef>
                <c:f>'Variable Block Layout'!$C$24</c:f>
                <c:numCache>
                  <c:formatCode>General</c:formatCode>
                  <c:ptCount val="1"/>
                  <c:pt idx="0">
                    <c:v>0.28149999999999942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'Variable Block Layout'!$A$23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'Variable Block Layout'!$B$23</c:f>
              <c:numCache>
                <c:formatCode>General</c:formatCode>
                <c:ptCount val="1"/>
                <c:pt idx="0">
                  <c:v>15.561499999999999</c:v>
                </c:pt>
              </c:numCache>
            </c:numRef>
          </c:yVal>
          <c:smooth val="0"/>
        </c:ser>
        <c:ser>
          <c:idx val="2"/>
          <c:order val="1"/>
          <c:tx>
            <c:v>16 Baseline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Layout'!$G$2:$G$17</c:f>
              <c:numCache>
                <c:formatCode>General</c:formatCode>
                <c:ptCount val="16"/>
                <c:pt idx="0">
                  <c:v>16.02</c:v>
                </c:pt>
                <c:pt idx="1">
                  <c:v>16.02</c:v>
                </c:pt>
                <c:pt idx="2">
                  <c:v>16.02</c:v>
                </c:pt>
                <c:pt idx="3">
                  <c:v>16.02</c:v>
                </c:pt>
                <c:pt idx="4">
                  <c:v>16.02</c:v>
                </c:pt>
                <c:pt idx="5">
                  <c:v>16.02</c:v>
                </c:pt>
                <c:pt idx="6">
                  <c:v>16.02</c:v>
                </c:pt>
                <c:pt idx="7">
                  <c:v>16.02</c:v>
                </c:pt>
                <c:pt idx="8">
                  <c:v>16.02</c:v>
                </c:pt>
                <c:pt idx="9">
                  <c:v>16.02</c:v>
                </c:pt>
                <c:pt idx="10">
                  <c:v>16.02</c:v>
                </c:pt>
                <c:pt idx="11">
                  <c:v>16.02</c:v>
                </c:pt>
                <c:pt idx="12">
                  <c:v>16.02</c:v>
                </c:pt>
                <c:pt idx="13">
                  <c:v>16.02</c:v>
                </c:pt>
                <c:pt idx="14">
                  <c:v>16.02</c:v>
                </c:pt>
                <c:pt idx="15">
                  <c:v>16.02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71712"/>
        <c:axId val="402276808"/>
      </c:scatterChart>
      <c:valAx>
        <c:axId val="402271712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From Camera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6808"/>
        <c:crosses val="autoZero"/>
        <c:crossBetween val="midCat"/>
      </c:valAx>
      <c:valAx>
        <c:axId val="4022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Percieved</a:t>
                </a:r>
                <a:r>
                  <a:rPr lang="en-US" baseline="0"/>
                  <a:t> 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Data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27 Inches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'Variable Block Layout'!$C$49</c:f>
                <c:numCache>
                  <c:formatCode>General</c:formatCode>
                  <c:ptCount val="1"/>
                  <c:pt idx="0">
                    <c:v>2.0500000000001961E-2</c:v>
                  </c:pt>
                </c:numCache>
              </c:numRef>
            </c:plus>
            <c:minus>
              <c:numRef>
                <c:f>'Variable Block Layout'!$C$48</c:f>
                <c:numCache>
                  <c:formatCode>General</c:formatCode>
                  <c:ptCount val="1"/>
                  <c:pt idx="0">
                    <c:v>2.9499999999998749E-2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'Variable Block Layout'!$A$47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'Variable Block Layout'!$B$47</c:f>
              <c:numCache>
                <c:formatCode>General</c:formatCode>
                <c:ptCount val="1"/>
                <c:pt idx="0">
                  <c:v>27.349499999999999</c:v>
                </c:pt>
              </c:numCache>
            </c:numRef>
          </c:yVal>
          <c:smooth val="0"/>
        </c:ser>
        <c:ser>
          <c:idx val="3"/>
          <c:order val="1"/>
          <c:tx>
            <c:v>27 Baseline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'Variable Block Layout'!$F$2:$F$17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'Variable Block Layout'!$I$2:$I$17</c:f>
              <c:numCache>
                <c:formatCode>_(* #,##0.00_);_(* \(#,##0.00\);_(* "-"??_);_(@_)</c:formatCode>
                <c:ptCount val="16"/>
                <c:pt idx="0">
                  <c:v>27.4</c:v>
                </c:pt>
                <c:pt idx="1">
                  <c:v>27.4</c:v>
                </c:pt>
                <c:pt idx="2">
                  <c:v>27.4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81952"/>
        <c:axId val="406589792"/>
      </c:scatterChart>
      <c:valAx>
        <c:axId val="406581952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From Camera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9792"/>
        <c:crosses val="autoZero"/>
        <c:crossBetween val="midCat"/>
      </c:valAx>
      <c:valAx>
        <c:axId val="4065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Percieved</a:t>
                </a:r>
                <a:r>
                  <a:rPr lang="en-US" baseline="0"/>
                  <a:t> Depth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19050</xdr:rowOff>
    </xdr:from>
    <xdr:to>
      <xdr:col>21</xdr:col>
      <xdr:colOff>309562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190500</xdr:rowOff>
    </xdr:from>
    <xdr:to>
      <xdr:col>18</xdr:col>
      <xdr:colOff>590550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16</xdr:row>
      <xdr:rowOff>171450</xdr:rowOff>
    </xdr:from>
    <xdr:to>
      <xdr:col>20</xdr:col>
      <xdr:colOff>104775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16</xdr:row>
      <xdr:rowOff>152400</xdr:rowOff>
    </xdr:from>
    <xdr:to>
      <xdr:col>12</xdr:col>
      <xdr:colOff>342900</xdr:colOff>
      <xdr:row>35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35</xdr:row>
      <xdr:rowOff>66675</xdr:rowOff>
    </xdr:from>
    <xdr:to>
      <xdr:col>12</xdr:col>
      <xdr:colOff>333375</xdr:colOff>
      <xdr:row>53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E12" sqref="E12"/>
    </sheetView>
  </sheetViews>
  <sheetFormatPr defaultRowHeight="15" x14ac:dyDescent="0.25"/>
  <cols>
    <col min="2" max="2" width="16.7109375" customWidth="1"/>
    <col min="3" max="3" width="16.7109375" style="4" customWidth="1"/>
    <col min="4" max="5" width="16.7109375" style="1" customWidth="1"/>
    <col min="7" max="7" width="17" customWidth="1"/>
    <col min="8" max="8" width="9.140625" style="4"/>
    <col min="13" max="13" width="9.140625" style="4"/>
  </cols>
  <sheetData>
    <row r="1" spans="1:14" x14ac:dyDescent="0.25">
      <c r="A1" t="s">
        <v>2</v>
      </c>
      <c r="F1" t="s">
        <v>4</v>
      </c>
      <c r="K1" t="s">
        <v>5</v>
      </c>
    </row>
    <row r="2" spans="1:14" x14ac:dyDescent="0.25">
      <c r="A2" t="s">
        <v>0</v>
      </c>
      <c r="B2" t="s">
        <v>1</v>
      </c>
      <c r="C2" s="4" t="s">
        <v>3</v>
      </c>
      <c r="D2" s="1" t="s">
        <v>6</v>
      </c>
      <c r="F2" t="s">
        <v>0</v>
      </c>
      <c r="G2" t="s">
        <v>1</v>
      </c>
      <c r="H2" s="4" t="s">
        <v>3</v>
      </c>
      <c r="I2" s="1" t="s">
        <v>6</v>
      </c>
      <c r="J2" s="1"/>
      <c r="K2" t="s">
        <v>0</v>
      </c>
      <c r="L2" t="s">
        <v>1</v>
      </c>
      <c r="M2" s="4" t="s">
        <v>3</v>
      </c>
      <c r="N2" s="1" t="s">
        <v>6</v>
      </c>
    </row>
    <row r="3" spans="1:14" x14ac:dyDescent="0.25">
      <c r="A3">
        <v>18</v>
      </c>
      <c r="B3">
        <v>18.190000000000001</v>
      </c>
      <c r="C3" s="3">
        <f>(ABS(A3 - B3) / A3)</f>
        <v>1.0555555555555627E-2</v>
      </c>
      <c r="D3" s="3">
        <f>AVERAGE(C3,C13,C23,C33,C43)</f>
        <v>1.2555555555555546E-2</v>
      </c>
      <c r="F3">
        <v>18</v>
      </c>
      <c r="G3">
        <v>18.13</v>
      </c>
      <c r="H3" s="4">
        <f>(ABS(F3 - G3) / F3)</f>
        <v>7.2222222222221672E-3</v>
      </c>
      <c r="I3" s="3">
        <f>AVERAGE(H3,H13,H23,H33,H43)</f>
        <v>7.2222222222221672E-3</v>
      </c>
      <c r="J3" s="1"/>
      <c r="K3">
        <v>18</v>
      </c>
      <c r="L3">
        <v>18.11</v>
      </c>
      <c r="M3" s="4">
        <f>(ABS(K3 - L3) / K3)</f>
        <v>6.1111111111110793E-3</v>
      </c>
      <c r="N3" s="3">
        <f>AVERAGE(M3,M13,M23,M33,M43)</f>
        <v>6.4814814814815073E-3</v>
      </c>
    </row>
    <row r="4" spans="1:14" x14ac:dyDescent="0.25">
      <c r="A4">
        <v>19</v>
      </c>
      <c r="B4">
        <v>19.25</v>
      </c>
      <c r="C4" s="3">
        <f t="shared" ref="C4:C62" si="0">(ABS(A4 - B4) / A4)</f>
        <v>1.3157894736842105E-2</v>
      </c>
      <c r="D4" s="3">
        <f t="shared" ref="D4:D12" si="1">AVERAGE(C4,C14,C24,C34,C44)</f>
        <v>1.1368421052631597E-2</v>
      </c>
      <c r="F4">
        <v>19</v>
      </c>
      <c r="G4">
        <v>19.13</v>
      </c>
      <c r="H4" s="4">
        <f t="shared" ref="H4:H32" si="2">(ABS(F4 - G4) / F4)</f>
        <v>6.8421052631578421E-3</v>
      </c>
      <c r="I4" s="3">
        <f t="shared" ref="I4:I12" si="3">AVERAGE(H4,H14,H24,H34,H44)</f>
        <v>6.8421052631578412E-3</v>
      </c>
      <c r="J4" s="1"/>
      <c r="K4">
        <v>19</v>
      </c>
      <c r="L4">
        <v>19.149999999999999</v>
      </c>
      <c r="M4" s="4">
        <f t="shared" ref="M4:M32" si="4">(ABS(K4 - L4) / K4)</f>
        <v>7.8947368421051888E-3</v>
      </c>
      <c r="N4" s="3">
        <f t="shared" ref="N4:N12" si="5">AVERAGE(M4,M14,M24,M34,M44)</f>
        <v>7.8947368421052513E-3</v>
      </c>
    </row>
    <row r="5" spans="1:14" x14ac:dyDescent="0.25">
      <c r="A5">
        <v>20</v>
      </c>
      <c r="B5">
        <v>20.27</v>
      </c>
      <c r="C5" s="3">
        <f t="shared" si="0"/>
        <v>1.3499999999999979E-2</v>
      </c>
      <c r="D5" s="3">
        <f t="shared" si="1"/>
        <v>1.1400000000000007E-2</v>
      </c>
      <c r="F5">
        <v>20</v>
      </c>
      <c r="G5">
        <v>20.16</v>
      </c>
      <c r="H5" s="4">
        <f t="shared" si="2"/>
        <v>8.0000000000000071E-3</v>
      </c>
      <c r="I5" s="3">
        <f t="shared" si="3"/>
        <v>9.3333333333333723E-3</v>
      </c>
      <c r="J5" s="1"/>
      <c r="K5">
        <v>20</v>
      </c>
      <c r="L5">
        <v>20.18</v>
      </c>
      <c r="M5" s="4">
        <f t="shared" si="4"/>
        <v>8.9999999999999854E-3</v>
      </c>
      <c r="N5" s="3">
        <f t="shared" si="5"/>
        <v>9.500000000000005E-3</v>
      </c>
    </row>
    <row r="6" spans="1:14" x14ac:dyDescent="0.25">
      <c r="A6">
        <v>21</v>
      </c>
      <c r="B6">
        <v>21.31</v>
      </c>
      <c r="C6" s="3">
        <f t="shared" si="0"/>
        <v>1.4761904761904702E-2</v>
      </c>
      <c r="D6" s="3">
        <f t="shared" si="1"/>
        <v>1.2571428571428572E-2</v>
      </c>
      <c r="F6">
        <v>21</v>
      </c>
      <c r="G6">
        <v>21.2</v>
      </c>
      <c r="H6" s="4">
        <f t="shared" si="2"/>
        <v>9.52380952380949E-3</v>
      </c>
      <c r="I6" s="3">
        <f t="shared" si="3"/>
        <v>9.9999999999999829E-3</v>
      </c>
      <c r="J6" s="1"/>
      <c r="K6">
        <v>21</v>
      </c>
      <c r="L6">
        <v>21.22</v>
      </c>
      <c r="M6" s="4">
        <f t="shared" si="4"/>
        <v>1.0476190476190422E-2</v>
      </c>
      <c r="N6" s="3">
        <f t="shared" si="5"/>
        <v>9.9999999999999829E-3</v>
      </c>
    </row>
    <row r="7" spans="1:14" x14ac:dyDescent="0.25">
      <c r="A7">
        <v>22</v>
      </c>
      <c r="B7">
        <v>22.3</v>
      </c>
      <c r="C7" s="3">
        <f t="shared" si="0"/>
        <v>1.3636363636363669E-2</v>
      </c>
      <c r="D7" s="3">
        <f t="shared" si="1"/>
        <v>1.2454545454545465E-2</v>
      </c>
      <c r="F7">
        <v>22</v>
      </c>
      <c r="G7">
        <v>22.16</v>
      </c>
      <c r="H7" s="4">
        <f t="shared" si="2"/>
        <v>7.2727272727272788E-3</v>
      </c>
      <c r="I7" s="3">
        <f t="shared" si="3"/>
        <v>9.5454545454545844E-3</v>
      </c>
      <c r="J7" s="1"/>
      <c r="K7">
        <v>22</v>
      </c>
      <c r="L7">
        <v>22.25</v>
      </c>
      <c r="M7" s="4">
        <f t="shared" si="4"/>
        <v>1.1363636363636364E-2</v>
      </c>
      <c r="N7" s="3">
        <f t="shared" si="5"/>
        <v>1.1363636363636366E-2</v>
      </c>
    </row>
    <row r="8" spans="1:14" x14ac:dyDescent="0.25">
      <c r="A8">
        <v>23</v>
      </c>
      <c r="B8">
        <v>23.33</v>
      </c>
      <c r="C8" s="3">
        <f t="shared" si="0"/>
        <v>1.4347826086956448E-2</v>
      </c>
      <c r="D8" s="3">
        <f t="shared" si="1"/>
        <v>1.3217391304347823E-2</v>
      </c>
      <c r="F8">
        <v>23</v>
      </c>
      <c r="G8">
        <v>23.24</v>
      </c>
      <c r="H8" s="4">
        <f t="shared" si="2"/>
        <v>1.0434782608695584E-2</v>
      </c>
      <c r="I8" s="3">
        <f t="shared" si="3"/>
        <v>1.1884057971014444E-2</v>
      </c>
      <c r="J8" s="1"/>
      <c r="K8">
        <v>23</v>
      </c>
      <c r="L8">
        <v>23.26</v>
      </c>
      <c r="M8" s="4">
        <f t="shared" si="4"/>
        <v>1.1304347826087024E-2</v>
      </c>
      <c r="N8" s="3">
        <f t="shared" si="5"/>
        <v>1.1739130434782643E-2</v>
      </c>
    </row>
    <row r="9" spans="1:14" x14ac:dyDescent="0.25">
      <c r="A9">
        <v>24</v>
      </c>
      <c r="B9">
        <v>24.38</v>
      </c>
      <c r="C9" s="3">
        <f t="shared" si="0"/>
        <v>1.5833333333333293E-2</v>
      </c>
      <c r="D9" s="3">
        <f t="shared" si="1"/>
        <v>1.491666666666663E-2</v>
      </c>
      <c r="F9">
        <v>24</v>
      </c>
      <c r="G9">
        <v>24.28</v>
      </c>
      <c r="H9" s="4">
        <f t="shared" si="2"/>
        <v>1.1666666666666714E-2</v>
      </c>
      <c r="I9" s="3">
        <f t="shared" si="3"/>
        <v>1.236111111111112E-2</v>
      </c>
      <c r="J9" s="1"/>
      <c r="K9">
        <v>24</v>
      </c>
      <c r="L9">
        <v>24.36</v>
      </c>
      <c r="M9" s="4">
        <f t="shared" si="4"/>
        <v>1.4999999999999977E-2</v>
      </c>
      <c r="N9" s="3">
        <f t="shared" si="5"/>
        <v>1.3194444444444434E-2</v>
      </c>
    </row>
    <row r="10" spans="1:14" x14ac:dyDescent="0.25">
      <c r="A10">
        <v>25</v>
      </c>
      <c r="B10">
        <v>25.42</v>
      </c>
      <c r="C10" s="3">
        <f t="shared" si="0"/>
        <v>1.6800000000000068E-2</v>
      </c>
      <c r="D10" s="3">
        <f t="shared" si="1"/>
        <v>1.5440000000000027E-2</v>
      </c>
      <c r="F10">
        <v>25</v>
      </c>
      <c r="G10">
        <v>25.32</v>
      </c>
      <c r="H10" s="4">
        <f t="shared" si="2"/>
        <v>1.2800000000000011E-2</v>
      </c>
      <c r="I10" s="3">
        <f t="shared" si="3"/>
        <v>1.2800000000000011E-2</v>
      </c>
      <c r="J10" s="1"/>
      <c r="K10">
        <v>25</v>
      </c>
      <c r="L10">
        <v>25.36</v>
      </c>
      <c r="M10" s="4">
        <f t="shared" si="4"/>
        <v>1.4399999999999977E-2</v>
      </c>
      <c r="N10" s="3">
        <f t="shared" si="5"/>
        <v>1.4133333333333364E-2</v>
      </c>
    </row>
    <row r="11" spans="1:14" x14ac:dyDescent="0.25">
      <c r="A11">
        <v>26</v>
      </c>
      <c r="B11">
        <v>26.44</v>
      </c>
      <c r="C11" s="3">
        <f t="shared" si="0"/>
        <v>1.6923076923076971E-2</v>
      </c>
      <c r="D11" s="3">
        <f t="shared" si="1"/>
        <v>1.5230769230769232E-2</v>
      </c>
      <c r="F11">
        <v>26</v>
      </c>
      <c r="G11">
        <v>26.36</v>
      </c>
      <c r="H11" s="4">
        <f t="shared" si="2"/>
        <v>1.3846153846153824E-2</v>
      </c>
      <c r="I11" s="3">
        <f t="shared" si="3"/>
        <v>1.4230769230769222E-2</v>
      </c>
      <c r="J11" s="1"/>
      <c r="K11">
        <v>26</v>
      </c>
      <c r="L11">
        <v>26.4</v>
      </c>
      <c r="M11" s="4">
        <f t="shared" si="4"/>
        <v>1.538461538461533E-2</v>
      </c>
      <c r="N11" s="3">
        <f t="shared" si="5"/>
        <v>1.4999999999999977E-2</v>
      </c>
    </row>
    <row r="12" spans="1:14" x14ac:dyDescent="0.25">
      <c r="A12">
        <v>27</v>
      </c>
      <c r="B12">
        <v>27.52</v>
      </c>
      <c r="C12" s="3">
        <f t="shared" si="0"/>
        <v>1.9259259259259243E-2</v>
      </c>
      <c r="D12" s="3">
        <f t="shared" si="1"/>
        <v>1.7407407407407389E-2</v>
      </c>
      <c r="F12">
        <v>27</v>
      </c>
      <c r="G12">
        <v>27.41</v>
      </c>
      <c r="H12" s="4">
        <f t="shared" si="2"/>
        <v>1.518518518518519E-2</v>
      </c>
      <c r="I12" s="3">
        <f t="shared" si="3"/>
        <v>1.5432098765432145E-2</v>
      </c>
      <c r="J12" s="1"/>
      <c r="K12">
        <v>27</v>
      </c>
      <c r="L12">
        <v>27.44</v>
      </c>
      <c r="M12" s="4">
        <f t="shared" si="4"/>
        <v>1.6296296296296343E-2</v>
      </c>
      <c r="N12" s="3">
        <f t="shared" si="5"/>
        <v>1.5802469135802528E-2</v>
      </c>
    </row>
    <row r="13" spans="1:14" x14ac:dyDescent="0.25">
      <c r="A13">
        <v>18</v>
      </c>
      <c r="B13">
        <v>18.23</v>
      </c>
      <c r="C13" s="4">
        <f t="shared" si="0"/>
        <v>1.2777777777777801E-2</v>
      </c>
      <c r="F13">
        <v>18</v>
      </c>
      <c r="G13">
        <v>18.11</v>
      </c>
      <c r="H13" s="4">
        <f t="shared" si="2"/>
        <v>6.1111111111110793E-3</v>
      </c>
      <c r="I13" s="1"/>
      <c r="J13" s="1"/>
      <c r="K13">
        <v>18</v>
      </c>
      <c r="L13">
        <v>18.14</v>
      </c>
      <c r="M13" s="4">
        <f t="shared" si="4"/>
        <v>7.7777777777778096E-3</v>
      </c>
    </row>
    <row r="14" spans="1:14" x14ac:dyDescent="0.25">
      <c r="A14">
        <v>19</v>
      </c>
      <c r="B14">
        <v>19.18</v>
      </c>
      <c r="C14" s="4">
        <f t="shared" si="0"/>
        <v>9.4736842105263008E-3</v>
      </c>
      <c r="E14" s="2"/>
      <c r="F14">
        <v>19</v>
      </c>
      <c r="G14">
        <v>19.13</v>
      </c>
      <c r="H14" s="4">
        <f t="shared" si="2"/>
        <v>6.8421052631578421E-3</v>
      </c>
      <c r="I14" s="1"/>
      <c r="J14" s="1"/>
      <c r="K14">
        <v>19</v>
      </c>
      <c r="L14">
        <v>19.16</v>
      </c>
      <c r="M14" s="4">
        <f t="shared" si="4"/>
        <v>8.4210526315789541E-3</v>
      </c>
    </row>
    <row r="15" spans="1:14" x14ac:dyDescent="0.25">
      <c r="A15">
        <v>20</v>
      </c>
      <c r="B15">
        <v>20.23</v>
      </c>
      <c r="C15" s="4">
        <f t="shared" si="0"/>
        <v>1.1500000000000021E-2</v>
      </c>
      <c r="E15" s="2"/>
      <c r="F15">
        <v>20</v>
      </c>
      <c r="G15">
        <v>20.190000000000001</v>
      </c>
      <c r="H15" s="4">
        <f t="shared" si="2"/>
        <v>9.5000000000000639E-3</v>
      </c>
      <c r="I15" s="1"/>
      <c r="J15" s="1"/>
      <c r="K15">
        <v>20</v>
      </c>
      <c r="L15">
        <v>20.190000000000001</v>
      </c>
      <c r="M15" s="4">
        <f t="shared" si="4"/>
        <v>9.5000000000000639E-3</v>
      </c>
    </row>
    <row r="16" spans="1:14" x14ac:dyDescent="0.25">
      <c r="A16">
        <v>21</v>
      </c>
      <c r="B16">
        <v>21.28</v>
      </c>
      <c r="C16" s="4">
        <f t="shared" si="0"/>
        <v>1.3333333333333388E-2</v>
      </c>
      <c r="F16">
        <v>21</v>
      </c>
      <c r="G16">
        <v>21.23</v>
      </c>
      <c r="H16" s="4">
        <f t="shared" si="2"/>
        <v>1.0952380952380972E-2</v>
      </c>
      <c r="I16" s="1"/>
      <c r="J16" s="1"/>
      <c r="K16">
        <v>21</v>
      </c>
      <c r="L16">
        <v>21.21</v>
      </c>
      <c r="M16" s="4">
        <f t="shared" si="4"/>
        <v>1.000000000000004E-2</v>
      </c>
    </row>
    <row r="17" spans="1:13" x14ac:dyDescent="0.25">
      <c r="A17">
        <v>22</v>
      </c>
      <c r="B17">
        <v>22.27</v>
      </c>
      <c r="C17" s="4">
        <f t="shared" si="0"/>
        <v>1.2272727272727253E-2</v>
      </c>
      <c r="F17">
        <v>22</v>
      </c>
      <c r="G17">
        <v>22.21</v>
      </c>
      <c r="H17" s="4">
        <f t="shared" si="2"/>
        <v>9.5454545454545844E-3</v>
      </c>
      <c r="I17" s="1"/>
      <c r="J17" s="1"/>
      <c r="K17">
        <v>22</v>
      </c>
      <c r="L17">
        <v>22.26</v>
      </c>
      <c r="M17" s="4">
        <f t="shared" si="4"/>
        <v>1.1818181818181889E-2</v>
      </c>
    </row>
    <row r="18" spans="1:13" x14ac:dyDescent="0.25">
      <c r="A18">
        <v>23</v>
      </c>
      <c r="B18">
        <v>23.32</v>
      </c>
      <c r="C18" s="4">
        <f t="shared" si="0"/>
        <v>1.3913043478260882E-2</v>
      </c>
      <c r="F18">
        <v>23</v>
      </c>
      <c r="G18">
        <v>23.29</v>
      </c>
      <c r="H18" s="4">
        <f t="shared" si="2"/>
        <v>1.2608695652173875E-2</v>
      </c>
      <c r="I18" s="1"/>
      <c r="J18" s="1"/>
      <c r="K18">
        <v>23</v>
      </c>
      <c r="L18">
        <v>23.28</v>
      </c>
      <c r="M18" s="4">
        <f t="shared" si="4"/>
        <v>1.2173913043478311E-2</v>
      </c>
    </row>
    <row r="19" spans="1:13" x14ac:dyDescent="0.25">
      <c r="A19">
        <v>24</v>
      </c>
      <c r="B19">
        <v>24.38</v>
      </c>
      <c r="C19" s="4">
        <f t="shared" si="0"/>
        <v>1.5833333333333293E-2</v>
      </c>
      <c r="F19">
        <v>24</v>
      </c>
      <c r="G19">
        <v>24.32</v>
      </c>
      <c r="H19" s="4">
        <f t="shared" si="2"/>
        <v>1.3333333333333345E-2</v>
      </c>
      <c r="I19" s="1"/>
      <c r="J19" s="1"/>
      <c r="K19">
        <v>24</v>
      </c>
      <c r="L19">
        <v>24.28</v>
      </c>
      <c r="M19" s="4">
        <f t="shared" si="4"/>
        <v>1.1666666666666714E-2</v>
      </c>
    </row>
    <row r="20" spans="1:13" x14ac:dyDescent="0.25">
      <c r="A20">
        <v>25</v>
      </c>
      <c r="B20">
        <v>25.39</v>
      </c>
      <c r="C20" s="4">
        <f t="shared" si="0"/>
        <v>1.5600000000000024E-2</v>
      </c>
      <c r="F20">
        <v>25</v>
      </c>
      <c r="G20">
        <v>25.32</v>
      </c>
      <c r="H20" s="4">
        <f t="shared" si="2"/>
        <v>1.2800000000000011E-2</v>
      </c>
      <c r="I20" s="1"/>
      <c r="J20" s="1"/>
      <c r="K20">
        <v>25</v>
      </c>
      <c r="L20">
        <v>25.35</v>
      </c>
      <c r="M20" s="4">
        <f t="shared" si="4"/>
        <v>1.4000000000000058E-2</v>
      </c>
    </row>
    <row r="21" spans="1:13" x14ac:dyDescent="0.25">
      <c r="A21">
        <v>26</v>
      </c>
      <c r="B21">
        <v>26.41</v>
      </c>
      <c r="C21" s="4">
        <f t="shared" si="0"/>
        <v>1.5769230769230775E-2</v>
      </c>
      <c r="F21">
        <v>26</v>
      </c>
      <c r="G21">
        <v>26.38</v>
      </c>
      <c r="H21" s="4">
        <f t="shared" si="2"/>
        <v>1.4615384615384577E-2</v>
      </c>
      <c r="I21" s="1"/>
      <c r="J21" s="1"/>
      <c r="K21">
        <v>26</v>
      </c>
      <c r="L21">
        <v>26.38</v>
      </c>
      <c r="M21" s="4">
        <f t="shared" si="4"/>
        <v>1.4615384615384577E-2</v>
      </c>
    </row>
    <row r="22" spans="1:13" x14ac:dyDescent="0.25">
      <c r="A22">
        <v>27</v>
      </c>
      <c r="B22">
        <v>27.45</v>
      </c>
      <c r="C22" s="4">
        <f t="shared" si="0"/>
        <v>1.6666666666666639E-2</v>
      </c>
      <c r="F22">
        <v>27</v>
      </c>
      <c r="G22">
        <v>27.42</v>
      </c>
      <c r="H22" s="4">
        <f t="shared" si="2"/>
        <v>1.5555555555555619E-2</v>
      </c>
      <c r="I22" s="1"/>
      <c r="J22" s="1"/>
      <c r="K22">
        <v>27</v>
      </c>
      <c r="L22">
        <v>27.42</v>
      </c>
      <c r="M22" s="4">
        <f t="shared" si="4"/>
        <v>1.5555555555555619E-2</v>
      </c>
    </row>
    <row r="23" spans="1:13" x14ac:dyDescent="0.25">
      <c r="A23">
        <v>18</v>
      </c>
      <c r="B23">
        <v>18.239999999999998</v>
      </c>
      <c r="C23" s="4">
        <f t="shared" si="0"/>
        <v>1.3333333333333246E-2</v>
      </c>
      <c r="F23">
        <v>18</v>
      </c>
      <c r="G23">
        <v>18.149999999999999</v>
      </c>
      <c r="H23" s="4">
        <f t="shared" si="2"/>
        <v>8.3333333333332552E-3</v>
      </c>
      <c r="I23" s="1"/>
      <c r="J23" s="1"/>
      <c r="K23">
        <v>18</v>
      </c>
      <c r="L23">
        <v>18.100000000000001</v>
      </c>
      <c r="M23" s="4">
        <f t="shared" si="4"/>
        <v>5.5555555555556347E-3</v>
      </c>
    </row>
    <row r="24" spans="1:13" x14ac:dyDescent="0.25">
      <c r="A24">
        <v>19</v>
      </c>
      <c r="B24">
        <v>19.23</v>
      </c>
      <c r="C24" s="4">
        <f t="shared" si="0"/>
        <v>1.210526315789476E-2</v>
      </c>
      <c r="F24">
        <v>19</v>
      </c>
      <c r="G24">
        <v>19.13</v>
      </c>
      <c r="H24" s="4">
        <f t="shared" si="2"/>
        <v>6.8421052631578421E-3</v>
      </c>
      <c r="I24" s="1"/>
      <c r="J24" s="1"/>
      <c r="K24">
        <v>19</v>
      </c>
      <c r="L24">
        <v>19.14</v>
      </c>
      <c r="M24" s="4">
        <f t="shared" si="4"/>
        <v>7.3684210526316091E-3</v>
      </c>
    </row>
    <row r="25" spans="1:13" x14ac:dyDescent="0.25">
      <c r="A25">
        <v>20</v>
      </c>
      <c r="B25">
        <v>20.21</v>
      </c>
      <c r="C25" s="4">
        <f t="shared" si="0"/>
        <v>1.0500000000000042E-2</v>
      </c>
      <c r="F25">
        <v>20</v>
      </c>
      <c r="G25">
        <v>20.21</v>
      </c>
      <c r="H25" s="4">
        <f t="shared" si="2"/>
        <v>1.0500000000000042E-2</v>
      </c>
      <c r="I25" s="1"/>
      <c r="J25" s="1"/>
      <c r="K25">
        <v>20</v>
      </c>
      <c r="L25">
        <v>20.2</v>
      </c>
      <c r="M25" s="4">
        <f t="shared" si="4"/>
        <v>9.9999999999999638E-3</v>
      </c>
    </row>
    <row r="26" spans="1:13" x14ac:dyDescent="0.25">
      <c r="A26">
        <v>21</v>
      </c>
      <c r="B26">
        <v>21.25</v>
      </c>
      <c r="C26" s="4">
        <f t="shared" si="0"/>
        <v>1.1904761904761904E-2</v>
      </c>
      <c r="F26">
        <v>21</v>
      </c>
      <c r="G26">
        <v>21.2</v>
      </c>
      <c r="H26" s="4">
        <f t="shared" si="2"/>
        <v>9.52380952380949E-3</v>
      </c>
      <c r="I26" s="1"/>
      <c r="J26" s="1"/>
      <c r="K26">
        <v>21</v>
      </c>
      <c r="L26">
        <v>21.2</v>
      </c>
      <c r="M26" s="4">
        <f>(ABS(K26 - L26) / K26)</f>
        <v>9.52380952380949E-3</v>
      </c>
    </row>
    <row r="27" spans="1:13" x14ac:dyDescent="0.25">
      <c r="A27">
        <v>22</v>
      </c>
      <c r="B27">
        <v>22.29</v>
      </c>
      <c r="C27" s="4">
        <f t="shared" si="0"/>
        <v>1.3181818181818144E-2</v>
      </c>
      <c r="F27">
        <v>22</v>
      </c>
      <c r="G27">
        <v>22.26</v>
      </c>
      <c r="H27" s="4">
        <f t="shared" si="2"/>
        <v>1.1818181818181889E-2</v>
      </c>
      <c r="I27" s="1"/>
      <c r="J27" s="1"/>
      <c r="K27">
        <v>22</v>
      </c>
      <c r="L27">
        <v>22.24</v>
      </c>
      <c r="M27" s="4">
        <f>(ABS(K27 - L27) / K27)</f>
        <v>1.0909090909090839E-2</v>
      </c>
    </row>
    <row r="28" spans="1:13" x14ac:dyDescent="0.25">
      <c r="A28">
        <v>23</v>
      </c>
      <c r="B28">
        <v>23.3</v>
      </c>
      <c r="C28" s="4">
        <f t="shared" si="0"/>
        <v>1.3043478260869596E-2</v>
      </c>
      <c r="F28">
        <v>23</v>
      </c>
      <c r="G28">
        <v>23.29</v>
      </c>
      <c r="H28" s="4">
        <f t="shared" si="2"/>
        <v>1.2608695652173875E-2</v>
      </c>
      <c r="I28" s="1"/>
      <c r="J28" s="1"/>
      <c r="K28">
        <v>23</v>
      </c>
      <c r="L28">
        <v>23.27</v>
      </c>
      <c r="M28" s="4">
        <f t="shared" ref="M28:M32" si="6">(ABS(K28 - L28) / K28)</f>
        <v>1.1739130434782591E-2</v>
      </c>
    </row>
    <row r="29" spans="1:13" x14ac:dyDescent="0.25">
      <c r="A29">
        <v>24</v>
      </c>
      <c r="B29">
        <v>24.36</v>
      </c>
      <c r="C29" s="4">
        <f t="shared" si="0"/>
        <v>1.4999999999999977E-2</v>
      </c>
      <c r="F29">
        <v>24</v>
      </c>
      <c r="G29">
        <v>24.29</v>
      </c>
      <c r="H29" s="4">
        <f t="shared" si="2"/>
        <v>1.2083333333333298E-2</v>
      </c>
      <c r="I29" s="1"/>
      <c r="J29" s="1"/>
      <c r="K29">
        <v>24</v>
      </c>
      <c r="L29">
        <v>24.31</v>
      </c>
      <c r="M29" s="4">
        <f t="shared" si="6"/>
        <v>1.2916666666666613E-2</v>
      </c>
    </row>
    <row r="30" spans="1:13" x14ac:dyDescent="0.25">
      <c r="A30">
        <v>25</v>
      </c>
      <c r="B30">
        <v>25.39</v>
      </c>
      <c r="C30" s="4">
        <f t="shared" si="0"/>
        <v>1.5600000000000024E-2</v>
      </c>
      <c r="F30">
        <v>25</v>
      </c>
      <c r="G30">
        <v>25.32</v>
      </c>
      <c r="H30" s="4">
        <f t="shared" si="2"/>
        <v>1.2800000000000011E-2</v>
      </c>
      <c r="I30" s="1"/>
      <c r="J30" s="1"/>
      <c r="K30">
        <v>25</v>
      </c>
      <c r="L30">
        <v>25.35</v>
      </c>
      <c r="M30" s="4">
        <f t="shared" si="6"/>
        <v>1.4000000000000058E-2</v>
      </c>
    </row>
    <row r="31" spans="1:13" x14ac:dyDescent="0.25">
      <c r="A31">
        <v>26</v>
      </c>
      <c r="B31">
        <v>26.39</v>
      </c>
      <c r="C31" s="4">
        <f t="shared" si="0"/>
        <v>1.5000000000000022E-2</v>
      </c>
      <c r="F31">
        <v>26</v>
      </c>
      <c r="G31">
        <v>26.37</v>
      </c>
      <c r="H31" s="4">
        <f t="shared" si="2"/>
        <v>1.4230769230769269E-2</v>
      </c>
      <c r="I31" s="1"/>
      <c r="J31" s="1"/>
      <c r="K31">
        <v>26</v>
      </c>
      <c r="L31">
        <v>26.39</v>
      </c>
      <c r="M31" s="4">
        <f t="shared" si="6"/>
        <v>1.5000000000000022E-2</v>
      </c>
    </row>
    <row r="32" spans="1:13" x14ac:dyDescent="0.25">
      <c r="A32">
        <v>27</v>
      </c>
      <c r="B32">
        <v>27.46</v>
      </c>
      <c r="C32" s="4">
        <f t="shared" si="0"/>
        <v>1.7037037037037069E-2</v>
      </c>
      <c r="F32">
        <v>27</v>
      </c>
      <c r="G32">
        <v>27.42</v>
      </c>
      <c r="H32" s="4">
        <f t="shared" si="2"/>
        <v>1.5555555555555619E-2</v>
      </c>
      <c r="I32" s="1"/>
      <c r="J32" s="1"/>
      <c r="K32">
        <v>27</v>
      </c>
      <c r="L32">
        <v>27.42</v>
      </c>
      <c r="M32" s="4">
        <f t="shared" si="6"/>
        <v>1.5555555555555619E-2</v>
      </c>
    </row>
    <row r="33" spans="1:10" x14ac:dyDescent="0.25">
      <c r="A33">
        <v>18</v>
      </c>
      <c r="B33">
        <v>18.239999999999998</v>
      </c>
      <c r="C33" s="4">
        <f t="shared" si="0"/>
        <v>1.3333333333333246E-2</v>
      </c>
      <c r="I33" s="1"/>
      <c r="J33" s="1"/>
    </row>
    <row r="34" spans="1:10" x14ac:dyDescent="0.25">
      <c r="A34">
        <v>19</v>
      </c>
      <c r="B34">
        <v>19.21</v>
      </c>
      <c r="C34" s="4">
        <f t="shared" si="0"/>
        <v>1.1052631578947413E-2</v>
      </c>
      <c r="I34" s="1"/>
      <c r="J34" s="1"/>
    </row>
    <row r="35" spans="1:10" x14ac:dyDescent="0.25">
      <c r="A35">
        <v>20</v>
      </c>
      <c r="B35">
        <v>20.2</v>
      </c>
      <c r="C35" s="4">
        <f t="shared" si="0"/>
        <v>9.9999999999999638E-3</v>
      </c>
      <c r="D35" s="2">
        <f>2/16</f>
        <v>0.125</v>
      </c>
      <c r="I35" s="1"/>
      <c r="J35" s="1"/>
    </row>
    <row r="36" spans="1:10" x14ac:dyDescent="0.25">
      <c r="A36">
        <v>21</v>
      </c>
      <c r="B36">
        <v>21.23</v>
      </c>
      <c r="C36" s="4">
        <f t="shared" si="0"/>
        <v>1.0952380952380972E-2</v>
      </c>
      <c r="I36" s="1"/>
      <c r="J36" s="1"/>
    </row>
    <row r="37" spans="1:10" x14ac:dyDescent="0.25">
      <c r="A37">
        <v>22</v>
      </c>
      <c r="B37">
        <v>22.25</v>
      </c>
      <c r="C37" s="4">
        <f t="shared" si="0"/>
        <v>1.1363636363636364E-2</v>
      </c>
      <c r="I37" s="1"/>
      <c r="J37" s="1"/>
    </row>
    <row r="38" spans="1:10" x14ac:dyDescent="0.25">
      <c r="A38">
        <v>23</v>
      </c>
      <c r="B38">
        <v>23.27</v>
      </c>
      <c r="C38" s="4">
        <f t="shared" si="0"/>
        <v>1.1739130434782591E-2</v>
      </c>
      <c r="I38" s="1"/>
      <c r="J38" s="1"/>
    </row>
    <row r="39" spans="1:10" x14ac:dyDescent="0.25">
      <c r="A39">
        <v>24</v>
      </c>
      <c r="B39">
        <v>24.33</v>
      </c>
      <c r="C39" s="4">
        <f t="shared" si="0"/>
        <v>1.3749999999999929E-2</v>
      </c>
      <c r="I39" s="1"/>
      <c r="J39" s="1"/>
    </row>
    <row r="40" spans="1:10" x14ac:dyDescent="0.25">
      <c r="A40">
        <v>25</v>
      </c>
      <c r="B40">
        <v>25.36</v>
      </c>
      <c r="C40" s="4">
        <f t="shared" si="0"/>
        <v>1.4399999999999977E-2</v>
      </c>
      <c r="I40" s="1"/>
      <c r="J40" s="1"/>
    </row>
    <row r="41" spans="1:10" x14ac:dyDescent="0.25">
      <c r="A41">
        <v>26</v>
      </c>
      <c r="B41">
        <v>26.36</v>
      </c>
      <c r="C41" s="4">
        <f t="shared" si="0"/>
        <v>1.3846153846153824E-2</v>
      </c>
      <c r="I41" s="1"/>
      <c r="J41" s="1"/>
    </row>
    <row r="42" spans="1:10" x14ac:dyDescent="0.25">
      <c r="A42">
        <v>27</v>
      </c>
      <c r="B42">
        <v>27.45</v>
      </c>
      <c r="C42" s="4">
        <f t="shared" si="0"/>
        <v>1.6666666666666639E-2</v>
      </c>
      <c r="I42" s="1"/>
      <c r="J42" s="1"/>
    </row>
    <row r="43" spans="1:10" x14ac:dyDescent="0.25">
      <c r="A43">
        <v>18</v>
      </c>
      <c r="B43">
        <v>18.23</v>
      </c>
      <c r="C43" s="4">
        <f t="shared" si="0"/>
        <v>1.2777777777777801E-2</v>
      </c>
      <c r="I43" s="1"/>
      <c r="J43" s="1"/>
    </row>
    <row r="44" spans="1:10" x14ac:dyDescent="0.25">
      <c r="A44">
        <v>19</v>
      </c>
      <c r="B44">
        <v>19.21</v>
      </c>
      <c r="C44" s="4">
        <f t="shared" si="0"/>
        <v>1.1052631578947413E-2</v>
      </c>
      <c r="I44" s="1"/>
      <c r="J44" s="1"/>
    </row>
    <row r="45" spans="1:10" x14ac:dyDescent="0.25">
      <c r="A45">
        <v>20</v>
      </c>
      <c r="B45">
        <v>20.23</v>
      </c>
      <c r="C45" s="4">
        <f t="shared" si="0"/>
        <v>1.1500000000000021E-2</v>
      </c>
      <c r="I45" s="1"/>
      <c r="J45" s="1"/>
    </row>
    <row r="46" spans="1:10" x14ac:dyDescent="0.25">
      <c r="A46">
        <v>21</v>
      </c>
      <c r="B46">
        <v>21.25</v>
      </c>
      <c r="C46" s="4">
        <f t="shared" si="0"/>
        <v>1.1904761904761904E-2</v>
      </c>
      <c r="I46" s="1"/>
      <c r="J46" s="1"/>
    </row>
    <row r="47" spans="1:10" x14ac:dyDescent="0.25">
      <c r="A47">
        <v>22</v>
      </c>
      <c r="B47">
        <v>22.26</v>
      </c>
      <c r="C47" s="4">
        <f t="shared" si="0"/>
        <v>1.1818181818181889E-2</v>
      </c>
      <c r="I47" s="1"/>
      <c r="J47" s="1"/>
    </row>
    <row r="48" spans="1:10" x14ac:dyDescent="0.25">
      <c r="A48">
        <v>23</v>
      </c>
      <c r="B48">
        <v>23.3</v>
      </c>
      <c r="C48" s="4">
        <f t="shared" si="0"/>
        <v>1.3043478260869596E-2</v>
      </c>
      <c r="I48" s="1"/>
      <c r="J48" s="1"/>
    </row>
    <row r="49" spans="1:10" x14ac:dyDescent="0.25">
      <c r="A49">
        <v>24</v>
      </c>
      <c r="B49">
        <v>24.34</v>
      </c>
      <c r="C49" s="4">
        <f t="shared" si="0"/>
        <v>1.4166666666666661E-2</v>
      </c>
      <c r="I49" s="1"/>
      <c r="J49" s="1"/>
    </row>
    <row r="50" spans="1:10" x14ac:dyDescent="0.25">
      <c r="A50">
        <v>25</v>
      </c>
      <c r="B50">
        <v>25.37</v>
      </c>
      <c r="C50" s="4">
        <f t="shared" si="0"/>
        <v>1.4800000000000041E-2</v>
      </c>
      <c r="I50" s="1"/>
      <c r="J50" s="1"/>
    </row>
    <row r="51" spans="1:10" x14ac:dyDescent="0.25">
      <c r="A51">
        <v>26</v>
      </c>
      <c r="B51">
        <v>26.38</v>
      </c>
      <c r="C51" s="4">
        <f t="shared" si="0"/>
        <v>1.4615384615384577E-2</v>
      </c>
      <c r="I51" s="1"/>
      <c r="J51" s="1"/>
    </row>
    <row r="52" spans="1:10" x14ac:dyDescent="0.25">
      <c r="A52">
        <v>27</v>
      </c>
      <c r="B52">
        <v>27.47</v>
      </c>
      <c r="C52" s="4">
        <f t="shared" si="0"/>
        <v>1.7407407407407365E-2</v>
      </c>
      <c r="I52" s="1"/>
      <c r="J52" s="1"/>
    </row>
    <row r="53" spans="1:10" x14ac:dyDescent="0.25">
      <c r="A53">
        <v>18</v>
      </c>
      <c r="B53">
        <v>18.23</v>
      </c>
      <c r="C53" s="4">
        <f t="shared" si="0"/>
        <v>1.2777777777777801E-2</v>
      </c>
    </row>
    <row r="54" spans="1:10" x14ac:dyDescent="0.25">
      <c r="A54">
        <v>19</v>
      </c>
      <c r="B54">
        <v>19.21</v>
      </c>
      <c r="C54" s="4">
        <f t="shared" si="0"/>
        <v>1.1052631578947413E-2</v>
      </c>
    </row>
    <row r="55" spans="1:10" x14ac:dyDescent="0.25">
      <c r="A55">
        <v>20</v>
      </c>
      <c r="B55">
        <v>20.21</v>
      </c>
      <c r="C55" s="4">
        <f t="shared" si="0"/>
        <v>1.0500000000000042E-2</v>
      </c>
    </row>
    <row r="56" spans="1:10" x14ac:dyDescent="0.25">
      <c r="A56">
        <v>21</v>
      </c>
      <c r="B56">
        <v>21.25</v>
      </c>
      <c r="C56" s="4">
        <f t="shared" si="0"/>
        <v>1.1904761904761904E-2</v>
      </c>
    </row>
    <row r="57" spans="1:10" x14ac:dyDescent="0.25">
      <c r="A57">
        <v>22</v>
      </c>
      <c r="B57">
        <v>22.32</v>
      </c>
      <c r="C57" s="4">
        <f t="shared" si="0"/>
        <v>1.4545454545454558E-2</v>
      </c>
    </row>
    <row r="58" spans="1:10" x14ac:dyDescent="0.25">
      <c r="A58">
        <v>23</v>
      </c>
      <c r="B58">
        <v>23.33</v>
      </c>
      <c r="C58" s="4">
        <f t="shared" si="0"/>
        <v>1.4347826086956448E-2</v>
      </c>
    </row>
    <row r="59" spans="1:10" x14ac:dyDescent="0.25">
      <c r="A59">
        <v>24</v>
      </c>
      <c r="B59">
        <v>24.38</v>
      </c>
      <c r="C59" s="4">
        <f t="shared" si="0"/>
        <v>1.5833333333333293E-2</v>
      </c>
    </row>
    <row r="60" spans="1:10" x14ac:dyDescent="0.25">
      <c r="A60">
        <v>25</v>
      </c>
      <c r="B60">
        <v>25.41</v>
      </c>
      <c r="C60" s="4">
        <f t="shared" si="0"/>
        <v>1.6400000000000005E-2</v>
      </c>
    </row>
    <row r="61" spans="1:10" x14ac:dyDescent="0.25">
      <c r="A61">
        <v>26</v>
      </c>
      <c r="B61">
        <v>26.45</v>
      </c>
      <c r="C61" s="4">
        <f t="shared" si="0"/>
        <v>1.7307692307692281E-2</v>
      </c>
    </row>
    <row r="62" spans="1:10" x14ac:dyDescent="0.25">
      <c r="A62">
        <v>27</v>
      </c>
      <c r="B62">
        <v>27.5</v>
      </c>
      <c r="C62" s="4">
        <f t="shared" si="0"/>
        <v>1.8518518518518517E-2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6" workbookViewId="0">
      <selection activeCell="Q43" sqref="Q43"/>
    </sheetView>
  </sheetViews>
  <sheetFormatPr defaultRowHeight="15" x14ac:dyDescent="0.25"/>
  <cols>
    <col min="1" max="1" width="9.140625" style="5"/>
    <col min="2" max="3" width="10.28515625" style="5" customWidth="1"/>
    <col min="4" max="4" width="13.28515625" style="6" customWidth="1"/>
    <col min="5" max="5" width="27.42578125" customWidth="1"/>
    <col min="9" max="9" width="10.140625" style="2" bestFit="1" customWidth="1"/>
  </cols>
  <sheetData>
    <row r="1" spans="1:10" ht="15.75" thickBot="1" x14ac:dyDescent="0.3">
      <c r="A1" s="7" t="s">
        <v>7</v>
      </c>
      <c r="B1" s="8" t="s">
        <v>9</v>
      </c>
      <c r="C1" s="8" t="s">
        <v>16</v>
      </c>
      <c r="D1" s="9" t="s">
        <v>8</v>
      </c>
      <c r="E1" s="13" t="s">
        <v>10</v>
      </c>
      <c r="G1">
        <v>16</v>
      </c>
      <c r="H1">
        <v>16</v>
      </c>
      <c r="I1" s="15">
        <v>27</v>
      </c>
      <c r="J1">
        <v>27</v>
      </c>
    </row>
    <row r="2" spans="1:10" ht="15.75" thickBot="1" x14ac:dyDescent="0.3">
      <c r="A2" s="7">
        <v>16</v>
      </c>
      <c r="B2" s="8">
        <v>16.02</v>
      </c>
      <c r="C2" s="8">
        <f>B2 - A2</f>
        <v>1.9999999999999574E-2</v>
      </c>
      <c r="D2" s="9">
        <f t="shared" ref="D2" si="0">ABS(A2 - B2) / A2</f>
        <v>1.2499999999999734E-3</v>
      </c>
      <c r="E2" s="13" t="s">
        <v>15</v>
      </c>
      <c r="F2">
        <v>15</v>
      </c>
      <c r="G2">
        <f>$B$2</f>
        <v>16.02</v>
      </c>
      <c r="H2" s="14">
        <f>$D$2</f>
        <v>1.2499999999999734E-3</v>
      </c>
      <c r="I2" s="2">
        <f>$B$26</f>
        <v>27.4</v>
      </c>
      <c r="J2" s="14">
        <f>$D$26</f>
        <v>1.4814814814814762E-2</v>
      </c>
    </row>
    <row r="3" spans="1:10" x14ac:dyDescent="0.25">
      <c r="A3" s="5">
        <v>16</v>
      </c>
      <c r="B3" s="5">
        <v>15.57</v>
      </c>
      <c r="C3" s="5">
        <f>B3 - $C$2</f>
        <v>15.55</v>
      </c>
      <c r="D3" s="6">
        <f>ABS(A3 - C3) / A3</f>
        <v>2.8124999999999956E-2</v>
      </c>
      <c r="E3" s="10" t="s">
        <v>12</v>
      </c>
      <c r="F3">
        <v>16</v>
      </c>
      <c r="G3">
        <f t="shared" ref="G3:G17" si="1">$B$2</f>
        <v>16.02</v>
      </c>
      <c r="H3" s="14">
        <f>$D$2</f>
        <v>1.2499999999999734E-3</v>
      </c>
      <c r="I3" s="2">
        <f t="shared" ref="I3:I17" si="2">$B$26</f>
        <v>27.4</v>
      </c>
      <c r="J3" s="14">
        <f t="shared" ref="J3:J17" si="3">$D$26</f>
        <v>1.4814814814814762E-2</v>
      </c>
    </row>
    <row r="4" spans="1:10" x14ac:dyDescent="0.25">
      <c r="A4" s="5">
        <v>16</v>
      </c>
      <c r="B4" s="5">
        <v>15.72</v>
      </c>
      <c r="C4" s="5">
        <f t="shared" ref="C4:C22" si="4">B4 - $C$2</f>
        <v>15.700000000000001</v>
      </c>
      <c r="D4" s="6">
        <f t="shared" ref="D4:D46" si="5">ABS(A4 - C4) / A4</f>
        <v>1.8749999999999933E-2</v>
      </c>
      <c r="E4" s="11" t="s">
        <v>13</v>
      </c>
      <c r="F4">
        <v>17</v>
      </c>
      <c r="G4">
        <f t="shared" si="1"/>
        <v>16.02</v>
      </c>
      <c r="H4" s="14">
        <f t="shared" ref="H4:H17" si="6">$D$2</f>
        <v>1.2499999999999734E-3</v>
      </c>
      <c r="I4" s="2">
        <f t="shared" si="2"/>
        <v>27.4</v>
      </c>
      <c r="J4" s="14">
        <f t="shared" si="3"/>
        <v>1.4814814814814762E-2</v>
      </c>
    </row>
    <row r="5" spans="1:10" x14ac:dyDescent="0.25">
      <c r="A5" s="5">
        <v>16</v>
      </c>
      <c r="B5" s="5">
        <v>15.51</v>
      </c>
      <c r="C5" s="5">
        <f t="shared" si="4"/>
        <v>15.49</v>
      </c>
      <c r="D5" s="6">
        <f t="shared" si="5"/>
        <v>3.1874999999999987E-2</v>
      </c>
      <c r="E5" s="11" t="s">
        <v>11</v>
      </c>
      <c r="F5">
        <v>18</v>
      </c>
      <c r="G5">
        <f t="shared" si="1"/>
        <v>16.02</v>
      </c>
      <c r="H5" s="14">
        <f t="shared" si="6"/>
        <v>1.2499999999999734E-3</v>
      </c>
      <c r="I5" s="2">
        <f t="shared" si="2"/>
        <v>27.4</v>
      </c>
      <c r="J5" s="14">
        <f t="shared" si="3"/>
        <v>1.4814814814814762E-2</v>
      </c>
    </row>
    <row r="6" spans="1:10" x14ac:dyDescent="0.25">
      <c r="A6" s="5">
        <v>16</v>
      </c>
      <c r="B6" s="5">
        <v>15.28</v>
      </c>
      <c r="C6" s="5">
        <f t="shared" si="4"/>
        <v>15.26</v>
      </c>
      <c r="D6" s="6">
        <f t="shared" si="5"/>
        <v>4.6250000000000013E-2</v>
      </c>
      <c r="E6" s="11" t="s">
        <v>14</v>
      </c>
      <c r="F6">
        <v>19</v>
      </c>
      <c r="G6">
        <f t="shared" si="1"/>
        <v>16.02</v>
      </c>
      <c r="H6" s="14">
        <f t="shared" si="6"/>
        <v>1.2499999999999734E-3</v>
      </c>
      <c r="I6" s="2">
        <f t="shared" si="2"/>
        <v>27.4</v>
      </c>
      <c r="J6" s="14">
        <f t="shared" si="3"/>
        <v>1.4814814814814762E-2</v>
      </c>
    </row>
    <row r="7" spans="1:10" x14ac:dyDescent="0.25">
      <c r="A7" s="5">
        <v>16</v>
      </c>
      <c r="B7" s="5">
        <v>15.44</v>
      </c>
      <c r="C7" s="5">
        <f t="shared" si="4"/>
        <v>15.42</v>
      </c>
      <c r="D7" s="6">
        <f t="shared" si="5"/>
        <v>3.6250000000000004E-2</v>
      </c>
      <c r="E7" s="11"/>
      <c r="F7">
        <v>20</v>
      </c>
      <c r="G7">
        <f t="shared" si="1"/>
        <v>16.02</v>
      </c>
      <c r="H7" s="14">
        <f t="shared" si="6"/>
        <v>1.2499999999999734E-3</v>
      </c>
      <c r="I7" s="2">
        <f t="shared" si="2"/>
        <v>27.4</v>
      </c>
      <c r="J7" s="14">
        <f t="shared" si="3"/>
        <v>1.4814814814814762E-2</v>
      </c>
    </row>
    <row r="8" spans="1:10" x14ac:dyDescent="0.25">
      <c r="A8" s="5">
        <v>16</v>
      </c>
      <c r="B8" s="5">
        <v>15.6</v>
      </c>
      <c r="C8" s="5">
        <f t="shared" si="4"/>
        <v>15.58</v>
      </c>
      <c r="D8" s="6">
        <f t="shared" si="5"/>
        <v>2.6249999999999996E-2</v>
      </c>
      <c r="E8" s="11" t="s">
        <v>17</v>
      </c>
      <c r="F8">
        <v>21</v>
      </c>
      <c r="G8">
        <f t="shared" si="1"/>
        <v>16.02</v>
      </c>
      <c r="H8" s="14">
        <f t="shared" si="6"/>
        <v>1.2499999999999734E-3</v>
      </c>
      <c r="I8" s="2">
        <f t="shared" si="2"/>
        <v>27.4</v>
      </c>
      <c r="J8" s="14">
        <f t="shared" si="3"/>
        <v>1.4814814814814762E-2</v>
      </c>
    </row>
    <row r="9" spans="1:10" x14ac:dyDescent="0.25">
      <c r="A9" s="5">
        <v>16</v>
      </c>
      <c r="B9" s="5">
        <v>15.49</v>
      </c>
      <c r="C9" s="5">
        <f t="shared" si="4"/>
        <v>15.47</v>
      </c>
      <c r="D9" s="6">
        <f t="shared" si="5"/>
        <v>3.312499999999996E-2</v>
      </c>
      <c r="E9" s="11" t="s">
        <v>18</v>
      </c>
      <c r="F9">
        <v>22</v>
      </c>
      <c r="G9">
        <f t="shared" si="1"/>
        <v>16.02</v>
      </c>
      <c r="H9" s="14">
        <f t="shared" si="6"/>
        <v>1.2499999999999734E-3</v>
      </c>
      <c r="I9" s="2">
        <f t="shared" si="2"/>
        <v>27.4</v>
      </c>
      <c r="J9" s="14">
        <f t="shared" si="3"/>
        <v>1.4814814814814762E-2</v>
      </c>
    </row>
    <row r="10" spans="1:10" x14ac:dyDescent="0.25">
      <c r="A10" s="5">
        <v>16</v>
      </c>
      <c r="B10" s="5">
        <v>15.42</v>
      </c>
      <c r="C10" s="5">
        <f t="shared" si="4"/>
        <v>15.4</v>
      </c>
      <c r="D10" s="6">
        <f t="shared" si="5"/>
        <v>3.7499999999999978E-2</v>
      </c>
      <c r="E10" s="11" t="s">
        <v>18</v>
      </c>
      <c r="F10">
        <v>23</v>
      </c>
      <c r="G10">
        <f t="shared" si="1"/>
        <v>16.02</v>
      </c>
      <c r="H10" s="14">
        <f t="shared" si="6"/>
        <v>1.2499999999999734E-3</v>
      </c>
      <c r="I10" s="2">
        <f t="shared" si="2"/>
        <v>27.4</v>
      </c>
      <c r="J10" s="14">
        <f t="shared" si="3"/>
        <v>1.4814814814814762E-2</v>
      </c>
    </row>
    <row r="11" spans="1:10" x14ac:dyDescent="0.25">
      <c r="A11" s="5">
        <v>16</v>
      </c>
      <c r="B11" s="5">
        <v>15.68</v>
      </c>
      <c r="C11" s="5">
        <f t="shared" si="4"/>
        <v>15.66</v>
      </c>
      <c r="D11" s="6">
        <f t="shared" si="5"/>
        <v>2.1249999999999991E-2</v>
      </c>
      <c r="E11" s="11" t="s">
        <v>19</v>
      </c>
      <c r="F11">
        <v>24</v>
      </c>
      <c r="G11">
        <f t="shared" si="1"/>
        <v>16.02</v>
      </c>
      <c r="H11" s="14">
        <f t="shared" si="6"/>
        <v>1.2499999999999734E-3</v>
      </c>
      <c r="I11" s="2">
        <f t="shared" si="2"/>
        <v>27.4</v>
      </c>
      <c r="J11" s="14">
        <f t="shared" si="3"/>
        <v>1.4814814814814762E-2</v>
      </c>
    </row>
    <row r="12" spans="1:10" x14ac:dyDescent="0.25">
      <c r="A12" s="5">
        <v>16</v>
      </c>
      <c r="B12" s="5">
        <v>15.69</v>
      </c>
      <c r="C12" s="5">
        <f t="shared" si="4"/>
        <v>15.67</v>
      </c>
      <c r="D12" s="6">
        <f t="shared" si="5"/>
        <v>2.0625000000000004E-2</v>
      </c>
      <c r="E12" s="11" t="s">
        <v>19</v>
      </c>
      <c r="F12">
        <v>25</v>
      </c>
      <c r="G12">
        <f t="shared" si="1"/>
        <v>16.02</v>
      </c>
      <c r="H12" s="14">
        <f t="shared" si="6"/>
        <v>1.2499999999999734E-3</v>
      </c>
      <c r="I12" s="2">
        <f t="shared" si="2"/>
        <v>27.4</v>
      </c>
      <c r="J12" s="14">
        <f t="shared" si="3"/>
        <v>1.4814814814814762E-2</v>
      </c>
    </row>
    <row r="13" spans="1:10" x14ac:dyDescent="0.25">
      <c r="A13" s="5">
        <v>16</v>
      </c>
      <c r="B13" s="5">
        <v>15.62</v>
      </c>
      <c r="C13" s="5">
        <f t="shared" si="4"/>
        <v>15.6</v>
      </c>
      <c r="D13" s="6">
        <f t="shared" si="5"/>
        <v>2.5000000000000022E-2</v>
      </c>
      <c r="E13" s="11" t="s">
        <v>20</v>
      </c>
      <c r="F13">
        <v>26</v>
      </c>
      <c r="G13">
        <f t="shared" si="1"/>
        <v>16.02</v>
      </c>
      <c r="H13" s="14">
        <f t="shared" si="6"/>
        <v>1.2499999999999734E-3</v>
      </c>
      <c r="I13" s="2">
        <f t="shared" si="2"/>
        <v>27.4</v>
      </c>
      <c r="J13" s="14">
        <f t="shared" si="3"/>
        <v>1.4814814814814762E-2</v>
      </c>
    </row>
    <row r="14" spans="1:10" x14ac:dyDescent="0.25">
      <c r="A14" s="5">
        <v>16</v>
      </c>
      <c r="B14" s="5">
        <v>15.43</v>
      </c>
      <c r="C14" s="5">
        <f t="shared" si="4"/>
        <v>15.41</v>
      </c>
      <c r="D14" s="6">
        <f t="shared" si="5"/>
        <v>3.6874999999999991E-2</v>
      </c>
      <c r="E14" s="11" t="s">
        <v>12</v>
      </c>
      <c r="F14">
        <v>27</v>
      </c>
      <c r="G14">
        <f t="shared" si="1"/>
        <v>16.02</v>
      </c>
      <c r="H14" s="14">
        <f t="shared" si="6"/>
        <v>1.2499999999999734E-3</v>
      </c>
      <c r="I14" s="2">
        <f t="shared" si="2"/>
        <v>27.4</v>
      </c>
      <c r="J14" s="14">
        <f t="shared" si="3"/>
        <v>1.4814814814814762E-2</v>
      </c>
    </row>
    <row r="15" spans="1:10" x14ac:dyDescent="0.25">
      <c r="A15" s="5">
        <v>16</v>
      </c>
      <c r="B15" s="5">
        <v>15.48</v>
      </c>
      <c r="C15" s="5">
        <f t="shared" si="4"/>
        <v>15.46</v>
      </c>
      <c r="D15" s="6">
        <f t="shared" si="5"/>
        <v>3.3749999999999947E-2</v>
      </c>
      <c r="E15" s="11" t="s">
        <v>12</v>
      </c>
      <c r="F15">
        <v>28</v>
      </c>
      <c r="G15">
        <f t="shared" si="1"/>
        <v>16.02</v>
      </c>
      <c r="H15" s="14">
        <f t="shared" si="6"/>
        <v>1.2499999999999734E-3</v>
      </c>
      <c r="I15" s="2">
        <f t="shared" si="2"/>
        <v>27.4</v>
      </c>
      <c r="J15" s="14">
        <f t="shared" si="3"/>
        <v>1.4814814814814762E-2</v>
      </c>
    </row>
    <row r="16" spans="1:10" x14ac:dyDescent="0.25">
      <c r="A16" s="5">
        <v>16</v>
      </c>
      <c r="B16" s="5">
        <v>15.53</v>
      </c>
      <c r="C16" s="5">
        <f t="shared" si="4"/>
        <v>15.51</v>
      </c>
      <c r="D16" s="6">
        <f t="shared" si="5"/>
        <v>3.0625000000000013E-2</v>
      </c>
      <c r="E16" s="11" t="s">
        <v>21</v>
      </c>
      <c r="F16">
        <v>29</v>
      </c>
      <c r="G16">
        <f t="shared" si="1"/>
        <v>16.02</v>
      </c>
      <c r="H16" s="14">
        <f t="shared" si="6"/>
        <v>1.2499999999999734E-3</v>
      </c>
      <c r="I16" s="2">
        <f t="shared" si="2"/>
        <v>27.4</v>
      </c>
      <c r="J16" s="14">
        <f t="shared" si="3"/>
        <v>1.4814814814814762E-2</v>
      </c>
    </row>
    <row r="17" spans="1:10" x14ac:dyDescent="0.25">
      <c r="A17" s="5">
        <v>16</v>
      </c>
      <c r="B17" s="5">
        <v>15.49</v>
      </c>
      <c r="C17" s="5">
        <f t="shared" si="4"/>
        <v>15.47</v>
      </c>
      <c r="D17" s="6">
        <f t="shared" si="5"/>
        <v>3.312499999999996E-2</v>
      </c>
      <c r="E17" s="11"/>
      <c r="F17">
        <v>30</v>
      </c>
      <c r="G17">
        <f t="shared" si="1"/>
        <v>16.02</v>
      </c>
      <c r="H17" s="14">
        <f t="shared" si="6"/>
        <v>1.2499999999999734E-3</v>
      </c>
      <c r="I17" s="2">
        <f t="shared" si="2"/>
        <v>27.4</v>
      </c>
      <c r="J17" s="14">
        <f t="shared" si="3"/>
        <v>1.4814814814814762E-2</v>
      </c>
    </row>
    <row r="18" spans="1:10" x14ac:dyDescent="0.25">
      <c r="A18" s="5">
        <v>16</v>
      </c>
      <c r="B18" s="5">
        <v>15.78</v>
      </c>
      <c r="C18" s="5">
        <f t="shared" si="4"/>
        <v>15.76</v>
      </c>
      <c r="D18" s="6">
        <f t="shared" si="5"/>
        <v>1.5000000000000013E-2</v>
      </c>
      <c r="E18" s="11" t="s">
        <v>22</v>
      </c>
    </row>
    <row r="19" spans="1:10" x14ac:dyDescent="0.25">
      <c r="A19" s="5">
        <v>16</v>
      </c>
      <c r="B19" s="5">
        <v>15.7</v>
      </c>
      <c r="C19" s="5">
        <f t="shared" si="4"/>
        <v>15.68</v>
      </c>
      <c r="D19" s="6">
        <f t="shared" si="5"/>
        <v>2.0000000000000018E-2</v>
      </c>
      <c r="E19" s="11" t="s">
        <v>23</v>
      </c>
    </row>
    <row r="20" spans="1:10" x14ac:dyDescent="0.25">
      <c r="A20" s="5">
        <v>16</v>
      </c>
      <c r="B20" s="5">
        <v>15.77</v>
      </c>
      <c r="C20" s="5">
        <f t="shared" si="4"/>
        <v>15.75</v>
      </c>
      <c r="D20" s="6">
        <f t="shared" si="5"/>
        <v>1.5625E-2</v>
      </c>
      <c r="E20" s="11" t="s">
        <v>24</v>
      </c>
    </row>
    <row r="21" spans="1:10" x14ac:dyDescent="0.25">
      <c r="A21" s="5">
        <v>16</v>
      </c>
      <c r="B21" s="5">
        <v>15.63</v>
      </c>
      <c r="C21" s="5">
        <f t="shared" si="4"/>
        <v>15.610000000000001</v>
      </c>
      <c r="D21" s="6">
        <f t="shared" si="5"/>
        <v>2.4374999999999925E-2</v>
      </c>
      <c r="E21" s="11" t="s">
        <v>25</v>
      </c>
    </row>
    <row r="22" spans="1:10" ht="15.75" thickBot="1" x14ac:dyDescent="0.3">
      <c r="A22" s="5">
        <v>16</v>
      </c>
      <c r="B22" s="5">
        <v>15.4</v>
      </c>
      <c r="C22" s="5">
        <f t="shared" si="4"/>
        <v>15.38</v>
      </c>
      <c r="D22" s="6">
        <f t="shared" si="5"/>
        <v>3.8749999999999951E-2</v>
      </c>
      <c r="E22" s="11" t="s">
        <v>26</v>
      </c>
    </row>
    <row r="23" spans="1:10" x14ac:dyDescent="0.25">
      <c r="A23" s="16">
        <v>16</v>
      </c>
      <c r="B23" s="17">
        <f>AVERAGE(B3:B22)</f>
        <v>15.561499999999999</v>
      </c>
      <c r="C23" s="17">
        <f t="shared" ref="C23:D23" si="7">AVERAGE(C3:C22)</f>
        <v>15.541499999999999</v>
      </c>
      <c r="D23" s="17">
        <f t="shared" si="7"/>
        <v>2.8656249999999984E-2</v>
      </c>
      <c r="E23" s="24" t="s">
        <v>6</v>
      </c>
    </row>
    <row r="24" spans="1:10" x14ac:dyDescent="0.25">
      <c r="A24" s="27" t="s">
        <v>36</v>
      </c>
      <c r="B24" s="22">
        <f>MIN(B3:B22)</f>
        <v>15.28</v>
      </c>
      <c r="C24" s="22">
        <f>B23-B24</f>
        <v>0.28149999999999942</v>
      </c>
      <c r="D24" s="23"/>
      <c r="E24" s="28"/>
    </row>
    <row r="25" spans="1:10" ht="15.75" thickBot="1" x14ac:dyDescent="0.3">
      <c r="A25" s="18" t="s">
        <v>37</v>
      </c>
      <c r="B25" s="19">
        <f>MAX(B3:B22)</f>
        <v>15.78</v>
      </c>
      <c r="C25" s="19">
        <f>B25-B23</f>
        <v>0.21850000000000058</v>
      </c>
      <c r="D25" s="25"/>
      <c r="E25" s="26"/>
    </row>
    <row r="26" spans="1:10" ht="15.75" thickBot="1" x14ac:dyDescent="0.3">
      <c r="A26" s="18">
        <v>27</v>
      </c>
      <c r="B26" s="19">
        <v>27.4</v>
      </c>
      <c r="C26" s="19">
        <f>ABS(B26-A26)</f>
        <v>0.39999999999999858</v>
      </c>
      <c r="D26" s="20">
        <f>ABS(A26 - B26) / A26</f>
        <v>1.4814814814814762E-2</v>
      </c>
      <c r="E26" s="21" t="s">
        <v>15</v>
      </c>
    </row>
    <row r="27" spans="1:10" x14ac:dyDescent="0.25">
      <c r="A27" s="5">
        <v>27</v>
      </c>
      <c r="B27" s="5">
        <v>27.36</v>
      </c>
      <c r="C27" s="5">
        <f>B27-$C$26</f>
        <v>26.96</v>
      </c>
      <c r="D27" s="6">
        <f t="shared" si="5"/>
        <v>1.48148148148145E-3</v>
      </c>
      <c r="E27" s="10" t="s">
        <v>27</v>
      </c>
    </row>
    <row r="28" spans="1:10" x14ac:dyDescent="0.25">
      <c r="A28" s="5">
        <v>27</v>
      </c>
      <c r="B28" s="5">
        <v>27.33</v>
      </c>
      <c r="C28" s="5">
        <f t="shared" ref="C28:C46" si="8">B28-$C$26</f>
        <v>26.93</v>
      </c>
      <c r="D28" s="6">
        <f t="shared" si="5"/>
        <v>2.5925925925926029E-3</v>
      </c>
      <c r="E28" s="11" t="s">
        <v>27</v>
      </c>
    </row>
    <row r="29" spans="1:10" x14ac:dyDescent="0.25">
      <c r="A29" s="5">
        <v>27</v>
      </c>
      <c r="B29" s="5">
        <v>27.35</v>
      </c>
      <c r="C29" s="5">
        <f t="shared" si="8"/>
        <v>26.950000000000003</v>
      </c>
      <c r="D29" s="6">
        <f t="shared" si="5"/>
        <v>1.8518518518517465E-3</v>
      </c>
      <c r="E29" s="11" t="s">
        <v>17</v>
      </c>
    </row>
    <row r="30" spans="1:10" x14ac:dyDescent="0.25">
      <c r="A30" s="5">
        <v>27</v>
      </c>
      <c r="B30" s="5">
        <v>27.34</v>
      </c>
      <c r="C30" s="5">
        <f t="shared" si="8"/>
        <v>26.94</v>
      </c>
      <c r="D30" s="6">
        <f t="shared" si="5"/>
        <v>2.2222222222221749E-3</v>
      </c>
      <c r="E30" s="11" t="s">
        <v>27</v>
      </c>
    </row>
    <row r="31" spans="1:10" x14ac:dyDescent="0.25">
      <c r="A31" s="5">
        <v>27</v>
      </c>
      <c r="B31" s="5">
        <v>27.34</v>
      </c>
      <c r="C31" s="5">
        <f t="shared" si="8"/>
        <v>26.94</v>
      </c>
      <c r="D31" s="6">
        <f t="shared" si="5"/>
        <v>2.2222222222221749E-3</v>
      </c>
      <c r="E31" s="11"/>
    </row>
    <row r="32" spans="1:10" x14ac:dyDescent="0.25">
      <c r="A32" s="5">
        <v>27</v>
      </c>
      <c r="B32" s="5">
        <v>27.36</v>
      </c>
      <c r="C32" s="5">
        <f t="shared" si="8"/>
        <v>26.96</v>
      </c>
      <c r="D32" s="6">
        <f t="shared" si="5"/>
        <v>1.48148148148145E-3</v>
      </c>
      <c r="E32" s="11" t="s">
        <v>22</v>
      </c>
    </row>
    <row r="33" spans="1:5" x14ac:dyDescent="0.25">
      <c r="A33" s="5">
        <v>27</v>
      </c>
      <c r="B33" s="5">
        <v>27.35</v>
      </c>
      <c r="C33" s="5">
        <f t="shared" si="8"/>
        <v>26.950000000000003</v>
      </c>
      <c r="D33" s="6">
        <f t="shared" si="5"/>
        <v>1.8518518518517465E-3</v>
      </c>
      <c r="E33" s="11" t="s">
        <v>23</v>
      </c>
    </row>
    <row r="34" spans="1:5" x14ac:dyDescent="0.25">
      <c r="A34" s="5">
        <v>27</v>
      </c>
      <c r="B34" s="5">
        <v>27.37</v>
      </c>
      <c r="C34" s="5">
        <f t="shared" si="8"/>
        <v>26.970000000000002</v>
      </c>
      <c r="D34" s="6">
        <f t="shared" si="5"/>
        <v>1.1111111111110216E-3</v>
      </c>
      <c r="E34" s="11" t="s">
        <v>24</v>
      </c>
    </row>
    <row r="35" spans="1:5" x14ac:dyDescent="0.25">
      <c r="A35" s="5">
        <v>27</v>
      </c>
      <c r="B35" s="5">
        <v>27.37</v>
      </c>
      <c r="C35" s="5">
        <f t="shared" si="8"/>
        <v>26.970000000000002</v>
      </c>
      <c r="D35" s="6">
        <f t="shared" si="5"/>
        <v>1.1111111111110216E-3</v>
      </c>
      <c r="E35" s="11" t="s">
        <v>28</v>
      </c>
    </row>
    <row r="36" spans="1:5" x14ac:dyDescent="0.25">
      <c r="A36" s="5">
        <v>27</v>
      </c>
      <c r="B36" s="5">
        <v>27.36</v>
      </c>
      <c r="C36" s="5">
        <f t="shared" si="8"/>
        <v>26.96</v>
      </c>
      <c r="D36" s="6">
        <f t="shared" si="5"/>
        <v>1.48148148148145E-3</v>
      </c>
      <c r="E36" s="11" t="s">
        <v>29</v>
      </c>
    </row>
    <row r="37" spans="1:5" x14ac:dyDescent="0.25">
      <c r="A37" s="5">
        <v>27</v>
      </c>
      <c r="B37" s="5">
        <v>27.36</v>
      </c>
      <c r="C37" s="5">
        <f t="shared" si="8"/>
        <v>26.96</v>
      </c>
      <c r="D37" s="6">
        <f t="shared" si="5"/>
        <v>1.48148148148145E-3</v>
      </c>
      <c r="E37" s="11" t="s">
        <v>30</v>
      </c>
    </row>
    <row r="38" spans="1:5" x14ac:dyDescent="0.25">
      <c r="A38" s="5">
        <v>27</v>
      </c>
      <c r="B38" s="5">
        <v>27.36</v>
      </c>
      <c r="C38" s="5">
        <f t="shared" si="8"/>
        <v>26.96</v>
      </c>
      <c r="D38" s="6">
        <f t="shared" si="5"/>
        <v>1.48148148148145E-3</v>
      </c>
      <c r="E38" s="11" t="s">
        <v>31</v>
      </c>
    </row>
    <row r="39" spans="1:5" x14ac:dyDescent="0.25">
      <c r="A39" s="5">
        <v>27</v>
      </c>
      <c r="B39" s="5">
        <v>27.36</v>
      </c>
      <c r="C39" s="5">
        <f t="shared" si="8"/>
        <v>26.96</v>
      </c>
      <c r="D39" s="6">
        <f t="shared" si="5"/>
        <v>1.48148148148145E-3</v>
      </c>
      <c r="E39" s="11" t="s">
        <v>32</v>
      </c>
    </row>
    <row r="40" spans="1:5" x14ac:dyDescent="0.25">
      <c r="A40" s="5">
        <v>27</v>
      </c>
      <c r="B40" s="5">
        <v>27.34</v>
      </c>
      <c r="C40" s="5">
        <f t="shared" si="8"/>
        <v>26.94</v>
      </c>
      <c r="D40" s="6">
        <f t="shared" si="5"/>
        <v>2.2222222222221749E-3</v>
      </c>
      <c r="E40" s="11" t="s">
        <v>27</v>
      </c>
    </row>
    <row r="41" spans="1:5" x14ac:dyDescent="0.25">
      <c r="A41" s="5">
        <v>27</v>
      </c>
      <c r="B41" s="5">
        <v>27.36</v>
      </c>
      <c r="C41" s="5">
        <f t="shared" si="8"/>
        <v>26.96</v>
      </c>
      <c r="D41" s="6">
        <f t="shared" si="5"/>
        <v>1.48148148148145E-3</v>
      </c>
      <c r="E41" s="11" t="s">
        <v>27</v>
      </c>
    </row>
    <row r="42" spans="1:5" x14ac:dyDescent="0.25">
      <c r="A42" s="5">
        <v>27</v>
      </c>
      <c r="B42" s="5">
        <v>27.36</v>
      </c>
      <c r="C42" s="5">
        <f t="shared" si="8"/>
        <v>26.96</v>
      </c>
      <c r="D42" s="6">
        <f t="shared" si="5"/>
        <v>1.48148148148145E-3</v>
      </c>
      <c r="E42" s="11" t="s">
        <v>27</v>
      </c>
    </row>
    <row r="43" spans="1:5" x14ac:dyDescent="0.25">
      <c r="A43" s="5">
        <v>27</v>
      </c>
      <c r="B43" s="5">
        <v>27.34</v>
      </c>
      <c r="C43" s="5">
        <f t="shared" si="8"/>
        <v>26.94</v>
      </c>
      <c r="D43" s="6">
        <f t="shared" si="5"/>
        <v>2.2222222222221749E-3</v>
      </c>
      <c r="E43" s="11" t="s">
        <v>27</v>
      </c>
    </row>
    <row r="44" spans="1:5" x14ac:dyDescent="0.25">
      <c r="A44" s="5">
        <v>27</v>
      </c>
      <c r="B44" s="5">
        <v>27.32</v>
      </c>
      <c r="C44" s="5">
        <f t="shared" si="8"/>
        <v>26.92</v>
      </c>
      <c r="D44" s="6">
        <f t="shared" si="5"/>
        <v>2.9629629629628999E-3</v>
      </c>
      <c r="E44" s="11" t="s">
        <v>33</v>
      </c>
    </row>
    <row r="45" spans="1:5" x14ac:dyDescent="0.25">
      <c r="A45" s="5">
        <v>27</v>
      </c>
      <c r="B45" s="5">
        <v>27.33</v>
      </c>
      <c r="C45" s="5">
        <f t="shared" si="8"/>
        <v>26.93</v>
      </c>
      <c r="D45" s="6">
        <f t="shared" si="5"/>
        <v>2.5925925925926029E-3</v>
      </c>
      <c r="E45" s="11" t="s">
        <v>34</v>
      </c>
    </row>
    <row r="46" spans="1:5" ht="15.75" thickBot="1" x14ac:dyDescent="0.3">
      <c r="A46" s="5">
        <v>27</v>
      </c>
      <c r="B46" s="5">
        <v>27.33</v>
      </c>
      <c r="C46" s="5">
        <f t="shared" si="8"/>
        <v>26.93</v>
      </c>
      <c r="D46" s="6">
        <f t="shared" si="5"/>
        <v>2.5925925925926029E-3</v>
      </c>
      <c r="E46" s="12" t="s">
        <v>35</v>
      </c>
    </row>
    <row r="47" spans="1:5" x14ac:dyDescent="0.25">
      <c r="A47" s="16">
        <v>27</v>
      </c>
      <c r="B47" s="17">
        <f>AVERAGE(B27:B46)</f>
        <v>27.349499999999999</v>
      </c>
      <c r="C47" s="17">
        <f t="shared" ref="C47" si="9">AVERAGE(C27:C46)</f>
        <v>26.94949999999999</v>
      </c>
      <c r="D47" s="17">
        <f t="shared" ref="D47" si="10">AVERAGE(D27:D46)</f>
        <v>1.8703703703703278E-3</v>
      </c>
      <c r="E47" s="24" t="s">
        <v>6</v>
      </c>
    </row>
    <row r="48" spans="1:5" x14ac:dyDescent="0.25">
      <c r="A48" s="27" t="s">
        <v>36</v>
      </c>
      <c r="B48" s="22">
        <f>MIN(B27:B46)</f>
        <v>27.32</v>
      </c>
      <c r="C48" s="22">
        <f>B47-B48</f>
        <v>2.9499999999998749E-2</v>
      </c>
      <c r="D48" s="23"/>
      <c r="E48" s="28"/>
    </row>
    <row r="49" spans="1:5" ht="15.75" thickBot="1" x14ac:dyDescent="0.3">
      <c r="A49" s="18" t="s">
        <v>37</v>
      </c>
      <c r="B49" s="19">
        <f>MAX(B27:B46)</f>
        <v>27.37</v>
      </c>
      <c r="C49" s="19">
        <f>B49-B47</f>
        <v>2.0500000000001961E-2</v>
      </c>
      <c r="D49" s="25"/>
      <c r="E49" s="26"/>
    </row>
  </sheetData>
  <conditionalFormatting sqref="D3: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Incremental Distance</vt:lpstr>
      <vt:lpstr>Variable Block 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Jencks</dc:creator>
  <cp:lastModifiedBy>Aaron Jencks</cp:lastModifiedBy>
  <dcterms:created xsi:type="dcterms:W3CDTF">2019-07-05T13:10:08Z</dcterms:created>
  <dcterms:modified xsi:type="dcterms:W3CDTF">2019-07-08T16:11:45Z</dcterms:modified>
</cp:coreProperties>
</file>