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225" windowWidth="14805" windowHeight="7890"/>
  </bookViews>
  <sheets>
    <sheet name="General" sheetId="1" r:id="rId1"/>
    <sheet name="Capitalizing Interest" sheetId="2" r:id="rId2"/>
  </sheets>
  <calcPr calcId="152511"/>
</workbook>
</file>

<file path=xl/calcChain.xml><?xml version="1.0" encoding="utf-8"?>
<calcChain xmlns="http://schemas.openxmlformats.org/spreadsheetml/2006/main">
  <c r="U51" i="2" l="1"/>
  <c r="U50" i="2"/>
  <c r="U49" i="2"/>
  <c r="U52" i="2" s="1"/>
  <c r="Q42" i="2"/>
  <c r="T37" i="2"/>
  <c r="T36" i="2"/>
  <c r="T39" i="2" s="1"/>
  <c r="Q43" i="2" s="1"/>
  <c r="R43" i="2" s="1"/>
  <c r="T35" i="2"/>
  <c r="S30" i="2"/>
  <c r="U29" i="2"/>
  <c r="U28" i="2"/>
  <c r="U27" i="2"/>
  <c r="U26" i="2"/>
  <c r="U30" i="2" s="1"/>
  <c r="P42" i="2" s="1"/>
  <c r="R42" i="2" l="1"/>
  <c r="R44" i="2" s="1"/>
  <c r="R54" i="2" s="1"/>
  <c r="R61" i="2" s="1"/>
  <c r="P44" i="2"/>
  <c r="R56" i="2" l="1"/>
  <c r="R62" i="2" s="1"/>
  <c r="S63" i="2"/>
</calcChain>
</file>

<file path=xl/sharedStrings.xml><?xml version="1.0" encoding="utf-8"?>
<sst xmlns="http://schemas.openxmlformats.org/spreadsheetml/2006/main" count="238" uniqueCount="182">
  <si>
    <t>X</t>
  </si>
  <si>
    <t>Financial Accounting</t>
  </si>
  <si>
    <t>Accounts Receivable</t>
  </si>
  <si>
    <t>Allowance for Doubtful Accounts</t>
  </si>
  <si>
    <t>% of Sales Method</t>
  </si>
  <si>
    <t>Writeoffs</t>
  </si>
  <si>
    <t>Beg.</t>
  </si>
  <si>
    <t>End.</t>
  </si>
  <si>
    <t>"Expected bad debts for next period"</t>
  </si>
  <si>
    <t>% Bad debt * Credit sales</t>
  </si>
  <si>
    <t>A.J.E.</t>
  </si>
  <si>
    <t>Seven Steps in the Capitalization of Interest</t>
  </si>
  <si>
    <t xml:space="preserve">1.) </t>
  </si>
  <si>
    <t>Determine which assets qualify for capitalization of interest</t>
  </si>
  <si>
    <t>Qualifying assets include assets under construction for the firm's own use (such as buildings, machinery) and assets under construction for sale or lease as part of discrete projects (such as real estate projects).</t>
  </si>
  <si>
    <t xml:space="preserve">2.) </t>
  </si>
  <si>
    <t>Determine the Capitalization Period</t>
  </si>
  <si>
    <t>(a)</t>
  </si>
  <si>
    <t>Expenditures for the asset have been made (i.e., the firm has made cash payments or has incurred debt for construction of the asset).</t>
  </si>
  <si>
    <t>(b)</t>
  </si>
  <si>
    <t>Necessary activities to get the asset ready for its intended use are in progress (i.e., actual construction work is taking place).</t>
  </si>
  <si>
    <t>(c)</t>
  </si>
  <si>
    <t>Interest cost of some kind is being incurred (i.e., the firm has some type of interest-bearing debt outstanding). This debt need not be specific debt incurred on the asset. It may be general debt such as bonds payable. Therefore a company may capitalize interest cost even though the entire construction cost of the asset was paid for in cash, so long as the company has some type of interest-bearing debt outstanding.</t>
  </si>
  <si>
    <t>3.)</t>
  </si>
  <si>
    <t>Compute the Expenditures Made during the Capitalization Period.</t>
  </si>
  <si>
    <t>4.)</t>
  </si>
  <si>
    <t>An expenditure may be financed either with cash payments or with the incurrence of debt. Whenever an expenditure is made on a qualifying asset, the qualify in asset account is debited and either the cash account or a liability account is credited.</t>
  </si>
  <si>
    <r>
      <t xml:space="preserve">The capitalization period </t>
    </r>
    <r>
      <rPr>
        <b/>
        <i/>
        <sz val="11"/>
        <color theme="1"/>
        <rFont val="Calibri"/>
        <family val="2"/>
        <scheme val="minor"/>
      </rPr>
      <t>begins</t>
    </r>
    <r>
      <rPr>
        <i/>
        <sz val="11"/>
        <color theme="1"/>
        <rFont val="Calibri"/>
        <family val="2"/>
        <scheme val="minor"/>
      </rPr>
      <t xml:space="preserve"> when </t>
    </r>
    <r>
      <rPr>
        <i/>
        <u/>
        <sz val="11"/>
        <color theme="1"/>
        <rFont val="Calibri"/>
        <family val="2"/>
        <scheme val="minor"/>
      </rPr>
      <t>all three</t>
    </r>
    <r>
      <rPr>
        <i/>
        <sz val="11"/>
        <color theme="1"/>
        <rFont val="Calibri"/>
        <family val="2"/>
        <scheme val="minor"/>
      </rPr>
      <t xml:space="preserve"> of the following conditions have been met:</t>
    </r>
  </si>
  <si>
    <r>
      <t xml:space="preserve">The capitalization period </t>
    </r>
    <r>
      <rPr>
        <b/>
        <i/>
        <sz val="11"/>
        <color theme="1"/>
        <rFont val="Calibri"/>
        <family val="2"/>
        <scheme val="minor"/>
      </rPr>
      <t>ends</t>
    </r>
    <r>
      <rPr>
        <i/>
        <sz val="11"/>
        <color theme="1"/>
        <rFont val="Calibri"/>
        <family val="2"/>
        <scheme val="minor"/>
      </rPr>
      <t xml:space="preserve"> when </t>
    </r>
    <r>
      <rPr>
        <i/>
        <u/>
        <sz val="11"/>
        <color theme="1"/>
        <rFont val="Calibri"/>
        <family val="2"/>
        <scheme val="minor"/>
      </rPr>
      <t>any</t>
    </r>
    <r>
      <rPr>
        <i/>
        <sz val="11"/>
        <color theme="1"/>
        <rFont val="Calibri"/>
        <family val="2"/>
        <scheme val="minor"/>
      </rPr>
      <t xml:space="preserve"> of these three conditions is no longer being met.</t>
    </r>
  </si>
  <si>
    <t>The amount of expenditures on qualifying assets usually varies considerably; it builds up or accumulates as additional expenditures are made during the year. In order to determine the interest cost associated with these expenditures, it is necessary first to compute the weighted-average accumulated expenditures. This figure is an "average" or "annualized" quantity representing the average amount of funds tied up in construction throughout the year.</t>
  </si>
  <si>
    <t>5.)</t>
  </si>
  <si>
    <t>Compute Weighted-Average Accumulated Expenditures.</t>
  </si>
  <si>
    <t>The purpose of this computation is to estimate the amount of interest that theoretically could have been avoided if expenditures had not been made on the qualifying assets. Three procedures must be followed before avoidable interest can be computed:</t>
  </si>
  <si>
    <t>Identify the company's outstanding debt and classify either as:</t>
  </si>
  <si>
    <r>
      <t xml:space="preserve">i. </t>
    </r>
    <r>
      <rPr>
        <b/>
        <sz val="11"/>
        <color theme="1"/>
        <rFont val="Calibri"/>
        <family val="2"/>
        <scheme val="minor"/>
      </rPr>
      <t>Specific debt</t>
    </r>
    <r>
      <rPr>
        <sz val="11"/>
        <color theme="1"/>
        <rFont val="Calibri"/>
        <family val="2"/>
        <scheme val="minor"/>
      </rPr>
      <t xml:space="preserve"> - debt incurred specifically to finance the construction of assets</t>
    </r>
  </si>
  <si>
    <r>
      <t xml:space="preserve">ii. </t>
    </r>
    <r>
      <rPr>
        <b/>
        <sz val="11"/>
        <color theme="1"/>
        <rFont val="Calibri"/>
        <family val="2"/>
        <scheme val="minor"/>
      </rPr>
      <t>General debt</t>
    </r>
    <r>
      <rPr>
        <sz val="11"/>
        <color theme="1"/>
        <rFont val="Calibri"/>
        <family val="2"/>
        <scheme val="minor"/>
      </rPr>
      <t xml:space="preserve"> - all company debt excluding specific debt</t>
    </r>
  </si>
  <si>
    <t>Determine the appropriate interest rate to apply to the weighted average accumulated expenditures.</t>
  </si>
  <si>
    <r>
      <t xml:space="preserve">i. </t>
    </r>
    <r>
      <rPr>
        <b/>
        <sz val="11"/>
        <color theme="1"/>
        <rFont val="Calibri"/>
        <family val="2"/>
        <scheme val="minor"/>
      </rPr>
      <t>Specific debt rate</t>
    </r>
    <r>
      <rPr>
        <sz val="11"/>
        <color theme="1"/>
        <rFont val="Calibri"/>
        <family val="2"/>
        <scheme val="minor"/>
      </rPr>
      <t xml:space="preserve"> - the interest rate associated with specific debt</t>
    </r>
  </si>
  <si>
    <r>
      <t xml:space="preserve">ii. </t>
    </r>
    <r>
      <rPr>
        <b/>
        <sz val="11"/>
        <color theme="1"/>
        <rFont val="Calibri"/>
        <family val="2"/>
        <scheme val="minor"/>
      </rPr>
      <t xml:space="preserve">General debt rate </t>
    </r>
    <r>
      <rPr>
        <sz val="11"/>
        <color theme="1"/>
        <rFont val="Calibri"/>
        <family val="2"/>
        <scheme val="minor"/>
      </rPr>
      <t>- a weighted-average of interest rates incurred on all other outstanding debt during the period</t>
    </r>
  </si>
  <si>
    <t>Compute Avoidable Interest</t>
  </si>
  <si>
    <t>Compute the avoidable interest</t>
  </si>
  <si>
    <t>1. Multiply the specific debt interest rate times the portion of the weighted-average accumulated expenditures that is less than or equal to the amount of specifically borrowed debt.</t>
  </si>
  <si>
    <t>2. Multiply the weighted-average of interest rates incurred on all other general debt times the portion of the weighted-average accumulated expenditures that is gerater than the specific debt.</t>
  </si>
  <si>
    <t>6.)</t>
  </si>
  <si>
    <t>Compute the Actual Interest Cost Incurred</t>
  </si>
  <si>
    <t>It would not be reasonable to capitalize more interest than the total amount of interest actually incurred.</t>
  </si>
  <si>
    <t>7.)</t>
  </si>
  <si>
    <t>Determine the Interest Cost to be Capitalized</t>
  </si>
  <si>
    <t>The interest cost to be capitalized is the lesser of the avoidable interest or actual interest. The amount of interest capitalized is debited to an asset account along with the construction and other costs of acquiring the asset. These costs are depreciated over the asset's expected useful life. The amount of interest cost expensed is written off immediately to Interest Expense.</t>
  </si>
  <si>
    <r>
      <rPr>
        <b/>
        <sz val="11"/>
        <color theme="1"/>
        <rFont val="Calibri"/>
        <family val="2"/>
        <scheme val="minor"/>
      </rPr>
      <t xml:space="preserve">(Capitalization of Interest) </t>
    </r>
    <r>
      <rPr>
        <sz val="11"/>
        <color theme="1"/>
        <rFont val="Calibri"/>
        <family val="2"/>
        <scheme val="minor"/>
      </rPr>
      <t>On December 31, 2009, Hurston Inc. borrowed $3,000,000 at 12% payable annually to finance the construction of a new building. In 2010, the company made the following expenditures related to this building: March 1, $360,000; June 1, $600,000; July 1, $1,500,000; December 1, $1,200,000. Additional information is provided as follows.</t>
    </r>
  </si>
  <si>
    <t>1.</t>
  </si>
  <si>
    <t>Other debt outstanding</t>
  </si>
  <si>
    <t>10-year, 11% bond, December 31, 2003, interest payable annually</t>
  </si>
  <si>
    <t>6-year, 10% note, dated December 31, 2007, interest payable annually</t>
  </si>
  <si>
    <t>2.</t>
  </si>
  <si>
    <t>March 1, 2010, expenditure included land costs of $150,000</t>
  </si>
  <si>
    <t>3.</t>
  </si>
  <si>
    <t>Interest revenue earned in 2010</t>
  </si>
  <si>
    <t>Instructions</t>
  </si>
  <si>
    <t>Determine the amount of interest to be capitalized in 2010 in relation to the construction of the building.</t>
  </si>
  <si>
    <t>Prepare the journal entry to record the capitalization of interest and the recognition of interest expense, if any, at December 31, 2010.</t>
  </si>
  <si>
    <t>Loan Type</t>
  </si>
  <si>
    <t>Amount</t>
  </si>
  <si>
    <t>Annual Interest Rate</t>
  </si>
  <si>
    <t>Specific debt</t>
  </si>
  <si>
    <t>General debt</t>
  </si>
  <si>
    <t>Weighted-Avg. Accumulated Expenditures:</t>
  </si>
  <si>
    <t>Annual Construction Expenditures</t>
  </si>
  <si>
    <t>Factor</t>
  </si>
  <si>
    <t>Weighted-Avg. Expenditures</t>
  </si>
  <si>
    <t>March 1, 2010</t>
  </si>
  <si>
    <t>10/12</t>
  </si>
  <si>
    <t>June 1, 2010</t>
  </si>
  <si>
    <t>7/12</t>
  </si>
  <si>
    <t>July 1, 2010</t>
  </si>
  <si>
    <t>6/12</t>
  </si>
  <si>
    <t>December 1, 2010</t>
  </si>
  <si>
    <t>1/12</t>
  </si>
  <si>
    <t>Avoidable Interest Calculation:  (interest on WAAE)</t>
  </si>
  <si>
    <t>Interest Rate</t>
  </si>
  <si>
    <t>Annual Interest Cost</t>
  </si>
  <si>
    <t>Wtd. Avg. Interest rate on General debt</t>
  </si>
  <si>
    <t>Accumulated Expenditures</t>
  </si>
  <si>
    <t>Avoidable Interest</t>
  </si>
  <si>
    <t>Actual Interest Calculation:</t>
  </si>
  <si>
    <t>Interest</t>
  </si>
  <si>
    <t>Construction Loan</t>
  </si>
  <si>
    <t>Other - 10 year, 11% loan</t>
  </si>
  <si>
    <t>Other -  6 year, 10% loan</t>
  </si>
  <si>
    <t>Actual Interest</t>
  </si>
  <si>
    <t>Capitalized Interest</t>
  </si>
  <si>
    <t>Min(Avoidable interest, Actual interest)</t>
  </si>
  <si>
    <t>Interest Expense</t>
  </si>
  <si>
    <t>Actual interest - Capitalized interest)</t>
  </si>
  <si>
    <t>Accounts</t>
  </si>
  <si>
    <t>DR</t>
  </si>
  <si>
    <t>CR</t>
  </si>
  <si>
    <t xml:space="preserve">      Building</t>
  </si>
  <si>
    <t xml:space="preserve">      Interest Expense</t>
  </si>
  <si>
    <t xml:space="preserve">              Cash</t>
  </si>
  <si>
    <t>Example:</t>
  </si>
  <si>
    <t>Characteristics</t>
  </si>
  <si>
    <t>Assumptions</t>
  </si>
  <si>
    <t>Principles</t>
  </si>
  <si>
    <t>Constraints</t>
  </si>
  <si>
    <t>Relevence</t>
  </si>
  <si>
    <t>Reliability</t>
  </si>
  <si>
    <t>Comparability</t>
  </si>
  <si>
    <t>Consistency</t>
  </si>
  <si>
    <t>Business entity</t>
  </si>
  <si>
    <t>Going concern</t>
  </si>
  <si>
    <t>Monetary unit</t>
  </si>
  <si>
    <t>Periodicity</t>
  </si>
  <si>
    <t>Historical cost</t>
  </si>
  <si>
    <t>Revenue recognition</t>
  </si>
  <si>
    <t>Matching</t>
  </si>
  <si>
    <t>Full disclosure</t>
  </si>
  <si>
    <t>Cost-benefit</t>
  </si>
  <si>
    <t>Materiality</t>
  </si>
  <si>
    <t>Industry practice</t>
  </si>
  <si>
    <t>Conservatism</t>
  </si>
  <si>
    <t>Stock dividends</t>
  </si>
  <si>
    <t>1.) Small &lt; 30%</t>
  </si>
  <si>
    <t>2.) Large &gt;30%</t>
  </si>
  <si>
    <t>Retained earnings</t>
  </si>
  <si>
    <t>Common stock</t>
  </si>
  <si>
    <t>APIC</t>
  </si>
  <si>
    <t>XX</t>
  </si>
  <si>
    <t>Common shares?</t>
  </si>
  <si>
    <t>Stock Splits</t>
  </si>
  <si>
    <t>No accounting entry</t>
  </si>
  <si>
    <t>Change per value and shares outstanding</t>
  </si>
  <si>
    <t>Treasury Stock</t>
  </si>
  <si>
    <t>Inside information (signalling theory)</t>
  </si>
  <si>
    <t>Increase earnings per share</t>
  </si>
  <si>
    <t>Repurchase</t>
  </si>
  <si>
    <t>Treasury stock</t>
  </si>
  <si>
    <t>Cash</t>
  </si>
  <si>
    <t>Reissue at Gain/Loss</t>
  </si>
  <si>
    <t>APIC/Retained earnings</t>
  </si>
  <si>
    <t>Retire</t>
  </si>
  <si>
    <t>Comon stock</t>
  </si>
  <si>
    <t>Convertible Debt</t>
  </si>
  <si>
    <t>convertible into common stock</t>
  </si>
  <si>
    <t>issued at a premium due to embedded option</t>
  </si>
  <si>
    <t>Convertible debt</t>
  </si>
  <si>
    <t>Conversion</t>
  </si>
  <si>
    <t>Issuance</t>
  </si>
  <si>
    <t>Book Value Method:</t>
  </si>
  <si>
    <t>Debt</t>
  </si>
  <si>
    <t>book value</t>
  </si>
  <si>
    <t>par</t>
  </si>
  <si>
    <t>Loss on conversion</t>
  </si>
  <si>
    <t>Fair Market Value of stock</t>
  </si>
  <si>
    <t>FMV of stock - book value of debt</t>
  </si>
  <si>
    <t>Diluted EPS</t>
  </si>
  <si>
    <t>Issues potentially convertible into common stock:</t>
  </si>
  <si>
    <t>Stock options</t>
  </si>
  <si>
    <t>Warrants</t>
  </si>
  <si>
    <t>Preferred stock</t>
  </si>
  <si>
    <t>►</t>
  </si>
  <si>
    <t>Assets</t>
  </si>
  <si>
    <t>Probable future economic benefits obtained or controlled by an entity as a result of past transactions or events.</t>
  </si>
  <si>
    <t>Liabilities</t>
  </si>
  <si>
    <t>Probable future sacrifices arising from present obligations to transfer assets or provide services to other entities as a result of past transactions or events.</t>
  </si>
  <si>
    <t>Shareholder's Equity</t>
  </si>
  <si>
    <t>The residual interest in the assets of an entity that remains after deducting its liabilities.</t>
  </si>
  <si>
    <r>
      <t xml:space="preserve">Balance sheets contain a mixture of </t>
    </r>
    <r>
      <rPr>
        <b/>
        <sz val="11"/>
        <color theme="1"/>
        <rFont val="Calibri"/>
        <family val="2"/>
        <scheme val="minor"/>
      </rPr>
      <t>current costs</t>
    </r>
    <r>
      <rPr>
        <sz val="11"/>
        <color theme="1"/>
        <rFont val="Calibri"/>
        <family val="2"/>
        <scheme val="minor"/>
      </rPr>
      <t xml:space="preserve"> (aka </t>
    </r>
    <r>
      <rPr>
        <b/>
        <sz val="11"/>
        <color theme="1"/>
        <rFont val="Calibri"/>
        <family val="2"/>
        <scheme val="minor"/>
      </rPr>
      <t>fair value</t>
    </r>
    <r>
      <rPr>
        <sz val="11"/>
        <color theme="1"/>
        <rFont val="Calibri"/>
        <family val="2"/>
        <scheme val="minor"/>
      </rPr>
      <t xml:space="preserve">), </t>
    </r>
    <r>
      <rPr>
        <b/>
        <sz val="11"/>
        <color theme="1"/>
        <rFont val="Calibri"/>
        <family val="2"/>
        <scheme val="minor"/>
      </rPr>
      <t>net realizable value</t>
    </r>
    <r>
      <rPr>
        <sz val="11"/>
        <color theme="1"/>
        <rFont val="Calibri"/>
        <family val="2"/>
        <scheme val="minor"/>
      </rPr>
      <t xml:space="preserve">, and </t>
    </r>
    <r>
      <rPr>
        <b/>
        <sz val="11"/>
        <color theme="1"/>
        <rFont val="Calibri"/>
        <family val="2"/>
        <scheme val="minor"/>
      </rPr>
      <t>discounted present values</t>
    </r>
    <r>
      <rPr>
        <sz val="11"/>
        <color theme="1"/>
        <rFont val="Calibri"/>
        <family val="2"/>
        <scheme val="minor"/>
      </rPr>
      <t>.</t>
    </r>
  </si>
  <si>
    <t>Includes the currency translated dollar equivalent of foreign currency units translated at the balance sheet date using the current rate of exchange.</t>
  </si>
  <si>
    <t>Short-term Investments</t>
  </si>
  <si>
    <t>The intended holding period of the company that owns the securities determines how the debt and equity securities are measured on the balance sheet.</t>
  </si>
  <si>
    <r>
      <t xml:space="preserve">Some will be carried at </t>
    </r>
    <r>
      <rPr>
        <b/>
        <sz val="11"/>
        <color theme="1"/>
        <rFont val="Calibri"/>
        <family val="2"/>
        <scheme val="minor"/>
      </rPr>
      <t>original</t>
    </r>
    <r>
      <rPr>
        <sz val="11"/>
        <color theme="1"/>
        <rFont val="Calibri"/>
        <family val="2"/>
        <scheme val="minor"/>
      </rPr>
      <t xml:space="preserve"> (</t>
    </r>
    <r>
      <rPr>
        <b/>
        <sz val="11"/>
        <color theme="1"/>
        <rFont val="Calibri"/>
        <family val="2"/>
        <scheme val="minor"/>
      </rPr>
      <t>historical</t>
    </r>
    <r>
      <rPr>
        <sz val="11"/>
        <color theme="1"/>
        <rFont val="Calibri"/>
        <family val="2"/>
        <scheme val="minor"/>
      </rPr>
      <t xml:space="preserve">) </t>
    </r>
    <r>
      <rPr>
        <b/>
        <sz val="11"/>
        <color theme="1"/>
        <rFont val="Calibri"/>
        <family val="2"/>
        <scheme val="minor"/>
      </rPr>
      <t>cost</t>
    </r>
    <r>
      <rPr>
        <sz val="11"/>
        <color theme="1"/>
        <rFont val="Calibri"/>
        <family val="2"/>
        <scheme val="minor"/>
      </rPr>
      <t xml:space="preserve">, some at </t>
    </r>
    <r>
      <rPr>
        <b/>
        <sz val="11"/>
        <color theme="1"/>
        <rFont val="Calibri"/>
        <family val="2"/>
        <scheme val="minor"/>
      </rPr>
      <t>amortized cost</t>
    </r>
    <r>
      <rPr>
        <sz val="11"/>
        <color theme="1"/>
        <rFont val="Calibri"/>
        <family val="2"/>
        <scheme val="minor"/>
      </rPr>
      <t xml:space="preserve">, and others at </t>
    </r>
    <r>
      <rPr>
        <b/>
        <sz val="11"/>
        <color theme="1"/>
        <rFont val="Calibri"/>
        <family val="2"/>
        <scheme val="minor"/>
      </rPr>
      <t>current cost</t>
    </r>
    <r>
      <rPr>
        <sz val="11"/>
        <color theme="1"/>
        <rFont val="Calibri"/>
        <family val="2"/>
        <scheme val="minor"/>
      </rPr>
      <t>.</t>
    </r>
  </si>
  <si>
    <r>
      <t xml:space="preserve">Includes historical amount (also the </t>
    </r>
    <r>
      <rPr>
        <b/>
        <sz val="11"/>
        <color theme="1"/>
        <rFont val="Calibri"/>
        <family val="2"/>
        <scheme val="minor"/>
      </rPr>
      <t>current market value</t>
    </r>
    <r>
      <rPr>
        <sz val="11"/>
        <color theme="1"/>
        <rFont val="Calibri"/>
        <family val="2"/>
        <scheme val="minor"/>
      </rPr>
      <t>) of cash.</t>
    </r>
  </si>
  <si>
    <t>Net Accounts Receivable</t>
  </si>
  <si>
    <t>Gross accounts receivable equals the face amounts arising from past transactions</t>
  </si>
  <si>
    <t>Gross accounts receivable are reduced by an estimate of the proportion of existing accounts receivable that an entity believes will ultimately not be collected.</t>
  </si>
  <si>
    <r>
      <t xml:space="preserve">Net Accounts receivable are thus carried at </t>
    </r>
    <r>
      <rPr>
        <b/>
        <sz val="11"/>
        <color theme="1"/>
        <rFont val="Calibri"/>
        <family val="2"/>
        <scheme val="minor"/>
      </rPr>
      <t>net realizable value</t>
    </r>
    <r>
      <rPr>
        <sz val="11"/>
        <color theme="1"/>
        <rFont val="Calibri"/>
        <family val="2"/>
        <scheme val="minor"/>
      </rPr>
      <t>.</t>
    </r>
  </si>
  <si>
    <t>Inventories</t>
  </si>
  <si>
    <r>
      <t xml:space="preserve">When costs are lower than market price, the carrying amount for inventory conform to the </t>
    </r>
    <r>
      <rPr>
        <b/>
        <sz val="11"/>
        <color theme="1"/>
        <rFont val="Calibri"/>
        <family val="2"/>
        <scheme val="minor"/>
      </rPr>
      <t xml:space="preserve">historical cost </t>
    </r>
    <r>
      <rPr>
        <sz val="11"/>
        <color theme="1"/>
        <rFont val="Calibri"/>
        <family val="2"/>
        <scheme val="minor"/>
      </rPr>
      <t>convention.</t>
    </r>
  </si>
  <si>
    <r>
      <t xml:space="preserve">When costs exceed market, inventories on the balance sheet are carried at </t>
    </r>
    <r>
      <rPr>
        <b/>
        <sz val="11"/>
        <color theme="1"/>
        <rFont val="Calibri"/>
        <family val="2"/>
        <scheme val="minor"/>
      </rPr>
      <t>current market price</t>
    </r>
    <r>
      <rPr>
        <sz val="11"/>
        <color theme="1"/>
        <rFont val="Calibri"/>
        <family val="2"/>
        <scheme val="minor"/>
      </rPr>
      <t xml:space="preserve">, where that market price is defined as </t>
    </r>
    <r>
      <rPr>
        <b/>
        <sz val="11"/>
        <color theme="1"/>
        <rFont val="Calibri"/>
        <family val="2"/>
        <scheme val="minor"/>
      </rPr>
      <t>net realizable value</t>
    </r>
    <r>
      <rPr>
        <sz val="11"/>
        <color theme="1"/>
        <rFont val="Calibri"/>
        <family val="2"/>
        <scheme val="minor"/>
      </rPr>
      <t>.</t>
    </r>
  </si>
  <si>
    <t>Property, Plant, and Equipment, net</t>
  </si>
  <si>
    <r>
      <t xml:space="preserve">All items in this category are carried on the balance sheet at </t>
    </r>
    <r>
      <rPr>
        <b/>
        <sz val="11"/>
        <color theme="1"/>
        <rFont val="Calibri"/>
        <family val="2"/>
        <scheme val="minor"/>
      </rPr>
      <t>historical cost minus accumulated depreciation</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</si>
</sst>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5" formatCode="&quot;$&quot;#,##0_);\(&quot;$&quot;#,##0\)"/>
    <numFmt numFmtId="6" formatCode="&quot;$&quot;#,##0_);[Red]\(&quot;$&quot;#,##0\)"/>
  </numFmts>
  <fonts count="15" x14ac:knownFonts="1">
    <font>
      <sz val="11"/>
      <color theme="1"/>
      <name val="Calibri"/>
      <family val="2"/>
      <scheme val="minor"/>
    </font>
    <font>
      <b/>
      <sz val="11"/>
      <color theme="1"/>
      <name val="Calibri"/>
      <family val="2"/>
      <scheme val="minor"/>
    </font>
    <font>
      <b/>
      <sz val="11"/>
      <color theme="3"/>
      <name val="Calibri"/>
      <family val="2"/>
    </font>
    <font>
      <b/>
      <sz val="18"/>
      <color theme="3"/>
      <name val="Cambria"/>
      <family val="2"/>
      <scheme val="major"/>
    </font>
    <font>
      <sz val="11"/>
      <color theme="1"/>
      <name val="Calibri"/>
      <family val="2"/>
      <scheme val="minor"/>
    </font>
    <font>
      <i/>
      <sz val="11"/>
      <color theme="1"/>
      <name val="Calibri"/>
      <family val="2"/>
      <scheme val="minor"/>
    </font>
    <font>
      <b/>
      <i/>
      <sz val="11"/>
      <color theme="1"/>
      <name val="Calibri"/>
      <family val="2"/>
      <scheme val="minor"/>
    </font>
    <font>
      <i/>
      <u/>
      <sz val="11"/>
      <color theme="1"/>
      <name val="Calibri"/>
      <family val="2"/>
      <scheme val="minor"/>
    </font>
    <font>
      <b/>
      <sz val="11"/>
      <color theme="3" tint="0.39997558519241921"/>
      <name val="Calibri"/>
      <family val="2"/>
      <scheme val="minor"/>
    </font>
    <font>
      <sz val="12"/>
      <color theme="1"/>
      <name val="Times New Roman"/>
      <family val="1"/>
    </font>
    <font>
      <sz val="12"/>
      <color theme="1"/>
      <name val="Calibri"/>
      <family val="2"/>
      <scheme val="minor"/>
    </font>
    <font>
      <b/>
      <u/>
      <sz val="11"/>
      <color theme="1"/>
      <name val="Calibri"/>
      <family val="2"/>
      <scheme val="minor"/>
    </font>
    <font>
      <u/>
      <sz val="11"/>
      <color theme="1"/>
      <name val="Calibri"/>
      <family val="2"/>
      <scheme val="minor"/>
    </font>
    <font>
      <sz val="11"/>
      <color rgb="FF0070C0"/>
      <name val="Calibri"/>
      <family val="2"/>
      <scheme val="minor"/>
    </font>
    <font>
      <sz val="11"/>
      <color theme="1"/>
      <name val="Times New Roman"/>
      <family val="1"/>
    </font>
  </fonts>
  <fills count="3">
    <fill>
      <patternFill patternType="none"/>
    </fill>
    <fill>
      <patternFill patternType="gray125"/>
    </fill>
    <fill>
      <patternFill patternType="solid">
        <fgColor theme="3" tint="0.7999816888943144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auto="1"/>
      </right>
      <top style="thin">
        <color auto="1"/>
      </top>
      <bottom/>
      <diagonal/>
    </border>
    <border>
      <left style="thin">
        <color auto="1"/>
      </left>
      <right/>
      <top style="thin">
        <color auto="1"/>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9" fontId="4" fillId="0" borderId="0" applyFont="0" applyFill="0" applyBorder="0" applyAlignment="0" applyProtection="0"/>
  </cellStyleXfs>
  <cellXfs count="64">
    <xf numFmtId="0" fontId="0" fillId="0" borderId="0" xfId="0"/>
    <xf numFmtId="0" fontId="0" fillId="0" borderId="0" xfId="0" applyAlignment="1">
      <alignment horizontal="center"/>
    </xf>
    <xf numFmtId="0" fontId="1" fillId="0" borderId="1" xfId="0" applyFont="1" applyBorder="1"/>
    <xf numFmtId="0" fontId="0" fillId="0" borderId="1" xfId="0" applyBorder="1"/>
    <xf numFmtId="0" fontId="2" fillId="0" borderId="1" xfId="1" applyBorder="1"/>
    <xf numFmtId="0" fontId="0" fillId="0" borderId="0" xfId="0" applyBorder="1"/>
    <xf numFmtId="0" fontId="0" fillId="0" borderId="3" xfId="0" applyBorder="1"/>
    <xf numFmtId="0" fontId="0" fillId="0" borderId="3" xfId="0" applyBorder="1" applyAlignment="1">
      <alignment horizontal="center"/>
    </xf>
    <xf numFmtId="0" fontId="0" fillId="0" borderId="5" xfId="0" applyBorder="1"/>
    <xf numFmtId="0" fontId="0" fillId="0" borderId="6" xfId="0" applyBorder="1"/>
    <xf numFmtId="0" fontId="3" fillId="0" borderId="0" xfId="2"/>
    <xf numFmtId="0" fontId="0" fillId="0" borderId="7" xfId="0" applyBorder="1"/>
    <xf numFmtId="0" fontId="0" fillId="0" borderId="0" xfId="0" applyFill="1" applyBorder="1"/>
    <xf numFmtId="0" fontId="1" fillId="0" borderId="0" xfId="0" applyFont="1" applyBorder="1" applyAlignment="1">
      <alignment horizontal="left" indent="1"/>
    </xf>
    <xf numFmtId="0" fontId="1" fillId="0" borderId="2" xfId="0" applyFont="1" applyBorder="1" applyAlignment="1">
      <alignment horizontal="left" indent="1"/>
    </xf>
    <xf numFmtId="0" fontId="1" fillId="0" borderId="4" xfId="0" applyFont="1" applyBorder="1" applyAlignment="1">
      <alignment horizontal="left" indent="1"/>
    </xf>
    <xf numFmtId="0" fontId="1" fillId="0" borderId="8" xfId="0" applyFont="1" applyBorder="1" applyAlignment="1">
      <alignment horizontal="left" indent="1"/>
    </xf>
    <xf numFmtId="0" fontId="1" fillId="0" borderId="0" xfId="0" applyFont="1" applyAlignment="1">
      <alignment horizontal="left"/>
    </xf>
    <xf numFmtId="0" fontId="0" fillId="0" borderId="0" xfId="0" applyAlignment="1">
      <alignment vertical="top"/>
    </xf>
    <xf numFmtId="0" fontId="5" fillId="0" borderId="0" xfId="0" applyFont="1"/>
    <xf numFmtId="0" fontId="1" fillId="0" borderId="0" xfId="0" applyFont="1" applyAlignment="1">
      <alignment vertical="top"/>
    </xf>
    <xf numFmtId="0" fontId="1" fillId="0" borderId="0" xfId="0" applyFont="1"/>
    <xf numFmtId="49" fontId="0" fillId="0" borderId="0" xfId="0" applyNumberFormat="1" applyAlignment="1">
      <alignment horizontal="center"/>
    </xf>
    <xf numFmtId="0" fontId="0" fillId="0" borderId="0" xfId="0" applyAlignment="1">
      <alignment horizontal="left" indent="1"/>
    </xf>
    <xf numFmtId="6" fontId="0" fillId="0" borderId="0" xfId="0" applyNumberFormat="1"/>
    <xf numFmtId="0" fontId="8" fillId="0" borderId="0" xfId="0" applyFont="1"/>
    <xf numFmtId="49" fontId="1" fillId="0" borderId="0" xfId="0" applyNumberFormat="1" applyFont="1" applyAlignment="1">
      <alignment horizontal="center"/>
    </xf>
    <xf numFmtId="0" fontId="0" fillId="0" borderId="0" xfId="0" applyAlignment="1">
      <alignment horizontal="left" vertical="top"/>
    </xf>
    <xf numFmtId="0" fontId="0" fillId="0" borderId="1" xfId="0" applyBorder="1" applyAlignment="1">
      <alignment horizontal="center"/>
    </xf>
    <xf numFmtId="0" fontId="0" fillId="0" borderId="1" xfId="0" applyBorder="1" applyAlignment="1">
      <alignment horizontal="center" wrapText="1"/>
    </xf>
    <xf numFmtId="5" fontId="0" fillId="0" borderId="0" xfId="0" applyNumberFormat="1"/>
    <xf numFmtId="9" fontId="0" fillId="0" borderId="0" xfId="0" applyNumberFormat="1" applyAlignment="1">
      <alignment horizontal="center"/>
    </xf>
    <xf numFmtId="0" fontId="1" fillId="0" borderId="5" xfId="0" applyFont="1" applyBorder="1"/>
    <xf numFmtId="49" fontId="0" fillId="0" borderId="0" xfId="0" applyNumberFormat="1" applyAlignment="1">
      <alignment horizontal="left" indent="1"/>
    </xf>
    <xf numFmtId="5" fontId="0" fillId="0" borderId="9" xfId="0" applyNumberFormat="1" applyBorder="1"/>
    <xf numFmtId="0" fontId="9" fillId="0" borderId="0" xfId="0" applyFont="1"/>
    <xf numFmtId="0" fontId="10" fillId="0" borderId="1" xfId="0" applyFont="1" applyBorder="1"/>
    <xf numFmtId="0" fontId="0" fillId="0" borderId="1" xfId="0" applyFont="1" applyBorder="1"/>
    <xf numFmtId="0" fontId="10" fillId="0" borderId="1" xfId="0" applyFont="1" applyBorder="1" applyAlignment="1">
      <alignment horizontal="center"/>
    </xf>
    <xf numFmtId="0" fontId="10" fillId="0" borderId="1" xfId="0" applyFont="1" applyBorder="1" applyAlignment="1">
      <alignment horizontal="center" wrapText="1"/>
    </xf>
    <xf numFmtId="0" fontId="0" fillId="0" borderId="0" xfId="0" applyFont="1"/>
    <xf numFmtId="5" fontId="0" fillId="0" borderId="0" xfId="0" applyNumberFormat="1" applyFont="1"/>
    <xf numFmtId="9" fontId="0" fillId="0" borderId="0" xfId="0" quotePrefix="1" applyNumberFormat="1" applyFont="1" applyAlignment="1">
      <alignment horizontal="center"/>
    </xf>
    <xf numFmtId="10" fontId="0" fillId="0" borderId="0" xfId="3" applyNumberFormat="1" applyFont="1"/>
    <xf numFmtId="9" fontId="0" fillId="0" borderId="0" xfId="0" applyNumberFormat="1"/>
    <xf numFmtId="10" fontId="0" fillId="0" borderId="0" xfId="0" applyNumberFormat="1"/>
    <xf numFmtId="5" fontId="0" fillId="2" borderId="10" xfId="0" applyNumberFormat="1" applyFill="1" applyBorder="1"/>
    <xf numFmtId="5" fontId="0" fillId="0" borderId="0" xfId="0" applyNumberFormat="1" applyBorder="1"/>
    <xf numFmtId="0" fontId="0" fillId="0" borderId="1" xfId="0" applyFont="1" applyBorder="1" applyAlignment="1">
      <alignment horizontal="center"/>
    </xf>
    <xf numFmtId="0" fontId="1" fillId="0" borderId="0" xfId="0" applyFont="1" applyAlignment="1">
      <alignment horizontal="center"/>
    </xf>
    <xf numFmtId="0" fontId="0" fillId="0" borderId="5" xfId="0" applyFont="1" applyBorder="1"/>
    <xf numFmtId="0" fontId="0" fillId="0" borderId="5" xfId="0" applyFont="1" applyBorder="1" applyAlignment="1">
      <alignment horizontal="center"/>
    </xf>
    <xf numFmtId="0" fontId="11" fillId="0" borderId="0" xfId="0" applyFont="1"/>
    <xf numFmtId="0" fontId="0" fillId="0" borderId="0" xfId="0" applyAlignment="1">
      <alignment horizontal="left" indent="2"/>
    </xf>
    <xf numFmtId="0" fontId="0" fillId="0" borderId="0" xfId="0" applyAlignment="1">
      <alignment horizontal="right"/>
    </xf>
    <xf numFmtId="0" fontId="12" fillId="0" borderId="0" xfId="0" applyFont="1"/>
    <xf numFmtId="0" fontId="0" fillId="0" borderId="0" xfId="0" applyAlignment="1">
      <alignment horizontal="right" vertical="top"/>
    </xf>
    <xf numFmtId="0" fontId="14" fillId="0" borderId="0" xfId="0" applyFont="1" applyAlignment="1">
      <alignment horizontal="right" indent="1"/>
    </xf>
    <xf numFmtId="0" fontId="1" fillId="0" borderId="5" xfId="0" applyFont="1" applyBorder="1" applyAlignment="1">
      <alignment horizontal="center"/>
    </xf>
    <xf numFmtId="0" fontId="13" fillId="0" borderId="0" xfId="0" applyFont="1" applyAlignment="1">
      <alignment horizontal="center" vertical="center" wrapText="1"/>
    </xf>
    <xf numFmtId="0" fontId="1" fillId="0" borderId="0" xfId="0" applyFont="1" applyAlignment="1">
      <alignment horizontal="left"/>
    </xf>
    <xf numFmtId="0" fontId="0" fillId="0" borderId="0" xfId="0" applyAlignment="1">
      <alignment horizontal="left" vertical="top" wrapText="1" indent="1"/>
    </xf>
    <xf numFmtId="0" fontId="0" fillId="0" borderId="0" xfId="0" applyAlignment="1">
      <alignment horizontal="left" vertical="top" wrapText="1"/>
    </xf>
    <xf numFmtId="0" fontId="0" fillId="0" borderId="0" xfId="0" applyAlignment="1">
      <alignment horizontal="justify" vertical="top" wrapText="1"/>
    </xf>
  </cellXfs>
  <cellStyles count="4">
    <cellStyle name="Heading 4" xfId="1" builtinId="19"/>
    <cellStyle name="Normal" xfId="0" builtinId="0"/>
    <cellStyle name="Percent" xfId="3" builtinId="5"/>
    <cellStyle name="Title" xfId="2" builtinId="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40</xdr:row>
      <xdr:rowOff>0</xdr:rowOff>
    </xdr:from>
    <xdr:to>
      <xdr:col>11</xdr:col>
      <xdr:colOff>227925</xdr:colOff>
      <xdr:row>73</xdr:row>
      <xdr:rowOff>189665</xdr:rowOff>
    </xdr:to>
    <xdr:pic>
      <xdr:nvPicPr>
        <xdr:cNvPr id="2" name="Picture 1"/>
        <xdr:cNvPicPr>
          <a:picLocks noChangeAspect="1"/>
        </xdr:cNvPicPr>
      </xdr:nvPicPr>
      <xdr:blipFill>
        <a:blip xmlns:r="http://schemas.openxmlformats.org/officeDocument/2006/relationships" r:embed="rId1"/>
        <a:stretch>
          <a:fillRect/>
        </a:stretch>
      </xdr:blipFill>
      <xdr:spPr>
        <a:xfrm>
          <a:off x="857250" y="11820525"/>
          <a:ext cx="5400000" cy="66857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24"/>
  <sheetViews>
    <sheetView showGridLines="0" tabSelected="1" workbookViewId="0">
      <pane ySplit="1" topLeftCell="A16" activePane="bottomLeft" state="frozen"/>
      <selection pane="bottomLeft" activeCell="A41" sqref="A41"/>
    </sheetView>
  </sheetViews>
  <sheetFormatPr defaultRowHeight="15" x14ac:dyDescent="0.25"/>
  <cols>
    <col min="5" max="5" width="9.5703125" bestFit="1" customWidth="1"/>
  </cols>
  <sheetData>
    <row r="1" spans="1:7" ht="22.5" x14ac:dyDescent="0.3">
      <c r="A1" s="10" t="s">
        <v>1</v>
      </c>
    </row>
    <row r="3" spans="1:7" x14ac:dyDescent="0.25">
      <c r="A3" s="52" t="s">
        <v>101</v>
      </c>
      <c r="B3" s="52"/>
      <c r="C3" s="52" t="s">
        <v>102</v>
      </c>
      <c r="D3" s="52"/>
      <c r="E3" s="52" t="s">
        <v>103</v>
      </c>
      <c r="F3" s="52"/>
      <c r="G3" s="52" t="s">
        <v>104</v>
      </c>
    </row>
    <row r="4" spans="1:7" x14ac:dyDescent="0.25">
      <c r="A4" t="s">
        <v>105</v>
      </c>
      <c r="C4" t="s">
        <v>109</v>
      </c>
      <c r="E4" t="s">
        <v>113</v>
      </c>
      <c r="G4" t="s">
        <v>117</v>
      </c>
    </row>
    <row r="5" spans="1:7" x14ac:dyDescent="0.25">
      <c r="A5" t="s">
        <v>106</v>
      </c>
      <c r="C5" t="s">
        <v>110</v>
      </c>
      <c r="E5" t="s">
        <v>114</v>
      </c>
      <c r="G5" t="s">
        <v>118</v>
      </c>
    </row>
    <row r="6" spans="1:7" x14ac:dyDescent="0.25">
      <c r="A6" t="s">
        <v>107</v>
      </c>
      <c r="C6" t="s">
        <v>111</v>
      </c>
      <c r="E6" t="s">
        <v>115</v>
      </c>
      <c r="G6" t="s">
        <v>119</v>
      </c>
    </row>
    <row r="7" spans="1:7" x14ac:dyDescent="0.25">
      <c r="A7" t="s">
        <v>108</v>
      </c>
      <c r="C7" t="s">
        <v>112</v>
      </c>
      <c r="E7" t="s">
        <v>116</v>
      </c>
      <c r="G7" t="s">
        <v>120</v>
      </c>
    </row>
    <row r="10" spans="1:7" x14ac:dyDescent="0.25">
      <c r="A10" s="52" t="s">
        <v>161</v>
      </c>
    </row>
    <row r="11" spans="1:7" x14ac:dyDescent="0.25">
      <c r="A11" t="s">
        <v>162</v>
      </c>
    </row>
    <row r="13" spans="1:7" x14ac:dyDescent="0.25">
      <c r="A13" s="52" t="s">
        <v>163</v>
      </c>
    </row>
    <row r="14" spans="1:7" x14ac:dyDescent="0.25">
      <c r="A14" t="s">
        <v>164</v>
      </c>
    </row>
    <row r="16" spans="1:7" x14ac:dyDescent="0.25">
      <c r="A16" s="52" t="s">
        <v>165</v>
      </c>
    </row>
    <row r="17" spans="1:1" x14ac:dyDescent="0.25">
      <c r="A17" t="s">
        <v>166</v>
      </c>
    </row>
    <row r="19" spans="1:1" x14ac:dyDescent="0.25">
      <c r="A19" t="s">
        <v>167</v>
      </c>
    </row>
    <row r="22" spans="1:1" x14ac:dyDescent="0.25">
      <c r="A22" s="52" t="s">
        <v>137</v>
      </c>
    </row>
    <row r="23" spans="1:1" x14ac:dyDescent="0.25">
      <c r="A23" t="s">
        <v>172</v>
      </c>
    </row>
    <row r="24" spans="1:1" x14ac:dyDescent="0.25">
      <c r="A24" t="s">
        <v>168</v>
      </c>
    </row>
    <row r="26" spans="1:1" x14ac:dyDescent="0.25">
      <c r="A26" s="52" t="s">
        <v>169</v>
      </c>
    </row>
    <row r="27" spans="1:1" x14ac:dyDescent="0.25">
      <c r="A27" t="s">
        <v>170</v>
      </c>
    </row>
    <row r="28" spans="1:1" x14ac:dyDescent="0.25">
      <c r="A28" t="s">
        <v>171</v>
      </c>
    </row>
    <row r="30" spans="1:1" x14ac:dyDescent="0.25">
      <c r="A30" s="52" t="s">
        <v>173</v>
      </c>
    </row>
    <row r="31" spans="1:1" x14ac:dyDescent="0.25">
      <c r="A31" t="s">
        <v>174</v>
      </c>
    </row>
    <row r="32" spans="1:1" x14ac:dyDescent="0.25">
      <c r="A32" t="s">
        <v>175</v>
      </c>
    </row>
    <row r="33" spans="1:13" x14ac:dyDescent="0.25">
      <c r="A33" t="s">
        <v>176</v>
      </c>
    </row>
    <row r="35" spans="1:13" x14ac:dyDescent="0.25">
      <c r="A35" s="52" t="s">
        <v>177</v>
      </c>
    </row>
    <row r="36" spans="1:13" x14ac:dyDescent="0.25">
      <c r="A36" s="40" t="s">
        <v>178</v>
      </c>
    </row>
    <row r="37" spans="1:13" x14ac:dyDescent="0.25">
      <c r="A37" s="40" t="s">
        <v>179</v>
      </c>
    </row>
    <row r="38" spans="1:13" x14ac:dyDescent="0.25">
      <c r="A38" s="52"/>
    </row>
    <row r="39" spans="1:13" x14ac:dyDescent="0.25">
      <c r="A39" s="52" t="s">
        <v>180</v>
      </c>
    </row>
    <row r="40" spans="1:13" x14ac:dyDescent="0.25">
      <c r="A40" s="40" t="s">
        <v>181</v>
      </c>
    </row>
    <row r="43" spans="1:13" x14ac:dyDescent="0.25">
      <c r="A43" s="4" t="s">
        <v>2</v>
      </c>
      <c r="B43" s="2"/>
      <c r="C43" s="2"/>
      <c r="D43" s="2"/>
      <c r="E43" s="2"/>
      <c r="F43" s="2"/>
      <c r="G43" s="3"/>
      <c r="H43" s="3"/>
      <c r="I43" s="3"/>
      <c r="J43" s="3"/>
      <c r="K43" s="3"/>
      <c r="L43" s="3"/>
      <c r="M43" s="3"/>
    </row>
    <row r="46" spans="1:13" x14ac:dyDescent="0.25">
      <c r="A46" t="s">
        <v>3</v>
      </c>
    </row>
    <row r="49" spans="1:9" x14ac:dyDescent="0.25">
      <c r="A49" t="s">
        <v>4</v>
      </c>
      <c r="F49" s="58" t="s">
        <v>3</v>
      </c>
      <c r="G49" s="58"/>
      <c r="H49" s="58"/>
      <c r="I49" s="58"/>
    </row>
    <row r="50" spans="1:9" x14ac:dyDescent="0.25">
      <c r="F50" s="5"/>
      <c r="G50" s="6"/>
      <c r="H50" s="13" t="s">
        <v>6</v>
      </c>
      <c r="I50" s="1" t="s">
        <v>0</v>
      </c>
    </row>
    <row r="51" spans="1:9" x14ac:dyDescent="0.25">
      <c r="F51" s="5" t="s">
        <v>5</v>
      </c>
      <c r="G51" s="7" t="s">
        <v>0</v>
      </c>
      <c r="H51" s="14" t="s">
        <v>10</v>
      </c>
      <c r="I51" s="12" t="s">
        <v>9</v>
      </c>
    </row>
    <row r="52" spans="1:9" x14ac:dyDescent="0.25">
      <c r="F52" s="8"/>
      <c r="G52" s="9"/>
      <c r="H52" s="15"/>
      <c r="I52" s="8"/>
    </row>
    <row r="53" spans="1:9" x14ac:dyDescent="0.25">
      <c r="G53" s="11"/>
      <c r="H53" s="16" t="s">
        <v>7</v>
      </c>
      <c r="I53" t="s">
        <v>8</v>
      </c>
    </row>
    <row r="54" spans="1:9" x14ac:dyDescent="0.25">
      <c r="G54" s="5"/>
      <c r="H54" s="5"/>
    </row>
    <row r="62" spans="1:9" x14ac:dyDescent="0.25">
      <c r="B62" s="21" t="s">
        <v>121</v>
      </c>
    </row>
    <row r="63" spans="1:9" x14ac:dyDescent="0.25">
      <c r="B63" t="s">
        <v>122</v>
      </c>
      <c r="E63" t="s">
        <v>124</v>
      </c>
      <c r="G63" s="54" t="s">
        <v>127</v>
      </c>
      <c r="H63" s="54"/>
    </row>
    <row r="64" spans="1:9" x14ac:dyDescent="0.25">
      <c r="E64" s="53" t="s">
        <v>125</v>
      </c>
      <c r="G64" s="54"/>
      <c r="H64" s="54" t="s">
        <v>127</v>
      </c>
    </row>
    <row r="65" spans="2:8" x14ac:dyDescent="0.25">
      <c r="E65" s="53" t="s">
        <v>126</v>
      </c>
      <c r="G65" s="54"/>
      <c r="H65" s="54" t="s">
        <v>127</v>
      </c>
    </row>
    <row r="66" spans="2:8" x14ac:dyDescent="0.25">
      <c r="E66" s="53"/>
      <c r="G66" s="54"/>
      <c r="H66" s="54"/>
    </row>
    <row r="67" spans="2:8" x14ac:dyDescent="0.25">
      <c r="B67" t="s">
        <v>123</v>
      </c>
      <c r="E67" t="s">
        <v>124</v>
      </c>
      <c r="G67" s="54" t="s">
        <v>127</v>
      </c>
    </row>
    <row r="68" spans="2:8" x14ac:dyDescent="0.25">
      <c r="E68" s="53" t="s">
        <v>128</v>
      </c>
      <c r="G68" s="54"/>
      <c r="H68" s="54" t="s">
        <v>127</v>
      </c>
    </row>
    <row r="72" spans="2:8" x14ac:dyDescent="0.25">
      <c r="B72" s="52" t="s">
        <v>129</v>
      </c>
    </row>
    <row r="73" spans="2:8" x14ac:dyDescent="0.25">
      <c r="B73" t="s">
        <v>130</v>
      </c>
    </row>
    <row r="74" spans="2:8" x14ac:dyDescent="0.25">
      <c r="B74" t="s">
        <v>131</v>
      </c>
    </row>
    <row r="76" spans="2:8" x14ac:dyDescent="0.25">
      <c r="B76" s="52" t="s">
        <v>132</v>
      </c>
    </row>
    <row r="77" spans="2:8" x14ac:dyDescent="0.25">
      <c r="B77" t="s">
        <v>133</v>
      </c>
    </row>
    <row r="78" spans="2:8" x14ac:dyDescent="0.25">
      <c r="B78" t="s">
        <v>134</v>
      </c>
    </row>
    <row r="80" spans="2:8" x14ac:dyDescent="0.25">
      <c r="B80" s="55" t="s">
        <v>135</v>
      </c>
    </row>
    <row r="81" spans="2:6" x14ac:dyDescent="0.25">
      <c r="B81" t="s">
        <v>136</v>
      </c>
      <c r="E81" s="56" t="s">
        <v>127</v>
      </c>
      <c r="F81" s="56"/>
    </row>
    <row r="82" spans="2:6" x14ac:dyDescent="0.25">
      <c r="B82" s="53" t="s">
        <v>137</v>
      </c>
      <c r="E82" s="56"/>
      <c r="F82" s="56" t="s">
        <v>127</v>
      </c>
    </row>
    <row r="84" spans="2:6" x14ac:dyDescent="0.25">
      <c r="B84" s="55" t="s">
        <v>138</v>
      </c>
    </row>
    <row r="85" spans="2:6" x14ac:dyDescent="0.25">
      <c r="B85" t="s">
        <v>137</v>
      </c>
      <c r="E85" s="56" t="s">
        <v>127</v>
      </c>
      <c r="F85" s="56"/>
    </row>
    <row r="86" spans="2:6" x14ac:dyDescent="0.25">
      <c r="B86" t="s">
        <v>139</v>
      </c>
      <c r="E86" s="56" t="s">
        <v>127</v>
      </c>
      <c r="F86" s="56"/>
    </row>
    <row r="87" spans="2:6" x14ac:dyDescent="0.25">
      <c r="B87" s="53" t="s">
        <v>132</v>
      </c>
      <c r="E87" s="56"/>
      <c r="F87" s="56" t="s">
        <v>127</v>
      </c>
    </row>
    <row r="88" spans="2:6" x14ac:dyDescent="0.25">
      <c r="B88" s="53" t="s">
        <v>139</v>
      </c>
      <c r="F88" s="56" t="s">
        <v>127</v>
      </c>
    </row>
    <row r="90" spans="2:6" x14ac:dyDescent="0.25">
      <c r="B90" s="55" t="s">
        <v>140</v>
      </c>
    </row>
    <row r="91" spans="2:6" x14ac:dyDescent="0.25">
      <c r="B91" t="s">
        <v>141</v>
      </c>
      <c r="E91" s="54" t="s">
        <v>127</v>
      </c>
      <c r="F91" s="54"/>
    </row>
    <row r="92" spans="2:6" x14ac:dyDescent="0.25">
      <c r="B92" t="s">
        <v>126</v>
      </c>
      <c r="E92" s="54" t="s">
        <v>127</v>
      </c>
      <c r="F92" s="54"/>
    </row>
    <row r="93" spans="2:6" x14ac:dyDescent="0.25">
      <c r="B93" s="53" t="s">
        <v>132</v>
      </c>
      <c r="E93" s="54"/>
      <c r="F93" s="54" t="s">
        <v>127</v>
      </c>
    </row>
    <row r="96" spans="2:6" x14ac:dyDescent="0.25">
      <c r="B96" s="52" t="s">
        <v>142</v>
      </c>
    </row>
    <row r="97" spans="2:6" x14ac:dyDescent="0.25">
      <c r="B97" t="s">
        <v>143</v>
      </c>
    </row>
    <row r="98" spans="2:6" x14ac:dyDescent="0.25">
      <c r="B98" t="s">
        <v>144</v>
      </c>
    </row>
    <row r="100" spans="2:6" x14ac:dyDescent="0.25">
      <c r="B100" s="55" t="s">
        <v>147</v>
      </c>
    </row>
    <row r="101" spans="2:6" x14ac:dyDescent="0.25">
      <c r="B101" t="s">
        <v>137</v>
      </c>
      <c r="E101" s="54" t="s">
        <v>127</v>
      </c>
      <c r="F101" s="54"/>
    </row>
    <row r="102" spans="2:6" x14ac:dyDescent="0.25">
      <c r="B102" s="53" t="s">
        <v>145</v>
      </c>
      <c r="E102" s="54"/>
      <c r="F102" s="54" t="s">
        <v>127</v>
      </c>
    </row>
    <row r="104" spans="2:6" x14ac:dyDescent="0.25">
      <c r="B104" s="55" t="s">
        <v>146</v>
      </c>
    </row>
    <row r="105" spans="2:6" x14ac:dyDescent="0.25">
      <c r="B105" s="19" t="s">
        <v>148</v>
      </c>
    </row>
    <row r="107" spans="2:6" x14ac:dyDescent="0.25">
      <c r="B107" t="s">
        <v>149</v>
      </c>
      <c r="E107" t="s">
        <v>150</v>
      </c>
    </row>
    <row r="108" spans="2:6" x14ac:dyDescent="0.25">
      <c r="B108" s="53" t="s">
        <v>125</v>
      </c>
      <c r="F108" t="s">
        <v>151</v>
      </c>
    </row>
    <row r="109" spans="2:6" x14ac:dyDescent="0.25">
      <c r="B109" s="53" t="s">
        <v>126</v>
      </c>
      <c r="F109" t="s">
        <v>127</v>
      </c>
    </row>
    <row r="111" spans="2:6" x14ac:dyDescent="0.25">
      <c r="B111" s="19" t="s">
        <v>148</v>
      </c>
    </row>
    <row r="113" spans="2:8" x14ac:dyDescent="0.25">
      <c r="B113" t="s">
        <v>149</v>
      </c>
      <c r="E113" t="s">
        <v>150</v>
      </c>
    </row>
    <row r="114" spans="2:8" x14ac:dyDescent="0.25">
      <c r="B114" t="s">
        <v>152</v>
      </c>
      <c r="E114" t="s">
        <v>154</v>
      </c>
    </row>
    <row r="115" spans="2:8" x14ac:dyDescent="0.25">
      <c r="B115" s="53" t="s">
        <v>125</v>
      </c>
      <c r="F115" t="s">
        <v>151</v>
      </c>
      <c r="G115" s="59" t="s">
        <v>153</v>
      </c>
      <c r="H115" s="59"/>
    </row>
    <row r="116" spans="2:8" x14ac:dyDescent="0.25">
      <c r="B116" s="53" t="s">
        <v>126</v>
      </c>
      <c r="F116" t="s">
        <v>127</v>
      </c>
      <c r="G116" s="59"/>
      <c r="H116" s="59"/>
    </row>
    <row r="119" spans="2:8" x14ac:dyDescent="0.25">
      <c r="B119" t="s">
        <v>155</v>
      </c>
    </row>
    <row r="120" spans="2:8" x14ac:dyDescent="0.25">
      <c r="B120" t="s">
        <v>156</v>
      </c>
    </row>
    <row r="121" spans="2:8" x14ac:dyDescent="0.25">
      <c r="B121" s="57" t="s">
        <v>160</v>
      </c>
      <c r="C121" t="s">
        <v>157</v>
      </c>
    </row>
    <row r="122" spans="2:8" x14ac:dyDescent="0.25">
      <c r="B122" s="57" t="s">
        <v>160</v>
      </c>
      <c r="C122" t="s">
        <v>158</v>
      </c>
    </row>
    <row r="123" spans="2:8" x14ac:dyDescent="0.25">
      <c r="B123" s="57" t="s">
        <v>160</v>
      </c>
      <c r="C123" t="s">
        <v>145</v>
      </c>
    </row>
    <row r="124" spans="2:8" x14ac:dyDescent="0.25">
      <c r="B124" s="57" t="s">
        <v>160</v>
      </c>
      <c r="C124" t="s">
        <v>159</v>
      </c>
    </row>
  </sheetData>
  <mergeCells count="2">
    <mergeCell ref="F49:I49"/>
    <mergeCell ref="G115:H1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X63"/>
  <sheetViews>
    <sheetView showGridLines="0" topLeftCell="B1" workbookViewId="0">
      <selection activeCell="M51" sqref="M51"/>
    </sheetView>
  </sheetViews>
  <sheetFormatPr defaultRowHeight="15" x14ac:dyDescent="0.25"/>
  <cols>
    <col min="2" max="2" width="3.7109375" customWidth="1"/>
    <col min="3" max="3" width="4.42578125" customWidth="1"/>
    <col min="4" max="4" width="9.140625" customWidth="1"/>
    <col min="15" max="15" width="6.28515625" customWidth="1"/>
    <col min="16" max="16" width="13.7109375" customWidth="1"/>
    <col min="18" max="18" width="11.85546875" customWidth="1"/>
    <col min="19" max="19" width="20.85546875" customWidth="1"/>
    <col min="20" max="20" width="29.7109375" customWidth="1"/>
    <col min="21" max="21" width="14.42578125" customWidth="1"/>
  </cols>
  <sheetData>
    <row r="3" spans="2:24" x14ac:dyDescent="0.25">
      <c r="B3" s="60" t="s">
        <v>11</v>
      </c>
      <c r="C3" s="60"/>
      <c r="D3" s="60"/>
      <c r="E3" s="60"/>
      <c r="F3" s="60"/>
      <c r="G3" s="60"/>
      <c r="H3" s="60"/>
      <c r="I3" s="60"/>
      <c r="J3" s="60"/>
      <c r="O3" t="s">
        <v>100</v>
      </c>
    </row>
    <row r="4" spans="2:24" x14ac:dyDescent="0.25">
      <c r="B4" s="17"/>
      <c r="C4" s="17"/>
      <c r="D4" s="17"/>
      <c r="E4" s="17"/>
      <c r="F4" s="17"/>
      <c r="G4" s="17"/>
      <c r="H4" s="17"/>
      <c r="I4" s="17"/>
      <c r="J4" s="17"/>
      <c r="O4" s="62" t="s">
        <v>49</v>
      </c>
      <c r="P4" s="62"/>
      <c r="Q4" s="62"/>
      <c r="R4" s="62"/>
      <c r="S4" s="62"/>
      <c r="T4" s="62"/>
      <c r="U4" s="62"/>
      <c r="V4" s="62"/>
      <c r="W4" s="62"/>
      <c r="X4" s="62"/>
    </row>
    <row r="5" spans="2:24" x14ac:dyDescent="0.25">
      <c r="B5" t="s">
        <v>12</v>
      </c>
      <c r="C5" s="21" t="s">
        <v>13</v>
      </c>
      <c r="O5" s="62"/>
      <c r="P5" s="62"/>
      <c r="Q5" s="62"/>
      <c r="R5" s="62"/>
      <c r="S5" s="62"/>
      <c r="T5" s="62"/>
      <c r="U5" s="62"/>
      <c r="V5" s="62"/>
      <c r="W5" s="62"/>
      <c r="X5" s="62"/>
    </row>
    <row r="6" spans="2:24" ht="15" customHeight="1" x14ac:dyDescent="0.25">
      <c r="C6" s="61" t="s">
        <v>14</v>
      </c>
      <c r="D6" s="61"/>
      <c r="E6" s="61"/>
      <c r="F6" s="61"/>
      <c r="G6" s="61"/>
      <c r="H6" s="61"/>
      <c r="I6" s="61"/>
      <c r="J6" s="61"/>
      <c r="K6" s="61"/>
      <c r="O6" s="62"/>
      <c r="P6" s="62"/>
      <c r="Q6" s="62"/>
      <c r="R6" s="62"/>
      <c r="S6" s="62"/>
      <c r="T6" s="62"/>
      <c r="U6" s="62"/>
      <c r="V6" s="62"/>
      <c r="W6" s="62"/>
      <c r="X6" s="62"/>
    </row>
    <row r="7" spans="2:24" x14ac:dyDescent="0.25">
      <c r="C7" s="61"/>
      <c r="D7" s="61"/>
      <c r="E7" s="61"/>
      <c r="F7" s="61"/>
      <c r="G7" s="61"/>
      <c r="H7" s="61"/>
      <c r="I7" s="61"/>
      <c r="J7" s="61"/>
      <c r="K7" s="61"/>
    </row>
    <row r="8" spans="2:24" x14ac:dyDescent="0.25">
      <c r="C8" s="61"/>
      <c r="D8" s="61"/>
      <c r="E8" s="61"/>
      <c r="F8" s="61"/>
      <c r="G8" s="61"/>
      <c r="H8" s="61"/>
      <c r="I8" s="61"/>
      <c r="J8" s="61"/>
      <c r="K8" s="61"/>
      <c r="O8" s="22" t="s">
        <v>50</v>
      </c>
      <c r="P8" t="s">
        <v>51</v>
      </c>
    </row>
    <row r="9" spans="2:24" x14ac:dyDescent="0.25">
      <c r="O9" s="22"/>
      <c r="P9" s="23" t="s">
        <v>52</v>
      </c>
      <c r="U9" s="24">
        <v>4000000</v>
      </c>
    </row>
    <row r="10" spans="2:24" x14ac:dyDescent="0.25">
      <c r="B10" t="s">
        <v>15</v>
      </c>
      <c r="C10" s="21" t="s">
        <v>16</v>
      </c>
      <c r="O10" s="22"/>
      <c r="P10" s="23" t="s">
        <v>53</v>
      </c>
      <c r="U10" s="24">
        <v>1600000</v>
      </c>
    </row>
    <row r="11" spans="2:24" x14ac:dyDescent="0.25">
      <c r="C11" s="19" t="s">
        <v>27</v>
      </c>
      <c r="O11" s="22" t="s">
        <v>54</v>
      </c>
      <c r="P11" t="s">
        <v>55</v>
      </c>
    </row>
    <row r="12" spans="2:24" ht="32.25" customHeight="1" x14ac:dyDescent="0.25">
      <c r="C12" s="18" t="s">
        <v>17</v>
      </c>
      <c r="D12" s="62" t="s">
        <v>18</v>
      </c>
      <c r="E12" s="62"/>
      <c r="F12" s="62"/>
      <c r="G12" s="62"/>
      <c r="H12" s="62"/>
      <c r="I12" s="62"/>
      <c r="J12" s="62"/>
      <c r="K12" s="62"/>
      <c r="L12" s="62"/>
      <c r="M12" s="62"/>
      <c r="O12" s="22" t="s">
        <v>56</v>
      </c>
      <c r="P12" t="s">
        <v>57</v>
      </c>
      <c r="U12" s="24">
        <v>49000</v>
      </c>
    </row>
    <row r="13" spans="2:24" ht="31.5" customHeight="1" x14ac:dyDescent="0.25">
      <c r="C13" s="18" t="s">
        <v>19</v>
      </c>
      <c r="D13" s="62" t="s">
        <v>20</v>
      </c>
      <c r="E13" s="62"/>
      <c r="F13" s="62"/>
      <c r="G13" s="62"/>
      <c r="H13" s="62"/>
      <c r="I13" s="62"/>
      <c r="J13" s="62"/>
      <c r="K13" s="62"/>
      <c r="L13" s="62"/>
      <c r="M13" s="62"/>
      <c r="O13" s="22"/>
    </row>
    <row r="14" spans="2:24" ht="77.25" customHeight="1" x14ac:dyDescent="0.25">
      <c r="C14" s="18" t="s">
        <v>21</v>
      </c>
      <c r="D14" s="63" t="s">
        <v>22</v>
      </c>
      <c r="E14" s="63"/>
      <c r="F14" s="63"/>
      <c r="G14" s="63"/>
      <c r="H14" s="63"/>
      <c r="I14" s="63"/>
      <c r="J14" s="63"/>
      <c r="K14" s="63"/>
      <c r="L14" s="63"/>
      <c r="M14" s="63"/>
      <c r="O14" s="25" t="s">
        <v>58</v>
      </c>
    </row>
    <row r="15" spans="2:24" x14ac:dyDescent="0.25">
      <c r="C15" s="19" t="s">
        <v>28</v>
      </c>
      <c r="O15" s="26" t="s">
        <v>17</v>
      </c>
      <c r="P15" s="27" t="s">
        <v>59</v>
      </c>
      <c r="Q15" s="27"/>
      <c r="R15" s="27"/>
      <c r="S15" s="27"/>
      <c r="T15" s="27"/>
      <c r="U15" s="27"/>
      <c r="V15" s="27"/>
      <c r="W15" s="27"/>
      <c r="X15" s="27"/>
    </row>
    <row r="16" spans="2:24" x14ac:dyDescent="0.25">
      <c r="O16" s="26" t="s">
        <v>19</v>
      </c>
      <c r="P16" s="18" t="s">
        <v>60</v>
      </c>
      <c r="Q16" s="18"/>
      <c r="R16" s="18"/>
      <c r="S16" s="18"/>
      <c r="T16" s="18"/>
      <c r="U16" s="18"/>
      <c r="V16" s="18"/>
      <c r="W16" s="18"/>
      <c r="X16" s="18"/>
    </row>
    <row r="17" spans="2:24" x14ac:dyDescent="0.25">
      <c r="B17" t="s">
        <v>23</v>
      </c>
      <c r="C17" s="20" t="s">
        <v>24</v>
      </c>
      <c r="P17" s="18"/>
      <c r="Q17" s="18"/>
      <c r="R17" s="18"/>
      <c r="S17" s="18"/>
      <c r="T17" s="18"/>
      <c r="U17" s="18"/>
      <c r="V17" s="18"/>
      <c r="W17" s="18"/>
      <c r="X17" s="18"/>
    </row>
    <row r="18" spans="2:24" ht="45.75" customHeight="1" x14ac:dyDescent="0.25">
      <c r="C18" s="61" t="s">
        <v>26</v>
      </c>
      <c r="D18" s="61"/>
      <c r="E18" s="61"/>
      <c r="F18" s="61"/>
      <c r="G18" s="61"/>
      <c r="H18" s="61"/>
      <c r="I18" s="61"/>
      <c r="J18" s="61"/>
      <c r="K18" s="61"/>
      <c r="L18" s="61"/>
      <c r="P18" s="3" t="s">
        <v>61</v>
      </c>
      <c r="Q18" s="3"/>
      <c r="R18" s="3"/>
      <c r="S18" s="28" t="s">
        <v>62</v>
      </c>
      <c r="T18" s="29" t="s">
        <v>63</v>
      </c>
    </row>
    <row r="19" spans="2:24" x14ac:dyDescent="0.25">
      <c r="P19" s="23" t="s">
        <v>64</v>
      </c>
      <c r="S19" s="30">
        <v>3000000</v>
      </c>
      <c r="T19" s="31">
        <v>0.12</v>
      </c>
    </row>
    <row r="20" spans="2:24" x14ac:dyDescent="0.25">
      <c r="B20" t="s">
        <v>25</v>
      </c>
      <c r="C20" s="20" t="s">
        <v>31</v>
      </c>
      <c r="P20" s="23" t="s">
        <v>65</v>
      </c>
      <c r="S20" s="30">
        <v>4000000</v>
      </c>
      <c r="T20" s="31">
        <v>0.11</v>
      </c>
    </row>
    <row r="21" spans="2:24" ht="76.5" customHeight="1" x14ac:dyDescent="0.25">
      <c r="C21" s="63" t="s">
        <v>29</v>
      </c>
      <c r="D21" s="63"/>
      <c r="E21" s="63"/>
      <c r="F21" s="63"/>
      <c r="G21" s="63"/>
      <c r="H21" s="63"/>
      <c r="I21" s="63"/>
      <c r="J21" s="63"/>
      <c r="K21" s="63"/>
      <c r="L21" s="63"/>
      <c r="P21" s="23" t="s">
        <v>65</v>
      </c>
      <c r="S21" s="30">
        <v>1600000</v>
      </c>
      <c r="T21" s="31">
        <v>0.1</v>
      </c>
    </row>
    <row r="23" spans="2:24" x14ac:dyDescent="0.25">
      <c r="B23" t="s">
        <v>30</v>
      </c>
      <c r="C23" s="20" t="s">
        <v>39</v>
      </c>
    </row>
    <row r="24" spans="2:24" ht="48" customHeight="1" x14ac:dyDescent="0.25">
      <c r="C24" s="62" t="s">
        <v>32</v>
      </c>
      <c r="D24" s="62"/>
      <c r="E24" s="62"/>
      <c r="F24" s="62"/>
      <c r="G24" s="62"/>
      <c r="H24" s="62"/>
      <c r="I24" s="62"/>
      <c r="J24" s="62"/>
      <c r="K24" s="62"/>
      <c r="L24" s="62"/>
      <c r="M24" s="62"/>
      <c r="P24" s="32" t="s">
        <v>66</v>
      </c>
      <c r="Q24" s="8"/>
      <c r="R24" s="8"/>
      <c r="S24" s="8"/>
      <c r="T24" s="8"/>
      <c r="U24" s="8"/>
    </row>
    <row r="25" spans="2:24" ht="30" x14ac:dyDescent="0.25">
      <c r="C25" s="18" t="s">
        <v>17</v>
      </c>
      <c r="D25" s="63" t="s">
        <v>33</v>
      </c>
      <c r="E25" s="63"/>
      <c r="F25" s="63"/>
      <c r="G25" s="63"/>
      <c r="H25" s="63"/>
      <c r="I25" s="63"/>
      <c r="J25" s="63"/>
      <c r="K25" s="63"/>
      <c r="L25" s="63"/>
      <c r="M25" s="63"/>
      <c r="P25" s="3"/>
      <c r="Q25" s="3"/>
      <c r="R25" s="3"/>
      <c r="S25" s="29" t="s">
        <v>67</v>
      </c>
      <c r="T25" s="29" t="s">
        <v>68</v>
      </c>
      <c r="U25" s="29" t="s">
        <v>69</v>
      </c>
    </row>
    <row r="26" spans="2:24" x14ac:dyDescent="0.25">
      <c r="D26" t="s">
        <v>34</v>
      </c>
      <c r="P26" s="33" t="s">
        <v>70</v>
      </c>
      <c r="S26" s="30">
        <v>360000</v>
      </c>
      <c r="T26" s="22" t="s">
        <v>71</v>
      </c>
      <c r="U26" s="30">
        <f>S26*10/12</f>
        <v>300000</v>
      </c>
    </row>
    <row r="27" spans="2:24" ht="12.75" customHeight="1" x14ac:dyDescent="0.25">
      <c r="D27" t="s">
        <v>35</v>
      </c>
      <c r="P27" s="33" t="s">
        <v>72</v>
      </c>
      <c r="S27" s="30">
        <v>600000</v>
      </c>
      <c r="T27" s="22" t="s">
        <v>73</v>
      </c>
      <c r="U27" s="30">
        <f>S27*7/12</f>
        <v>350000</v>
      </c>
    </row>
    <row r="28" spans="2:24" x14ac:dyDescent="0.25">
      <c r="C28" t="s">
        <v>19</v>
      </c>
      <c r="D28" t="s">
        <v>36</v>
      </c>
      <c r="P28" s="33" t="s">
        <v>74</v>
      </c>
      <c r="S28" s="30">
        <v>1500000</v>
      </c>
      <c r="T28" s="22" t="s">
        <v>75</v>
      </c>
      <c r="U28" s="30">
        <f>S28*6/12</f>
        <v>750000</v>
      </c>
    </row>
    <row r="29" spans="2:24" x14ac:dyDescent="0.25">
      <c r="D29" t="s">
        <v>37</v>
      </c>
      <c r="P29" s="33" t="s">
        <v>76</v>
      </c>
      <c r="S29" s="30">
        <v>1200000</v>
      </c>
      <c r="T29" s="22" t="s">
        <v>77</v>
      </c>
      <c r="U29" s="30">
        <f>S29*1/12</f>
        <v>100000</v>
      </c>
    </row>
    <row r="30" spans="2:24" ht="31.5" customHeight="1" x14ac:dyDescent="0.25">
      <c r="D30" s="63" t="s">
        <v>38</v>
      </c>
      <c r="E30" s="63"/>
      <c r="F30" s="63"/>
      <c r="G30" s="63"/>
      <c r="H30" s="63"/>
      <c r="I30" s="63"/>
      <c r="J30" s="63"/>
      <c r="K30" s="63"/>
      <c r="L30" s="63"/>
      <c r="M30" s="63"/>
      <c r="S30" s="34">
        <f>SUM(S26:S29)</f>
        <v>3660000</v>
      </c>
      <c r="U30" s="34">
        <f>SUM(U26:U29)</f>
        <v>1500000</v>
      </c>
    </row>
    <row r="31" spans="2:24" x14ac:dyDescent="0.25">
      <c r="C31" t="s">
        <v>21</v>
      </c>
      <c r="D31" t="s">
        <v>40</v>
      </c>
    </row>
    <row r="32" spans="2:24" ht="32.25" customHeight="1" x14ac:dyDescent="0.25">
      <c r="D32" s="63" t="s">
        <v>41</v>
      </c>
      <c r="E32" s="63"/>
      <c r="F32" s="63"/>
      <c r="G32" s="63"/>
      <c r="H32" s="63"/>
      <c r="I32" s="63"/>
      <c r="J32" s="63"/>
      <c r="K32" s="63"/>
      <c r="L32" s="63"/>
      <c r="M32" s="63"/>
      <c r="P32" s="21" t="s">
        <v>78</v>
      </c>
      <c r="Q32" s="35"/>
      <c r="R32" s="35"/>
      <c r="S32" s="35"/>
      <c r="T32" s="35"/>
    </row>
    <row r="33" spans="2:22" ht="31.5" customHeight="1" x14ac:dyDescent="0.25">
      <c r="D33" s="63" t="s">
        <v>42</v>
      </c>
      <c r="E33" s="63"/>
      <c r="F33" s="63"/>
      <c r="G33" s="63"/>
      <c r="H33" s="63"/>
      <c r="I33" s="63"/>
      <c r="J33" s="63"/>
      <c r="K33" s="63"/>
      <c r="L33" s="63"/>
      <c r="M33" s="63"/>
      <c r="P33" s="35"/>
      <c r="Q33" s="35"/>
      <c r="R33" s="35"/>
      <c r="S33" s="35"/>
      <c r="T33" s="35"/>
    </row>
    <row r="34" spans="2:22" ht="15.75" x14ac:dyDescent="0.25">
      <c r="P34" s="36" t="s">
        <v>61</v>
      </c>
      <c r="Q34" s="37"/>
      <c r="R34" s="29" t="s">
        <v>62</v>
      </c>
      <c r="S34" s="38" t="s">
        <v>79</v>
      </c>
      <c r="T34" s="39" t="s">
        <v>80</v>
      </c>
    </row>
    <row r="35" spans="2:22" x14ac:dyDescent="0.25">
      <c r="B35" t="s">
        <v>43</v>
      </c>
      <c r="C35" s="20" t="s">
        <v>44</v>
      </c>
      <c r="P35" s="40" t="s">
        <v>64</v>
      </c>
      <c r="Q35" s="40"/>
      <c r="R35" s="41">
        <v>3000000</v>
      </c>
      <c r="S35" s="42">
        <v>0.12</v>
      </c>
      <c r="T35" s="30">
        <f t="shared" ref="T35:T37" si="0">R35*S35</f>
        <v>360000</v>
      </c>
    </row>
    <row r="36" spans="2:22" x14ac:dyDescent="0.25">
      <c r="C36" s="62" t="s">
        <v>45</v>
      </c>
      <c r="D36" s="62"/>
      <c r="E36" s="62"/>
      <c r="F36" s="62"/>
      <c r="G36" s="62"/>
      <c r="H36" s="62"/>
      <c r="I36" s="62"/>
      <c r="J36" s="62"/>
      <c r="K36" s="62"/>
      <c r="L36" s="62"/>
      <c r="M36" s="62"/>
      <c r="P36" s="40" t="s">
        <v>65</v>
      </c>
      <c r="Q36" s="40"/>
      <c r="R36" s="30">
        <v>4000000</v>
      </c>
      <c r="S36" s="31">
        <v>0.11</v>
      </c>
      <c r="T36" s="30">
        <f t="shared" si="0"/>
        <v>440000</v>
      </c>
    </row>
    <row r="37" spans="2:22" x14ac:dyDescent="0.25">
      <c r="P37" s="40" t="s">
        <v>65</v>
      </c>
      <c r="Q37" s="40"/>
      <c r="R37" s="30">
        <v>1600000</v>
      </c>
      <c r="S37" s="31">
        <v>0.1</v>
      </c>
      <c r="T37" s="30">
        <f t="shared" si="0"/>
        <v>160000</v>
      </c>
    </row>
    <row r="38" spans="2:22" x14ac:dyDescent="0.25">
      <c r="B38" t="s">
        <v>46</v>
      </c>
      <c r="C38" s="20" t="s">
        <v>47</v>
      </c>
      <c r="P38" s="40"/>
      <c r="Q38" s="40"/>
      <c r="R38" s="41"/>
      <c r="S38" s="42"/>
    </row>
    <row r="39" spans="2:22" ht="60.75" customHeight="1" x14ac:dyDescent="0.25">
      <c r="C39" s="62" t="s">
        <v>48</v>
      </c>
      <c r="D39" s="62"/>
      <c r="E39" s="62"/>
      <c r="F39" s="62"/>
      <c r="G39" s="62"/>
      <c r="H39" s="62"/>
      <c r="I39" s="62"/>
      <c r="J39" s="62"/>
      <c r="K39" s="62"/>
      <c r="L39" s="62"/>
      <c r="M39" s="62"/>
      <c r="P39" s="40" t="s">
        <v>81</v>
      </c>
      <c r="Q39" s="40"/>
      <c r="R39" s="41"/>
      <c r="S39" s="42"/>
      <c r="T39" s="43">
        <f>SUM(T36:T37)/SUM(R36:R37)</f>
        <v>0.10714285714285714</v>
      </c>
    </row>
    <row r="40" spans="2:22" x14ac:dyDescent="0.25">
      <c r="P40" s="40"/>
      <c r="Q40" s="40"/>
      <c r="R40" s="41"/>
      <c r="S40" s="42"/>
    </row>
    <row r="41" spans="2:22" ht="31.5" x14ac:dyDescent="0.25">
      <c r="P41" s="29" t="s">
        <v>82</v>
      </c>
      <c r="Q41" s="39" t="s">
        <v>79</v>
      </c>
      <c r="R41" s="39" t="s">
        <v>83</v>
      </c>
    </row>
    <row r="42" spans="2:22" x14ac:dyDescent="0.25">
      <c r="P42" s="30">
        <f>U30</f>
        <v>1500000</v>
      </c>
      <c r="Q42" s="44">
        <f>S35</f>
        <v>0.12</v>
      </c>
      <c r="R42" s="30">
        <f>P42*Q42</f>
        <v>180000</v>
      </c>
    </row>
    <row r="43" spans="2:22" x14ac:dyDescent="0.25">
      <c r="P43" s="30">
        <v>0</v>
      </c>
      <c r="Q43" s="45">
        <f>T39</f>
        <v>0.10714285714285714</v>
      </c>
      <c r="R43" s="30">
        <f>P43*Q43</f>
        <v>0</v>
      </c>
    </row>
    <row r="44" spans="2:22" x14ac:dyDescent="0.25">
      <c r="P44" s="34">
        <f>SUM(P42:P43)</f>
        <v>1500000</v>
      </c>
      <c r="R44" s="46">
        <f>SUM(R42:R43)</f>
        <v>180000</v>
      </c>
      <c r="S44" t="s">
        <v>83</v>
      </c>
    </row>
    <row r="45" spans="2:22" x14ac:dyDescent="0.25">
      <c r="P45" s="47"/>
      <c r="R45" s="47"/>
    </row>
    <row r="46" spans="2:22" x14ac:dyDescent="0.25">
      <c r="P46" s="21" t="s">
        <v>84</v>
      </c>
      <c r="Q46" s="40"/>
      <c r="R46" s="40"/>
      <c r="S46" s="40"/>
      <c r="T46" s="40"/>
      <c r="U46" s="40"/>
      <c r="V46" s="40"/>
    </row>
    <row r="47" spans="2:22" x14ac:dyDescent="0.25">
      <c r="P47" s="40"/>
      <c r="Q47" s="40"/>
      <c r="R47" s="40"/>
      <c r="S47" s="40"/>
      <c r="T47" s="40"/>
      <c r="U47" s="40"/>
      <c r="V47" s="40"/>
    </row>
    <row r="48" spans="2:22" x14ac:dyDescent="0.25">
      <c r="P48" s="37" t="s">
        <v>61</v>
      </c>
      <c r="Q48" s="37"/>
      <c r="R48" s="37"/>
      <c r="S48" s="48" t="s">
        <v>62</v>
      </c>
      <c r="T48" s="48" t="s">
        <v>79</v>
      </c>
      <c r="U48" s="48" t="s">
        <v>85</v>
      </c>
      <c r="V48" s="40"/>
    </row>
    <row r="49" spans="15:22" x14ac:dyDescent="0.25">
      <c r="P49" s="40" t="s">
        <v>86</v>
      </c>
      <c r="Q49" s="40"/>
      <c r="S49" s="41">
        <v>3000000</v>
      </c>
      <c r="T49" s="42">
        <v>0.12</v>
      </c>
      <c r="U49" s="41">
        <f t="shared" ref="U49:U51" si="1">S49*T49</f>
        <v>360000</v>
      </c>
      <c r="V49" s="40"/>
    </row>
    <row r="50" spans="15:22" x14ac:dyDescent="0.25">
      <c r="P50" s="40" t="s">
        <v>87</v>
      </c>
      <c r="Q50" s="40"/>
      <c r="S50" s="41">
        <v>4000000</v>
      </c>
      <c r="T50" s="42">
        <v>0.11</v>
      </c>
      <c r="U50" s="41">
        <f t="shared" si="1"/>
        <v>440000</v>
      </c>
      <c r="V50" s="40"/>
    </row>
    <row r="51" spans="15:22" x14ac:dyDescent="0.25">
      <c r="P51" s="40" t="s">
        <v>88</v>
      </c>
      <c r="Q51" s="40"/>
      <c r="S51" s="41">
        <v>1600000</v>
      </c>
      <c r="T51" s="42">
        <v>0.1</v>
      </c>
      <c r="U51" s="41">
        <f t="shared" si="1"/>
        <v>160000</v>
      </c>
      <c r="V51" s="40"/>
    </row>
    <row r="52" spans="15:22" x14ac:dyDescent="0.25">
      <c r="P52" s="40"/>
      <c r="Q52" s="40"/>
      <c r="S52" s="40"/>
      <c r="U52" s="46">
        <f>SUM(U49:U51)</f>
        <v>960000</v>
      </c>
      <c r="V52" s="40" t="s">
        <v>89</v>
      </c>
    </row>
    <row r="53" spans="15:22" x14ac:dyDescent="0.25">
      <c r="P53" s="40"/>
      <c r="Q53" s="40"/>
      <c r="R53" s="40"/>
      <c r="S53" s="40"/>
      <c r="T53" s="40"/>
      <c r="U53" s="40"/>
      <c r="V53" s="40"/>
    </row>
    <row r="54" spans="15:22" x14ac:dyDescent="0.25">
      <c r="P54" s="40" t="s">
        <v>90</v>
      </c>
      <c r="Q54" s="40"/>
      <c r="R54" s="46">
        <f>MIN(R44,U52)</f>
        <v>180000</v>
      </c>
      <c r="S54" s="40" t="s">
        <v>91</v>
      </c>
    </row>
    <row r="55" spans="15:22" x14ac:dyDescent="0.25">
      <c r="P55" s="40"/>
      <c r="Q55" s="40"/>
      <c r="R55" s="40"/>
      <c r="S55" s="40"/>
    </row>
    <row r="56" spans="15:22" x14ac:dyDescent="0.25">
      <c r="P56" s="40" t="s">
        <v>92</v>
      </c>
      <c r="Q56" s="40"/>
      <c r="R56" s="46">
        <f>U52-R54</f>
        <v>780000</v>
      </c>
      <c r="S56" s="40" t="s">
        <v>93</v>
      </c>
    </row>
    <row r="57" spans="15:22" x14ac:dyDescent="0.25">
      <c r="P57" s="40"/>
      <c r="Q57" s="40"/>
      <c r="R57" s="40"/>
      <c r="S57" s="40"/>
      <c r="T57" s="40"/>
      <c r="U57" s="40"/>
      <c r="V57" s="40"/>
    </row>
    <row r="58" spans="15:22" x14ac:dyDescent="0.25">
      <c r="O58" s="49" t="s">
        <v>19</v>
      </c>
      <c r="Q58" s="40"/>
      <c r="R58" s="40"/>
      <c r="S58" s="40"/>
      <c r="T58" s="40"/>
      <c r="U58" s="40"/>
      <c r="V58" s="40"/>
    </row>
    <row r="59" spans="15:22" x14ac:dyDescent="0.25">
      <c r="P59" s="40"/>
      <c r="Q59" s="40"/>
      <c r="R59" s="40"/>
      <c r="S59" s="40"/>
      <c r="T59" s="40"/>
      <c r="U59" s="40"/>
      <c r="V59" s="40"/>
    </row>
    <row r="60" spans="15:22" x14ac:dyDescent="0.25">
      <c r="P60" s="50" t="s">
        <v>94</v>
      </c>
      <c r="Q60" s="50"/>
      <c r="R60" s="51" t="s">
        <v>95</v>
      </c>
      <c r="S60" s="51" t="s">
        <v>96</v>
      </c>
    </row>
    <row r="61" spans="15:22" x14ac:dyDescent="0.25">
      <c r="P61" s="40" t="s">
        <v>97</v>
      </c>
      <c r="R61" s="41">
        <f>R54</f>
        <v>180000</v>
      </c>
      <c r="S61" s="41"/>
    </row>
    <row r="62" spans="15:22" x14ac:dyDescent="0.25">
      <c r="P62" s="40" t="s">
        <v>98</v>
      </c>
      <c r="R62" s="41">
        <f>R56</f>
        <v>780000</v>
      </c>
      <c r="S62" s="41"/>
    </row>
    <row r="63" spans="15:22" x14ac:dyDescent="0.25">
      <c r="P63" s="40" t="s">
        <v>99</v>
      </c>
      <c r="R63" s="41"/>
      <c r="S63" s="41">
        <f>SUM(R61:R62)</f>
        <v>960000</v>
      </c>
    </row>
  </sheetData>
  <mergeCells count="15">
    <mergeCell ref="D30:M30"/>
    <mergeCell ref="D32:M32"/>
    <mergeCell ref="D33:M33"/>
    <mergeCell ref="C36:M36"/>
    <mergeCell ref="C39:M39"/>
    <mergeCell ref="O4:X6"/>
    <mergeCell ref="C18:L18"/>
    <mergeCell ref="C21:L21"/>
    <mergeCell ref="D25:M25"/>
    <mergeCell ref="C24:M24"/>
    <mergeCell ref="B3:J3"/>
    <mergeCell ref="C6:K8"/>
    <mergeCell ref="D12:M12"/>
    <mergeCell ref="D13:M13"/>
    <mergeCell ref="D14:M14"/>
  </mergeCells>
  <pageMargins left="0.7" right="0.7" top="0.75" bottom="0.75" header="0.3" footer="0.3"/>
  <ignoredErrors>
    <ignoredError sqref="O8:O12" numberStoredAsText="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vt:lpstr>
      <vt:lpstr>Capitalizing Interest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2014-11-26T22:58:17Z</dcterms:modified>
</cp:coreProperties>
</file>