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Java\workspace\ContactChaining\tests\pokec\"/>
    </mc:Choice>
  </mc:AlternateContent>
  <bookViews>
    <workbookView xWindow="0" yWindow="0" windowWidth="23040" windowHeight="9096" activeTab="4"/>
  </bookViews>
  <sheets>
    <sheet name="timing" sheetId="1" r:id="rId1"/>
    <sheet name="timing2" sheetId="10" r:id="rId2"/>
    <sheet name="Averages" sheetId="2" r:id="rId3"/>
    <sheet name="Averages (no priv)" sheetId="11" state="hidden" r:id="rId4"/>
    <sheet name="Protocol time" sheetId="7" r:id="rId5"/>
    <sheet name="Telecom CPU Time" sheetId="8" r:id="rId6"/>
    <sheet name="Data Transferred" sheetId="9" r:id="rId7"/>
  </sheets>
  <definedNames>
    <definedName name="_xlnm._FilterDatabase" localSheetId="2" hidden="1">Averages!#REF!</definedName>
    <definedName name="_xlnm._FilterDatabase" localSheetId="3" hidden="1">'Averages (no priv)'!#REF!</definedName>
    <definedName name="_xlnm._FilterDatabase" localSheetId="0" hidden="1">timing!$C$1:$C$421</definedName>
    <definedName name="_xlnm.Extract" localSheetId="2">Averages!$A:$A</definedName>
    <definedName name="_xlnm.Extract" localSheetId="3">'Averages (no priv)'!$A:$A</definedName>
  </definedNames>
  <calcPr calcId="152511"/>
</workbook>
</file>

<file path=xl/calcChain.xml><?xml version="1.0" encoding="utf-8"?>
<calcChain xmlns="http://schemas.openxmlformats.org/spreadsheetml/2006/main">
  <c r="K3" i="2" l="1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2" i="2"/>
  <c r="M141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2" i="2"/>
  <c r="H3" i="2"/>
  <c r="H4" i="2"/>
  <c r="H5" i="2"/>
  <c r="H6" i="2"/>
  <c r="H7" i="2"/>
  <c r="H8" i="2"/>
  <c r="H9" i="2"/>
  <c r="Q9" i="2" s="1"/>
  <c r="H10" i="2"/>
  <c r="H11" i="2"/>
  <c r="H12" i="2"/>
  <c r="H13" i="2"/>
  <c r="H14" i="2"/>
  <c r="H15" i="2"/>
  <c r="H16" i="2"/>
  <c r="H17" i="2"/>
  <c r="Q17" i="2" s="1"/>
  <c r="H18" i="2"/>
  <c r="H19" i="2"/>
  <c r="H20" i="2"/>
  <c r="H21" i="2"/>
  <c r="H22" i="2"/>
  <c r="H23" i="2"/>
  <c r="H24" i="2"/>
  <c r="H25" i="2"/>
  <c r="Q25" i="2" s="1"/>
  <c r="H26" i="2"/>
  <c r="H27" i="2"/>
  <c r="H28" i="2"/>
  <c r="H29" i="2"/>
  <c r="H30" i="2"/>
  <c r="H31" i="2"/>
  <c r="H32" i="2"/>
  <c r="H33" i="2"/>
  <c r="Q33" i="2" s="1"/>
  <c r="H34" i="2"/>
  <c r="H35" i="2"/>
  <c r="H36" i="2"/>
  <c r="H37" i="2"/>
  <c r="H38" i="2"/>
  <c r="H39" i="2"/>
  <c r="H40" i="2"/>
  <c r="H41" i="2"/>
  <c r="Q41" i="2" s="1"/>
  <c r="H42" i="2"/>
  <c r="H43" i="2"/>
  <c r="H44" i="2"/>
  <c r="H45" i="2"/>
  <c r="H46" i="2"/>
  <c r="H47" i="2"/>
  <c r="H48" i="2"/>
  <c r="H49" i="2"/>
  <c r="Q49" i="2" s="1"/>
  <c r="H50" i="2"/>
  <c r="H51" i="2"/>
  <c r="H52" i="2"/>
  <c r="H53" i="2"/>
  <c r="H54" i="2"/>
  <c r="H55" i="2"/>
  <c r="H56" i="2"/>
  <c r="H57" i="2"/>
  <c r="Q57" i="2" s="1"/>
  <c r="H58" i="2"/>
  <c r="H59" i="2"/>
  <c r="H60" i="2"/>
  <c r="H61" i="2"/>
  <c r="H62" i="2"/>
  <c r="H63" i="2"/>
  <c r="H64" i="2"/>
  <c r="H65" i="2"/>
  <c r="Q65" i="2" s="1"/>
  <c r="H66" i="2"/>
  <c r="H67" i="2"/>
  <c r="H68" i="2"/>
  <c r="H69" i="2"/>
  <c r="H70" i="2"/>
  <c r="H71" i="2"/>
  <c r="H72" i="2"/>
  <c r="H73" i="2"/>
  <c r="Q73" i="2" s="1"/>
  <c r="H74" i="2"/>
  <c r="H75" i="2"/>
  <c r="H76" i="2"/>
  <c r="H77" i="2"/>
  <c r="H78" i="2"/>
  <c r="H79" i="2"/>
  <c r="H80" i="2"/>
  <c r="H81" i="2"/>
  <c r="Q81" i="2" s="1"/>
  <c r="H82" i="2"/>
  <c r="H83" i="2"/>
  <c r="H84" i="2"/>
  <c r="H85" i="2"/>
  <c r="H86" i="2"/>
  <c r="H87" i="2"/>
  <c r="H88" i="2"/>
  <c r="H89" i="2"/>
  <c r="Q89" i="2" s="1"/>
  <c r="H90" i="2"/>
  <c r="H91" i="2"/>
  <c r="H92" i="2"/>
  <c r="H93" i="2"/>
  <c r="H94" i="2"/>
  <c r="H95" i="2"/>
  <c r="H96" i="2"/>
  <c r="H97" i="2"/>
  <c r="Q97" i="2" s="1"/>
  <c r="H98" i="2"/>
  <c r="H99" i="2"/>
  <c r="H100" i="2"/>
  <c r="H101" i="2"/>
  <c r="H102" i="2"/>
  <c r="H103" i="2"/>
  <c r="H104" i="2"/>
  <c r="H105" i="2"/>
  <c r="Q105" i="2" s="1"/>
  <c r="H106" i="2"/>
  <c r="H107" i="2"/>
  <c r="H108" i="2"/>
  <c r="H109" i="2"/>
  <c r="H110" i="2"/>
  <c r="H111" i="2"/>
  <c r="H112" i="2"/>
  <c r="H113" i="2"/>
  <c r="Q113" i="2" s="1"/>
  <c r="H114" i="2"/>
  <c r="H115" i="2"/>
  <c r="H116" i="2"/>
  <c r="H117" i="2"/>
  <c r="H118" i="2"/>
  <c r="H119" i="2"/>
  <c r="H120" i="2"/>
  <c r="H121" i="2"/>
  <c r="Q121" i="2" s="1"/>
  <c r="H122" i="2"/>
  <c r="H123" i="2"/>
  <c r="H124" i="2"/>
  <c r="H125" i="2"/>
  <c r="H126" i="2"/>
  <c r="H127" i="2"/>
  <c r="H128" i="2"/>
  <c r="H129" i="2"/>
  <c r="Q129" i="2" s="1"/>
  <c r="H130" i="2"/>
  <c r="H131" i="2"/>
  <c r="H132" i="2"/>
  <c r="H133" i="2"/>
  <c r="H134" i="2"/>
  <c r="H135" i="2"/>
  <c r="H136" i="2"/>
  <c r="H137" i="2"/>
  <c r="Q137" i="2" s="1"/>
  <c r="H138" i="2"/>
  <c r="H139" i="2"/>
  <c r="Q139" i="2" s="1"/>
  <c r="H140" i="2"/>
  <c r="Q140" i="2" s="1"/>
  <c r="H141" i="2"/>
  <c r="H2" i="2"/>
  <c r="Q2" i="2" s="1"/>
  <c r="Q3" i="2"/>
  <c r="Q4" i="2"/>
  <c r="Q5" i="2"/>
  <c r="Q6" i="2"/>
  <c r="Q7" i="2"/>
  <c r="Q8" i="2"/>
  <c r="Q10" i="2"/>
  <c r="Q11" i="2"/>
  <c r="Q12" i="2"/>
  <c r="Q13" i="2"/>
  <c r="Q14" i="2"/>
  <c r="Q15" i="2"/>
  <c r="Q16" i="2"/>
  <c r="Q18" i="2"/>
  <c r="Q19" i="2"/>
  <c r="Q20" i="2"/>
  <c r="Q21" i="2"/>
  <c r="Q22" i="2"/>
  <c r="Q23" i="2"/>
  <c r="Q24" i="2"/>
  <c r="Q26" i="2"/>
  <c r="Q27" i="2"/>
  <c r="Q28" i="2"/>
  <c r="Q29" i="2"/>
  <c r="Q30" i="2"/>
  <c r="Q31" i="2"/>
  <c r="Q32" i="2"/>
  <c r="Q34" i="2"/>
  <c r="Q35" i="2"/>
  <c r="Q36" i="2"/>
  <c r="Q37" i="2"/>
  <c r="Q38" i="2"/>
  <c r="Q39" i="2"/>
  <c r="Q40" i="2"/>
  <c r="Q42" i="2"/>
  <c r="Q43" i="2"/>
  <c r="Q44" i="2"/>
  <c r="Q45" i="2"/>
  <c r="Q46" i="2"/>
  <c r="Q47" i="2"/>
  <c r="Q48" i="2"/>
  <c r="Q50" i="2"/>
  <c r="Q51" i="2"/>
  <c r="Q52" i="2"/>
  <c r="Q53" i="2"/>
  <c r="Q54" i="2"/>
  <c r="Q55" i="2"/>
  <c r="Q56" i="2"/>
  <c r="Q58" i="2"/>
  <c r="Q59" i="2"/>
  <c r="Q60" i="2"/>
  <c r="Q61" i="2"/>
  <c r="Q62" i="2"/>
  <c r="Q63" i="2"/>
  <c r="Q64" i="2"/>
  <c r="Q66" i="2"/>
  <c r="Q67" i="2"/>
  <c r="Q68" i="2"/>
  <c r="Q69" i="2"/>
  <c r="Q70" i="2"/>
  <c r="Q71" i="2"/>
  <c r="Q72" i="2"/>
  <c r="Q74" i="2"/>
  <c r="Q75" i="2"/>
  <c r="Q76" i="2"/>
  <c r="Q77" i="2"/>
  <c r="Q78" i="2"/>
  <c r="Q79" i="2"/>
  <c r="Q80" i="2"/>
  <c r="Q82" i="2"/>
  <c r="Q83" i="2"/>
  <c r="Q84" i="2"/>
  <c r="Q85" i="2"/>
  <c r="Q86" i="2"/>
  <c r="Q87" i="2"/>
  <c r="Q88" i="2"/>
  <c r="Q90" i="2"/>
  <c r="Q91" i="2"/>
  <c r="Q92" i="2"/>
  <c r="Q93" i="2"/>
  <c r="Q94" i="2"/>
  <c r="Q95" i="2"/>
  <c r="Q96" i="2"/>
  <c r="Q98" i="2"/>
  <c r="Q99" i="2"/>
  <c r="Q100" i="2"/>
  <c r="Q101" i="2"/>
  <c r="Q102" i="2"/>
  <c r="Q103" i="2"/>
  <c r="Q104" i="2"/>
  <c r="Q106" i="2"/>
  <c r="Q107" i="2"/>
  <c r="Q108" i="2"/>
  <c r="Q109" i="2"/>
  <c r="Q110" i="2"/>
  <c r="Q111" i="2"/>
  <c r="Q112" i="2"/>
  <c r="Q114" i="2"/>
  <c r="Q115" i="2"/>
  <c r="Q116" i="2"/>
  <c r="Q117" i="2"/>
  <c r="Q118" i="2"/>
  <c r="Q119" i="2"/>
  <c r="Q120" i="2"/>
  <c r="Q122" i="2"/>
  <c r="Q123" i="2"/>
  <c r="Q124" i="2"/>
  <c r="Q125" i="2"/>
  <c r="Q126" i="2"/>
  <c r="Q127" i="2"/>
  <c r="Q128" i="2"/>
  <c r="Q130" i="2"/>
  <c r="Q131" i="2"/>
  <c r="Q132" i="2"/>
  <c r="Q133" i="2"/>
  <c r="Q134" i="2"/>
  <c r="Q135" i="2"/>
  <c r="Q136" i="2"/>
  <c r="Q138" i="2"/>
  <c r="Q141" i="2"/>
  <c r="C3" i="11" l="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77" i="11"/>
  <c r="C78" i="11"/>
  <c r="C79" i="11"/>
  <c r="C80" i="11"/>
  <c r="C81" i="11"/>
  <c r="C82" i="11"/>
  <c r="C83" i="11"/>
  <c r="C84" i="11"/>
  <c r="C85" i="11"/>
  <c r="C86" i="11"/>
  <c r="C87" i="11"/>
  <c r="C88" i="11"/>
  <c r="C89" i="11"/>
  <c r="C90" i="11"/>
  <c r="C91" i="11"/>
  <c r="C92" i="11"/>
  <c r="C93" i="11"/>
  <c r="C94" i="11"/>
  <c r="C95" i="11"/>
  <c r="C96" i="11"/>
  <c r="C97" i="11"/>
  <c r="C98" i="11"/>
  <c r="C99" i="11"/>
  <c r="C100" i="11"/>
  <c r="C101" i="11"/>
  <c r="C102" i="11"/>
  <c r="C103" i="11"/>
  <c r="C104" i="11"/>
  <c r="C105" i="11"/>
  <c r="C106" i="11"/>
  <c r="C107" i="11"/>
  <c r="C108" i="11"/>
  <c r="C109" i="11"/>
  <c r="C110" i="11"/>
  <c r="C111" i="11"/>
  <c r="C112" i="11"/>
  <c r="C113" i="11"/>
  <c r="C114" i="11"/>
  <c r="C115" i="11"/>
  <c r="C116" i="11"/>
  <c r="C117" i="11"/>
  <c r="C118" i="11"/>
  <c r="C119" i="11"/>
  <c r="C120" i="11"/>
  <c r="C121" i="11"/>
  <c r="C122" i="11"/>
  <c r="C123" i="11"/>
  <c r="C124" i="11"/>
  <c r="C125" i="11"/>
  <c r="C126" i="11"/>
  <c r="C127" i="11"/>
  <c r="C128" i="11"/>
  <c r="C129" i="11"/>
  <c r="C130" i="11"/>
  <c r="C131" i="11"/>
  <c r="C132" i="11"/>
  <c r="C133" i="11"/>
  <c r="C134" i="11"/>
  <c r="C135" i="11"/>
  <c r="C136" i="11"/>
  <c r="C137" i="11"/>
  <c r="C138" i="11"/>
  <c r="C139" i="11"/>
  <c r="C140" i="11"/>
  <c r="C141" i="11"/>
  <c r="M3" i="10"/>
  <c r="M4" i="10"/>
  <c r="M5" i="10"/>
  <c r="M6" i="10"/>
  <c r="M7" i="10"/>
  <c r="M8" i="10"/>
  <c r="M9" i="10"/>
  <c r="M10" i="10"/>
  <c r="M11" i="10"/>
  <c r="M12" i="10"/>
  <c r="M13" i="10"/>
  <c r="M14" i="10"/>
  <c r="M15" i="10"/>
  <c r="M16" i="10"/>
  <c r="M17" i="10"/>
  <c r="M18" i="10"/>
  <c r="M19" i="10"/>
  <c r="M20" i="10"/>
  <c r="M21" i="10"/>
  <c r="M22" i="10"/>
  <c r="M23" i="10"/>
  <c r="M24" i="10"/>
  <c r="M25" i="10"/>
  <c r="M26" i="10"/>
  <c r="M27" i="10"/>
  <c r="M28" i="10"/>
  <c r="M29" i="10"/>
  <c r="M30" i="10"/>
  <c r="M31" i="10"/>
  <c r="M32" i="10"/>
  <c r="M33" i="10"/>
  <c r="M34" i="10"/>
  <c r="M35" i="10"/>
  <c r="M36" i="10"/>
  <c r="M37" i="10"/>
  <c r="M38" i="10"/>
  <c r="M39" i="10"/>
  <c r="M40" i="10"/>
  <c r="M41" i="10"/>
  <c r="M42" i="10"/>
  <c r="M43" i="10"/>
  <c r="M44" i="10"/>
  <c r="M45" i="10"/>
  <c r="M46" i="10"/>
  <c r="M47" i="10"/>
  <c r="M48" i="10"/>
  <c r="M49" i="10"/>
  <c r="M50" i="10"/>
  <c r="M51" i="10"/>
  <c r="M52" i="10"/>
  <c r="M53" i="10"/>
  <c r="M54" i="10"/>
  <c r="M55" i="10"/>
  <c r="M56" i="10"/>
  <c r="M57" i="10"/>
  <c r="M58" i="10"/>
  <c r="M59" i="10"/>
  <c r="M60" i="10"/>
  <c r="M61" i="10"/>
  <c r="M62" i="10"/>
  <c r="M63" i="10"/>
  <c r="M64" i="10"/>
  <c r="M65" i="10"/>
  <c r="M66" i="10"/>
  <c r="M67" i="10"/>
  <c r="M68" i="10"/>
  <c r="M69" i="10"/>
  <c r="M70" i="10"/>
  <c r="M71" i="10"/>
  <c r="M72" i="10"/>
  <c r="M73" i="10"/>
  <c r="M74" i="10"/>
  <c r="M75" i="10"/>
  <c r="M76" i="10"/>
  <c r="M77" i="10"/>
  <c r="M78" i="10"/>
  <c r="M79" i="10"/>
  <c r="M80" i="10"/>
  <c r="M81" i="10"/>
  <c r="M82" i="10"/>
  <c r="M83" i="10"/>
  <c r="M84" i="10"/>
  <c r="M85" i="10"/>
  <c r="M86" i="10"/>
  <c r="M87" i="10"/>
  <c r="M88" i="10"/>
  <c r="M89" i="10"/>
  <c r="M90" i="10"/>
  <c r="M91" i="10"/>
  <c r="M92" i="10"/>
  <c r="M93" i="10"/>
  <c r="M94" i="10"/>
  <c r="M95" i="10"/>
  <c r="M96" i="10"/>
  <c r="M97" i="10"/>
  <c r="M98" i="10"/>
  <c r="M99" i="10"/>
  <c r="M100" i="10"/>
  <c r="M101" i="10"/>
  <c r="M102" i="10"/>
  <c r="M103" i="10"/>
  <c r="M104" i="10"/>
  <c r="M105" i="10"/>
  <c r="M106" i="10"/>
  <c r="M107" i="10"/>
  <c r="M108" i="10"/>
  <c r="M109" i="10"/>
  <c r="M110" i="10"/>
  <c r="M111" i="10"/>
  <c r="M112" i="10"/>
  <c r="M113" i="10"/>
  <c r="M114" i="10"/>
  <c r="M115" i="10"/>
  <c r="M116" i="10"/>
  <c r="M117" i="10"/>
  <c r="M118" i="10"/>
  <c r="M119" i="10"/>
  <c r="M120" i="10"/>
  <c r="M121" i="10"/>
  <c r="M122" i="10"/>
  <c r="M123" i="10"/>
  <c r="M124" i="10"/>
  <c r="M125" i="10"/>
  <c r="M126" i="10"/>
  <c r="M127" i="10"/>
  <c r="M128" i="10"/>
  <c r="M129" i="10"/>
  <c r="M130" i="10"/>
  <c r="M131" i="10"/>
  <c r="M132" i="10"/>
  <c r="M133" i="10"/>
  <c r="M134" i="10"/>
  <c r="M135" i="10"/>
  <c r="M136" i="10"/>
  <c r="M137" i="10"/>
  <c r="M138" i="10"/>
  <c r="M139" i="10"/>
  <c r="M140" i="10"/>
  <c r="M141" i="10"/>
  <c r="M142" i="10"/>
  <c r="M143" i="10"/>
  <c r="M144" i="10"/>
  <c r="M145" i="10"/>
  <c r="M146" i="10"/>
  <c r="M147" i="10"/>
  <c r="M148" i="10"/>
  <c r="M149" i="10"/>
  <c r="M150" i="10"/>
  <c r="M151" i="10"/>
  <c r="M152" i="10"/>
  <c r="M153" i="10"/>
  <c r="M154" i="10"/>
  <c r="M155" i="10"/>
  <c r="M156" i="10"/>
  <c r="M157" i="10"/>
  <c r="M158" i="10"/>
  <c r="M159" i="10"/>
  <c r="M160" i="10"/>
  <c r="M161" i="10"/>
  <c r="M162" i="10"/>
  <c r="M163" i="10"/>
  <c r="M164" i="10"/>
  <c r="M165" i="10"/>
  <c r="M166" i="10"/>
  <c r="M167" i="10"/>
  <c r="M168" i="10"/>
  <c r="M169" i="10"/>
  <c r="M170" i="10"/>
  <c r="M171" i="10"/>
  <c r="M172" i="10"/>
  <c r="M173" i="10"/>
  <c r="M174" i="10"/>
  <c r="M175" i="10"/>
  <c r="M176" i="10"/>
  <c r="M177" i="10"/>
  <c r="M178" i="10"/>
  <c r="M179" i="10"/>
  <c r="M180" i="10"/>
  <c r="M181" i="10"/>
  <c r="M182" i="10"/>
  <c r="M183" i="10"/>
  <c r="M184" i="10"/>
  <c r="M185" i="10"/>
  <c r="M186" i="10"/>
  <c r="M187" i="10"/>
  <c r="M188" i="10"/>
  <c r="M189" i="10"/>
  <c r="M190" i="10"/>
  <c r="M191" i="10"/>
  <c r="M192" i="10"/>
  <c r="M193" i="10"/>
  <c r="M194" i="10"/>
  <c r="M195" i="10"/>
  <c r="M196" i="10"/>
  <c r="M197" i="10"/>
  <c r="M198" i="10"/>
  <c r="M199" i="10"/>
  <c r="M200" i="10"/>
  <c r="M201" i="10"/>
  <c r="M202" i="10"/>
  <c r="M203" i="10"/>
  <c r="M204" i="10"/>
  <c r="M205" i="10"/>
  <c r="M206" i="10"/>
  <c r="M207" i="10"/>
  <c r="M208" i="10"/>
  <c r="M209" i="10"/>
  <c r="M210" i="10"/>
  <c r="M211" i="10"/>
  <c r="M212" i="10"/>
  <c r="M213" i="10"/>
  <c r="M214" i="10"/>
  <c r="M215" i="10"/>
  <c r="M216" i="10"/>
  <c r="M217" i="10"/>
  <c r="M218" i="10"/>
  <c r="M219" i="10"/>
  <c r="M220" i="10"/>
  <c r="M221" i="10"/>
  <c r="M222" i="10"/>
  <c r="M223" i="10"/>
  <c r="M224" i="10"/>
  <c r="M225" i="10"/>
  <c r="M226" i="10"/>
  <c r="M227" i="10"/>
  <c r="M228" i="10"/>
  <c r="M229" i="10"/>
  <c r="M230" i="10"/>
  <c r="M231" i="10"/>
  <c r="M232" i="10"/>
  <c r="M233" i="10"/>
  <c r="M234" i="10"/>
  <c r="M235" i="10"/>
  <c r="M236" i="10"/>
  <c r="M237" i="10"/>
  <c r="M238" i="10"/>
  <c r="M239" i="10"/>
  <c r="M240" i="10"/>
  <c r="M241" i="10"/>
  <c r="M242" i="10"/>
  <c r="M243" i="10"/>
  <c r="M244" i="10"/>
  <c r="M245" i="10"/>
  <c r="M246" i="10"/>
  <c r="M247" i="10"/>
  <c r="M248" i="10"/>
  <c r="M249" i="10"/>
  <c r="M250" i="10"/>
  <c r="M251" i="10"/>
  <c r="M252" i="10"/>
  <c r="M253" i="10"/>
  <c r="M254" i="10"/>
  <c r="M255" i="10"/>
  <c r="M256" i="10"/>
  <c r="M257" i="10"/>
  <c r="M258" i="10"/>
  <c r="M259" i="10"/>
  <c r="M260" i="10"/>
  <c r="M261" i="10"/>
  <c r="M262" i="10"/>
  <c r="M263" i="10"/>
  <c r="M264" i="10"/>
  <c r="M265" i="10"/>
  <c r="M266" i="10"/>
  <c r="M267" i="10"/>
  <c r="M268" i="10"/>
  <c r="M269" i="10"/>
  <c r="M270" i="10"/>
  <c r="M271" i="10"/>
  <c r="M272" i="10"/>
  <c r="M273" i="10"/>
  <c r="M274" i="10"/>
  <c r="M275" i="10"/>
  <c r="M276" i="10"/>
  <c r="M277" i="10"/>
  <c r="M278" i="10"/>
  <c r="M279" i="10"/>
  <c r="M280" i="10"/>
  <c r="M281" i="10"/>
  <c r="M282" i="10"/>
  <c r="M283" i="10"/>
  <c r="M284" i="10"/>
  <c r="M285" i="10"/>
  <c r="M286" i="10"/>
  <c r="M287" i="10"/>
  <c r="M288" i="10"/>
  <c r="M289" i="10"/>
  <c r="M290" i="10"/>
  <c r="M291" i="10"/>
  <c r="M292" i="10"/>
  <c r="M293" i="10"/>
  <c r="M294" i="10"/>
  <c r="M295" i="10"/>
  <c r="M296" i="10"/>
  <c r="M297" i="10"/>
  <c r="M298" i="10"/>
  <c r="M299" i="10"/>
  <c r="M300" i="10"/>
  <c r="M301" i="10"/>
  <c r="M302" i="10"/>
  <c r="M303" i="10"/>
  <c r="M304" i="10"/>
  <c r="M305" i="10"/>
  <c r="M306" i="10"/>
  <c r="M307" i="10"/>
  <c r="M308" i="10"/>
  <c r="M309" i="10"/>
  <c r="M310" i="10"/>
  <c r="M311" i="10"/>
  <c r="M312" i="10"/>
  <c r="M313" i="10"/>
  <c r="M314" i="10"/>
  <c r="M315" i="10"/>
  <c r="M316" i="10"/>
  <c r="M317" i="10"/>
  <c r="M318" i="10"/>
  <c r="M319" i="10"/>
  <c r="M320" i="10"/>
  <c r="M321" i="10"/>
  <c r="M322" i="10"/>
  <c r="M323" i="10"/>
  <c r="M324" i="10"/>
  <c r="M325" i="10"/>
  <c r="M326" i="10"/>
  <c r="M327" i="10"/>
  <c r="M328" i="10"/>
  <c r="M329" i="10"/>
  <c r="M330" i="10"/>
  <c r="M331" i="10"/>
  <c r="M332" i="10"/>
  <c r="M333" i="10"/>
  <c r="M334" i="10"/>
  <c r="M335" i="10"/>
  <c r="M336" i="10"/>
  <c r="M337" i="10"/>
  <c r="M2" i="10"/>
  <c r="C2" i="11" s="1"/>
  <c r="M3" i="1"/>
  <c r="L141" i="11"/>
  <c r="O141" i="11" s="1"/>
  <c r="K141" i="11"/>
  <c r="N141" i="11" s="1"/>
  <c r="J141" i="11"/>
  <c r="P141" i="11" s="1"/>
  <c r="I141" i="11"/>
  <c r="H141" i="11"/>
  <c r="M141" i="11" s="1"/>
  <c r="G141" i="11"/>
  <c r="F141" i="11"/>
  <c r="E141" i="11"/>
  <c r="D141" i="11"/>
  <c r="L140" i="11"/>
  <c r="O140" i="11" s="1"/>
  <c r="K140" i="11"/>
  <c r="N140" i="11" s="1"/>
  <c r="J140" i="11"/>
  <c r="P140" i="11" s="1"/>
  <c r="I140" i="11"/>
  <c r="H140" i="11"/>
  <c r="M140" i="11" s="1"/>
  <c r="G140" i="11"/>
  <c r="F140" i="11"/>
  <c r="E140" i="11"/>
  <c r="D140" i="11"/>
  <c r="P139" i="11"/>
  <c r="L139" i="11"/>
  <c r="K139" i="11"/>
  <c r="N139" i="11" s="1"/>
  <c r="J139" i="11"/>
  <c r="I139" i="11"/>
  <c r="H139" i="11"/>
  <c r="M139" i="11" s="1"/>
  <c r="G139" i="11"/>
  <c r="F139" i="11"/>
  <c r="E139" i="11"/>
  <c r="D139" i="11"/>
  <c r="O139" i="11" s="1"/>
  <c r="N138" i="11"/>
  <c r="L138" i="11"/>
  <c r="K138" i="11"/>
  <c r="J138" i="11"/>
  <c r="P138" i="11" s="1"/>
  <c r="I138" i="11"/>
  <c r="H138" i="11"/>
  <c r="M138" i="11" s="1"/>
  <c r="G138" i="11"/>
  <c r="F138" i="11"/>
  <c r="E138" i="11"/>
  <c r="D138" i="11"/>
  <c r="O138" i="11" s="1"/>
  <c r="L137" i="11"/>
  <c r="O137" i="11" s="1"/>
  <c r="K137" i="11"/>
  <c r="N137" i="11" s="1"/>
  <c r="J137" i="11"/>
  <c r="P137" i="11" s="1"/>
  <c r="I137" i="11"/>
  <c r="H137" i="11"/>
  <c r="M137" i="11" s="1"/>
  <c r="G137" i="11"/>
  <c r="F137" i="11"/>
  <c r="E137" i="11"/>
  <c r="D137" i="11"/>
  <c r="L136" i="11"/>
  <c r="O136" i="11" s="1"/>
  <c r="K136" i="11"/>
  <c r="N136" i="11" s="1"/>
  <c r="J136" i="11"/>
  <c r="P136" i="11" s="1"/>
  <c r="I136" i="11"/>
  <c r="H136" i="11"/>
  <c r="M136" i="11" s="1"/>
  <c r="G136" i="11"/>
  <c r="F136" i="11"/>
  <c r="E136" i="11"/>
  <c r="D136" i="11"/>
  <c r="P135" i="11"/>
  <c r="L135" i="11"/>
  <c r="K135" i="11"/>
  <c r="N135" i="11" s="1"/>
  <c r="J135" i="11"/>
  <c r="I135" i="11"/>
  <c r="H135" i="11"/>
  <c r="M135" i="11" s="1"/>
  <c r="G135" i="11"/>
  <c r="F135" i="11"/>
  <c r="E135" i="11"/>
  <c r="D135" i="11"/>
  <c r="O135" i="11" s="1"/>
  <c r="N134" i="11"/>
  <c r="L134" i="11"/>
  <c r="K134" i="11"/>
  <c r="J134" i="11"/>
  <c r="P134" i="11" s="1"/>
  <c r="I134" i="11"/>
  <c r="H134" i="11"/>
  <c r="M134" i="11" s="1"/>
  <c r="G134" i="11"/>
  <c r="F134" i="11"/>
  <c r="E134" i="11"/>
  <c r="D134" i="11"/>
  <c r="O134" i="11" s="1"/>
  <c r="L133" i="11"/>
  <c r="O133" i="11" s="1"/>
  <c r="K133" i="11"/>
  <c r="N133" i="11" s="1"/>
  <c r="J133" i="11"/>
  <c r="P133" i="11" s="1"/>
  <c r="I133" i="11"/>
  <c r="H133" i="11"/>
  <c r="M133" i="11" s="1"/>
  <c r="G133" i="11"/>
  <c r="F133" i="11"/>
  <c r="E133" i="11"/>
  <c r="D133" i="11"/>
  <c r="L132" i="11"/>
  <c r="O132" i="11" s="1"/>
  <c r="K132" i="11"/>
  <c r="N132" i="11" s="1"/>
  <c r="J132" i="11"/>
  <c r="P132" i="11" s="1"/>
  <c r="I132" i="11"/>
  <c r="H132" i="11"/>
  <c r="M132" i="11" s="1"/>
  <c r="G132" i="11"/>
  <c r="F132" i="11"/>
  <c r="E132" i="11"/>
  <c r="D132" i="11"/>
  <c r="P131" i="11"/>
  <c r="L131" i="11"/>
  <c r="K131" i="11"/>
  <c r="N131" i="11" s="1"/>
  <c r="J131" i="11"/>
  <c r="I131" i="11"/>
  <c r="H131" i="11"/>
  <c r="M131" i="11" s="1"/>
  <c r="G131" i="11"/>
  <c r="F131" i="11"/>
  <c r="E131" i="11"/>
  <c r="D131" i="11"/>
  <c r="O131" i="11" s="1"/>
  <c r="N130" i="11"/>
  <c r="L130" i="11"/>
  <c r="K130" i="11"/>
  <c r="J130" i="11"/>
  <c r="P130" i="11" s="1"/>
  <c r="I130" i="11"/>
  <c r="H130" i="11"/>
  <c r="M130" i="11" s="1"/>
  <c r="G130" i="11"/>
  <c r="F130" i="11"/>
  <c r="E130" i="11"/>
  <c r="D130" i="11"/>
  <c r="O130" i="11" s="1"/>
  <c r="L129" i="11"/>
  <c r="O129" i="11" s="1"/>
  <c r="K129" i="11"/>
  <c r="N129" i="11" s="1"/>
  <c r="J129" i="11"/>
  <c r="P129" i="11" s="1"/>
  <c r="I129" i="11"/>
  <c r="H129" i="11"/>
  <c r="M129" i="11" s="1"/>
  <c r="G129" i="11"/>
  <c r="F129" i="11"/>
  <c r="E129" i="11"/>
  <c r="D129" i="11"/>
  <c r="L128" i="11"/>
  <c r="O128" i="11" s="1"/>
  <c r="K128" i="11"/>
  <c r="N128" i="11" s="1"/>
  <c r="J128" i="11"/>
  <c r="P128" i="11" s="1"/>
  <c r="I128" i="11"/>
  <c r="H128" i="11"/>
  <c r="M128" i="11" s="1"/>
  <c r="G128" i="11"/>
  <c r="F128" i="11"/>
  <c r="E128" i="11"/>
  <c r="D128" i="11"/>
  <c r="P127" i="11"/>
  <c r="L127" i="11"/>
  <c r="K127" i="11"/>
  <c r="N127" i="11" s="1"/>
  <c r="J127" i="11"/>
  <c r="I127" i="11"/>
  <c r="H127" i="11"/>
  <c r="M127" i="11" s="1"/>
  <c r="G127" i="11"/>
  <c r="F127" i="11"/>
  <c r="E127" i="11"/>
  <c r="D127" i="11"/>
  <c r="O127" i="11" s="1"/>
  <c r="N126" i="11"/>
  <c r="L126" i="11"/>
  <c r="K126" i="11"/>
  <c r="J126" i="11"/>
  <c r="P126" i="11" s="1"/>
  <c r="I126" i="11"/>
  <c r="H126" i="11"/>
  <c r="M126" i="11" s="1"/>
  <c r="G126" i="11"/>
  <c r="F126" i="11"/>
  <c r="E126" i="11"/>
  <c r="D126" i="11"/>
  <c r="O126" i="11" s="1"/>
  <c r="L125" i="11"/>
  <c r="O125" i="11" s="1"/>
  <c r="K125" i="11"/>
  <c r="N125" i="11" s="1"/>
  <c r="J125" i="11"/>
  <c r="P125" i="11" s="1"/>
  <c r="I125" i="11"/>
  <c r="H125" i="11"/>
  <c r="M125" i="11" s="1"/>
  <c r="G125" i="11"/>
  <c r="F125" i="11"/>
  <c r="E125" i="11"/>
  <c r="D125" i="11"/>
  <c r="L124" i="11"/>
  <c r="O124" i="11" s="1"/>
  <c r="K124" i="11"/>
  <c r="N124" i="11" s="1"/>
  <c r="J124" i="11"/>
  <c r="P124" i="11" s="1"/>
  <c r="I124" i="11"/>
  <c r="H124" i="11"/>
  <c r="M124" i="11" s="1"/>
  <c r="G124" i="11"/>
  <c r="F124" i="11"/>
  <c r="E124" i="11"/>
  <c r="D124" i="11"/>
  <c r="P123" i="11"/>
  <c r="L123" i="11"/>
  <c r="K123" i="11"/>
  <c r="N123" i="11" s="1"/>
  <c r="J123" i="11"/>
  <c r="I123" i="11"/>
  <c r="H123" i="11"/>
  <c r="M123" i="11" s="1"/>
  <c r="G123" i="11"/>
  <c r="F123" i="11"/>
  <c r="E123" i="11"/>
  <c r="D123" i="11"/>
  <c r="O123" i="11" s="1"/>
  <c r="N122" i="11"/>
  <c r="L122" i="11"/>
  <c r="O122" i="11" s="1"/>
  <c r="K122" i="11"/>
  <c r="J122" i="11"/>
  <c r="P122" i="11" s="1"/>
  <c r="I122" i="11"/>
  <c r="H122" i="11"/>
  <c r="M122" i="11" s="1"/>
  <c r="G122" i="11"/>
  <c r="F122" i="11"/>
  <c r="E122" i="11"/>
  <c r="D122" i="11"/>
  <c r="L121" i="11"/>
  <c r="O121" i="11" s="1"/>
  <c r="K121" i="11"/>
  <c r="N121" i="11" s="1"/>
  <c r="J121" i="11"/>
  <c r="P121" i="11" s="1"/>
  <c r="I121" i="11"/>
  <c r="H121" i="11"/>
  <c r="M121" i="11" s="1"/>
  <c r="G121" i="11"/>
  <c r="F121" i="11"/>
  <c r="E121" i="11"/>
  <c r="D121" i="11"/>
  <c r="L120" i="11"/>
  <c r="O120" i="11" s="1"/>
  <c r="K120" i="11"/>
  <c r="N120" i="11" s="1"/>
  <c r="J120" i="11"/>
  <c r="P120" i="11" s="1"/>
  <c r="I120" i="11"/>
  <c r="H120" i="11"/>
  <c r="M120" i="11" s="1"/>
  <c r="G120" i="11"/>
  <c r="F120" i="11"/>
  <c r="E120" i="11"/>
  <c r="D120" i="11"/>
  <c r="P119" i="11"/>
  <c r="L119" i="11"/>
  <c r="K119" i="11"/>
  <c r="N119" i="11" s="1"/>
  <c r="J119" i="11"/>
  <c r="I119" i="11"/>
  <c r="H119" i="11"/>
  <c r="M119" i="11" s="1"/>
  <c r="G119" i="11"/>
  <c r="F119" i="11"/>
  <c r="E119" i="11"/>
  <c r="D119" i="11"/>
  <c r="O119" i="11" s="1"/>
  <c r="N118" i="11"/>
  <c r="L118" i="11"/>
  <c r="O118" i="11" s="1"/>
  <c r="K118" i="11"/>
  <c r="J118" i="11"/>
  <c r="P118" i="11" s="1"/>
  <c r="I118" i="11"/>
  <c r="H118" i="11"/>
  <c r="M118" i="11" s="1"/>
  <c r="G118" i="11"/>
  <c r="F118" i="11"/>
  <c r="E118" i="11"/>
  <c r="D118" i="11"/>
  <c r="L117" i="11"/>
  <c r="O117" i="11" s="1"/>
  <c r="K117" i="11"/>
  <c r="N117" i="11" s="1"/>
  <c r="J117" i="11"/>
  <c r="P117" i="11" s="1"/>
  <c r="I117" i="11"/>
  <c r="H117" i="11"/>
  <c r="M117" i="11" s="1"/>
  <c r="G117" i="11"/>
  <c r="F117" i="11"/>
  <c r="E117" i="11"/>
  <c r="D117" i="11"/>
  <c r="L116" i="11"/>
  <c r="O116" i="11" s="1"/>
  <c r="K116" i="11"/>
  <c r="N116" i="11" s="1"/>
  <c r="J116" i="11"/>
  <c r="P116" i="11" s="1"/>
  <c r="I116" i="11"/>
  <c r="H116" i="11"/>
  <c r="M116" i="11" s="1"/>
  <c r="G116" i="11"/>
  <c r="F116" i="11"/>
  <c r="E116" i="11"/>
  <c r="D116" i="11"/>
  <c r="P115" i="11"/>
  <c r="L115" i="11"/>
  <c r="K115" i="11"/>
  <c r="J115" i="11"/>
  <c r="I115" i="11"/>
  <c r="H115" i="11"/>
  <c r="M115" i="11" s="1"/>
  <c r="G115" i="11"/>
  <c r="F115" i="11"/>
  <c r="E115" i="11"/>
  <c r="D115" i="11"/>
  <c r="O115" i="11" s="1"/>
  <c r="N114" i="11"/>
  <c r="L114" i="11"/>
  <c r="O114" i="11" s="1"/>
  <c r="K114" i="11"/>
  <c r="J114" i="11"/>
  <c r="P114" i="11" s="1"/>
  <c r="I114" i="11"/>
  <c r="H114" i="11"/>
  <c r="M114" i="11" s="1"/>
  <c r="G114" i="11"/>
  <c r="F114" i="11"/>
  <c r="E114" i="11"/>
  <c r="D114" i="11"/>
  <c r="L113" i="11"/>
  <c r="O113" i="11" s="1"/>
  <c r="K113" i="11"/>
  <c r="N113" i="11" s="1"/>
  <c r="J113" i="11"/>
  <c r="P113" i="11" s="1"/>
  <c r="I113" i="11"/>
  <c r="H113" i="11"/>
  <c r="M113" i="11" s="1"/>
  <c r="G113" i="11"/>
  <c r="F113" i="11"/>
  <c r="E113" i="11"/>
  <c r="D113" i="11"/>
  <c r="L112" i="11"/>
  <c r="O112" i="11" s="1"/>
  <c r="K112" i="11"/>
  <c r="N112" i="11" s="1"/>
  <c r="J112" i="11"/>
  <c r="P112" i="11" s="1"/>
  <c r="I112" i="11"/>
  <c r="H112" i="11"/>
  <c r="M112" i="11" s="1"/>
  <c r="G112" i="11"/>
  <c r="F112" i="11"/>
  <c r="E112" i="11"/>
  <c r="D112" i="11"/>
  <c r="P111" i="11"/>
  <c r="L111" i="11"/>
  <c r="K111" i="11"/>
  <c r="J111" i="11"/>
  <c r="I111" i="11"/>
  <c r="H111" i="11"/>
  <c r="M111" i="11" s="1"/>
  <c r="G111" i="11"/>
  <c r="F111" i="11"/>
  <c r="E111" i="11"/>
  <c r="D111" i="11"/>
  <c r="O111" i="11" s="1"/>
  <c r="N110" i="11"/>
  <c r="L110" i="11"/>
  <c r="O110" i="11" s="1"/>
  <c r="K110" i="11"/>
  <c r="J110" i="11"/>
  <c r="P110" i="11" s="1"/>
  <c r="I110" i="11"/>
  <c r="H110" i="11"/>
  <c r="M110" i="11" s="1"/>
  <c r="G110" i="11"/>
  <c r="F110" i="11"/>
  <c r="E110" i="11"/>
  <c r="D110" i="11"/>
  <c r="L109" i="11"/>
  <c r="O109" i="11" s="1"/>
  <c r="K109" i="11"/>
  <c r="N109" i="11" s="1"/>
  <c r="J109" i="11"/>
  <c r="P109" i="11" s="1"/>
  <c r="I109" i="11"/>
  <c r="H109" i="11"/>
  <c r="M109" i="11" s="1"/>
  <c r="G109" i="11"/>
  <c r="F109" i="11"/>
  <c r="E109" i="11"/>
  <c r="D109" i="11"/>
  <c r="L108" i="11"/>
  <c r="O108" i="11" s="1"/>
  <c r="K108" i="11"/>
  <c r="N108" i="11" s="1"/>
  <c r="J108" i="11"/>
  <c r="P108" i="11" s="1"/>
  <c r="I108" i="11"/>
  <c r="H108" i="11"/>
  <c r="M108" i="11" s="1"/>
  <c r="G108" i="11"/>
  <c r="F108" i="11"/>
  <c r="E108" i="11"/>
  <c r="D108" i="11"/>
  <c r="P107" i="11"/>
  <c r="L107" i="11"/>
  <c r="K107" i="11"/>
  <c r="J107" i="11"/>
  <c r="I107" i="11"/>
  <c r="H107" i="11"/>
  <c r="M107" i="11" s="1"/>
  <c r="G107" i="11"/>
  <c r="F107" i="11"/>
  <c r="E107" i="11"/>
  <c r="D107" i="11"/>
  <c r="O107" i="11" s="1"/>
  <c r="N106" i="11"/>
  <c r="L106" i="11"/>
  <c r="O106" i="11" s="1"/>
  <c r="K106" i="11"/>
  <c r="J106" i="11"/>
  <c r="P106" i="11" s="1"/>
  <c r="I106" i="11"/>
  <c r="H106" i="11"/>
  <c r="M106" i="11" s="1"/>
  <c r="G106" i="11"/>
  <c r="F106" i="11"/>
  <c r="E106" i="11"/>
  <c r="D106" i="11"/>
  <c r="L105" i="11"/>
  <c r="O105" i="11" s="1"/>
  <c r="K105" i="11"/>
  <c r="N105" i="11" s="1"/>
  <c r="J105" i="11"/>
  <c r="P105" i="11" s="1"/>
  <c r="I105" i="11"/>
  <c r="H105" i="11"/>
  <c r="M105" i="11" s="1"/>
  <c r="G105" i="11"/>
  <c r="F105" i="11"/>
  <c r="E105" i="11"/>
  <c r="D105" i="11"/>
  <c r="L104" i="11"/>
  <c r="O104" i="11" s="1"/>
  <c r="K104" i="11"/>
  <c r="N104" i="11" s="1"/>
  <c r="J104" i="11"/>
  <c r="P104" i="11" s="1"/>
  <c r="I104" i="11"/>
  <c r="H104" i="11"/>
  <c r="M104" i="11" s="1"/>
  <c r="G104" i="11"/>
  <c r="F104" i="11"/>
  <c r="E104" i="11"/>
  <c r="D104" i="11"/>
  <c r="P103" i="11"/>
  <c r="L103" i="11"/>
  <c r="K103" i="11"/>
  <c r="N103" i="11" s="1"/>
  <c r="J103" i="11"/>
  <c r="I103" i="11"/>
  <c r="H103" i="11"/>
  <c r="M103" i="11" s="1"/>
  <c r="G103" i="11"/>
  <c r="F103" i="11"/>
  <c r="E103" i="11"/>
  <c r="D103" i="11"/>
  <c r="O103" i="11" s="1"/>
  <c r="N102" i="11"/>
  <c r="L102" i="11"/>
  <c r="O102" i="11" s="1"/>
  <c r="K102" i="11"/>
  <c r="J102" i="11"/>
  <c r="P102" i="11" s="1"/>
  <c r="I102" i="11"/>
  <c r="H102" i="11"/>
  <c r="M102" i="11" s="1"/>
  <c r="G102" i="11"/>
  <c r="F102" i="11"/>
  <c r="E102" i="11"/>
  <c r="D102" i="11"/>
  <c r="L101" i="11"/>
  <c r="O101" i="11" s="1"/>
  <c r="K101" i="11"/>
  <c r="N101" i="11" s="1"/>
  <c r="J101" i="11"/>
  <c r="P101" i="11" s="1"/>
  <c r="I101" i="11"/>
  <c r="H101" i="11"/>
  <c r="M101" i="11" s="1"/>
  <c r="G101" i="11"/>
  <c r="F101" i="11"/>
  <c r="E101" i="11"/>
  <c r="D101" i="11"/>
  <c r="L100" i="11"/>
  <c r="O100" i="11" s="1"/>
  <c r="K100" i="11"/>
  <c r="N100" i="11" s="1"/>
  <c r="J100" i="11"/>
  <c r="P100" i="11" s="1"/>
  <c r="I100" i="11"/>
  <c r="H100" i="11"/>
  <c r="M100" i="11" s="1"/>
  <c r="G100" i="11"/>
  <c r="F100" i="11"/>
  <c r="E100" i="11"/>
  <c r="D100" i="11"/>
  <c r="P99" i="11"/>
  <c r="L99" i="11"/>
  <c r="K99" i="11"/>
  <c r="J99" i="11"/>
  <c r="I99" i="11"/>
  <c r="H99" i="11"/>
  <c r="M99" i="11" s="1"/>
  <c r="G99" i="11"/>
  <c r="F99" i="11"/>
  <c r="E99" i="11"/>
  <c r="D99" i="11"/>
  <c r="O99" i="11" s="1"/>
  <c r="N98" i="11"/>
  <c r="L98" i="11"/>
  <c r="O98" i="11" s="1"/>
  <c r="K98" i="11"/>
  <c r="J98" i="11"/>
  <c r="P98" i="11" s="1"/>
  <c r="I98" i="11"/>
  <c r="H98" i="11"/>
  <c r="M98" i="11" s="1"/>
  <c r="G98" i="11"/>
  <c r="F98" i="11"/>
  <c r="E98" i="11"/>
  <c r="D98" i="11"/>
  <c r="L97" i="11"/>
  <c r="O97" i="11" s="1"/>
  <c r="K97" i="11"/>
  <c r="N97" i="11" s="1"/>
  <c r="J97" i="11"/>
  <c r="P97" i="11" s="1"/>
  <c r="I97" i="11"/>
  <c r="H97" i="11"/>
  <c r="M97" i="11" s="1"/>
  <c r="G97" i="11"/>
  <c r="F97" i="11"/>
  <c r="E97" i="11"/>
  <c r="D97" i="11"/>
  <c r="L96" i="11"/>
  <c r="O96" i="11" s="1"/>
  <c r="K96" i="11"/>
  <c r="N96" i="11" s="1"/>
  <c r="J96" i="11"/>
  <c r="P96" i="11" s="1"/>
  <c r="I96" i="11"/>
  <c r="H96" i="11"/>
  <c r="M96" i="11" s="1"/>
  <c r="G96" i="11"/>
  <c r="F96" i="11"/>
  <c r="E96" i="11"/>
  <c r="D96" i="11"/>
  <c r="P95" i="11"/>
  <c r="L95" i="11"/>
  <c r="K95" i="11"/>
  <c r="J95" i="11"/>
  <c r="I95" i="11"/>
  <c r="H95" i="11"/>
  <c r="M95" i="11" s="1"/>
  <c r="G95" i="11"/>
  <c r="F95" i="11"/>
  <c r="E95" i="11"/>
  <c r="D95" i="11"/>
  <c r="O95" i="11" s="1"/>
  <c r="N94" i="11"/>
  <c r="L94" i="11"/>
  <c r="O94" i="11" s="1"/>
  <c r="K94" i="11"/>
  <c r="J94" i="11"/>
  <c r="P94" i="11" s="1"/>
  <c r="I94" i="11"/>
  <c r="H94" i="11"/>
  <c r="M94" i="11" s="1"/>
  <c r="G94" i="11"/>
  <c r="F94" i="11"/>
  <c r="E94" i="11"/>
  <c r="D94" i="11"/>
  <c r="L93" i="11"/>
  <c r="O93" i="11" s="1"/>
  <c r="K93" i="11"/>
  <c r="N93" i="11" s="1"/>
  <c r="J93" i="11"/>
  <c r="P93" i="11" s="1"/>
  <c r="I93" i="11"/>
  <c r="H93" i="11"/>
  <c r="M93" i="11" s="1"/>
  <c r="G93" i="11"/>
  <c r="F93" i="11"/>
  <c r="E93" i="11"/>
  <c r="D93" i="11"/>
  <c r="L92" i="11"/>
  <c r="O92" i="11" s="1"/>
  <c r="K92" i="11"/>
  <c r="N92" i="11" s="1"/>
  <c r="J92" i="11"/>
  <c r="P92" i="11" s="1"/>
  <c r="I92" i="11"/>
  <c r="H92" i="11"/>
  <c r="M92" i="11" s="1"/>
  <c r="G92" i="11"/>
  <c r="F92" i="11"/>
  <c r="E92" i="11"/>
  <c r="D92" i="11"/>
  <c r="P91" i="11"/>
  <c r="L91" i="11"/>
  <c r="K91" i="11"/>
  <c r="J91" i="11"/>
  <c r="I91" i="11"/>
  <c r="H91" i="11"/>
  <c r="M91" i="11" s="1"/>
  <c r="G91" i="11"/>
  <c r="F91" i="11"/>
  <c r="E91" i="11"/>
  <c r="D91" i="11"/>
  <c r="O91" i="11" s="1"/>
  <c r="N90" i="11"/>
  <c r="L90" i="11"/>
  <c r="O90" i="11" s="1"/>
  <c r="K90" i="11"/>
  <c r="J90" i="11"/>
  <c r="P90" i="11" s="1"/>
  <c r="I90" i="11"/>
  <c r="H90" i="11"/>
  <c r="M90" i="11" s="1"/>
  <c r="G90" i="11"/>
  <c r="F90" i="11"/>
  <c r="E90" i="11"/>
  <c r="D90" i="11"/>
  <c r="L89" i="11"/>
  <c r="O89" i="11" s="1"/>
  <c r="K89" i="11"/>
  <c r="N89" i="11" s="1"/>
  <c r="J89" i="11"/>
  <c r="P89" i="11" s="1"/>
  <c r="I89" i="11"/>
  <c r="H89" i="11"/>
  <c r="M89" i="11" s="1"/>
  <c r="G89" i="11"/>
  <c r="F89" i="11"/>
  <c r="E89" i="11"/>
  <c r="D89" i="11"/>
  <c r="L88" i="11"/>
  <c r="O88" i="11" s="1"/>
  <c r="K88" i="11"/>
  <c r="N88" i="11" s="1"/>
  <c r="J88" i="11"/>
  <c r="P88" i="11" s="1"/>
  <c r="I88" i="11"/>
  <c r="H88" i="11"/>
  <c r="M88" i="11" s="1"/>
  <c r="G88" i="11"/>
  <c r="F88" i="11"/>
  <c r="E88" i="11"/>
  <c r="D88" i="11"/>
  <c r="P87" i="11"/>
  <c r="L87" i="11"/>
  <c r="K87" i="11"/>
  <c r="N87" i="11" s="1"/>
  <c r="J87" i="11"/>
  <c r="I87" i="11"/>
  <c r="H87" i="11"/>
  <c r="M87" i="11" s="1"/>
  <c r="G87" i="11"/>
  <c r="F87" i="11"/>
  <c r="E87" i="11"/>
  <c r="D87" i="11"/>
  <c r="O87" i="11" s="1"/>
  <c r="N86" i="11"/>
  <c r="L86" i="11"/>
  <c r="O86" i="11" s="1"/>
  <c r="K86" i="11"/>
  <c r="J86" i="11"/>
  <c r="P86" i="11" s="1"/>
  <c r="I86" i="11"/>
  <c r="H86" i="11"/>
  <c r="M86" i="11" s="1"/>
  <c r="G86" i="11"/>
  <c r="F86" i="11"/>
  <c r="E86" i="11"/>
  <c r="D86" i="11"/>
  <c r="L85" i="11"/>
  <c r="O85" i="11" s="1"/>
  <c r="K85" i="11"/>
  <c r="N85" i="11" s="1"/>
  <c r="J85" i="11"/>
  <c r="P85" i="11" s="1"/>
  <c r="I85" i="11"/>
  <c r="H85" i="11"/>
  <c r="M85" i="11" s="1"/>
  <c r="G85" i="11"/>
  <c r="F85" i="11"/>
  <c r="E85" i="11"/>
  <c r="D85" i="11"/>
  <c r="L84" i="11"/>
  <c r="O84" i="11" s="1"/>
  <c r="K84" i="11"/>
  <c r="N84" i="11" s="1"/>
  <c r="J84" i="11"/>
  <c r="P84" i="11" s="1"/>
  <c r="I84" i="11"/>
  <c r="H84" i="11"/>
  <c r="M84" i="11" s="1"/>
  <c r="G84" i="11"/>
  <c r="F84" i="11"/>
  <c r="E84" i="11"/>
  <c r="D84" i="11"/>
  <c r="P83" i="11"/>
  <c r="L83" i="11"/>
  <c r="K83" i="11"/>
  <c r="J83" i="11"/>
  <c r="I83" i="11"/>
  <c r="H83" i="11"/>
  <c r="M83" i="11" s="1"/>
  <c r="G83" i="11"/>
  <c r="F83" i="11"/>
  <c r="E83" i="11"/>
  <c r="D83" i="11"/>
  <c r="O83" i="11" s="1"/>
  <c r="N82" i="11"/>
  <c r="L82" i="11"/>
  <c r="O82" i="11" s="1"/>
  <c r="K82" i="11"/>
  <c r="J82" i="11"/>
  <c r="P82" i="11" s="1"/>
  <c r="I82" i="11"/>
  <c r="H82" i="11"/>
  <c r="M82" i="11" s="1"/>
  <c r="G82" i="11"/>
  <c r="F82" i="11"/>
  <c r="E82" i="11"/>
  <c r="D82" i="11"/>
  <c r="L81" i="11"/>
  <c r="O81" i="11" s="1"/>
  <c r="K81" i="11"/>
  <c r="N81" i="11" s="1"/>
  <c r="J81" i="11"/>
  <c r="P81" i="11" s="1"/>
  <c r="I81" i="11"/>
  <c r="H81" i="11"/>
  <c r="M81" i="11" s="1"/>
  <c r="G81" i="11"/>
  <c r="F81" i="11"/>
  <c r="E81" i="11"/>
  <c r="D81" i="11"/>
  <c r="L80" i="11"/>
  <c r="O80" i="11" s="1"/>
  <c r="K80" i="11"/>
  <c r="N80" i="11" s="1"/>
  <c r="J80" i="11"/>
  <c r="P80" i="11" s="1"/>
  <c r="I80" i="11"/>
  <c r="H80" i="11"/>
  <c r="M80" i="11" s="1"/>
  <c r="G80" i="11"/>
  <c r="F80" i="11"/>
  <c r="E80" i="11"/>
  <c r="D80" i="11"/>
  <c r="P79" i="11"/>
  <c r="L79" i="11"/>
  <c r="K79" i="11"/>
  <c r="J79" i="11"/>
  <c r="I79" i="11"/>
  <c r="H79" i="11"/>
  <c r="M79" i="11" s="1"/>
  <c r="G79" i="11"/>
  <c r="F79" i="11"/>
  <c r="E79" i="11"/>
  <c r="D79" i="11"/>
  <c r="O79" i="11" s="1"/>
  <c r="N78" i="11"/>
  <c r="L78" i="11"/>
  <c r="O78" i="11" s="1"/>
  <c r="K78" i="11"/>
  <c r="J78" i="11"/>
  <c r="P78" i="11" s="1"/>
  <c r="I78" i="11"/>
  <c r="H78" i="11"/>
  <c r="M78" i="11" s="1"/>
  <c r="G78" i="11"/>
  <c r="F78" i="11"/>
  <c r="E78" i="11"/>
  <c r="D78" i="11"/>
  <c r="L77" i="11"/>
  <c r="O77" i="11" s="1"/>
  <c r="K77" i="11"/>
  <c r="N77" i="11" s="1"/>
  <c r="J77" i="11"/>
  <c r="P77" i="11" s="1"/>
  <c r="I77" i="11"/>
  <c r="H77" i="11"/>
  <c r="M77" i="11" s="1"/>
  <c r="G77" i="11"/>
  <c r="F77" i="11"/>
  <c r="E77" i="11"/>
  <c r="D77" i="11"/>
  <c r="L76" i="11"/>
  <c r="O76" i="11" s="1"/>
  <c r="K76" i="11"/>
  <c r="N76" i="11" s="1"/>
  <c r="J76" i="11"/>
  <c r="P76" i="11" s="1"/>
  <c r="I76" i="11"/>
  <c r="H76" i="11"/>
  <c r="M76" i="11" s="1"/>
  <c r="G76" i="11"/>
  <c r="F76" i="11"/>
  <c r="E76" i="11"/>
  <c r="D76" i="11"/>
  <c r="P75" i="11"/>
  <c r="L75" i="11"/>
  <c r="K75" i="11"/>
  <c r="J75" i="11"/>
  <c r="I75" i="11"/>
  <c r="H75" i="11"/>
  <c r="M75" i="11" s="1"/>
  <c r="G75" i="11"/>
  <c r="F75" i="11"/>
  <c r="E75" i="11"/>
  <c r="D75" i="11"/>
  <c r="O75" i="11" s="1"/>
  <c r="N74" i="11"/>
  <c r="L74" i="11"/>
  <c r="O74" i="11" s="1"/>
  <c r="K74" i="11"/>
  <c r="J74" i="11"/>
  <c r="P74" i="11" s="1"/>
  <c r="I74" i="11"/>
  <c r="H74" i="11"/>
  <c r="M74" i="11" s="1"/>
  <c r="G74" i="11"/>
  <c r="F74" i="11"/>
  <c r="E74" i="11"/>
  <c r="D74" i="11"/>
  <c r="L73" i="11"/>
  <c r="O73" i="11" s="1"/>
  <c r="K73" i="11"/>
  <c r="N73" i="11" s="1"/>
  <c r="J73" i="11"/>
  <c r="P73" i="11" s="1"/>
  <c r="I73" i="11"/>
  <c r="H73" i="11"/>
  <c r="M73" i="11" s="1"/>
  <c r="G73" i="11"/>
  <c r="F73" i="11"/>
  <c r="E73" i="11"/>
  <c r="D73" i="11"/>
  <c r="L72" i="11"/>
  <c r="O72" i="11" s="1"/>
  <c r="K72" i="11"/>
  <c r="N72" i="11" s="1"/>
  <c r="J72" i="11"/>
  <c r="P72" i="11" s="1"/>
  <c r="I72" i="11"/>
  <c r="H72" i="11"/>
  <c r="M72" i="11" s="1"/>
  <c r="G72" i="11"/>
  <c r="F72" i="11"/>
  <c r="E72" i="11"/>
  <c r="D72" i="11"/>
  <c r="P71" i="11"/>
  <c r="L71" i="11"/>
  <c r="K71" i="11"/>
  <c r="N71" i="11" s="1"/>
  <c r="J71" i="11"/>
  <c r="I71" i="11"/>
  <c r="H71" i="11"/>
  <c r="M71" i="11" s="1"/>
  <c r="G71" i="11"/>
  <c r="F71" i="11"/>
  <c r="E71" i="11"/>
  <c r="D71" i="11"/>
  <c r="O71" i="11" s="1"/>
  <c r="N70" i="11"/>
  <c r="L70" i="11"/>
  <c r="O70" i="11" s="1"/>
  <c r="K70" i="11"/>
  <c r="J70" i="11"/>
  <c r="P70" i="11" s="1"/>
  <c r="I70" i="11"/>
  <c r="H70" i="11"/>
  <c r="M70" i="11" s="1"/>
  <c r="G70" i="11"/>
  <c r="F70" i="11"/>
  <c r="E70" i="11"/>
  <c r="D70" i="11"/>
  <c r="L69" i="11"/>
  <c r="O69" i="11" s="1"/>
  <c r="K69" i="11"/>
  <c r="N69" i="11" s="1"/>
  <c r="J69" i="11"/>
  <c r="P69" i="11" s="1"/>
  <c r="I69" i="11"/>
  <c r="H69" i="11"/>
  <c r="M69" i="11" s="1"/>
  <c r="G69" i="11"/>
  <c r="F69" i="11"/>
  <c r="E69" i="11"/>
  <c r="D69" i="11"/>
  <c r="L68" i="11"/>
  <c r="O68" i="11" s="1"/>
  <c r="K68" i="11"/>
  <c r="N68" i="11" s="1"/>
  <c r="J68" i="11"/>
  <c r="P68" i="11" s="1"/>
  <c r="I68" i="11"/>
  <c r="H68" i="11"/>
  <c r="M68" i="11" s="1"/>
  <c r="G68" i="11"/>
  <c r="F68" i="11"/>
  <c r="E68" i="11"/>
  <c r="D68" i="11"/>
  <c r="P67" i="11"/>
  <c r="L67" i="11"/>
  <c r="K67" i="11"/>
  <c r="N67" i="11" s="1"/>
  <c r="J67" i="11"/>
  <c r="I67" i="11"/>
  <c r="H67" i="11"/>
  <c r="M67" i="11" s="1"/>
  <c r="G67" i="11"/>
  <c r="F67" i="11"/>
  <c r="E67" i="11"/>
  <c r="D67" i="11"/>
  <c r="O67" i="11" s="1"/>
  <c r="N66" i="11"/>
  <c r="L66" i="11"/>
  <c r="O66" i="11" s="1"/>
  <c r="K66" i="11"/>
  <c r="J66" i="11"/>
  <c r="P66" i="11" s="1"/>
  <c r="I66" i="11"/>
  <c r="H66" i="11"/>
  <c r="M66" i="11" s="1"/>
  <c r="G66" i="11"/>
  <c r="F66" i="11"/>
  <c r="E66" i="11"/>
  <c r="D66" i="11"/>
  <c r="L65" i="11"/>
  <c r="O65" i="11" s="1"/>
  <c r="K65" i="11"/>
  <c r="N65" i="11" s="1"/>
  <c r="J65" i="11"/>
  <c r="P65" i="11" s="1"/>
  <c r="I65" i="11"/>
  <c r="H65" i="11"/>
  <c r="M65" i="11" s="1"/>
  <c r="G65" i="11"/>
  <c r="F65" i="11"/>
  <c r="E65" i="11"/>
  <c r="D65" i="11"/>
  <c r="L64" i="11"/>
  <c r="O64" i="11" s="1"/>
  <c r="K64" i="11"/>
  <c r="N64" i="11" s="1"/>
  <c r="J64" i="11"/>
  <c r="P64" i="11" s="1"/>
  <c r="I64" i="11"/>
  <c r="H64" i="11"/>
  <c r="M64" i="11" s="1"/>
  <c r="G64" i="11"/>
  <c r="F64" i="11"/>
  <c r="E64" i="11"/>
  <c r="D64" i="11"/>
  <c r="P63" i="11"/>
  <c r="L63" i="11"/>
  <c r="K63" i="11"/>
  <c r="N63" i="11" s="1"/>
  <c r="J63" i="11"/>
  <c r="I63" i="11"/>
  <c r="H63" i="11"/>
  <c r="M63" i="11" s="1"/>
  <c r="G63" i="11"/>
  <c r="F63" i="11"/>
  <c r="E63" i="11"/>
  <c r="D63" i="11"/>
  <c r="O63" i="11" s="1"/>
  <c r="N62" i="11"/>
  <c r="L62" i="11"/>
  <c r="O62" i="11" s="1"/>
  <c r="K62" i="11"/>
  <c r="J62" i="11"/>
  <c r="P62" i="11" s="1"/>
  <c r="I62" i="11"/>
  <c r="H62" i="11"/>
  <c r="M62" i="11" s="1"/>
  <c r="G62" i="11"/>
  <c r="F62" i="11"/>
  <c r="E62" i="11"/>
  <c r="D62" i="11"/>
  <c r="L61" i="11"/>
  <c r="O61" i="11" s="1"/>
  <c r="K61" i="11"/>
  <c r="N61" i="11" s="1"/>
  <c r="J61" i="11"/>
  <c r="P61" i="11" s="1"/>
  <c r="I61" i="11"/>
  <c r="H61" i="11"/>
  <c r="M61" i="11" s="1"/>
  <c r="G61" i="11"/>
  <c r="F61" i="11"/>
  <c r="E61" i="11"/>
  <c r="D61" i="11"/>
  <c r="L60" i="11"/>
  <c r="O60" i="11" s="1"/>
  <c r="K60" i="11"/>
  <c r="N60" i="11" s="1"/>
  <c r="J60" i="11"/>
  <c r="P60" i="11" s="1"/>
  <c r="I60" i="11"/>
  <c r="H60" i="11"/>
  <c r="M60" i="11" s="1"/>
  <c r="G60" i="11"/>
  <c r="F60" i="11"/>
  <c r="E60" i="11"/>
  <c r="D60" i="11"/>
  <c r="P59" i="11"/>
  <c r="L59" i="11"/>
  <c r="K59" i="11"/>
  <c r="J59" i="11"/>
  <c r="I59" i="11"/>
  <c r="H59" i="11"/>
  <c r="M59" i="11" s="1"/>
  <c r="G59" i="11"/>
  <c r="F59" i="11"/>
  <c r="E59" i="11"/>
  <c r="D59" i="11"/>
  <c r="O59" i="11" s="1"/>
  <c r="N58" i="11"/>
  <c r="L58" i="11"/>
  <c r="O58" i="11" s="1"/>
  <c r="K58" i="11"/>
  <c r="J58" i="11"/>
  <c r="P58" i="11" s="1"/>
  <c r="I58" i="11"/>
  <c r="H58" i="11"/>
  <c r="M58" i="11" s="1"/>
  <c r="G58" i="11"/>
  <c r="F58" i="11"/>
  <c r="E58" i="11"/>
  <c r="D58" i="11"/>
  <c r="L57" i="11"/>
  <c r="O57" i="11" s="1"/>
  <c r="K57" i="11"/>
  <c r="N57" i="11" s="1"/>
  <c r="J57" i="11"/>
  <c r="P57" i="11" s="1"/>
  <c r="I57" i="11"/>
  <c r="H57" i="11"/>
  <c r="M57" i="11" s="1"/>
  <c r="G57" i="11"/>
  <c r="F57" i="11"/>
  <c r="E57" i="11"/>
  <c r="D57" i="11"/>
  <c r="L56" i="11"/>
  <c r="O56" i="11" s="1"/>
  <c r="K56" i="11"/>
  <c r="N56" i="11" s="1"/>
  <c r="J56" i="11"/>
  <c r="P56" i="11" s="1"/>
  <c r="I56" i="11"/>
  <c r="H56" i="11"/>
  <c r="M56" i="11" s="1"/>
  <c r="G56" i="11"/>
  <c r="F56" i="11"/>
  <c r="E56" i="11"/>
  <c r="D56" i="11"/>
  <c r="P55" i="11"/>
  <c r="L55" i="11"/>
  <c r="K55" i="11"/>
  <c r="J55" i="11"/>
  <c r="I55" i="11"/>
  <c r="H55" i="11"/>
  <c r="M55" i="11" s="1"/>
  <c r="G55" i="11"/>
  <c r="F55" i="11"/>
  <c r="E55" i="11"/>
  <c r="D55" i="11"/>
  <c r="O55" i="11" s="1"/>
  <c r="N54" i="11"/>
  <c r="L54" i="11"/>
  <c r="O54" i="11" s="1"/>
  <c r="K54" i="11"/>
  <c r="J54" i="11"/>
  <c r="P54" i="11" s="1"/>
  <c r="I54" i="11"/>
  <c r="H54" i="11"/>
  <c r="M54" i="11" s="1"/>
  <c r="G54" i="11"/>
  <c r="F54" i="11"/>
  <c r="E54" i="11"/>
  <c r="D54" i="11"/>
  <c r="L53" i="11"/>
  <c r="O53" i="11" s="1"/>
  <c r="K53" i="11"/>
  <c r="N53" i="11" s="1"/>
  <c r="J53" i="11"/>
  <c r="P53" i="11" s="1"/>
  <c r="I53" i="11"/>
  <c r="H53" i="11"/>
  <c r="M53" i="11" s="1"/>
  <c r="G53" i="11"/>
  <c r="F53" i="11"/>
  <c r="E53" i="11"/>
  <c r="D53" i="11"/>
  <c r="L52" i="11"/>
  <c r="O52" i="11" s="1"/>
  <c r="K52" i="11"/>
  <c r="N52" i="11" s="1"/>
  <c r="J52" i="11"/>
  <c r="P52" i="11" s="1"/>
  <c r="I52" i="11"/>
  <c r="H52" i="11"/>
  <c r="M52" i="11" s="1"/>
  <c r="G52" i="11"/>
  <c r="F52" i="11"/>
  <c r="E52" i="11"/>
  <c r="D52" i="11"/>
  <c r="P51" i="11"/>
  <c r="L51" i="11"/>
  <c r="K51" i="11"/>
  <c r="J51" i="11"/>
  <c r="I51" i="11"/>
  <c r="H51" i="11"/>
  <c r="M51" i="11" s="1"/>
  <c r="G51" i="11"/>
  <c r="F51" i="11"/>
  <c r="E51" i="11"/>
  <c r="D51" i="11"/>
  <c r="O51" i="11" s="1"/>
  <c r="N50" i="11"/>
  <c r="L50" i="11"/>
  <c r="O50" i="11" s="1"/>
  <c r="K50" i="11"/>
  <c r="J50" i="11"/>
  <c r="P50" i="11" s="1"/>
  <c r="I50" i="11"/>
  <c r="H50" i="11"/>
  <c r="M50" i="11" s="1"/>
  <c r="G50" i="11"/>
  <c r="F50" i="11"/>
  <c r="E50" i="11"/>
  <c r="D50" i="11"/>
  <c r="L49" i="11"/>
  <c r="O49" i="11" s="1"/>
  <c r="K49" i="11"/>
  <c r="N49" i="11" s="1"/>
  <c r="J49" i="11"/>
  <c r="P49" i="11" s="1"/>
  <c r="I49" i="11"/>
  <c r="H49" i="11"/>
  <c r="M49" i="11" s="1"/>
  <c r="G49" i="11"/>
  <c r="F49" i="11"/>
  <c r="E49" i="11"/>
  <c r="D49" i="11"/>
  <c r="L48" i="11"/>
  <c r="O48" i="11" s="1"/>
  <c r="K48" i="11"/>
  <c r="N48" i="11" s="1"/>
  <c r="J48" i="11"/>
  <c r="P48" i="11" s="1"/>
  <c r="I48" i="11"/>
  <c r="H48" i="11"/>
  <c r="M48" i="11" s="1"/>
  <c r="G48" i="11"/>
  <c r="F48" i="11"/>
  <c r="E48" i="11"/>
  <c r="D48" i="11"/>
  <c r="P47" i="11"/>
  <c r="L47" i="11"/>
  <c r="K47" i="11"/>
  <c r="J47" i="11"/>
  <c r="I47" i="11"/>
  <c r="H47" i="11"/>
  <c r="M47" i="11" s="1"/>
  <c r="G47" i="11"/>
  <c r="F47" i="11"/>
  <c r="E47" i="11"/>
  <c r="D47" i="11"/>
  <c r="O47" i="11" s="1"/>
  <c r="N46" i="11"/>
  <c r="L46" i="11"/>
  <c r="O46" i="11" s="1"/>
  <c r="K46" i="11"/>
  <c r="J46" i="11"/>
  <c r="P46" i="11" s="1"/>
  <c r="I46" i="11"/>
  <c r="H46" i="11"/>
  <c r="M46" i="11" s="1"/>
  <c r="G46" i="11"/>
  <c r="F46" i="11"/>
  <c r="E46" i="11"/>
  <c r="D46" i="11"/>
  <c r="L45" i="11"/>
  <c r="O45" i="11" s="1"/>
  <c r="K45" i="11"/>
  <c r="N45" i="11" s="1"/>
  <c r="J45" i="11"/>
  <c r="P45" i="11" s="1"/>
  <c r="I45" i="11"/>
  <c r="H45" i="11"/>
  <c r="M45" i="11" s="1"/>
  <c r="G45" i="11"/>
  <c r="F45" i="11"/>
  <c r="E45" i="11"/>
  <c r="D45" i="11"/>
  <c r="L44" i="11"/>
  <c r="O44" i="11" s="1"/>
  <c r="K44" i="11"/>
  <c r="N44" i="11" s="1"/>
  <c r="J44" i="11"/>
  <c r="P44" i="11" s="1"/>
  <c r="I44" i="11"/>
  <c r="H44" i="11"/>
  <c r="M44" i="11" s="1"/>
  <c r="G44" i="11"/>
  <c r="F44" i="11"/>
  <c r="E44" i="11"/>
  <c r="D44" i="11"/>
  <c r="P43" i="11"/>
  <c r="L43" i="11"/>
  <c r="K43" i="11"/>
  <c r="N43" i="11" s="1"/>
  <c r="J43" i="11"/>
  <c r="I43" i="11"/>
  <c r="H43" i="11"/>
  <c r="M43" i="11" s="1"/>
  <c r="G43" i="11"/>
  <c r="F43" i="11"/>
  <c r="E43" i="11"/>
  <c r="D43" i="11"/>
  <c r="O43" i="11" s="1"/>
  <c r="N42" i="11"/>
  <c r="L42" i="11"/>
  <c r="O42" i="11" s="1"/>
  <c r="K42" i="11"/>
  <c r="J42" i="11"/>
  <c r="P42" i="11" s="1"/>
  <c r="I42" i="11"/>
  <c r="H42" i="11"/>
  <c r="M42" i="11" s="1"/>
  <c r="G42" i="11"/>
  <c r="F42" i="11"/>
  <c r="E42" i="11"/>
  <c r="D42" i="11"/>
  <c r="L41" i="11"/>
  <c r="O41" i="11" s="1"/>
  <c r="K41" i="11"/>
  <c r="N41" i="11" s="1"/>
  <c r="J41" i="11"/>
  <c r="P41" i="11" s="1"/>
  <c r="I41" i="11"/>
  <c r="H41" i="11"/>
  <c r="M41" i="11" s="1"/>
  <c r="G41" i="11"/>
  <c r="F41" i="11"/>
  <c r="E41" i="11"/>
  <c r="D41" i="11"/>
  <c r="L40" i="11"/>
  <c r="O40" i="11" s="1"/>
  <c r="K40" i="11"/>
  <c r="N40" i="11" s="1"/>
  <c r="J40" i="11"/>
  <c r="P40" i="11" s="1"/>
  <c r="I40" i="11"/>
  <c r="H40" i="11"/>
  <c r="M40" i="11" s="1"/>
  <c r="G40" i="11"/>
  <c r="F40" i="11"/>
  <c r="E40" i="11"/>
  <c r="D40" i="11"/>
  <c r="P39" i="11"/>
  <c r="L39" i="11"/>
  <c r="K39" i="11"/>
  <c r="J39" i="11"/>
  <c r="I39" i="11"/>
  <c r="H39" i="11"/>
  <c r="M39" i="11" s="1"/>
  <c r="G39" i="11"/>
  <c r="F39" i="11"/>
  <c r="E39" i="11"/>
  <c r="D39" i="11"/>
  <c r="O39" i="11" s="1"/>
  <c r="N38" i="11"/>
  <c r="L38" i="11"/>
  <c r="O38" i="11" s="1"/>
  <c r="K38" i="11"/>
  <c r="J38" i="11"/>
  <c r="P38" i="11" s="1"/>
  <c r="I38" i="11"/>
  <c r="H38" i="11"/>
  <c r="M38" i="11" s="1"/>
  <c r="G38" i="11"/>
  <c r="F38" i="11"/>
  <c r="E38" i="11"/>
  <c r="D38" i="11"/>
  <c r="L37" i="11"/>
  <c r="O37" i="11" s="1"/>
  <c r="K37" i="11"/>
  <c r="N37" i="11" s="1"/>
  <c r="J37" i="11"/>
  <c r="P37" i="11" s="1"/>
  <c r="I37" i="11"/>
  <c r="H37" i="11"/>
  <c r="M37" i="11" s="1"/>
  <c r="G37" i="11"/>
  <c r="F37" i="11"/>
  <c r="E37" i="11"/>
  <c r="D37" i="11"/>
  <c r="L36" i="11"/>
  <c r="O36" i="11" s="1"/>
  <c r="K36" i="11"/>
  <c r="N36" i="11" s="1"/>
  <c r="J36" i="11"/>
  <c r="P36" i="11" s="1"/>
  <c r="I36" i="11"/>
  <c r="H36" i="11"/>
  <c r="M36" i="11" s="1"/>
  <c r="G36" i="11"/>
  <c r="F36" i="11"/>
  <c r="E36" i="11"/>
  <c r="D36" i="11"/>
  <c r="L35" i="11"/>
  <c r="O35" i="11" s="1"/>
  <c r="K35" i="11"/>
  <c r="N35" i="11" s="1"/>
  <c r="J35" i="11"/>
  <c r="I35" i="11"/>
  <c r="H35" i="11"/>
  <c r="M35" i="11" s="1"/>
  <c r="G35" i="11"/>
  <c r="F35" i="11"/>
  <c r="E35" i="11"/>
  <c r="D35" i="11"/>
  <c r="P35" i="11" s="1"/>
  <c r="N34" i="11"/>
  <c r="L34" i="11"/>
  <c r="O34" i="11" s="1"/>
  <c r="K34" i="11"/>
  <c r="J34" i="11"/>
  <c r="P34" i="11" s="1"/>
  <c r="I34" i="11"/>
  <c r="H34" i="11"/>
  <c r="M34" i="11" s="1"/>
  <c r="G34" i="11"/>
  <c r="F34" i="11"/>
  <c r="E34" i="11"/>
  <c r="D34" i="11"/>
  <c r="P33" i="11"/>
  <c r="L33" i="11"/>
  <c r="O33" i="11" s="1"/>
  <c r="K33" i="11"/>
  <c r="N33" i="11" s="1"/>
  <c r="J33" i="11"/>
  <c r="I33" i="11"/>
  <c r="H33" i="11"/>
  <c r="M33" i="11" s="1"/>
  <c r="G33" i="11"/>
  <c r="F33" i="11"/>
  <c r="E33" i="11"/>
  <c r="D33" i="11"/>
  <c r="N32" i="11"/>
  <c r="M32" i="11"/>
  <c r="L32" i="11"/>
  <c r="O32" i="11" s="1"/>
  <c r="K32" i="11"/>
  <c r="J32" i="11"/>
  <c r="P32" i="11" s="1"/>
  <c r="I32" i="11"/>
  <c r="H32" i="11"/>
  <c r="G32" i="11"/>
  <c r="F32" i="11"/>
  <c r="E32" i="11"/>
  <c r="D32" i="11"/>
  <c r="L31" i="11"/>
  <c r="O31" i="11" s="1"/>
  <c r="K31" i="11"/>
  <c r="N31" i="11" s="1"/>
  <c r="J31" i="11"/>
  <c r="I31" i="11"/>
  <c r="H31" i="11"/>
  <c r="M31" i="11" s="1"/>
  <c r="G31" i="11"/>
  <c r="F31" i="11"/>
  <c r="E31" i="11"/>
  <c r="D31" i="11"/>
  <c r="P31" i="11" s="1"/>
  <c r="N30" i="11"/>
  <c r="L30" i="11"/>
  <c r="O30" i="11" s="1"/>
  <c r="K30" i="11"/>
  <c r="J30" i="11"/>
  <c r="P30" i="11" s="1"/>
  <c r="I30" i="11"/>
  <c r="H30" i="11"/>
  <c r="G30" i="11"/>
  <c r="F30" i="11"/>
  <c r="E30" i="11"/>
  <c r="D30" i="11"/>
  <c r="M30" i="11" s="1"/>
  <c r="P29" i="11"/>
  <c r="L29" i="11"/>
  <c r="O29" i="11" s="1"/>
  <c r="K29" i="11"/>
  <c r="N29" i="11" s="1"/>
  <c r="J29" i="11"/>
  <c r="I29" i="11"/>
  <c r="H29" i="11"/>
  <c r="M29" i="11" s="1"/>
  <c r="G29" i="11"/>
  <c r="F29" i="11"/>
  <c r="E29" i="11"/>
  <c r="D29" i="11"/>
  <c r="N28" i="11"/>
  <c r="M28" i="11"/>
  <c r="L28" i="11"/>
  <c r="K28" i="11"/>
  <c r="J28" i="11"/>
  <c r="P28" i="11" s="1"/>
  <c r="I28" i="11"/>
  <c r="H28" i="11"/>
  <c r="G28" i="11"/>
  <c r="F28" i="11"/>
  <c r="E28" i="11"/>
  <c r="D28" i="11"/>
  <c r="O28" i="11" s="1"/>
  <c r="L27" i="11"/>
  <c r="O27" i="11" s="1"/>
  <c r="K27" i="11"/>
  <c r="N27" i="11" s="1"/>
  <c r="J27" i="11"/>
  <c r="I27" i="11"/>
  <c r="H27" i="11"/>
  <c r="M27" i="11" s="1"/>
  <c r="G27" i="11"/>
  <c r="F27" i="11"/>
  <c r="E27" i="11"/>
  <c r="D27" i="11"/>
  <c r="P27" i="11" s="1"/>
  <c r="N26" i="11"/>
  <c r="L26" i="11"/>
  <c r="O26" i="11" s="1"/>
  <c r="K26" i="11"/>
  <c r="J26" i="11"/>
  <c r="P26" i="11" s="1"/>
  <c r="I26" i="11"/>
  <c r="H26" i="11"/>
  <c r="G26" i="11"/>
  <c r="F26" i="11"/>
  <c r="E26" i="11"/>
  <c r="D26" i="11"/>
  <c r="M26" i="11" s="1"/>
  <c r="P25" i="11"/>
  <c r="L25" i="11"/>
  <c r="O25" i="11" s="1"/>
  <c r="K25" i="11"/>
  <c r="N25" i="11" s="1"/>
  <c r="J25" i="11"/>
  <c r="I25" i="11"/>
  <c r="H25" i="11"/>
  <c r="M25" i="11" s="1"/>
  <c r="G25" i="11"/>
  <c r="F25" i="11"/>
  <c r="E25" i="11"/>
  <c r="D25" i="11"/>
  <c r="N24" i="11"/>
  <c r="M24" i="11"/>
  <c r="L24" i="11"/>
  <c r="K24" i="11"/>
  <c r="J24" i="11"/>
  <c r="P24" i="11" s="1"/>
  <c r="I24" i="11"/>
  <c r="H24" i="11"/>
  <c r="G24" i="11"/>
  <c r="F24" i="11"/>
  <c r="E24" i="11"/>
  <c r="D24" i="11"/>
  <c r="O24" i="11" s="1"/>
  <c r="L23" i="11"/>
  <c r="O23" i="11" s="1"/>
  <c r="K23" i="11"/>
  <c r="N23" i="11" s="1"/>
  <c r="J23" i="11"/>
  <c r="I23" i="11"/>
  <c r="H23" i="11"/>
  <c r="M23" i="11" s="1"/>
  <c r="G23" i="11"/>
  <c r="F23" i="11"/>
  <c r="E23" i="11"/>
  <c r="D23" i="11"/>
  <c r="P23" i="11" s="1"/>
  <c r="N22" i="11"/>
  <c r="L22" i="11"/>
  <c r="O22" i="11" s="1"/>
  <c r="K22" i="11"/>
  <c r="J22" i="11"/>
  <c r="P22" i="11" s="1"/>
  <c r="I22" i="11"/>
  <c r="H22" i="11"/>
  <c r="G22" i="11"/>
  <c r="F22" i="11"/>
  <c r="E22" i="11"/>
  <c r="D22" i="11"/>
  <c r="M22" i="11" s="1"/>
  <c r="P21" i="11"/>
  <c r="L21" i="11"/>
  <c r="O21" i="11" s="1"/>
  <c r="K21" i="11"/>
  <c r="N21" i="11" s="1"/>
  <c r="J21" i="11"/>
  <c r="I21" i="11"/>
  <c r="H21" i="11"/>
  <c r="M21" i="11" s="1"/>
  <c r="G21" i="11"/>
  <c r="F21" i="11"/>
  <c r="E21" i="11"/>
  <c r="D21" i="11"/>
  <c r="O20" i="11"/>
  <c r="N20" i="11"/>
  <c r="M20" i="11"/>
  <c r="L20" i="11"/>
  <c r="K20" i="11"/>
  <c r="J20" i="11"/>
  <c r="P20" i="11" s="1"/>
  <c r="I20" i="11"/>
  <c r="H20" i="11"/>
  <c r="G20" i="11"/>
  <c r="F20" i="11"/>
  <c r="E20" i="11"/>
  <c r="D20" i="11"/>
  <c r="L19" i="11"/>
  <c r="O19" i="11" s="1"/>
  <c r="K19" i="11"/>
  <c r="N19" i="11" s="1"/>
  <c r="J19" i="11"/>
  <c r="I19" i="11"/>
  <c r="H19" i="11"/>
  <c r="M19" i="11" s="1"/>
  <c r="G19" i="11"/>
  <c r="F19" i="11"/>
  <c r="E19" i="11"/>
  <c r="D19" i="11"/>
  <c r="P19" i="11" s="1"/>
  <c r="N18" i="11"/>
  <c r="L18" i="11"/>
  <c r="O18" i="11" s="1"/>
  <c r="K18" i="11"/>
  <c r="J18" i="11"/>
  <c r="P18" i="11" s="1"/>
  <c r="I18" i="11"/>
  <c r="H18" i="11"/>
  <c r="G18" i="11"/>
  <c r="F18" i="11"/>
  <c r="E18" i="11"/>
  <c r="D18" i="11"/>
  <c r="M18" i="11" s="1"/>
  <c r="P17" i="11"/>
  <c r="L17" i="11"/>
  <c r="O17" i="11" s="1"/>
  <c r="K17" i="11"/>
  <c r="N17" i="11" s="1"/>
  <c r="J17" i="11"/>
  <c r="I17" i="11"/>
  <c r="H17" i="11"/>
  <c r="M17" i="11" s="1"/>
  <c r="G17" i="11"/>
  <c r="F17" i="11"/>
  <c r="E17" i="11"/>
  <c r="D17" i="11"/>
  <c r="O16" i="11"/>
  <c r="N16" i="11"/>
  <c r="M16" i="11"/>
  <c r="L16" i="11"/>
  <c r="K16" i="11"/>
  <c r="J16" i="11"/>
  <c r="P16" i="11" s="1"/>
  <c r="I16" i="11"/>
  <c r="H16" i="11"/>
  <c r="G16" i="11"/>
  <c r="F16" i="11"/>
  <c r="E16" i="11"/>
  <c r="D16" i="11"/>
  <c r="L15" i="11"/>
  <c r="O15" i="11" s="1"/>
  <c r="K15" i="11"/>
  <c r="N15" i="11" s="1"/>
  <c r="J15" i="11"/>
  <c r="I15" i="11"/>
  <c r="H15" i="11"/>
  <c r="M15" i="11" s="1"/>
  <c r="G15" i="11"/>
  <c r="F15" i="11"/>
  <c r="E15" i="11"/>
  <c r="D15" i="11"/>
  <c r="P15" i="11" s="1"/>
  <c r="N14" i="11"/>
  <c r="L14" i="11"/>
  <c r="O14" i="11" s="1"/>
  <c r="K14" i="11"/>
  <c r="J14" i="11"/>
  <c r="P14" i="11" s="1"/>
  <c r="I14" i="11"/>
  <c r="H14" i="11"/>
  <c r="G14" i="11"/>
  <c r="F14" i="11"/>
  <c r="E14" i="11"/>
  <c r="D14" i="11"/>
  <c r="M14" i="11" s="1"/>
  <c r="P13" i="11"/>
  <c r="L13" i="11"/>
  <c r="O13" i="11" s="1"/>
  <c r="K13" i="11"/>
  <c r="N13" i="11" s="1"/>
  <c r="J13" i="11"/>
  <c r="I13" i="11"/>
  <c r="H13" i="11"/>
  <c r="M13" i="11" s="1"/>
  <c r="G13" i="11"/>
  <c r="F13" i="11"/>
  <c r="E13" i="11"/>
  <c r="D13" i="11"/>
  <c r="O12" i="11"/>
  <c r="N12" i="11"/>
  <c r="M12" i="11"/>
  <c r="L12" i="11"/>
  <c r="K12" i="11"/>
  <c r="J12" i="11"/>
  <c r="P12" i="11" s="1"/>
  <c r="I12" i="11"/>
  <c r="H12" i="11"/>
  <c r="G12" i="11"/>
  <c r="F12" i="11"/>
  <c r="E12" i="11"/>
  <c r="D12" i="11"/>
  <c r="L11" i="11"/>
  <c r="O11" i="11" s="1"/>
  <c r="K11" i="11"/>
  <c r="N11" i="11" s="1"/>
  <c r="J11" i="11"/>
  <c r="I11" i="11"/>
  <c r="H11" i="11"/>
  <c r="M11" i="11" s="1"/>
  <c r="G11" i="11"/>
  <c r="F11" i="11"/>
  <c r="E11" i="11"/>
  <c r="D11" i="11"/>
  <c r="P11" i="11" s="1"/>
  <c r="N10" i="11"/>
  <c r="L10" i="11"/>
  <c r="O10" i="11" s="1"/>
  <c r="K10" i="11"/>
  <c r="J10" i="11"/>
  <c r="P10" i="11" s="1"/>
  <c r="I10" i="11"/>
  <c r="H10" i="11"/>
  <c r="G10" i="11"/>
  <c r="F10" i="11"/>
  <c r="E10" i="11"/>
  <c r="D10" i="11"/>
  <c r="M10" i="11" s="1"/>
  <c r="P9" i="11"/>
  <c r="L9" i="11"/>
  <c r="O9" i="11" s="1"/>
  <c r="K9" i="11"/>
  <c r="N9" i="11" s="1"/>
  <c r="J9" i="11"/>
  <c r="I9" i="11"/>
  <c r="H9" i="11"/>
  <c r="M9" i="11" s="1"/>
  <c r="G9" i="11"/>
  <c r="F9" i="11"/>
  <c r="E9" i="11"/>
  <c r="D9" i="11"/>
  <c r="O8" i="11"/>
  <c r="N8" i="11"/>
  <c r="M8" i="11"/>
  <c r="L8" i="11"/>
  <c r="K8" i="11"/>
  <c r="J8" i="11"/>
  <c r="P8" i="11" s="1"/>
  <c r="I8" i="11"/>
  <c r="H8" i="11"/>
  <c r="G8" i="11"/>
  <c r="F8" i="11"/>
  <c r="E8" i="11"/>
  <c r="D8" i="11"/>
  <c r="L7" i="11"/>
  <c r="O7" i="11" s="1"/>
  <c r="K7" i="11"/>
  <c r="N7" i="11" s="1"/>
  <c r="J7" i="11"/>
  <c r="I7" i="11"/>
  <c r="H7" i="11"/>
  <c r="M7" i="11" s="1"/>
  <c r="G7" i="11"/>
  <c r="F7" i="11"/>
  <c r="E7" i="11"/>
  <c r="D7" i="11"/>
  <c r="P7" i="11" s="1"/>
  <c r="N6" i="11"/>
  <c r="L6" i="11"/>
  <c r="O6" i="11" s="1"/>
  <c r="K6" i="11"/>
  <c r="J6" i="11"/>
  <c r="P6" i="11" s="1"/>
  <c r="I6" i="11"/>
  <c r="H6" i="11"/>
  <c r="G6" i="11"/>
  <c r="F6" i="11"/>
  <c r="E6" i="11"/>
  <c r="D6" i="11"/>
  <c r="M6" i="11" s="1"/>
  <c r="P5" i="11"/>
  <c r="L5" i="11"/>
  <c r="O5" i="11" s="1"/>
  <c r="K5" i="11"/>
  <c r="N5" i="11" s="1"/>
  <c r="J5" i="11"/>
  <c r="I5" i="11"/>
  <c r="H5" i="11"/>
  <c r="M5" i="11" s="1"/>
  <c r="G5" i="11"/>
  <c r="F5" i="11"/>
  <c r="E5" i="11"/>
  <c r="D5" i="11"/>
  <c r="O4" i="11"/>
  <c r="N4" i="11"/>
  <c r="M4" i="11"/>
  <c r="L4" i="11"/>
  <c r="K4" i="11"/>
  <c r="J4" i="11"/>
  <c r="P4" i="11" s="1"/>
  <c r="I4" i="11"/>
  <c r="H4" i="11"/>
  <c r="G4" i="11"/>
  <c r="F4" i="11"/>
  <c r="E4" i="11"/>
  <c r="D4" i="11"/>
  <c r="L3" i="11"/>
  <c r="O3" i="11" s="1"/>
  <c r="K3" i="11"/>
  <c r="N3" i="11" s="1"/>
  <c r="J3" i="11"/>
  <c r="I3" i="11"/>
  <c r="H3" i="11"/>
  <c r="M3" i="11" s="1"/>
  <c r="G3" i="11"/>
  <c r="F3" i="11"/>
  <c r="E3" i="11"/>
  <c r="D3" i="11"/>
  <c r="P3" i="11" s="1"/>
  <c r="N2" i="11"/>
  <c r="L2" i="11"/>
  <c r="O2" i="11" s="1"/>
  <c r="K2" i="11"/>
  <c r="J2" i="11"/>
  <c r="P2" i="11" s="1"/>
  <c r="I2" i="11"/>
  <c r="H2" i="11"/>
  <c r="G2" i="11"/>
  <c r="F2" i="11"/>
  <c r="M146" i="11" s="1"/>
  <c r="M150" i="11" s="1"/>
  <c r="E2" i="11"/>
  <c r="D2" i="11"/>
  <c r="M2" i="11" s="1"/>
  <c r="P144" i="2"/>
  <c r="P145" i="2"/>
  <c r="P146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2" i="2"/>
  <c r="O144" i="2"/>
  <c r="O145" i="2"/>
  <c r="O146" i="2"/>
  <c r="D10" i="2"/>
  <c r="P145" i="11" l="1"/>
  <c r="P144" i="11"/>
  <c r="M144" i="11"/>
  <c r="M148" i="11" s="1"/>
  <c r="M147" i="11"/>
  <c r="M151" i="11" s="1"/>
  <c r="M145" i="11"/>
  <c r="M149" i="11" s="1"/>
  <c r="O145" i="11"/>
  <c r="O144" i="11"/>
  <c r="N39" i="11"/>
  <c r="N145" i="11" s="1"/>
  <c r="N47" i="11"/>
  <c r="N51" i="11"/>
  <c r="N55" i="11"/>
  <c r="N59" i="11"/>
  <c r="N75" i="11"/>
  <c r="N79" i="11"/>
  <c r="N83" i="11"/>
  <c r="N91" i="11"/>
  <c r="N95" i="11"/>
  <c r="N99" i="11"/>
  <c r="N107" i="11"/>
  <c r="N111" i="11"/>
  <c r="N115" i="11"/>
  <c r="N144" i="11"/>
  <c r="O146" i="11"/>
  <c r="P146" i="11"/>
  <c r="O3" i="2"/>
  <c r="O4" i="2"/>
  <c r="O5" i="2"/>
  <c r="O6" i="2"/>
  <c r="O7" i="2"/>
  <c r="O8" i="2"/>
  <c r="O9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2" i="2"/>
  <c r="N3" i="2"/>
  <c r="N4" i="2"/>
  <c r="N5" i="2"/>
  <c r="N6" i="2"/>
  <c r="N7" i="2"/>
  <c r="N8" i="2"/>
  <c r="N9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2" i="2"/>
  <c r="G3" i="2"/>
  <c r="I3" i="2"/>
  <c r="J3" i="2"/>
  <c r="G4" i="2"/>
  <c r="I4" i="2"/>
  <c r="J4" i="2"/>
  <c r="G5" i="2"/>
  <c r="I5" i="2"/>
  <c r="J5" i="2"/>
  <c r="G6" i="2"/>
  <c r="I6" i="2"/>
  <c r="J6" i="2"/>
  <c r="G7" i="2"/>
  <c r="I7" i="2"/>
  <c r="J7" i="2"/>
  <c r="G8" i="2"/>
  <c r="I8" i="2"/>
  <c r="J8" i="2"/>
  <c r="G9" i="2"/>
  <c r="I9" i="2"/>
  <c r="J9" i="2"/>
  <c r="G10" i="2"/>
  <c r="I10" i="2"/>
  <c r="J10" i="2"/>
  <c r="G11" i="2"/>
  <c r="I11" i="2"/>
  <c r="J11" i="2"/>
  <c r="G12" i="2"/>
  <c r="I12" i="2"/>
  <c r="J12" i="2"/>
  <c r="G13" i="2"/>
  <c r="I13" i="2"/>
  <c r="J13" i="2"/>
  <c r="G14" i="2"/>
  <c r="I14" i="2"/>
  <c r="J14" i="2"/>
  <c r="G15" i="2"/>
  <c r="I15" i="2"/>
  <c r="J15" i="2"/>
  <c r="G16" i="2"/>
  <c r="I16" i="2"/>
  <c r="J16" i="2"/>
  <c r="G17" i="2"/>
  <c r="I17" i="2"/>
  <c r="J17" i="2"/>
  <c r="G18" i="2"/>
  <c r="I18" i="2"/>
  <c r="J18" i="2"/>
  <c r="G19" i="2"/>
  <c r="I19" i="2"/>
  <c r="J19" i="2"/>
  <c r="G20" i="2"/>
  <c r="I20" i="2"/>
  <c r="J20" i="2"/>
  <c r="G21" i="2"/>
  <c r="I21" i="2"/>
  <c r="J21" i="2"/>
  <c r="G22" i="2"/>
  <c r="I22" i="2"/>
  <c r="J22" i="2"/>
  <c r="G23" i="2"/>
  <c r="I23" i="2"/>
  <c r="J23" i="2"/>
  <c r="G24" i="2"/>
  <c r="I24" i="2"/>
  <c r="J24" i="2"/>
  <c r="G25" i="2"/>
  <c r="I25" i="2"/>
  <c r="J25" i="2"/>
  <c r="G26" i="2"/>
  <c r="I26" i="2"/>
  <c r="J26" i="2"/>
  <c r="G27" i="2"/>
  <c r="I27" i="2"/>
  <c r="J27" i="2"/>
  <c r="G28" i="2"/>
  <c r="I28" i="2"/>
  <c r="J28" i="2"/>
  <c r="G29" i="2"/>
  <c r="I29" i="2"/>
  <c r="J29" i="2"/>
  <c r="G30" i="2"/>
  <c r="I30" i="2"/>
  <c r="J30" i="2"/>
  <c r="G31" i="2"/>
  <c r="I31" i="2"/>
  <c r="J31" i="2"/>
  <c r="G32" i="2"/>
  <c r="I32" i="2"/>
  <c r="J32" i="2"/>
  <c r="G33" i="2"/>
  <c r="I33" i="2"/>
  <c r="J33" i="2"/>
  <c r="G34" i="2"/>
  <c r="I34" i="2"/>
  <c r="J34" i="2"/>
  <c r="G35" i="2"/>
  <c r="I35" i="2"/>
  <c r="J35" i="2"/>
  <c r="G36" i="2"/>
  <c r="I36" i="2"/>
  <c r="J36" i="2"/>
  <c r="G37" i="2"/>
  <c r="I37" i="2"/>
  <c r="J37" i="2"/>
  <c r="G38" i="2"/>
  <c r="I38" i="2"/>
  <c r="J38" i="2"/>
  <c r="G39" i="2"/>
  <c r="I39" i="2"/>
  <c r="J39" i="2"/>
  <c r="G40" i="2"/>
  <c r="I40" i="2"/>
  <c r="J40" i="2"/>
  <c r="G41" i="2"/>
  <c r="I41" i="2"/>
  <c r="J41" i="2"/>
  <c r="G42" i="2"/>
  <c r="I42" i="2"/>
  <c r="J42" i="2"/>
  <c r="G43" i="2"/>
  <c r="I43" i="2"/>
  <c r="J43" i="2"/>
  <c r="G44" i="2"/>
  <c r="I44" i="2"/>
  <c r="J44" i="2"/>
  <c r="G45" i="2"/>
  <c r="I45" i="2"/>
  <c r="J45" i="2"/>
  <c r="G46" i="2"/>
  <c r="I46" i="2"/>
  <c r="J46" i="2"/>
  <c r="G47" i="2"/>
  <c r="I47" i="2"/>
  <c r="J47" i="2"/>
  <c r="G48" i="2"/>
  <c r="I48" i="2"/>
  <c r="J48" i="2"/>
  <c r="G49" i="2"/>
  <c r="I49" i="2"/>
  <c r="J49" i="2"/>
  <c r="G50" i="2"/>
  <c r="I50" i="2"/>
  <c r="J50" i="2"/>
  <c r="G51" i="2"/>
  <c r="I51" i="2"/>
  <c r="J51" i="2"/>
  <c r="G52" i="2"/>
  <c r="I52" i="2"/>
  <c r="J52" i="2"/>
  <c r="G53" i="2"/>
  <c r="I53" i="2"/>
  <c r="J53" i="2"/>
  <c r="G54" i="2"/>
  <c r="I54" i="2"/>
  <c r="J54" i="2"/>
  <c r="G55" i="2"/>
  <c r="I55" i="2"/>
  <c r="J55" i="2"/>
  <c r="G56" i="2"/>
  <c r="I56" i="2"/>
  <c r="J56" i="2"/>
  <c r="G57" i="2"/>
  <c r="I57" i="2"/>
  <c r="J57" i="2"/>
  <c r="G58" i="2"/>
  <c r="I58" i="2"/>
  <c r="J58" i="2"/>
  <c r="G59" i="2"/>
  <c r="I59" i="2"/>
  <c r="J59" i="2"/>
  <c r="G60" i="2"/>
  <c r="I60" i="2"/>
  <c r="J60" i="2"/>
  <c r="G61" i="2"/>
  <c r="I61" i="2"/>
  <c r="J61" i="2"/>
  <c r="G62" i="2"/>
  <c r="I62" i="2"/>
  <c r="J62" i="2"/>
  <c r="G63" i="2"/>
  <c r="I63" i="2"/>
  <c r="J63" i="2"/>
  <c r="G64" i="2"/>
  <c r="I64" i="2"/>
  <c r="J64" i="2"/>
  <c r="G65" i="2"/>
  <c r="I65" i="2"/>
  <c r="J65" i="2"/>
  <c r="G66" i="2"/>
  <c r="I66" i="2"/>
  <c r="J66" i="2"/>
  <c r="G67" i="2"/>
  <c r="I67" i="2"/>
  <c r="J67" i="2"/>
  <c r="G68" i="2"/>
  <c r="I68" i="2"/>
  <c r="J68" i="2"/>
  <c r="G69" i="2"/>
  <c r="I69" i="2"/>
  <c r="J69" i="2"/>
  <c r="G70" i="2"/>
  <c r="I70" i="2"/>
  <c r="J70" i="2"/>
  <c r="G71" i="2"/>
  <c r="I71" i="2"/>
  <c r="J71" i="2"/>
  <c r="G72" i="2"/>
  <c r="I72" i="2"/>
  <c r="J72" i="2"/>
  <c r="G73" i="2"/>
  <c r="I73" i="2"/>
  <c r="J73" i="2"/>
  <c r="G74" i="2"/>
  <c r="I74" i="2"/>
  <c r="J74" i="2"/>
  <c r="G75" i="2"/>
  <c r="I75" i="2"/>
  <c r="J75" i="2"/>
  <c r="G76" i="2"/>
  <c r="I76" i="2"/>
  <c r="J76" i="2"/>
  <c r="G77" i="2"/>
  <c r="I77" i="2"/>
  <c r="J77" i="2"/>
  <c r="G78" i="2"/>
  <c r="I78" i="2"/>
  <c r="J78" i="2"/>
  <c r="G79" i="2"/>
  <c r="I79" i="2"/>
  <c r="J79" i="2"/>
  <c r="G80" i="2"/>
  <c r="I80" i="2"/>
  <c r="J80" i="2"/>
  <c r="G81" i="2"/>
  <c r="I81" i="2"/>
  <c r="J81" i="2"/>
  <c r="G82" i="2"/>
  <c r="I82" i="2"/>
  <c r="J82" i="2"/>
  <c r="G83" i="2"/>
  <c r="I83" i="2"/>
  <c r="J83" i="2"/>
  <c r="G84" i="2"/>
  <c r="I84" i="2"/>
  <c r="J84" i="2"/>
  <c r="G85" i="2"/>
  <c r="I85" i="2"/>
  <c r="J85" i="2"/>
  <c r="G86" i="2"/>
  <c r="I86" i="2"/>
  <c r="J86" i="2"/>
  <c r="G87" i="2"/>
  <c r="I87" i="2"/>
  <c r="J87" i="2"/>
  <c r="G88" i="2"/>
  <c r="I88" i="2"/>
  <c r="J88" i="2"/>
  <c r="G89" i="2"/>
  <c r="I89" i="2"/>
  <c r="J89" i="2"/>
  <c r="G90" i="2"/>
  <c r="I90" i="2"/>
  <c r="J90" i="2"/>
  <c r="G91" i="2"/>
  <c r="I91" i="2"/>
  <c r="J91" i="2"/>
  <c r="G92" i="2"/>
  <c r="I92" i="2"/>
  <c r="J92" i="2"/>
  <c r="G93" i="2"/>
  <c r="I93" i="2"/>
  <c r="J93" i="2"/>
  <c r="G94" i="2"/>
  <c r="I94" i="2"/>
  <c r="J94" i="2"/>
  <c r="G95" i="2"/>
  <c r="I95" i="2"/>
  <c r="J95" i="2"/>
  <c r="G96" i="2"/>
  <c r="I96" i="2"/>
  <c r="J96" i="2"/>
  <c r="G97" i="2"/>
  <c r="I97" i="2"/>
  <c r="J97" i="2"/>
  <c r="G98" i="2"/>
  <c r="I98" i="2"/>
  <c r="J98" i="2"/>
  <c r="G99" i="2"/>
  <c r="I99" i="2"/>
  <c r="J99" i="2"/>
  <c r="G100" i="2"/>
  <c r="I100" i="2"/>
  <c r="J100" i="2"/>
  <c r="G101" i="2"/>
  <c r="I101" i="2"/>
  <c r="J101" i="2"/>
  <c r="G102" i="2"/>
  <c r="I102" i="2"/>
  <c r="J102" i="2"/>
  <c r="G103" i="2"/>
  <c r="I103" i="2"/>
  <c r="J103" i="2"/>
  <c r="G104" i="2"/>
  <c r="I104" i="2"/>
  <c r="J104" i="2"/>
  <c r="G105" i="2"/>
  <c r="I105" i="2"/>
  <c r="J105" i="2"/>
  <c r="G106" i="2"/>
  <c r="I106" i="2"/>
  <c r="J106" i="2"/>
  <c r="G107" i="2"/>
  <c r="I107" i="2"/>
  <c r="J107" i="2"/>
  <c r="G108" i="2"/>
  <c r="I108" i="2"/>
  <c r="J108" i="2"/>
  <c r="G109" i="2"/>
  <c r="I109" i="2"/>
  <c r="J109" i="2"/>
  <c r="G110" i="2"/>
  <c r="I110" i="2"/>
  <c r="J110" i="2"/>
  <c r="G111" i="2"/>
  <c r="I111" i="2"/>
  <c r="J111" i="2"/>
  <c r="G112" i="2"/>
  <c r="I112" i="2"/>
  <c r="J112" i="2"/>
  <c r="G113" i="2"/>
  <c r="I113" i="2"/>
  <c r="J113" i="2"/>
  <c r="G114" i="2"/>
  <c r="I114" i="2"/>
  <c r="J114" i="2"/>
  <c r="G115" i="2"/>
  <c r="I115" i="2"/>
  <c r="J115" i="2"/>
  <c r="G116" i="2"/>
  <c r="I116" i="2"/>
  <c r="J116" i="2"/>
  <c r="G117" i="2"/>
  <c r="I117" i="2"/>
  <c r="J117" i="2"/>
  <c r="G118" i="2"/>
  <c r="I118" i="2"/>
  <c r="J118" i="2"/>
  <c r="G119" i="2"/>
  <c r="I119" i="2"/>
  <c r="J119" i="2"/>
  <c r="G120" i="2"/>
  <c r="I120" i="2"/>
  <c r="J120" i="2"/>
  <c r="G121" i="2"/>
  <c r="I121" i="2"/>
  <c r="J121" i="2"/>
  <c r="G122" i="2"/>
  <c r="I122" i="2"/>
  <c r="J122" i="2"/>
  <c r="G123" i="2"/>
  <c r="I123" i="2"/>
  <c r="J123" i="2"/>
  <c r="G124" i="2"/>
  <c r="I124" i="2"/>
  <c r="J124" i="2"/>
  <c r="G125" i="2"/>
  <c r="I125" i="2"/>
  <c r="J125" i="2"/>
  <c r="G126" i="2"/>
  <c r="I126" i="2"/>
  <c r="J126" i="2"/>
  <c r="G127" i="2"/>
  <c r="I127" i="2"/>
  <c r="J127" i="2"/>
  <c r="G128" i="2"/>
  <c r="I128" i="2"/>
  <c r="J128" i="2"/>
  <c r="G129" i="2"/>
  <c r="I129" i="2"/>
  <c r="J129" i="2"/>
  <c r="G130" i="2"/>
  <c r="I130" i="2"/>
  <c r="J130" i="2"/>
  <c r="G131" i="2"/>
  <c r="I131" i="2"/>
  <c r="J131" i="2"/>
  <c r="G132" i="2"/>
  <c r="I132" i="2"/>
  <c r="J132" i="2"/>
  <c r="G133" i="2"/>
  <c r="I133" i="2"/>
  <c r="J133" i="2"/>
  <c r="G134" i="2"/>
  <c r="I134" i="2"/>
  <c r="J134" i="2"/>
  <c r="G135" i="2"/>
  <c r="I135" i="2"/>
  <c r="J135" i="2"/>
  <c r="G136" i="2"/>
  <c r="I136" i="2"/>
  <c r="J136" i="2"/>
  <c r="G137" i="2"/>
  <c r="I137" i="2"/>
  <c r="J137" i="2"/>
  <c r="G138" i="2"/>
  <c r="I138" i="2"/>
  <c r="J138" i="2"/>
  <c r="G139" i="2"/>
  <c r="I139" i="2"/>
  <c r="J139" i="2"/>
  <c r="G140" i="2"/>
  <c r="I140" i="2"/>
  <c r="J140" i="2"/>
  <c r="G141" i="2"/>
  <c r="I141" i="2"/>
  <c r="J141" i="2"/>
  <c r="J2" i="2"/>
  <c r="G2" i="2"/>
  <c r="I2" i="2"/>
  <c r="E2" i="2"/>
  <c r="F2" i="2"/>
  <c r="E3" i="2"/>
  <c r="F3" i="2"/>
  <c r="E4" i="2"/>
  <c r="F4" i="2"/>
  <c r="E5" i="2"/>
  <c r="F5" i="2"/>
  <c r="E6" i="2"/>
  <c r="F6" i="2"/>
  <c r="E7" i="2"/>
  <c r="F7" i="2"/>
  <c r="E8" i="2"/>
  <c r="F8" i="2"/>
  <c r="E9" i="2"/>
  <c r="F9" i="2"/>
  <c r="E10" i="2"/>
  <c r="F10" i="2"/>
  <c r="E11" i="2"/>
  <c r="F11" i="2"/>
  <c r="E12" i="2"/>
  <c r="F12" i="2"/>
  <c r="E13" i="2"/>
  <c r="F13" i="2"/>
  <c r="E14" i="2"/>
  <c r="F14" i="2"/>
  <c r="E15" i="2"/>
  <c r="F15" i="2"/>
  <c r="E16" i="2"/>
  <c r="F16" i="2"/>
  <c r="E17" i="2"/>
  <c r="F17" i="2"/>
  <c r="E18" i="2"/>
  <c r="F18" i="2"/>
  <c r="E19" i="2"/>
  <c r="F19" i="2"/>
  <c r="E20" i="2"/>
  <c r="F20" i="2"/>
  <c r="E21" i="2"/>
  <c r="F21" i="2"/>
  <c r="E22" i="2"/>
  <c r="F22" i="2"/>
  <c r="E23" i="2"/>
  <c r="F23" i="2"/>
  <c r="E24" i="2"/>
  <c r="F24" i="2"/>
  <c r="E25" i="2"/>
  <c r="F25" i="2"/>
  <c r="E26" i="2"/>
  <c r="F26" i="2"/>
  <c r="E27" i="2"/>
  <c r="F27" i="2"/>
  <c r="E28" i="2"/>
  <c r="F28" i="2"/>
  <c r="E29" i="2"/>
  <c r="F29" i="2"/>
  <c r="E30" i="2"/>
  <c r="F30" i="2"/>
  <c r="E31" i="2"/>
  <c r="F31" i="2"/>
  <c r="E32" i="2"/>
  <c r="F32" i="2"/>
  <c r="E33" i="2"/>
  <c r="F33" i="2"/>
  <c r="E34" i="2"/>
  <c r="F34" i="2"/>
  <c r="E35" i="2"/>
  <c r="F35" i="2"/>
  <c r="E36" i="2"/>
  <c r="F36" i="2"/>
  <c r="E37" i="2"/>
  <c r="F37" i="2"/>
  <c r="E38" i="2"/>
  <c r="F38" i="2"/>
  <c r="E39" i="2"/>
  <c r="F39" i="2"/>
  <c r="E40" i="2"/>
  <c r="F40" i="2"/>
  <c r="E41" i="2"/>
  <c r="F41" i="2"/>
  <c r="E42" i="2"/>
  <c r="F42" i="2"/>
  <c r="E43" i="2"/>
  <c r="F43" i="2"/>
  <c r="E44" i="2"/>
  <c r="F44" i="2"/>
  <c r="E45" i="2"/>
  <c r="F45" i="2"/>
  <c r="E46" i="2"/>
  <c r="F46" i="2"/>
  <c r="E47" i="2"/>
  <c r="F47" i="2"/>
  <c r="E48" i="2"/>
  <c r="F48" i="2"/>
  <c r="E49" i="2"/>
  <c r="F49" i="2"/>
  <c r="E50" i="2"/>
  <c r="F50" i="2"/>
  <c r="E51" i="2"/>
  <c r="F51" i="2"/>
  <c r="E52" i="2"/>
  <c r="F52" i="2"/>
  <c r="E53" i="2"/>
  <c r="F53" i="2"/>
  <c r="E54" i="2"/>
  <c r="F54" i="2"/>
  <c r="E55" i="2"/>
  <c r="F55" i="2"/>
  <c r="E56" i="2"/>
  <c r="F56" i="2"/>
  <c r="E57" i="2"/>
  <c r="F57" i="2"/>
  <c r="E58" i="2"/>
  <c r="F58" i="2"/>
  <c r="E59" i="2"/>
  <c r="F59" i="2"/>
  <c r="E60" i="2"/>
  <c r="F60" i="2"/>
  <c r="E61" i="2"/>
  <c r="F61" i="2"/>
  <c r="E62" i="2"/>
  <c r="F62" i="2"/>
  <c r="E63" i="2"/>
  <c r="F63" i="2"/>
  <c r="E64" i="2"/>
  <c r="F64" i="2"/>
  <c r="E65" i="2"/>
  <c r="F65" i="2"/>
  <c r="E66" i="2"/>
  <c r="F66" i="2"/>
  <c r="E67" i="2"/>
  <c r="F67" i="2"/>
  <c r="E68" i="2"/>
  <c r="F68" i="2"/>
  <c r="E69" i="2"/>
  <c r="F69" i="2"/>
  <c r="E70" i="2"/>
  <c r="F70" i="2"/>
  <c r="E71" i="2"/>
  <c r="F71" i="2"/>
  <c r="E72" i="2"/>
  <c r="F72" i="2"/>
  <c r="E73" i="2"/>
  <c r="F73" i="2"/>
  <c r="E74" i="2"/>
  <c r="F74" i="2"/>
  <c r="E75" i="2"/>
  <c r="F75" i="2"/>
  <c r="E76" i="2"/>
  <c r="F76" i="2"/>
  <c r="E77" i="2"/>
  <c r="F77" i="2"/>
  <c r="E78" i="2"/>
  <c r="F78" i="2"/>
  <c r="E79" i="2"/>
  <c r="F79" i="2"/>
  <c r="E80" i="2"/>
  <c r="F80" i="2"/>
  <c r="E81" i="2"/>
  <c r="F81" i="2"/>
  <c r="E82" i="2"/>
  <c r="F82" i="2"/>
  <c r="E83" i="2"/>
  <c r="F83" i="2"/>
  <c r="E84" i="2"/>
  <c r="F84" i="2"/>
  <c r="E85" i="2"/>
  <c r="F85" i="2"/>
  <c r="E86" i="2"/>
  <c r="F86" i="2"/>
  <c r="E87" i="2"/>
  <c r="F87" i="2"/>
  <c r="E88" i="2"/>
  <c r="F88" i="2"/>
  <c r="E89" i="2"/>
  <c r="F89" i="2"/>
  <c r="E90" i="2"/>
  <c r="F90" i="2"/>
  <c r="E91" i="2"/>
  <c r="F91" i="2"/>
  <c r="E92" i="2"/>
  <c r="F92" i="2"/>
  <c r="E93" i="2"/>
  <c r="F93" i="2"/>
  <c r="E94" i="2"/>
  <c r="F94" i="2"/>
  <c r="E95" i="2"/>
  <c r="F95" i="2"/>
  <c r="E96" i="2"/>
  <c r="F96" i="2"/>
  <c r="E97" i="2"/>
  <c r="F97" i="2"/>
  <c r="E98" i="2"/>
  <c r="F98" i="2"/>
  <c r="E99" i="2"/>
  <c r="F99" i="2"/>
  <c r="E100" i="2"/>
  <c r="F100" i="2"/>
  <c r="E101" i="2"/>
  <c r="F101" i="2"/>
  <c r="E102" i="2"/>
  <c r="F102" i="2"/>
  <c r="E103" i="2"/>
  <c r="F103" i="2"/>
  <c r="E104" i="2"/>
  <c r="F104" i="2"/>
  <c r="E105" i="2"/>
  <c r="F105" i="2"/>
  <c r="E106" i="2"/>
  <c r="F106" i="2"/>
  <c r="E107" i="2"/>
  <c r="F107" i="2"/>
  <c r="E108" i="2"/>
  <c r="F108" i="2"/>
  <c r="E109" i="2"/>
  <c r="F109" i="2"/>
  <c r="E110" i="2"/>
  <c r="F110" i="2"/>
  <c r="E111" i="2"/>
  <c r="F111" i="2"/>
  <c r="E112" i="2"/>
  <c r="F112" i="2"/>
  <c r="E113" i="2"/>
  <c r="F113" i="2"/>
  <c r="E114" i="2"/>
  <c r="F114" i="2"/>
  <c r="E115" i="2"/>
  <c r="F115" i="2"/>
  <c r="E116" i="2"/>
  <c r="F116" i="2"/>
  <c r="E117" i="2"/>
  <c r="F117" i="2"/>
  <c r="E118" i="2"/>
  <c r="F118" i="2"/>
  <c r="E119" i="2"/>
  <c r="F119" i="2"/>
  <c r="E120" i="2"/>
  <c r="F120" i="2"/>
  <c r="E121" i="2"/>
  <c r="F121" i="2"/>
  <c r="E122" i="2"/>
  <c r="F122" i="2"/>
  <c r="E123" i="2"/>
  <c r="F123" i="2"/>
  <c r="E124" i="2"/>
  <c r="F124" i="2"/>
  <c r="E125" i="2"/>
  <c r="F125" i="2"/>
  <c r="E126" i="2"/>
  <c r="F126" i="2"/>
  <c r="E127" i="2"/>
  <c r="F127" i="2"/>
  <c r="E128" i="2"/>
  <c r="F128" i="2"/>
  <c r="E129" i="2"/>
  <c r="F129" i="2"/>
  <c r="E130" i="2"/>
  <c r="F130" i="2"/>
  <c r="E131" i="2"/>
  <c r="F131" i="2"/>
  <c r="E132" i="2"/>
  <c r="F132" i="2"/>
  <c r="E133" i="2"/>
  <c r="F133" i="2"/>
  <c r="E134" i="2"/>
  <c r="F134" i="2"/>
  <c r="E135" i="2"/>
  <c r="F135" i="2"/>
  <c r="E136" i="2"/>
  <c r="F136" i="2"/>
  <c r="E137" i="2"/>
  <c r="F137" i="2"/>
  <c r="E138" i="2"/>
  <c r="F138" i="2"/>
  <c r="E139" i="2"/>
  <c r="F139" i="2"/>
  <c r="E140" i="2"/>
  <c r="F140" i="2"/>
  <c r="E141" i="2"/>
  <c r="F141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3" i="2"/>
  <c r="D4" i="2"/>
  <c r="D5" i="2"/>
  <c r="D6" i="2"/>
  <c r="D7" i="2"/>
  <c r="D8" i="2"/>
  <c r="D9" i="2"/>
  <c r="D11" i="2"/>
  <c r="D12" i="2"/>
  <c r="D13" i="2"/>
  <c r="D14" i="2"/>
  <c r="D15" i="2"/>
  <c r="D16" i="2"/>
  <c r="D17" i="2"/>
  <c r="D18" i="2"/>
  <c r="D19" i="2"/>
  <c r="D20" i="2"/>
  <c r="D21" i="2"/>
  <c r="D22" i="2"/>
  <c r="D2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3" i="2"/>
  <c r="C2" i="2"/>
  <c r="M2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N146" i="2" l="1"/>
  <c r="N144" i="2"/>
  <c r="N145" i="2"/>
  <c r="M146" i="2"/>
  <c r="M150" i="2" s="1"/>
  <c r="M144" i="2"/>
  <c r="M148" i="2" s="1"/>
  <c r="M147" i="2"/>
  <c r="M151" i="2" s="1"/>
  <c r="N146" i="11"/>
  <c r="N10" i="2"/>
  <c r="M145" i="2"/>
  <c r="M149" i="2" s="1"/>
  <c r="O10" i="2"/>
</calcChain>
</file>

<file path=xl/sharedStrings.xml><?xml version="1.0" encoding="utf-8"?>
<sst xmlns="http://schemas.openxmlformats.org/spreadsheetml/2006/main" count="339" uniqueCount="166">
  <si>
    <t>Timestamp</t>
  </si>
  <si>
    <t>Agencies</t>
  </si>
  <si>
    <t>Degree of target</t>
  </si>
  <si>
    <t>Ciphertexts in result</t>
  </si>
  <si>
    <t>Maximum path length</t>
  </si>
  <si>
    <t>Maximum branching degree</t>
  </si>
  <si>
    <t>Setup time (ms)</t>
  </si>
  <si>
    <t>Protocol time (ms)</t>
  </si>
  <si>
    <t>Total time (ms)</t>
  </si>
  <si>
    <t>Agency CPU Time (ms)</t>
  </si>
  <si>
    <t>Telecom CPU Time (ms)</t>
  </si>
  <si>
    <t>Bytes transferred (KB)</t>
  </si>
  <si>
    <t>Digest</t>
  </si>
  <si>
    <t>40-85-2-25</t>
  </si>
  <si>
    <t>40-582-2-50</t>
  </si>
  <si>
    <t>40-1173-2-75</t>
  </si>
  <si>
    <t>40-1332-2-100</t>
  </si>
  <si>
    <t>40-1700-2-150</t>
  </si>
  <si>
    <t>40-1828-2-200</t>
  </si>
  <si>
    <t>40-1828-2-500</t>
  </si>
  <si>
    <t>40-279-3-25</t>
  </si>
  <si>
    <t>40-7395-3-50</t>
  </si>
  <si>
    <t>40-22668-3-75</t>
  </si>
  <si>
    <t>40-32817-3-100</t>
  </si>
  <si>
    <t>40-49446-3-150</t>
  </si>
  <si>
    <t>40-58478-3-200</t>
  </si>
  <si>
    <t>40-63307-3-500</t>
  </si>
  <si>
    <t>85-225-2-25</t>
  </si>
  <si>
    <t>85-937-2-50</t>
  </si>
  <si>
    <t>85-1646-2-75</t>
  </si>
  <si>
    <t>85-2191-2-100</t>
  </si>
  <si>
    <t>85-2889-2-150</t>
  </si>
  <si>
    <t>85-3326-2-200</t>
  </si>
  <si>
    <t>85-4559-2-500</t>
  </si>
  <si>
    <t>85-534-3-25</t>
  </si>
  <si>
    <t>85-7263-3-50</t>
  </si>
  <si>
    <t>85-21451-3-75</t>
  </si>
  <si>
    <t>85-37707-3-100</t>
  </si>
  <si>
    <t>85-63077-3-150</t>
  </si>
  <si>
    <t>85-86116-3-200</t>
  </si>
  <si>
    <t>85-130555-3-500</t>
  </si>
  <si>
    <t>123-239-2-25</t>
  </si>
  <si>
    <t>123-818-2-50</t>
  </si>
  <si>
    <t>123-2410-2-75</t>
  </si>
  <si>
    <t>123-4211-2-100</t>
  </si>
  <si>
    <t>123-6861-2-150</t>
  </si>
  <si>
    <t>123-8055-2-200</t>
  </si>
  <si>
    <t>123-10188-2-500</t>
  </si>
  <si>
    <t>123-698-3-25</t>
  </si>
  <si>
    <t>123-8278-3-50</t>
  </si>
  <si>
    <t>123-38507-3-75</t>
  </si>
  <si>
    <t>123-87553-3-100</t>
  </si>
  <si>
    <t>123-173774-3-150</t>
  </si>
  <si>
    <t>123-216066-3-200</t>
  </si>
  <si>
    <t>123-297474-3-500</t>
  </si>
  <si>
    <t>32-135-2-25</t>
  </si>
  <si>
    <t>32-382-2-50</t>
  </si>
  <si>
    <t>32-706-2-75</t>
  </si>
  <si>
    <t>32-802-2-100</t>
  </si>
  <si>
    <t>32-981-2-150</t>
  </si>
  <si>
    <t>32-1161-2-200</t>
  </si>
  <si>
    <t>32-1161-2-500</t>
  </si>
  <si>
    <t>32-586-3-25</t>
  </si>
  <si>
    <t>32-4019-3-50</t>
  </si>
  <si>
    <t>32-10719-3-75</t>
  </si>
  <si>
    <t>32-13923-3-100</t>
  </si>
  <si>
    <t>32-20927-3-150</t>
  </si>
  <si>
    <t>32-27338-3-200</t>
  </si>
  <si>
    <t>32-31959-3-500</t>
  </si>
  <si>
    <t>230-442-2-25</t>
  </si>
  <si>
    <t>230-2207-2-50</t>
  </si>
  <si>
    <t>230-4449-2-75</t>
  </si>
  <si>
    <t>230-7187-2-100</t>
  </si>
  <si>
    <t>230-10278-2-150</t>
  </si>
  <si>
    <t>230-11834-2-200</t>
  </si>
  <si>
    <t>230-13878-2-500</t>
  </si>
  <si>
    <t>230-843-3-25</t>
  </si>
  <si>
    <t>230-17200-3-50</t>
  </si>
  <si>
    <t>230-54147-3-75</t>
  </si>
  <si>
    <t>230-102899-3-100</t>
  </si>
  <si>
    <t>230-179457-3-150</t>
  </si>
  <si>
    <t>230-227715-3-200</t>
  </si>
  <si>
    <t>230-292096-3-500</t>
  </si>
  <si>
    <t>47-79-2-25</t>
  </si>
  <si>
    <t>47-399-2-50</t>
  </si>
  <si>
    <t>47-1061-2-75</t>
  </si>
  <si>
    <t>47-1848-2-100</t>
  </si>
  <si>
    <t>47-2203-2-150</t>
  </si>
  <si>
    <t>47-2330-2-200</t>
  </si>
  <si>
    <t>47-2820-2-500</t>
  </si>
  <si>
    <t>47-193-3-25</t>
  </si>
  <si>
    <t>47-4608-3-50</t>
  </si>
  <si>
    <t>47-18113-3-75</t>
  </si>
  <si>
    <t>47-37067-3-100</t>
  </si>
  <si>
    <t>47-54254-3-150</t>
  </si>
  <si>
    <t>47-63648-3-200</t>
  </si>
  <si>
    <t>47-86383-3-500</t>
  </si>
  <si>
    <t>128-397-2-25</t>
  </si>
  <si>
    <t>128-1247-2-50</t>
  </si>
  <si>
    <t>128-2437-2-75</t>
  </si>
  <si>
    <t>128-3664-2-100</t>
  </si>
  <si>
    <t>128-5301-2-150</t>
  </si>
  <si>
    <t>128-6228-2-200</t>
  </si>
  <si>
    <t>128-6662-2-500</t>
  </si>
  <si>
    <t>128-935-3-25</t>
  </si>
  <si>
    <t>128-10804-3-50</t>
  </si>
  <si>
    <t>128-35543-3-75</t>
  </si>
  <si>
    <t>128-67312-3-100</t>
  </si>
  <si>
    <t>128-125575-3-150</t>
  </si>
  <si>
    <t>128-161480-3-200</t>
  </si>
  <si>
    <t>128-194231-3-500</t>
  </si>
  <si>
    <t>18-54-2-25</t>
  </si>
  <si>
    <t>18-176-2-50</t>
  </si>
  <si>
    <t>18-376-2-75</t>
  </si>
  <si>
    <t>18-611-2-100</t>
  </si>
  <si>
    <t>18-791-2-150</t>
  </si>
  <si>
    <t>18-1102-2-200</t>
  </si>
  <si>
    <t>18-1364-2-500</t>
  </si>
  <si>
    <t>18-249-3-25</t>
  </si>
  <si>
    <t>18-1950-3-50</t>
  </si>
  <si>
    <t>18-6916-3-75</t>
  </si>
  <si>
    <t>18-13369-3-100</t>
  </si>
  <si>
    <t>18-20845-3-150</t>
  </si>
  <si>
    <t>18-34716-3-200</t>
  </si>
  <si>
    <t>18-45745-3-500</t>
  </si>
  <si>
    <t>44-69-2-25</t>
  </si>
  <si>
    <t>44-320-2-50</t>
  </si>
  <si>
    <t>44-682-2-75</t>
  </si>
  <si>
    <t>44-1233-2-100</t>
  </si>
  <si>
    <t>44-2349-2-150</t>
  </si>
  <si>
    <t>44-2679-2-200</t>
  </si>
  <si>
    <t>44-3159-2-500</t>
  </si>
  <si>
    <t>44-159-3-25</t>
  </si>
  <si>
    <t>44-3128-3-50</t>
  </si>
  <si>
    <t>44-11022-3-75</t>
  </si>
  <si>
    <t>44-23401-3-100</t>
  </si>
  <si>
    <t>44-48702-3-150</t>
  </si>
  <si>
    <t>44-58180-3-200</t>
  </si>
  <si>
    <t>44-76832-3-500</t>
  </si>
  <si>
    <t>159-293-2-25</t>
  </si>
  <si>
    <t>159-1253-2-50</t>
  </si>
  <si>
    <t>159-3223-2-75</t>
  </si>
  <si>
    <t>159-4528-2-100</t>
  </si>
  <si>
    <t>159-6260-2-150</t>
  </si>
  <si>
    <t>159-7096-2-200</t>
  </si>
  <si>
    <t>159-8796-2-500</t>
  </si>
  <si>
    <t>159-604-3-25</t>
  </si>
  <si>
    <t>159-8972-3-50</t>
  </si>
  <si>
    <t>159-41920-3-75</t>
  </si>
  <si>
    <t>159-82658-3-100</t>
  </si>
  <si>
    <t>159-149535-3-150</t>
  </si>
  <si>
    <t>159-188983-3-200</t>
  </si>
  <si>
    <t>159-266183-3-500</t>
  </si>
  <si>
    <t>Mean total time (s)</t>
  </si>
  <si>
    <t>Mean protocol time (s)</t>
  </si>
  <si>
    <t>Average All-Telecom CPU Time (s)</t>
  </si>
  <si>
    <t>Average All-Agency CPU Time (s)</t>
  </si>
  <si>
    <t>Mean setup time (s)</t>
  </si>
  <si>
    <t>Bytes transferred (MB)</t>
  </si>
  <si>
    <t>Protocol time / ciphertext (ms)</t>
  </si>
  <si>
    <t>All-Telecom CPU time per ciphertext (ms)</t>
  </si>
  <si>
    <t>Data transferred per ciphertext (KB)</t>
  </si>
  <si>
    <t>All-Agency CPU time per ciphertext (ms)</t>
  </si>
  <si>
    <t>Mean protocol time (m)</t>
  </si>
  <si>
    <t>Mean protocol time (min)</t>
  </si>
  <si>
    <t>Average All-Telecom CPU Time (min)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</si>
</sst>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00"/>
    <numFmt numFmtId="166" formatCode="[$-409]m/d/yy\ h:mm\ AM/PM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1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2.xml"/><Relationship Id="rId11" Type="http://schemas.openxmlformats.org/officeDocument/2006/relationships/calcChain" Target="calcChain.xml"/><Relationship Id="rId5" Type="http://schemas.openxmlformats.org/officeDocument/2006/relationships/chartsheet" Target="chartsheets/sheet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2400" b="0"/>
              <a:t>Protocol Runtime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Averages!$H$1</c:f>
              <c:strCache>
                <c:ptCount val="1"/>
                <c:pt idx="0">
                  <c:v>Mean protocol time (min)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Averages!$D$2:$D$421</c:f>
              <c:numCache>
                <c:formatCode>General</c:formatCode>
                <c:ptCount val="420"/>
                <c:pt idx="0">
                  <c:v>85</c:v>
                </c:pt>
                <c:pt idx="1">
                  <c:v>582</c:v>
                </c:pt>
                <c:pt idx="2">
                  <c:v>1173</c:v>
                </c:pt>
                <c:pt idx="3">
                  <c:v>1332</c:v>
                </c:pt>
                <c:pt idx="4">
                  <c:v>1700</c:v>
                </c:pt>
                <c:pt idx="5">
                  <c:v>1828</c:v>
                </c:pt>
                <c:pt idx="6">
                  <c:v>1828</c:v>
                </c:pt>
                <c:pt idx="7">
                  <c:v>279</c:v>
                </c:pt>
                <c:pt idx="8">
                  <c:v>7395</c:v>
                </c:pt>
                <c:pt idx="9">
                  <c:v>22668</c:v>
                </c:pt>
                <c:pt idx="10">
                  <c:v>32817</c:v>
                </c:pt>
                <c:pt idx="11">
                  <c:v>49446</c:v>
                </c:pt>
                <c:pt idx="12">
                  <c:v>58478</c:v>
                </c:pt>
                <c:pt idx="13">
                  <c:v>63307</c:v>
                </c:pt>
                <c:pt idx="14">
                  <c:v>225</c:v>
                </c:pt>
                <c:pt idx="15">
                  <c:v>937</c:v>
                </c:pt>
                <c:pt idx="16">
                  <c:v>1646</c:v>
                </c:pt>
                <c:pt idx="17">
                  <c:v>2191</c:v>
                </c:pt>
                <c:pt idx="18">
                  <c:v>2889</c:v>
                </c:pt>
                <c:pt idx="19">
                  <c:v>3326</c:v>
                </c:pt>
                <c:pt idx="20">
                  <c:v>4559</c:v>
                </c:pt>
                <c:pt idx="21">
                  <c:v>534</c:v>
                </c:pt>
                <c:pt idx="22">
                  <c:v>7263</c:v>
                </c:pt>
                <c:pt idx="23">
                  <c:v>21451</c:v>
                </c:pt>
                <c:pt idx="24">
                  <c:v>37707</c:v>
                </c:pt>
                <c:pt idx="25">
                  <c:v>63077</c:v>
                </c:pt>
                <c:pt idx="26">
                  <c:v>86116</c:v>
                </c:pt>
                <c:pt idx="27">
                  <c:v>130555</c:v>
                </c:pt>
                <c:pt idx="28">
                  <c:v>239</c:v>
                </c:pt>
                <c:pt idx="29">
                  <c:v>818</c:v>
                </c:pt>
                <c:pt idx="30">
                  <c:v>2410</c:v>
                </c:pt>
                <c:pt idx="31">
                  <c:v>4211</c:v>
                </c:pt>
                <c:pt idx="32">
                  <c:v>6861</c:v>
                </c:pt>
                <c:pt idx="33">
                  <c:v>8055</c:v>
                </c:pt>
                <c:pt idx="34">
                  <c:v>10188</c:v>
                </c:pt>
                <c:pt idx="35">
                  <c:v>698</c:v>
                </c:pt>
                <c:pt idx="36">
                  <c:v>8278</c:v>
                </c:pt>
                <c:pt idx="37">
                  <c:v>38507</c:v>
                </c:pt>
                <c:pt idx="38">
                  <c:v>87553</c:v>
                </c:pt>
                <c:pt idx="39">
                  <c:v>173774</c:v>
                </c:pt>
                <c:pt idx="40">
                  <c:v>216066</c:v>
                </c:pt>
                <c:pt idx="41">
                  <c:v>297474</c:v>
                </c:pt>
                <c:pt idx="42">
                  <c:v>135</c:v>
                </c:pt>
                <c:pt idx="43">
                  <c:v>382</c:v>
                </c:pt>
                <c:pt idx="44">
                  <c:v>706</c:v>
                </c:pt>
                <c:pt idx="45">
                  <c:v>802</c:v>
                </c:pt>
                <c:pt idx="46">
                  <c:v>981</c:v>
                </c:pt>
                <c:pt idx="47">
                  <c:v>1161</c:v>
                </c:pt>
                <c:pt idx="48">
                  <c:v>1161</c:v>
                </c:pt>
                <c:pt idx="49">
                  <c:v>586</c:v>
                </c:pt>
                <c:pt idx="50">
                  <c:v>4019</c:v>
                </c:pt>
                <c:pt idx="51">
                  <c:v>10719</c:v>
                </c:pt>
                <c:pt idx="52">
                  <c:v>13923</c:v>
                </c:pt>
                <c:pt idx="53">
                  <c:v>20927</c:v>
                </c:pt>
                <c:pt idx="54">
                  <c:v>27338</c:v>
                </c:pt>
                <c:pt idx="55">
                  <c:v>31959</c:v>
                </c:pt>
                <c:pt idx="56">
                  <c:v>442</c:v>
                </c:pt>
                <c:pt idx="57">
                  <c:v>2207</c:v>
                </c:pt>
                <c:pt idx="58">
                  <c:v>4449</c:v>
                </c:pt>
                <c:pt idx="59">
                  <c:v>7187</c:v>
                </c:pt>
                <c:pt idx="60">
                  <c:v>10278</c:v>
                </c:pt>
                <c:pt idx="61">
                  <c:v>11834</c:v>
                </c:pt>
                <c:pt idx="62">
                  <c:v>13878</c:v>
                </c:pt>
                <c:pt idx="63">
                  <c:v>843</c:v>
                </c:pt>
                <c:pt idx="64">
                  <c:v>17200</c:v>
                </c:pt>
                <c:pt idx="65">
                  <c:v>54147</c:v>
                </c:pt>
                <c:pt idx="66">
                  <c:v>102899</c:v>
                </c:pt>
                <c:pt idx="67">
                  <c:v>179457</c:v>
                </c:pt>
                <c:pt idx="68">
                  <c:v>227715</c:v>
                </c:pt>
                <c:pt idx="69">
                  <c:v>292096</c:v>
                </c:pt>
                <c:pt idx="70">
                  <c:v>79</c:v>
                </c:pt>
                <c:pt idx="71">
                  <c:v>399</c:v>
                </c:pt>
                <c:pt idx="72">
                  <c:v>1061</c:v>
                </c:pt>
                <c:pt idx="73">
                  <c:v>1848</c:v>
                </c:pt>
                <c:pt idx="74">
                  <c:v>2203</c:v>
                </c:pt>
                <c:pt idx="75">
                  <c:v>2330</c:v>
                </c:pt>
                <c:pt idx="76">
                  <c:v>2820</c:v>
                </c:pt>
                <c:pt idx="77">
                  <c:v>193</c:v>
                </c:pt>
                <c:pt idx="78">
                  <c:v>4608</c:v>
                </c:pt>
                <c:pt idx="79">
                  <c:v>18113</c:v>
                </c:pt>
                <c:pt idx="80">
                  <c:v>37067</c:v>
                </c:pt>
                <c:pt idx="81">
                  <c:v>54254</c:v>
                </c:pt>
                <c:pt idx="82">
                  <c:v>63648</c:v>
                </c:pt>
                <c:pt idx="83">
                  <c:v>86383</c:v>
                </c:pt>
                <c:pt idx="84">
                  <c:v>397</c:v>
                </c:pt>
                <c:pt idx="85">
                  <c:v>1247</c:v>
                </c:pt>
                <c:pt idx="86">
                  <c:v>2437</c:v>
                </c:pt>
                <c:pt idx="87">
                  <c:v>3664</c:v>
                </c:pt>
                <c:pt idx="88">
                  <c:v>5301</c:v>
                </c:pt>
                <c:pt idx="89">
                  <c:v>6228</c:v>
                </c:pt>
                <c:pt idx="90">
                  <c:v>6662</c:v>
                </c:pt>
                <c:pt idx="91">
                  <c:v>935</c:v>
                </c:pt>
                <c:pt idx="92">
                  <c:v>10804</c:v>
                </c:pt>
                <c:pt idx="93">
                  <c:v>35543</c:v>
                </c:pt>
                <c:pt idx="94">
                  <c:v>67312</c:v>
                </c:pt>
                <c:pt idx="95">
                  <c:v>125575</c:v>
                </c:pt>
                <c:pt idx="96">
                  <c:v>161480</c:v>
                </c:pt>
                <c:pt idx="97">
                  <c:v>194231</c:v>
                </c:pt>
                <c:pt idx="98">
                  <c:v>54</c:v>
                </c:pt>
                <c:pt idx="99">
                  <c:v>176</c:v>
                </c:pt>
                <c:pt idx="100">
                  <c:v>376</c:v>
                </c:pt>
                <c:pt idx="101">
                  <c:v>611</c:v>
                </c:pt>
                <c:pt idx="102">
                  <c:v>791</c:v>
                </c:pt>
                <c:pt idx="103">
                  <c:v>1102</c:v>
                </c:pt>
                <c:pt idx="104">
                  <c:v>1364</c:v>
                </c:pt>
                <c:pt idx="105">
                  <c:v>249</c:v>
                </c:pt>
                <c:pt idx="106">
                  <c:v>1950</c:v>
                </c:pt>
                <c:pt idx="107">
                  <c:v>6916</c:v>
                </c:pt>
                <c:pt idx="108">
                  <c:v>13369</c:v>
                </c:pt>
                <c:pt idx="109">
                  <c:v>20845</c:v>
                </c:pt>
                <c:pt idx="110">
                  <c:v>34716</c:v>
                </c:pt>
                <c:pt idx="111">
                  <c:v>45745</c:v>
                </c:pt>
                <c:pt idx="112">
                  <c:v>69</c:v>
                </c:pt>
                <c:pt idx="113">
                  <c:v>320</c:v>
                </c:pt>
                <c:pt idx="114">
                  <c:v>682</c:v>
                </c:pt>
                <c:pt idx="115">
                  <c:v>1233</c:v>
                </c:pt>
                <c:pt idx="116">
                  <c:v>2349</c:v>
                </c:pt>
                <c:pt idx="117">
                  <c:v>2679</c:v>
                </c:pt>
                <c:pt idx="118">
                  <c:v>3159</c:v>
                </c:pt>
                <c:pt idx="119">
                  <c:v>159</c:v>
                </c:pt>
                <c:pt idx="120">
                  <c:v>3128</c:v>
                </c:pt>
                <c:pt idx="121">
                  <c:v>11022</c:v>
                </c:pt>
                <c:pt idx="122">
                  <c:v>23401</c:v>
                </c:pt>
                <c:pt idx="123">
                  <c:v>48702</c:v>
                </c:pt>
                <c:pt idx="124">
                  <c:v>58180</c:v>
                </c:pt>
                <c:pt idx="125">
                  <c:v>76832</c:v>
                </c:pt>
                <c:pt idx="126">
                  <c:v>293</c:v>
                </c:pt>
                <c:pt idx="127">
                  <c:v>1253</c:v>
                </c:pt>
                <c:pt idx="128">
                  <c:v>3223</c:v>
                </c:pt>
                <c:pt idx="129">
                  <c:v>4528</c:v>
                </c:pt>
                <c:pt idx="130">
                  <c:v>6260</c:v>
                </c:pt>
                <c:pt idx="131">
                  <c:v>7096</c:v>
                </c:pt>
                <c:pt idx="132">
                  <c:v>8796</c:v>
                </c:pt>
                <c:pt idx="133">
                  <c:v>604</c:v>
                </c:pt>
                <c:pt idx="134">
                  <c:v>8972</c:v>
                </c:pt>
                <c:pt idx="135">
                  <c:v>41920</c:v>
                </c:pt>
                <c:pt idx="136">
                  <c:v>82658</c:v>
                </c:pt>
                <c:pt idx="137">
                  <c:v>149535</c:v>
                </c:pt>
                <c:pt idx="138">
                  <c:v>188983</c:v>
                </c:pt>
                <c:pt idx="139">
                  <c:v>266183</c:v>
                </c:pt>
              </c:numCache>
            </c:numRef>
          </c:xVal>
          <c:yVal>
            <c:numRef>
              <c:f>Averages!$H$2:$H$421</c:f>
              <c:numCache>
                <c:formatCode>0.000</c:formatCode>
                <c:ptCount val="420"/>
                <c:pt idx="0">
                  <c:v>5.0644444444444443E-2</c:v>
                </c:pt>
                <c:pt idx="1">
                  <c:v>8.351666666666667E-2</c:v>
                </c:pt>
                <c:pt idx="2">
                  <c:v>0.13610555555555556</c:v>
                </c:pt>
                <c:pt idx="3">
                  <c:v>0.13458333333333333</c:v>
                </c:pt>
                <c:pt idx="4">
                  <c:v>0.14919444444444444</c:v>
                </c:pt>
                <c:pt idx="5">
                  <c:v>0.1729</c:v>
                </c:pt>
                <c:pt idx="6">
                  <c:v>0.16197222222222224</c:v>
                </c:pt>
                <c:pt idx="7">
                  <c:v>6.9394444444444453E-2</c:v>
                </c:pt>
                <c:pt idx="8">
                  <c:v>0.49378333333333335</c:v>
                </c:pt>
                <c:pt idx="9">
                  <c:v>1.5016777777777779</c:v>
                </c:pt>
                <c:pt idx="10">
                  <c:v>2.0876888888888887</c:v>
                </c:pt>
                <c:pt idx="11">
                  <c:v>3.2428222222222223</c:v>
                </c:pt>
                <c:pt idx="12">
                  <c:v>3.7081</c:v>
                </c:pt>
                <c:pt idx="13">
                  <c:v>3.9780611111111108</c:v>
                </c:pt>
                <c:pt idx="14">
                  <c:v>6.5677777777777779E-2</c:v>
                </c:pt>
                <c:pt idx="15">
                  <c:v>0.11428333333333333</c:v>
                </c:pt>
                <c:pt idx="16">
                  <c:v>0.14891111111111111</c:v>
                </c:pt>
                <c:pt idx="17">
                  <c:v>0.189</c:v>
                </c:pt>
                <c:pt idx="18">
                  <c:v>0.2371388888888889</c:v>
                </c:pt>
                <c:pt idx="19">
                  <c:v>0.25078333333333336</c:v>
                </c:pt>
                <c:pt idx="20">
                  <c:v>0.33739444444444444</c:v>
                </c:pt>
                <c:pt idx="21">
                  <c:v>0.11117222222222221</c:v>
                </c:pt>
                <c:pt idx="22">
                  <c:v>0.55797777777777768</c:v>
                </c:pt>
                <c:pt idx="23">
                  <c:v>1.5420944444444444</c:v>
                </c:pt>
                <c:pt idx="24">
                  <c:v>2.7008055555555557</c:v>
                </c:pt>
                <c:pt idx="25">
                  <c:v>4.77285</c:v>
                </c:pt>
                <c:pt idx="26">
                  <c:v>6.5789222222222223</c:v>
                </c:pt>
                <c:pt idx="27">
                  <c:v>10.177344444444444</c:v>
                </c:pt>
                <c:pt idx="28">
                  <c:v>6.9744444444444456E-2</c:v>
                </c:pt>
                <c:pt idx="29">
                  <c:v>0.11073888888888889</c:v>
                </c:pt>
                <c:pt idx="30">
                  <c:v>0.19188333333333332</c:v>
                </c:pt>
                <c:pt idx="31">
                  <c:v>0.29353333333333331</c:v>
                </c:pt>
                <c:pt idx="32">
                  <c:v>0.43917222222222219</c:v>
                </c:pt>
                <c:pt idx="33">
                  <c:v>0.51106666666666667</c:v>
                </c:pt>
                <c:pt idx="34">
                  <c:v>0.61495555555555559</c:v>
                </c:pt>
                <c:pt idx="35">
                  <c:v>0.11244444444444444</c:v>
                </c:pt>
                <c:pt idx="36">
                  <c:v>0.57512222222222231</c:v>
                </c:pt>
                <c:pt idx="37">
                  <c:v>2.5247888888888892</c:v>
                </c:pt>
                <c:pt idx="38">
                  <c:v>5.5593111111111115</c:v>
                </c:pt>
                <c:pt idx="39">
                  <c:v>11.815233333333333</c:v>
                </c:pt>
                <c:pt idx="40">
                  <c:v>15.119983333333334</c:v>
                </c:pt>
                <c:pt idx="41">
                  <c:v>21.843166666666665</c:v>
                </c:pt>
                <c:pt idx="42">
                  <c:v>4.7211111111111106E-2</c:v>
                </c:pt>
                <c:pt idx="43">
                  <c:v>6.3122222222222218E-2</c:v>
                </c:pt>
                <c:pt idx="44">
                  <c:v>8.6400000000000005E-2</c:v>
                </c:pt>
                <c:pt idx="45">
                  <c:v>8.9927777777777787E-2</c:v>
                </c:pt>
                <c:pt idx="46">
                  <c:v>0.10605555555555556</c:v>
                </c:pt>
                <c:pt idx="47">
                  <c:v>0.11263333333333334</c:v>
                </c:pt>
                <c:pt idx="48">
                  <c:v>0.11597222222222221</c:v>
                </c:pt>
                <c:pt idx="49">
                  <c:v>8.7550000000000003E-2</c:v>
                </c:pt>
                <c:pt idx="50">
                  <c:v>0.28760000000000002</c:v>
                </c:pt>
                <c:pt idx="51">
                  <c:v>0.74168333333333336</c:v>
                </c:pt>
                <c:pt idx="52">
                  <c:v>0.93403888888888897</c:v>
                </c:pt>
                <c:pt idx="53">
                  <c:v>1.4246611111111112</c:v>
                </c:pt>
                <c:pt idx="54">
                  <c:v>1.8257611111111112</c:v>
                </c:pt>
                <c:pt idx="55">
                  <c:v>2.1560999999999999</c:v>
                </c:pt>
                <c:pt idx="56">
                  <c:v>8.5922222222222219E-2</c:v>
                </c:pt>
                <c:pt idx="57">
                  <c:v>0.19251666666666667</c:v>
                </c:pt>
                <c:pt idx="58">
                  <c:v>0.31827222222222218</c:v>
                </c:pt>
                <c:pt idx="59">
                  <c:v>0.47793333333333332</c:v>
                </c:pt>
                <c:pt idx="60">
                  <c:v>0.67369444444444437</c:v>
                </c:pt>
                <c:pt idx="61">
                  <c:v>0.74378333333333335</c:v>
                </c:pt>
                <c:pt idx="62">
                  <c:v>0.86173888888888894</c:v>
                </c:pt>
                <c:pt idx="63">
                  <c:v>0.13499444444444444</c:v>
                </c:pt>
                <c:pt idx="64">
                  <c:v>1.202522222222222</c:v>
                </c:pt>
                <c:pt idx="65">
                  <c:v>3.7797499999999999</c:v>
                </c:pt>
                <c:pt idx="66">
                  <c:v>7.7215722222222221</c:v>
                </c:pt>
                <c:pt idx="67">
                  <c:v>14.738672222222222</c:v>
                </c:pt>
                <c:pt idx="68">
                  <c:v>19.408816666666667</c:v>
                </c:pt>
                <c:pt idx="69">
                  <c:v>25.406099999999999</c:v>
                </c:pt>
                <c:pt idx="70">
                  <c:v>4.9205555555555558E-2</c:v>
                </c:pt>
                <c:pt idx="71">
                  <c:v>6.858888888888888E-2</c:v>
                </c:pt>
                <c:pt idx="72">
                  <c:v>0.10303333333333334</c:v>
                </c:pt>
                <c:pt idx="73">
                  <c:v>0.16146111111111111</c:v>
                </c:pt>
                <c:pt idx="74">
                  <c:v>0.17532777777777778</c:v>
                </c:pt>
                <c:pt idx="75">
                  <c:v>0.1852388888888889</c:v>
                </c:pt>
                <c:pt idx="76">
                  <c:v>0.20219999999999999</c:v>
                </c:pt>
                <c:pt idx="77">
                  <c:v>5.8166666666666665E-2</c:v>
                </c:pt>
                <c:pt idx="78">
                  <c:v>0.33239999999999997</c:v>
                </c:pt>
                <c:pt idx="79">
                  <c:v>1.1875</c:v>
                </c:pt>
                <c:pt idx="80">
                  <c:v>2.391111111111111</c:v>
                </c:pt>
                <c:pt idx="81">
                  <c:v>3.5989444444444443</c:v>
                </c:pt>
                <c:pt idx="82">
                  <c:v>4.2908722222222222</c:v>
                </c:pt>
                <c:pt idx="83">
                  <c:v>6.4795833333333333</c:v>
                </c:pt>
                <c:pt idx="84">
                  <c:v>7.7811111111111123E-2</c:v>
                </c:pt>
                <c:pt idx="85">
                  <c:v>0.13614444444444446</c:v>
                </c:pt>
                <c:pt idx="86">
                  <c:v>0.19763888888888889</c:v>
                </c:pt>
                <c:pt idx="87">
                  <c:v>0.27082222222222224</c:v>
                </c:pt>
                <c:pt idx="88">
                  <c:v>0.38343888888888888</c:v>
                </c:pt>
                <c:pt idx="89">
                  <c:v>0.44517777777777778</c:v>
                </c:pt>
                <c:pt idx="90">
                  <c:v>0.46026666666666666</c:v>
                </c:pt>
                <c:pt idx="91">
                  <c:v>0.13208888888888889</c:v>
                </c:pt>
                <c:pt idx="92">
                  <c:v>0.76801666666666668</c:v>
                </c:pt>
                <c:pt idx="93">
                  <c:v>2.4003611111111112</c:v>
                </c:pt>
                <c:pt idx="94">
                  <c:v>4.5733111111111118</c:v>
                </c:pt>
                <c:pt idx="95">
                  <c:v>8.6442722222222219</c:v>
                </c:pt>
                <c:pt idx="96">
                  <c:v>11.554711111111111</c:v>
                </c:pt>
                <c:pt idx="97">
                  <c:v>13.952183333333334</c:v>
                </c:pt>
                <c:pt idx="98">
                  <c:v>3.9883333333333333E-2</c:v>
                </c:pt>
                <c:pt idx="99">
                  <c:v>4.6838888888888888E-2</c:v>
                </c:pt>
                <c:pt idx="100">
                  <c:v>5.3705555555555555E-2</c:v>
                </c:pt>
                <c:pt idx="101">
                  <c:v>7.3777777777777789E-2</c:v>
                </c:pt>
                <c:pt idx="102">
                  <c:v>8.8450000000000001E-2</c:v>
                </c:pt>
                <c:pt idx="103">
                  <c:v>0.10737222222222222</c:v>
                </c:pt>
                <c:pt idx="104">
                  <c:v>0.13305</c:v>
                </c:pt>
                <c:pt idx="105">
                  <c:v>6.6061111111111112E-2</c:v>
                </c:pt>
                <c:pt idx="106">
                  <c:v>0.17428333333333335</c:v>
                </c:pt>
                <c:pt idx="107">
                  <c:v>0.46889999999999998</c:v>
                </c:pt>
                <c:pt idx="108">
                  <c:v>0.90156111111111104</c:v>
                </c:pt>
                <c:pt idx="109">
                  <c:v>1.3863888888888889</c:v>
                </c:pt>
                <c:pt idx="110">
                  <c:v>2.3477111111111109</c:v>
                </c:pt>
                <c:pt idx="111">
                  <c:v>3.0946722222222225</c:v>
                </c:pt>
                <c:pt idx="112">
                  <c:v>4.6244444444444442E-2</c:v>
                </c:pt>
                <c:pt idx="113">
                  <c:v>6.4072222222222225E-2</c:v>
                </c:pt>
                <c:pt idx="114">
                  <c:v>8.8361111111111112E-2</c:v>
                </c:pt>
                <c:pt idx="115">
                  <c:v>0.11830555555555555</c:v>
                </c:pt>
                <c:pt idx="116">
                  <c:v>0.1849611111111111</c:v>
                </c:pt>
                <c:pt idx="117">
                  <c:v>0.22407777777777776</c:v>
                </c:pt>
                <c:pt idx="118">
                  <c:v>0.23275555555555558</c:v>
                </c:pt>
                <c:pt idx="119">
                  <c:v>5.5166666666666669E-2</c:v>
                </c:pt>
                <c:pt idx="120">
                  <c:v>0.24967777777777778</c:v>
                </c:pt>
                <c:pt idx="121">
                  <c:v>0.76286666666666669</c:v>
                </c:pt>
                <c:pt idx="122">
                  <c:v>1.5944944444444444</c:v>
                </c:pt>
                <c:pt idx="123">
                  <c:v>3.6838166666666665</c:v>
                </c:pt>
                <c:pt idx="124">
                  <c:v>4.6411888888888884</c:v>
                </c:pt>
                <c:pt idx="125">
                  <c:v>6.1367277777777778</c:v>
                </c:pt>
                <c:pt idx="126">
                  <c:v>0.11857222222222222</c:v>
                </c:pt>
                <c:pt idx="127">
                  <c:v>0.17996666666666666</c:v>
                </c:pt>
                <c:pt idx="128">
                  <c:v>0.29023333333333334</c:v>
                </c:pt>
                <c:pt idx="129">
                  <c:v>0.36367777777777782</c:v>
                </c:pt>
                <c:pt idx="130">
                  <c:v>0.48530555555555555</c:v>
                </c:pt>
                <c:pt idx="131">
                  <c:v>0.53182777777777779</c:v>
                </c:pt>
                <c:pt idx="132">
                  <c:v>0.61224444444444437</c:v>
                </c:pt>
                <c:pt idx="133">
                  <c:v>0.25211666666666666</c:v>
                </c:pt>
                <c:pt idx="134">
                  <c:v>0.79027222222222226</c:v>
                </c:pt>
                <c:pt idx="135">
                  <c:v>2.9523000000000001</c:v>
                </c:pt>
                <c:pt idx="136">
                  <c:v>5.6047666666666665</c:v>
                </c:pt>
                <c:pt idx="137">
                  <c:v>10.417944444444444</c:v>
                </c:pt>
                <c:pt idx="138">
                  <c:v>13.535438888888889</c:v>
                </c:pt>
                <c:pt idx="139">
                  <c:v>19.719105555555554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314848"/>
        <c:axId val="205312128"/>
      </c:scatterChart>
      <c:valAx>
        <c:axId val="205314848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/>
                  <a:t>Ciphertexts</a:t>
                </a:r>
                <a:r>
                  <a:rPr lang="en-US" sz="1800" b="0" baseline="0"/>
                  <a:t> in Result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312128"/>
        <c:crossesAt val="1.0000000000000002E-2"/>
        <c:crossBetween val="midCat"/>
      </c:valAx>
      <c:valAx>
        <c:axId val="20531212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/>
                  <a:t>Protocol time (min)</a:t>
                </a:r>
              </a:p>
              <a:p>
                <a:pPr>
                  <a:defRPr/>
                </a:pP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314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800" b="0" i="0" u="none" strike="noStrike" kern="1200" baseline="0">
                <a:solidFill>
                  <a:srgbClr val="44546A"/>
                </a:solidFill>
                <a:latin typeface="+mn-lt"/>
                <a:ea typeface="+mn-ea"/>
                <a:cs typeface="+mn-cs"/>
              </a:defRPr>
            </a:pPr>
            <a:r>
              <a:rPr lang="en-US" sz="2400" b="0" i="0" u="none" strike="noStrike" kern="1200" baseline="0">
                <a:solidFill>
                  <a:srgbClr val="44546A"/>
                </a:solidFill>
                <a:latin typeface="+mn-lt"/>
                <a:ea typeface="+mn-ea"/>
                <a:cs typeface="+mn-cs"/>
              </a:rPr>
              <a:t>All-Telecom CPU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800" b="0" i="0" u="none" strike="noStrike" kern="1200" baseline="0">
              <a:solidFill>
                <a:srgbClr val="44546A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Averages!$K$1</c:f>
              <c:strCache>
                <c:ptCount val="1"/>
                <c:pt idx="0">
                  <c:v>Average All-Telecom CPU Time (min)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Averages!$D$2:$D$141</c:f>
              <c:numCache>
                <c:formatCode>General</c:formatCode>
                <c:ptCount val="140"/>
                <c:pt idx="0">
                  <c:v>85</c:v>
                </c:pt>
                <c:pt idx="1">
                  <c:v>582</c:v>
                </c:pt>
                <c:pt idx="2">
                  <c:v>1173</c:v>
                </c:pt>
                <c:pt idx="3">
                  <c:v>1332</c:v>
                </c:pt>
                <c:pt idx="4">
                  <c:v>1700</c:v>
                </c:pt>
                <c:pt idx="5">
                  <c:v>1828</c:v>
                </c:pt>
                <c:pt idx="6">
                  <c:v>1828</c:v>
                </c:pt>
                <c:pt idx="7">
                  <c:v>279</c:v>
                </c:pt>
                <c:pt idx="8">
                  <c:v>7395</c:v>
                </c:pt>
                <c:pt idx="9">
                  <c:v>22668</c:v>
                </c:pt>
                <c:pt idx="10">
                  <c:v>32817</c:v>
                </c:pt>
                <c:pt idx="11">
                  <c:v>49446</c:v>
                </c:pt>
                <c:pt idx="12">
                  <c:v>58478</c:v>
                </c:pt>
                <c:pt idx="13">
                  <c:v>63307</c:v>
                </c:pt>
                <c:pt idx="14">
                  <c:v>225</c:v>
                </c:pt>
                <c:pt idx="15">
                  <c:v>937</c:v>
                </c:pt>
                <c:pt idx="16">
                  <c:v>1646</c:v>
                </c:pt>
                <c:pt idx="17">
                  <c:v>2191</c:v>
                </c:pt>
                <c:pt idx="18">
                  <c:v>2889</c:v>
                </c:pt>
                <c:pt idx="19">
                  <c:v>3326</c:v>
                </c:pt>
                <c:pt idx="20">
                  <c:v>4559</c:v>
                </c:pt>
                <c:pt idx="21">
                  <c:v>534</c:v>
                </c:pt>
                <c:pt idx="22">
                  <c:v>7263</c:v>
                </c:pt>
                <c:pt idx="23">
                  <c:v>21451</c:v>
                </c:pt>
                <c:pt idx="24">
                  <c:v>37707</c:v>
                </c:pt>
                <c:pt idx="25">
                  <c:v>63077</c:v>
                </c:pt>
                <c:pt idx="26">
                  <c:v>86116</c:v>
                </c:pt>
                <c:pt idx="27">
                  <c:v>130555</c:v>
                </c:pt>
                <c:pt idx="28">
                  <c:v>239</c:v>
                </c:pt>
                <c:pt idx="29">
                  <c:v>818</c:v>
                </c:pt>
                <c:pt idx="30">
                  <c:v>2410</c:v>
                </c:pt>
                <c:pt idx="31">
                  <c:v>4211</c:v>
                </c:pt>
                <c:pt idx="32">
                  <c:v>6861</c:v>
                </c:pt>
                <c:pt idx="33">
                  <c:v>8055</c:v>
                </c:pt>
                <c:pt idx="34">
                  <c:v>10188</c:v>
                </c:pt>
                <c:pt idx="35">
                  <c:v>698</c:v>
                </c:pt>
                <c:pt idx="36">
                  <c:v>8278</c:v>
                </c:pt>
                <c:pt idx="37">
                  <c:v>38507</c:v>
                </c:pt>
                <c:pt idx="38">
                  <c:v>87553</c:v>
                </c:pt>
                <c:pt idx="39">
                  <c:v>173774</c:v>
                </c:pt>
                <c:pt idx="40">
                  <c:v>216066</c:v>
                </c:pt>
                <c:pt idx="41">
                  <c:v>297474</c:v>
                </c:pt>
                <c:pt idx="42">
                  <c:v>135</c:v>
                </c:pt>
                <c:pt idx="43">
                  <c:v>382</c:v>
                </c:pt>
                <c:pt idx="44">
                  <c:v>706</c:v>
                </c:pt>
                <c:pt idx="45">
                  <c:v>802</c:v>
                </c:pt>
                <c:pt idx="46">
                  <c:v>981</c:v>
                </c:pt>
                <c:pt idx="47">
                  <c:v>1161</c:v>
                </c:pt>
                <c:pt idx="48">
                  <c:v>1161</c:v>
                </c:pt>
                <c:pt idx="49">
                  <c:v>586</c:v>
                </c:pt>
                <c:pt idx="50">
                  <c:v>4019</c:v>
                </c:pt>
                <c:pt idx="51">
                  <c:v>10719</c:v>
                </c:pt>
                <c:pt idx="52">
                  <c:v>13923</c:v>
                </c:pt>
                <c:pt idx="53">
                  <c:v>20927</c:v>
                </c:pt>
                <c:pt idx="54">
                  <c:v>27338</c:v>
                </c:pt>
                <c:pt idx="55">
                  <c:v>31959</c:v>
                </c:pt>
                <c:pt idx="56">
                  <c:v>442</c:v>
                </c:pt>
                <c:pt idx="57">
                  <c:v>2207</c:v>
                </c:pt>
                <c:pt idx="58">
                  <c:v>4449</c:v>
                </c:pt>
                <c:pt idx="59">
                  <c:v>7187</c:v>
                </c:pt>
                <c:pt idx="60">
                  <c:v>10278</c:v>
                </c:pt>
                <c:pt idx="61">
                  <c:v>11834</c:v>
                </c:pt>
                <c:pt idx="62">
                  <c:v>13878</c:v>
                </c:pt>
                <c:pt idx="63">
                  <c:v>843</c:v>
                </c:pt>
                <c:pt idx="64">
                  <c:v>17200</c:v>
                </c:pt>
                <c:pt idx="65">
                  <c:v>54147</c:v>
                </c:pt>
                <c:pt idx="66">
                  <c:v>102899</c:v>
                </c:pt>
                <c:pt idx="67">
                  <c:v>179457</c:v>
                </c:pt>
                <c:pt idx="68">
                  <c:v>227715</c:v>
                </c:pt>
                <c:pt idx="69">
                  <c:v>292096</c:v>
                </c:pt>
                <c:pt idx="70">
                  <c:v>79</c:v>
                </c:pt>
                <c:pt idx="71">
                  <c:v>399</c:v>
                </c:pt>
                <c:pt idx="72">
                  <c:v>1061</c:v>
                </c:pt>
                <c:pt idx="73">
                  <c:v>1848</c:v>
                </c:pt>
                <c:pt idx="74">
                  <c:v>2203</c:v>
                </c:pt>
                <c:pt idx="75">
                  <c:v>2330</c:v>
                </c:pt>
                <c:pt idx="76">
                  <c:v>2820</c:v>
                </c:pt>
                <c:pt idx="77">
                  <c:v>193</c:v>
                </c:pt>
                <c:pt idx="78">
                  <c:v>4608</c:v>
                </c:pt>
                <c:pt idx="79">
                  <c:v>18113</c:v>
                </c:pt>
                <c:pt idx="80">
                  <c:v>37067</c:v>
                </c:pt>
                <c:pt idx="81">
                  <c:v>54254</c:v>
                </c:pt>
                <c:pt idx="82">
                  <c:v>63648</c:v>
                </c:pt>
                <c:pt idx="83">
                  <c:v>86383</c:v>
                </c:pt>
                <c:pt idx="84">
                  <c:v>397</c:v>
                </c:pt>
                <c:pt idx="85">
                  <c:v>1247</c:v>
                </c:pt>
                <c:pt idx="86">
                  <c:v>2437</c:v>
                </c:pt>
                <c:pt idx="87">
                  <c:v>3664</c:v>
                </c:pt>
                <c:pt idx="88">
                  <c:v>5301</c:v>
                </c:pt>
                <c:pt idx="89">
                  <c:v>6228</c:v>
                </c:pt>
                <c:pt idx="90">
                  <c:v>6662</c:v>
                </c:pt>
                <c:pt idx="91">
                  <c:v>935</c:v>
                </c:pt>
                <c:pt idx="92">
                  <c:v>10804</c:v>
                </c:pt>
                <c:pt idx="93">
                  <c:v>35543</c:v>
                </c:pt>
                <c:pt idx="94">
                  <c:v>67312</c:v>
                </c:pt>
                <c:pt idx="95">
                  <c:v>125575</c:v>
                </c:pt>
                <c:pt idx="96">
                  <c:v>161480</c:v>
                </c:pt>
                <c:pt idx="97">
                  <c:v>194231</c:v>
                </c:pt>
                <c:pt idx="98">
                  <c:v>54</c:v>
                </c:pt>
                <c:pt idx="99">
                  <c:v>176</c:v>
                </c:pt>
                <c:pt idx="100">
                  <c:v>376</c:v>
                </c:pt>
                <c:pt idx="101">
                  <c:v>611</c:v>
                </c:pt>
                <c:pt idx="102">
                  <c:v>791</c:v>
                </c:pt>
                <c:pt idx="103">
                  <c:v>1102</c:v>
                </c:pt>
                <c:pt idx="104">
                  <c:v>1364</c:v>
                </c:pt>
                <c:pt idx="105">
                  <c:v>249</c:v>
                </c:pt>
                <c:pt idx="106">
                  <c:v>1950</c:v>
                </c:pt>
                <c:pt idx="107">
                  <c:v>6916</c:v>
                </c:pt>
                <c:pt idx="108">
                  <c:v>13369</c:v>
                </c:pt>
                <c:pt idx="109">
                  <c:v>20845</c:v>
                </c:pt>
                <c:pt idx="110">
                  <c:v>34716</c:v>
                </c:pt>
                <c:pt idx="111">
                  <c:v>45745</c:v>
                </c:pt>
                <c:pt idx="112">
                  <c:v>69</c:v>
                </c:pt>
                <c:pt idx="113">
                  <c:v>320</c:v>
                </c:pt>
                <c:pt idx="114">
                  <c:v>682</c:v>
                </c:pt>
                <c:pt idx="115">
                  <c:v>1233</c:v>
                </c:pt>
                <c:pt idx="116">
                  <c:v>2349</c:v>
                </c:pt>
                <c:pt idx="117">
                  <c:v>2679</c:v>
                </c:pt>
                <c:pt idx="118">
                  <c:v>3159</c:v>
                </c:pt>
                <c:pt idx="119">
                  <c:v>159</c:v>
                </c:pt>
                <c:pt idx="120">
                  <c:v>3128</c:v>
                </c:pt>
                <c:pt idx="121">
                  <c:v>11022</c:v>
                </c:pt>
                <c:pt idx="122">
                  <c:v>23401</c:v>
                </c:pt>
                <c:pt idx="123">
                  <c:v>48702</c:v>
                </c:pt>
                <c:pt idx="124">
                  <c:v>58180</c:v>
                </c:pt>
                <c:pt idx="125">
                  <c:v>76832</c:v>
                </c:pt>
                <c:pt idx="126">
                  <c:v>293</c:v>
                </c:pt>
                <c:pt idx="127">
                  <c:v>1253</c:v>
                </c:pt>
                <c:pt idx="128">
                  <c:v>3223</c:v>
                </c:pt>
                <c:pt idx="129">
                  <c:v>4528</c:v>
                </c:pt>
                <c:pt idx="130">
                  <c:v>6260</c:v>
                </c:pt>
                <c:pt idx="131">
                  <c:v>7096</c:v>
                </c:pt>
                <c:pt idx="132">
                  <c:v>8796</c:v>
                </c:pt>
                <c:pt idx="133">
                  <c:v>604</c:v>
                </c:pt>
                <c:pt idx="134">
                  <c:v>8972</c:v>
                </c:pt>
                <c:pt idx="135">
                  <c:v>41920</c:v>
                </c:pt>
                <c:pt idx="136">
                  <c:v>82658</c:v>
                </c:pt>
                <c:pt idx="137">
                  <c:v>149535</c:v>
                </c:pt>
                <c:pt idx="138">
                  <c:v>188983</c:v>
                </c:pt>
                <c:pt idx="139">
                  <c:v>266183</c:v>
                </c:pt>
              </c:numCache>
            </c:numRef>
          </c:xVal>
          <c:yVal>
            <c:numRef>
              <c:f>Averages!$K$2:$K$141</c:f>
              <c:numCache>
                <c:formatCode>0.000</c:formatCode>
                <c:ptCount val="140"/>
                <c:pt idx="0">
                  <c:v>0.10257222222222222</c:v>
                </c:pt>
                <c:pt idx="1">
                  <c:v>0.52569444444444446</c:v>
                </c:pt>
                <c:pt idx="2">
                  <c:v>1.027911111111111</c:v>
                </c:pt>
                <c:pt idx="3">
                  <c:v>1.1674444444444445</c:v>
                </c:pt>
                <c:pt idx="4">
                  <c:v>1.4879888888888888</c:v>
                </c:pt>
                <c:pt idx="5">
                  <c:v>1.5973111111111111</c:v>
                </c:pt>
                <c:pt idx="6">
                  <c:v>1.5976555555555554</c:v>
                </c:pt>
                <c:pt idx="7">
                  <c:v>0.28276666666666667</c:v>
                </c:pt>
                <c:pt idx="8">
                  <c:v>6.5413611111111116</c:v>
                </c:pt>
                <c:pt idx="9">
                  <c:v>20.658777777777779</c:v>
                </c:pt>
                <c:pt idx="10">
                  <c:v>30.083816666666667</c:v>
                </c:pt>
                <c:pt idx="11">
                  <c:v>46.459772222222227</c:v>
                </c:pt>
                <c:pt idx="12">
                  <c:v>54.895583333333335</c:v>
                </c:pt>
                <c:pt idx="13">
                  <c:v>58.968577777777774</c:v>
                </c:pt>
                <c:pt idx="14">
                  <c:v>0.26848333333333335</c:v>
                </c:pt>
                <c:pt idx="15">
                  <c:v>0.88299444444444442</c:v>
                </c:pt>
                <c:pt idx="16">
                  <c:v>1.5312444444444446</c:v>
                </c:pt>
                <c:pt idx="17">
                  <c:v>2.0267777777777778</c:v>
                </c:pt>
                <c:pt idx="18">
                  <c:v>2.6844055555555557</c:v>
                </c:pt>
                <c:pt idx="19">
                  <c:v>3.0800222222222224</c:v>
                </c:pt>
                <c:pt idx="20">
                  <c:v>4.1686166666666669</c:v>
                </c:pt>
                <c:pt idx="21">
                  <c:v>0.61642222222222232</c:v>
                </c:pt>
                <c:pt idx="22">
                  <c:v>7.0358333333333336</c:v>
                </c:pt>
                <c:pt idx="23">
                  <c:v>21.618083333333335</c:v>
                </c:pt>
                <c:pt idx="24">
                  <c:v>39.570555555555558</c:v>
                </c:pt>
                <c:pt idx="25">
                  <c:v>71.441677777777784</c:v>
                </c:pt>
                <c:pt idx="26">
                  <c:v>100.04431111111111</c:v>
                </c:pt>
                <c:pt idx="27">
                  <c:v>158.43190000000001</c:v>
                </c:pt>
                <c:pt idx="28">
                  <c:v>0.31937777777777782</c:v>
                </c:pt>
                <c:pt idx="29">
                  <c:v>0.76916111111111107</c:v>
                </c:pt>
                <c:pt idx="30">
                  <c:v>2.1090444444444447</c:v>
                </c:pt>
                <c:pt idx="31">
                  <c:v>3.6195222222222223</c:v>
                </c:pt>
                <c:pt idx="32">
                  <c:v>5.8629277777777782</c:v>
                </c:pt>
                <c:pt idx="33">
                  <c:v>6.9188555555555551</c:v>
                </c:pt>
                <c:pt idx="34">
                  <c:v>8.6761722222222222</c:v>
                </c:pt>
                <c:pt idx="35">
                  <c:v>0.7218</c:v>
                </c:pt>
                <c:pt idx="36">
                  <c:v>7.606872222222222</c:v>
                </c:pt>
                <c:pt idx="37">
                  <c:v>36.542777777777772</c:v>
                </c:pt>
                <c:pt idx="38">
                  <c:v>85.345227777777779</c:v>
                </c:pt>
                <c:pt idx="39">
                  <c:v>183.14195555555557</c:v>
                </c:pt>
                <c:pt idx="40">
                  <c:v>236.91327777777778</c:v>
                </c:pt>
                <c:pt idx="41">
                  <c:v>340.72295555555553</c:v>
                </c:pt>
                <c:pt idx="42">
                  <c:v>0.2129611111111111</c:v>
                </c:pt>
                <c:pt idx="43">
                  <c:v>0.35808888888888885</c:v>
                </c:pt>
                <c:pt idx="44">
                  <c:v>0.67085555555555565</c:v>
                </c:pt>
                <c:pt idx="45">
                  <c:v>0.7624333333333333</c:v>
                </c:pt>
                <c:pt idx="46">
                  <c:v>0.91590000000000005</c:v>
                </c:pt>
                <c:pt idx="47">
                  <c:v>1.0861833333333333</c:v>
                </c:pt>
                <c:pt idx="48">
                  <c:v>1.0859722222222223</c:v>
                </c:pt>
                <c:pt idx="49">
                  <c:v>0.57272777777777772</c:v>
                </c:pt>
                <c:pt idx="50">
                  <c:v>3.7277611111111111</c:v>
                </c:pt>
                <c:pt idx="51">
                  <c:v>10.469827777777777</c:v>
                </c:pt>
                <c:pt idx="52">
                  <c:v>13.902150000000001</c:v>
                </c:pt>
                <c:pt idx="53">
                  <c:v>21.435449999999999</c:v>
                </c:pt>
                <c:pt idx="54">
                  <c:v>28.387799999999999</c:v>
                </c:pt>
                <c:pt idx="55">
                  <c:v>32.642894444444444</c:v>
                </c:pt>
                <c:pt idx="56">
                  <c:v>0.51583888888888885</c:v>
                </c:pt>
                <c:pt idx="57">
                  <c:v>1.9934000000000001</c:v>
                </c:pt>
                <c:pt idx="58">
                  <c:v>3.9191166666666666</c:v>
                </c:pt>
                <c:pt idx="59">
                  <c:v>6.3516611111111114</c:v>
                </c:pt>
                <c:pt idx="60">
                  <c:v>9.1423500000000004</c:v>
                </c:pt>
                <c:pt idx="61">
                  <c:v>10.602122222222222</c:v>
                </c:pt>
                <c:pt idx="62">
                  <c:v>12.500172222222222</c:v>
                </c:pt>
                <c:pt idx="63">
                  <c:v>0.96259444444444442</c:v>
                </c:pt>
                <c:pt idx="64">
                  <c:v>16.321999999999999</c:v>
                </c:pt>
                <c:pt idx="65">
                  <c:v>55.647305555555555</c:v>
                </c:pt>
                <c:pt idx="66">
                  <c:v>118.27345555555556</c:v>
                </c:pt>
                <c:pt idx="67">
                  <c:v>229.1747388888889</c:v>
                </c:pt>
                <c:pt idx="68">
                  <c:v>303.17208333333332</c:v>
                </c:pt>
                <c:pt idx="69">
                  <c:v>399.68403333333333</c:v>
                </c:pt>
                <c:pt idx="70">
                  <c:v>0.1759</c:v>
                </c:pt>
                <c:pt idx="71">
                  <c:v>0.38042777777777781</c:v>
                </c:pt>
                <c:pt idx="72">
                  <c:v>0.94820000000000004</c:v>
                </c:pt>
                <c:pt idx="73">
                  <c:v>1.6141666666666667</c:v>
                </c:pt>
                <c:pt idx="74">
                  <c:v>1.9179388888888889</c:v>
                </c:pt>
                <c:pt idx="75">
                  <c:v>2.0335555555555556</c:v>
                </c:pt>
                <c:pt idx="76">
                  <c:v>2.4606055555555559</c:v>
                </c:pt>
                <c:pt idx="77">
                  <c:v>0.21459444444444442</c:v>
                </c:pt>
                <c:pt idx="78">
                  <c:v>4.1337944444444439</c:v>
                </c:pt>
                <c:pt idx="79">
                  <c:v>17.269316666666668</c:v>
                </c:pt>
                <c:pt idx="80">
                  <c:v>37.180227777777773</c:v>
                </c:pt>
                <c:pt idx="81">
                  <c:v>55.671977777777776</c:v>
                </c:pt>
                <c:pt idx="82">
                  <c:v>67.177794444444444</c:v>
                </c:pt>
                <c:pt idx="83">
                  <c:v>95.121394444444448</c:v>
                </c:pt>
                <c:pt idx="84">
                  <c:v>0.42363888888888884</c:v>
                </c:pt>
                <c:pt idx="85">
                  <c:v>1.1206055555555554</c:v>
                </c:pt>
                <c:pt idx="86">
                  <c:v>2.1671444444444443</c:v>
                </c:pt>
                <c:pt idx="87">
                  <c:v>3.2550277777777774</c:v>
                </c:pt>
                <c:pt idx="88">
                  <c:v>4.7208055555555548</c:v>
                </c:pt>
                <c:pt idx="89">
                  <c:v>5.5812944444444446</c:v>
                </c:pt>
                <c:pt idx="90">
                  <c:v>5.978361111111111</c:v>
                </c:pt>
                <c:pt idx="91">
                  <c:v>0.99849444444444435</c:v>
                </c:pt>
                <c:pt idx="92">
                  <c:v>10.065522222222222</c:v>
                </c:pt>
                <c:pt idx="93">
                  <c:v>35.262266666666669</c:v>
                </c:pt>
                <c:pt idx="94">
                  <c:v>69.589150000000004</c:v>
                </c:pt>
                <c:pt idx="95">
                  <c:v>133.69685000000001</c:v>
                </c:pt>
                <c:pt idx="96">
                  <c:v>176.1534111111111</c:v>
                </c:pt>
                <c:pt idx="97">
                  <c:v>213.80192222222223</c:v>
                </c:pt>
                <c:pt idx="98">
                  <c:v>0.11110555555555555</c:v>
                </c:pt>
                <c:pt idx="99">
                  <c:v>0.16448333333333334</c:v>
                </c:pt>
                <c:pt idx="100">
                  <c:v>0.32557222222222221</c:v>
                </c:pt>
                <c:pt idx="101">
                  <c:v>0.51885000000000003</c:v>
                </c:pt>
                <c:pt idx="102">
                  <c:v>0.67153888888888891</c:v>
                </c:pt>
                <c:pt idx="103">
                  <c:v>0.93346666666666667</c:v>
                </c:pt>
                <c:pt idx="104">
                  <c:v>1.1517666666666666</c:v>
                </c:pt>
                <c:pt idx="105">
                  <c:v>0.24606111111111109</c:v>
                </c:pt>
                <c:pt idx="106">
                  <c:v>1.7583333333333333</c:v>
                </c:pt>
                <c:pt idx="107">
                  <c:v>6.2729166666666663</c:v>
                </c:pt>
                <c:pt idx="108">
                  <c:v>12.606405555555556</c:v>
                </c:pt>
                <c:pt idx="109">
                  <c:v>20.311044444444445</c:v>
                </c:pt>
                <c:pt idx="110">
                  <c:v>33.719299999999997</c:v>
                </c:pt>
                <c:pt idx="111">
                  <c:v>46.662177777777778</c:v>
                </c:pt>
                <c:pt idx="112">
                  <c:v>0.10518888888888889</c:v>
                </c:pt>
                <c:pt idx="113">
                  <c:v>0.30482777777777781</c:v>
                </c:pt>
                <c:pt idx="114">
                  <c:v>0.62699444444444441</c:v>
                </c:pt>
                <c:pt idx="115">
                  <c:v>1.0890055555555556</c:v>
                </c:pt>
                <c:pt idx="116">
                  <c:v>2.0737777777777779</c:v>
                </c:pt>
                <c:pt idx="117">
                  <c:v>2.3672</c:v>
                </c:pt>
                <c:pt idx="118">
                  <c:v>2.7705111111111109</c:v>
                </c:pt>
                <c:pt idx="119">
                  <c:v>0.18487222222222224</c:v>
                </c:pt>
                <c:pt idx="120">
                  <c:v>2.9181333333333335</c:v>
                </c:pt>
                <c:pt idx="121">
                  <c:v>10.796955555555556</c:v>
                </c:pt>
                <c:pt idx="122">
                  <c:v>24.419155555555555</c:v>
                </c:pt>
                <c:pt idx="123">
                  <c:v>57.005788888888894</c:v>
                </c:pt>
                <c:pt idx="124">
                  <c:v>71.055972222222223</c:v>
                </c:pt>
                <c:pt idx="125">
                  <c:v>94.057816666666668</c:v>
                </c:pt>
                <c:pt idx="126">
                  <c:v>0.51244999999999996</c:v>
                </c:pt>
                <c:pt idx="127">
                  <c:v>1.3151777777777778</c:v>
                </c:pt>
                <c:pt idx="128">
                  <c:v>3.0687500000000001</c:v>
                </c:pt>
                <c:pt idx="129">
                  <c:v>4.2417277777777773</c:v>
                </c:pt>
                <c:pt idx="130">
                  <c:v>5.8958111111111116</c:v>
                </c:pt>
                <c:pt idx="131">
                  <c:v>6.6946555555555554</c:v>
                </c:pt>
                <c:pt idx="132">
                  <c:v>8.203616666666667</c:v>
                </c:pt>
                <c:pt idx="133">
                  <c:v>0.9181111111111111</c:v>
                </c:pt>
                <c:pt idx="134">
                  <c:v>8.930361111111111</c:v>
                </c:pt>
                <c:pt idx="135">
                  <c:v>41.902255555555556</c:v>
                </c:pt>
                <c:pt idx="136">
                  <c:v>85.255622222222215</c:v>
                </c:pt>
                <c:pt idx="137">
                  <c:v>161.81427777777776</c:v>
                </c:pt>
                <c:pt idx="138">
                  <c:v>210.01266666666666</c:v>
                </c:pt>
                <c:pt idx="139">
                  <c:v>309.01454444444448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305056"/>
        <c:axId val="205302336"/>
      </c:scatterChart>
      <c:valAx>
        <c:axId val="205305056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/>
                  <a:t>Ciphertexts in Result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302336"/>
        <c:crossesAt val="0.1"/>
        <c:crossBetween val="midCat"/>
      </c:valAx>
      <c:valAx>
        <c:axId val="2053023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/>
                  <a:t>Total CPU Time of Telecoms (min)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305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2400" b="0"/>
              <a:t>Data transferred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Averages!$L$1</c:f>
              <c:strCache>
                <c:ptCount val="1"/>
                <c:pt idx="0">
                  <c:v>Bytes transferred (MB)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Averages!$D$2:$D$141</c:f>
              <c:numCache>
                <c:formatCode>General</c:formatCode>
                <c:ptCount val="140"/>
                <c:pt idx="0">
                  <c:v>85</c:v>
                </c:pt>
                <c:pt idx="1">
                  <c:v>582</c:v>
                </c:pt>
                <c:pt idx="2">
                  <c:v>1173</c:v>
                </c:pt>
                <c:pt idx="3">
                  <c:v>1332</c:v>
                </c:pt>
                <c:pt idx="4">
                  <c:v>1700</c:v>
                </c:pt>
                <c:pt idx="5">
                  <c:v>1828</c:v>
                </c:pt>
                <c:pt idx="6">
                  <c:v>1828</c:v>
                </c:pt>
                <c:pt idx="7">
                  <c:v>279</c:v>
                </c:pt>
                <c:pt idx="8">
                  <c:v>7395</c:v>
                </c:pt>
                <c:pt idx="9">
                  <c:v>22668</c:v>
                </c:pt>
                <c:pt idx="10">
                  <c:v>32817</c:v>
                </c:pt>
                <c:pt idx="11">
                  <c:v>49446</c:v>
                </c:pt>
                <c:pt idx="12">
                  <c:v>58478</c:v>
                </c:pt>
                <c:pt idx="13">
                  <c:v>63307</c:v>
                </c:pt>
                <c:pt idx="14">
                  <c:v>225</c:v>
                </c:pt>
                <c:pt idx="15">
                  <c:v>937</c:v>
                </c:pt>
                <c:pt idx="16">
                  <c:v>1646</c:v>
                </c:pt>
                <c:pt idx="17">
                  <c:v>2191</c:v>
                </c:pt>
                <c:pt idx="18">
                  <c:v>2889</c:v>
                </c:pt>
                <c:pt idx="19">
                  <c:v>3326</c:v>
                </c:pt>
                <c:pt idx="20">
                  <c:v>4559</c:v>
                </c:pt>
                <c:pt idx="21">
                  <c:v>534</c:v>
                </c:pt>
                <c:pt idx="22">
                  <c:v>7263</c:v>
                </c:pt>
                <c:pt idx="23">
                  <c:v>21451</c:v>
                </c:pt>
                <c:pt idx="24">
                  <c:v>37707</c:v>
                </c:pt>
                <c:pt idx="25">
                  <c:v>63077</c:v>
                </c:pt>
                <c:pt idx="26">
                  <c:v>86116</c:v>
                </c:pt>
                <c:pt idx="27">
                  <c:v>130555</c:v>
                </c:pt>
                <c:pt idx="28">
                  <c:v>239</c:v>
                </c:pt>
                <c:pt idx="29">
                  <c:v>818</c:v>
                </c:pt>
                <c:pt idx="30">
                  <c:v>2410</c:v>
                </c:pt>
                <c:pt idx="31">
                  <c:v>4211</c:v>
                </c:pt>
                <c:pt idx="32">
                  <c:v>6861</c:v>
                </c:pt>
                <c:pt idx="33">
                  <c:v>8055</c:v>
                </c:pt>
                <c:pt idx="34">
                  <c:v>10188</c:v>
                </c:pt>
                <c:pt idx="35">
                  <c:v>698</c:v>
                </c:pt>
                <c:pt idx="36">
                  <c:v>8278</c:v>
                </c:pt>
                <c:pt idx="37">
                  <c:v>38507</c:v>
                </c:pt>
                <c:pt idx="38">
                  <c:v>87553</c:v>
                </c:pt>
                <c:pt idx="39">
                  <c:v>173774</c:v>
                </c:pt>
                <c:pt idx="40">
                  <c:v>216066</c:v>
                </c:pt>
                <c:pt idx="41">
                  <c:v>297474</c:v>
                </c:pt>
                <c:pt idx="42">
                  <c:v>135</c:v>
                </c:pt>
                <c:pt idx="43">
                  <c:v>382</c:v>
                </c:pt>
                <c:pt idx="44">
                  <c:v>706</c:v>
                </c:pt>
                <c:pt idx="45">
                  <c:v>802</c:v>
                </c:pt>
                <c:pt idx="46">
                  <c:v>981</c:v>
                </c:pt>
                <c:pt idx="47">
                  <c:v>1161</c:v>
                </c:pt>
                <c:pt idx="48">
                  <c:v>1161</c:v>
                </c:pt>
                <c:pt idx="49">
                  <c:v>586</c:v>
                </c:pt>
                <c:pt idx="50">
                  <c:v>4019</c:v>
                </c:pt>
                <c:pt idx="51">
                  <c:v>10719</c:v>
                </c:pt>
                <c:pt idx="52">
                  <c:v>13923</c:v>
                </c:pt>
                <c:pt idx="53">
                  <c:v>20927</c:v>
                </c:pt>
                <c:pt idx="54">
                  <c:v>27338</c:v>
                </c:pt>
                <c:pt idx="55">
                  <c:v>31959</c:v>
                </c:pt>
                <c:pt idx="56">
                  <c:v>442</c:v>
                </c:pt>
                <c:pt idx="57">
                  <c:v>2207</c:v>
                </c:pt>
                <c:pt idx="58">
                  <c:v>4449</c:v>
                </c:pt>
                <c:pt idx="59">
                  <c:v>7187</c:v>
                </c:pt>
                <c:pt idx="60">
                  <c:v>10278</c:v>
                </c:pt>
                <c:pt idx="61">
                  <c:v>11834</c:v>
                </c:pt>
                <c:pt idx="62">
                  <c:v>13878</c:v>
                </c:pt>
                <c:pt idx="63">
                  <c:v>843</c:v>
                </c:pt>
                <c:pt idx="64">
                  <c:v>17200</c:v>
                </c:pt>
                <c:pt idx="65">
                  <c:v>54147</c:v>
                </c:pt>
                <c:pt idx="66">
                  <c:v>102899</c:v>
                </c:pt>
                <c:pt idx="67">
                  <c:v>179457</c:v>
                </c:pt>
                <c:pt idx="68">
                  <c:v>227715</c:v>
                </c:pt>
                <c:pt idx="69">
                  <c:v>292096</c:v>
                </c:pt>
                <c:pt idx="70">
                  <c:v>79</c:v>
                </c:pt>
                <c:pt idx="71">
                  <c:v>399</c:v>
                </c:pt>
                <c:pt idx="72">
                  <c:v>1061</c:v>
                </c:pt>
                <c:pt idx="73">
                  <c:v>1848</c:v>
                </c:pt>
                <c:pt idx="74">
                  <c:v>2203</c:v>
                </c:pt>
                <c:pt idx="75">
                  <c:v>2330</c:v>
                </c:pt>
                <c:pt idx="76">
                  <c:v>2820</c:v>
                </c:pt>
                <c:pt idx="77">
                  <c:v>193</c:v>
                </c:pt>
                <c:pt idx="78">
                  <c:v>4608</c:v>
                </c:pt>
                <c:pt idx="79">
                  <c:v>18113</c:v>
                </c:pt>
                <c:pt idx="80">
                  <c:v>37067</c:v>
                </c:pt>
                <c:pt idx="81">
                  <c:v>54254</c:v>
                </c:pt>
                <c:pt idx="82">
                  <c:v>63648</c:v>
                </c:pt>
                <c:pt idx="83">
                  <c:v>86383</c:v>
                </c:pt>
                <c:pt idx="84">
                  <c:v>397</c:v>
                </c:pt>
                <c:pt idx="85">
                  <c:v>1247</c:v>
                </c:pt>
                <c:pt idx="86">
                  <c:v>2437</c:v>
                </c:pt>
                <c:pt idx="87">
                  <c:v>3664</c:v>
                </c:pt>
                <c:pt idx="88">
                  <c:v>5301</c:v>
                </c:pt>
                <c:pt idx="89">
                  <c:v>6228</c:v>
                </c:pt>
                <c:pt idx="90">
                  <c:v>6662</c:v>
                </c:pt>
                <c:pt idx="91">
                  <c:v>935</c:v>
                </c:pt>
                <c:pt idx="92">
                  <c:v>10804</c:v>
                </c:pt>
                <c:pt idx="93">
                  <c:v>35543</c:v>
                </c:pt>
                <c:pt idx="94">
                  <c:v>67312</c:v>
                </c:pt>
                <c:pt idx="95">
                  <c:v>125575</c:v>
                </c:pt>
                <c:pt idx="96">
                  <c:v>161480</c:v>
                </c:pt>
                <c:pt idx="97">
                  <c:v>194231</c:v>
                </c:pt>
                <c:pt idx="98">
                  <c:v>54</c:v>
                </c:pt>
                <c:pt idx="99">
                  <c:v>176</c:v>
                </c:pt>
                <c:pt idx="100">
                  <c:v>376</c:v>
                </c:pt>
                <c:pt idx="101">
                  <c:v>611</c:v>
                </c:pt>
                <c:pt idx="102">
                  <c:v>791</c:v>
                </c:pt>
                <c:pt idx="103">
                  <c:v>1102</c:v>
                </c:pt>
                <c:pt idx="104">
                  <c:v>1364</c:v>
                </c:pt>
                <c:pt idx="105">
                  <c:v>249</c:v>
                </c:pt>
                <c:pt idx="106">
                  <c:v>1950</c:v>
                </c:pt>
                <c:pt idx="107">
                  <c:v>6916</c:v>
                </c:pt>
                <c:pt idx="108">
                  <c:v>13369</c:v>
                </c:pt>
                <c:pt idx="109">
                  <c:v>20845</c:v>
                </c:pt>
                <c:pt idx="110">
                  <c:v>34716</c:v>
                </c:pt>
                <c:pt idx="111">
                  <c:v>45745</c:v>
                </c:pt>
                <c:pt idx="112">
                  <c:v>69</c:v>
                </c:pt>
                <c:pt idx="113">
                  <c:v>320</c:v>
                </c:pt>
                <c:pt idx="114">
                  <c:v>682</c:v>
                </c:pt>
                <c:pt idx="115">
                  <c:v>1233</c:v>
                </c:pt>
                <c:pt idx="116">
                  <c:v>2349</c:v>
                </c:pt>
                <c:pt idx="117">
                  <c:v>2679</c:v>
                </c:pt>
                <c:pt idx="118">
                  <c:v>3159</c:v>
                </c:pt>
                <c:pt idx="119">
                  <c:v>159</c:v>
                </c:pt>
                <c:pt idx="120">
                  <c:v>3128</c:v>
                </c:pt>
                <c:pt idx="121">
                  <c:v>11022</c:v>
                </c:pt>
                <c:pt idx="122">
                  <c:v>23401</c:v>
                </c:pt>
                <c:pt idx="123">
                  <c:v>48702</c:v>
                </c:pt>
                <c:pt idx="124">
                  <c:v>58180</c:v>
                </c:pt>
                <c:pt idx="125">
                  <c:v>76832</c:v>
                </c:pt>
                <c:pt idx="126">
                  <c:v>293</c:v>
                </c:pt>
                <c:pt idx="127">
                  <c:v>1253</c:v>
                </c:pt>
                <c:pt idx="128">
                  <c:v>3223</c:v>
                </c:pt>
                <c:pt idx="129">
                  <c:v>4528</c:v>
                </c:pt>
                <c:pt idx="130">
                  <c:v>6260</c:v>
                </c:pt>
                <c:pt idx="131">
                  <c:v>7096</c:v>
                </c:pt>
                <c:pt idx="132">
                  <c:v>8796</c:v>
                </c:pt>
                <c:pt idx="133">
                  <c:v>604</c:v>
                </c:pt>
                <c:pt idx="134">
                  <c:v>8972</c:v>
                </c:pt>
                <c:pt idx="135">
                  <c:v>41920</c:v>
                </c:pt>
                <c:pt idx="136">
                  <c:v>82658</c:v>
                </c:pt>
                <c:pt idx="137">
                  <c:v>149535</c:v>
                </c:pt>
                <c:pt idx="138">
                  <c:v>188983</c:v>
                </c:pt>
                <c:pt idx="139">
                  <c:v>266183</c:v>
                </c:pt>
              </c:numCache>
            </c:numRef>
          </c:xVal>
          <c:yVal>
            <c:numRef>
              <c:f>Averages!$L$2:$L$141</c:f>
              <c:numCache>
                <c:formatCode>0</c:formatCode>
                <c:ptCount val="140"/>
                <c:pt idx="0">
                  <c:v>2.0341796875</c:v>
                </c:pt>
                <c:pt idx="1">
                  <c:v>3.3359375</c:v>
                </c:pt>
                <c:pt idx="2">
                  <c:v>4.8779296875</c:v>
                </c:pt>
                <c:pt idx="3">
                  <c:v>5.2861328125</c:v>
                </c:pt>
                <c:pt idx="4">
                  <c:v>6.2587890625</c:v>
                </c:pt>
                <c:pt idx="5">
                  <c:v>6.591796875</c:v>
                </c:pt>
                <c:pt idx="6">
                  <c:v>6.591796875</c:v>
                </c:pt>
                <c:pt idx="7">
                  <c:v>4.0556640625</c:v>
                </c:pt>
                <c:pt idx="8">
                  <c:v>41.7138671875</c:v>
                </c:pt>
                <c:pt idx="9">
                  <c:v>121.5634765625</c:v>
                </c:pt>
                <c:pt idx="10">
                  <c:v>154.8408203125</c:v>
                </c:pt>
                <c:pt idx="11">
                  <c:v>221.9140625</c:v>
                </c:pt>
                <c:pt idx="12">
                  <c:v>252.23046875</c:v>
                </c:pt>
                <c:pt idx="13">
                  <c:v>265.11328125</c:v>
                </c:pt>
                <c:pt idx="14">
                  <c:v>6.8037109375</c:v>
                </c:pt>
                <c:pt idx="15">
                  <c:v>8.69921875</c:v>
                </c:pt>
                <c:pt idx="16">
                  <c:v>10.62109375</c:v>
                </c:pt>
                <c:pt idx="17">
                  <c:v>12.09375</c:v>
                </c:pt>
                <c:pt idx="18">
                  <c:v>14.0126953125</c:v>
                </c:pt>
                <c:pt idx="19">
                  <c:v>15.19140625</c:v>
                </c:pt>
                <c:pt idx="20">
                  <c:v>18.4755859375</c:v>
                </c:pt>
                <c:pt idx="21">
                  <c:v>17.5048828125</c:v>
                </c:pt>
                <c:pt idx="22">
                  <c:v>87.4248046875</c:v>
                </c:pt>
                <c:pt idx="23">
                  <c:v>177.6083984375</c:v>
                </c:pt>
                <c:pt idx="24">
                  <c:v>276.8193359375</c:v>
                </c:pt>
                <c:pt idx="25">
                  <c:v>403.95540364583331</c:v>
                </c:pt>
                <c:pt idx="26">
                  <c:v>507.86328125</c:v>
                </c:pt>
                <c:pt idx="27">
                  <c:v>746.697265625</c:v>
                </c:pt>
                <c:pt idx="28">
                  <c:v>10.3115234375</c:v>
                </c:pt>
                <c:pt idx="29">
                  <c:v>11.8076171875</c:v>
                </c:pt>
                <c:pt idx="30">
                  <c:v>15.94921875</c:v>
                </c:pt>
                <c:pt idx="31">
                  <c:v>20.624674479166668</c:v>
                </c:pt>
                <c:pt idx="32">
                  <c:v>27.5341796875</c:v>
                </c:pt>
                <c:pt idx="33">
                  <c:v>30.71484375</c:v>
                </c:pt>
                <c:pt idx="34">
                  <c:v>36.2041015625</c:v>
                </c:pt>
                <c:pt idx="35">
                  <c:v>16.6298828125</c:v>
                </c:pt>
                <c:pt idx="36">
                  <c:v>71.140625</c:v>
                </c:pt>
                <c:pt idx="37">
                  <c:v>276.27864583333331</c:v>
                </c:pt>
                <c:pt idx="38">
                  <c:v>520.197265625</c:v>
                </c:pt>
                <c:pt idx="39">
                  <c:v>955.1357421875</c:v>
                </c:pt>
                <c:pt idx="40">
                  <c:v>1159.404296875</c:v>
                </c:pt>
                <c:pt idx="41">
                  <c:v>1570.388671875</c:v>
                </c:pt>
                <c:pt idx="42">
                  <c:v>1.8115234375</c:v>
                </c:pt>
                <c:pt idx="43">
                  <c:v>2.4716796875</c:v>
                </c:pt>
                <c:pt idx="44">
                  <c:v>3.3740234375</c:v>
                </c:pt>
                <c:pt idx="45">
                  <c:v>3.6396484375</c:v>
                </c:pt>
                <c:pt idx="46">
                  <c:v>4.1103515625</c:v>
                </c:pt>
                <c:pt idx="47">
                  <c:v>4.6064453125</c:v>
                </c:pt>
                <c:pt idx="48">
                  <c:v>4.6064453125</c:v>
                </c:pt>
                <c:pt idx="49">
                  <c:v>7.3154296875</c:v>
                </c:pt>
                <c:pt idx="50">
                  <c:v>25.6083984375</c:v>
                </c:pt>
                <c:pt idx="51">
                  <c:v>59.131184895833336</c:v>
                </c:pt>
                <c:pt idx="52">
                  <c:v>73.3330078125</c:v>
                </c:pt>
                <c:pt idx="53">
                  <c:v>102.3759765625</c:v>
                </c:pt>
                <c:pt idx="54">
                  <c:v>131.58203125</c:v>
                </c:pt>
                <c:pt idx="55">
                  <c:v>144.1455078125</c:v>
                </c:pt>
                <c:pt idx="56">
                  <c:v>16.966796875</c:v>
                </c:pt>
                <c:pt idx="57">
                  <c:v>21.5546875</c:v>
                </c:pt>
                <c:pt idx="58">
                  <c:v>27.443033854166668</c:v>
                </c:pt>
                <c:pt idx="59">
                  <c:v>34.7568359375</c:v>
                </c:pt>
                <c:pt idx="60">
                  <c:v>43.076497395833336</c:v>
                </c:pt>
                <c:pt idx="61">
                  <c:v>47.345703125</c:v>
                </c:pt>
                <c:pt idx="62">
                  <c:v>52.927734375</c:v>
                </c:pt>
                <c:pt idx="63">
                  <c:v>31.0927734375</c:v>
                </c:pt>
                <c:pt idx="64">
                  <c:v>193.4033203125</c:v>
                </c:pt>
                <c:pt idx="65">
                  <c:v>451.30305989583331</c:v>
                </c:pt>
                <c:pt idx="66">
                  <c:v>803.74609375</c:v>
                </c:pt>
                <c:pt idx="67">
                  <c:v>1280.27734375</c:v>
                </c:pt>
                <c:pt idx="68">
                  <c:v>1543.5849609375</c:v>
                </c:pt>
                <c:pt idx="69">
                  <c:v>1898.0615234375</c:v>
                </c:pt>
                <c:pt idx="70">
                  <c:v>3.0986328125</c:v>
                </c:pt>
                <c:pt idx="71">
                  <c:v>3.943359375</c:v>
                </c:pt>
                <c:pt idx="72">
                  <c:v>5.6806640625</c:v>
                </c:pt>
                <c:pt idx="73">
                  <c:v>7.7353515625</c:v>
                </c:pt>
                <c:pt idx="74">
                  <c:v>8.6643880208333339</c:v>
                </c:pt>
                <c:pt idx="75">
                  <c:v>9.0078125</c:v>
                </c:pt>
                <c:pt idx="76">
                  <c:v>10.3037109375</c:v>
                </c:pt>
                <c:pt idx="77">
                  <c:v>4.4970703125</c:v>
                </c:pt>
                <c:pt idx="78">
                  <c:v>32.10546875</c:v>
                </c:pt>
                <c:pt idx="79">
                  <c:v>110.0693359375</c:v>
                </c:pt>
                <c:pt idx="80">
                  <c:v>207.6435546875</c:v>
                </c:pt>
                <c:pt idx="81">
                  <c:v>282.8984375</c:v>
                </c:pt>
                <c:pt idx="82">
                  <c:v>321.2861328125</c:v>
                </c:pt>
                <c:pt idx="83">
                  <c:v>430.37467447916669</c:v>
                </c:pt>
                <c:pt idx="84">
                  <c:v>8.513671875</c:v>
                </c:pt>
                <c:pt idx="85">
                  <c:v>10.7255859375</c:v>
                </c:pt>
                <c:pt idx="86">
                  <c:v>13.88671875</c:v>
                </c:pt>
                <c:pt idx="87">
                  <c:v>17.16015625</c:v>
                </c:pt>
                <c:pt idx="88">
                  <c:v>21.5478515625</c:v>
                </c:pt>
                <c:pt idx="89">
                  <c:v>24.0771484375</c:v>
                </c:pt>
                <c:pt idx="90">
                  <c:v>25.251953125</c:v>
                </c:pt>
                <c:pt idx="91">
                  <c:v>25.9345703125</c:v>
                </c:pt>
                <c:pt idx="92">
                  <c:v>103.14420572916667</c:v>
                </c:pt>
                <c:pt idx="93">
                  <c:v>246.677734375</c:v>
                </c:pt>
                <c:pt idx="94">
                  <c:v>411.1845703125</c:v>
                </c:pt>
                <c:pt idx="95">
                  <c:v>686.736328125</c:v>
                </c:pt>
                <c:pt idx="96">
                  <c:v>853.923828125</c:v>
                </c:pt>
                <c:pt idx="97">
                  <c:v>978.0546875</c:v>
                </c:pt>
                <c:pt idx="98">
                  <c:v>1.384765625</c:v>
                </c:pt>
                <c:pt idx="99">
                  <c:v>1.697265625</c:v>
                </c:pt>
                <c:pt idx="100">
                  <c:v>2.20703125</c:v>
                </c:pt>
                <c:pt idx="101">
                  <c:v>2.810546875</c:v>
                </c:pt>
                <c:pt idx="102">
                  <c:v>3.28125</c:v>
                </c:pt>
                <c:pt idx="103">
                  <c:v>4.08984375</c:v>
                </c:pt>
                <c:pt idx="104">
                  <c:v>4.767578125</c:v>
                </c:pt>
                <c:pt idx="105">
                  <c:v>3.0849609375</c:v>
                </c:pt>
                <c:pt idx="106">
                  <c:v>12.7431640625</c:v>
                </c:pt>
                <c:pt idx="107">
                  <c:v>35.5654296875</c:v>
                </c:pt>
                <c:pt idx="108">
                  <c:v>66.0400390625</c:v>
                </c:pt>
                <c:pt idx="109">
                  <c:v>97.7275390625</c:v>
                </c:pt>
                <c:pt idx="110">
                  <c:v>155.392578125</c:v>
                </c:pt>
                <c:pt idx="111">
                  <c:v>208.556640625</c:v>
                </c:pt>
                <c:pt idx="112">
                  <c:v>3.4677734375</c:v>
                </c:pt>
                <c:pt idx="113">
                  <c:v>4.1171875</c:v>
                </c:pt>
                <c:pt idx="114">
                  <c:v>5.0849609375</c:v>
                </c:pt>
                <c:pt idx="115">
                  <c:v>6.5146484375</c:v>
                </c:pt>
                <c:pt idx="116">
                  <c:v>9.4847005208333339</c:v>
                </c:pt>
                <c:pt idx="117">
                  <c:v>10.365234375</c:v>
                </c:pt>
                <c:pt idx="118">
                  <c:v>11.611328125</c:v>
                </c:pt>
                <c:pt idx="119">
                  <c:v>4.3271484375</c:v>
                </c:pt>
                <c:pt idx="120">
                  <c:v>23.6142578125</c:v>
                </c:pt>
                <c:pt idx="121">
                  <c:v>68.393880208333329</c:v>
                </c:pt>
                <c:pt idx="122">
                  <c:v>143.1474609375</c:v>
                </c:pt>
                <c:pt idx="123">
                  <c:v>298.5341796875</c:v>
                </c:pt>
                <c:pt idx="124">
                  <c:v>350.9580078125</c:v>
                </c:pt>
                <c:pt idx="125">
                  <c:v>441.99283854166669</c:v>
                </c:pt>
                <c:pt idx="126">
                  <c:v>30.287109375</c:v>
                </c:pt>
                <c:pt idx="127">
                  <c:v>32.8037109375</c:v>
                </c:pt>
                <c:pt idx="128">
                  <c:v>38.068359375</c:v>
                </c:pt>
                <c:pt idx="129">
                  <c:v>41.5732421875</c:v>
                </c:pt>
                <c:pt idx="130">
                  <c:v>46.3671875</c:v>
                </c:pt>
                <c:pt idx="131">
                  <c:v>48.6826171875</c:v>
                </c:pt>
                <c:pt idx="132">
                  <c:v>53.216796875</c:v>
                </c:pt>
                <c:pt idx="133">
                  <c:v>49.208984375</c:v>
                </c:pt>
                <c:pt idx="134">
                  <c:v>150.775390625</c:v>
                </c:pt>
                <c:pt idx="135">
                  <c:v>383.1884765625</c:v>
                </c:pt>
                <c:pt idx="136">
                  <c:v>588.3447265625</c:v>
                </c:pt>
                <c:pt idx="137">
                  <c:v>896.091796875</c:v>
                </c:pt>
                <c:pt idx="138">
                  <c:v>1069.7477213541667</c:v>
                </c:pt>
                <c:pt idx="139">
                  <c:v>1450.888671875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308320"/>
        <c:axId val="205304512"/>
      </c:scatterChart>
      <c:valAx>
        <c:axId val="205308320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u="none" strike="noStrike" kern="1200" baseline="0">
                    <a:solidFill>
                      <a:srgbClr val="44546A"/>
                    </a:solidFill>
                    <a:latin typeface="+mn-lt"/>
                    <a:ea typeface="+mn-ea"/>
                    <a:cs typeface="+mn-cs"/>
                  </a:rPr>
                  <a:t>Ciphertexts in Result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304512"/>
        <c:crosses val="autoZero"/>
        <c:crossBetween val="midCat"/>
      </c:valAx>
      <c:valAx>
        <c:axId val="2053045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US" sz="1800" b="0" i="0" u="none" strike="noStrike" kern="1200" baseline="0">
                    <a:solidFill>
                      <a:srgbClr val="44546A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u="none" strike="noStrike" kern="1200" baseline="0">
                    <a:solidFill>
                      <a:srgbClr val="44546A"/>
                    </a:solidFill>
                    <a:latin typeface="+mn-lt"/>
                    <a:ea typeface="+mn-ea"/>
                    <a:cs typeface="+mn-cs"/>
                  </a:rPr>
                  <a:t>Data transferred (MB)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US" sz="1800" b="0" i="0" u="none" strike="noStrike" kern="1200" baseline="0">
                  <a:solidFill>
                    <a:srgbClr val="44546A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308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87" workbookViewId="0" zoomToFit="1"/>
  </sheetViews>
  <pageMargins left="0.7" right="0.7" top="0.75" bottom="0.75" header="0.3" footer="0.3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87" workbookViewId="0" zoomToFit="1"/>
  </sheetViews>
  <pageMargins left="0.7" right="0.7" top="0.75" bottom="0.75" header="0.3" footer="0.3"/>
  <pageSetup orientation="landscape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87" workbookViewId="0" zoomToFit="1"/>
  </sheetViews>
  <pageMargins left="0.7" right="0.7" top="0.75" bottom="0.75" header="0.3" footer="0.3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2276" cy="627993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2276" cy="627993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2276" cy="627993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1"/>
  <sheetViews>
    <sheetView topLeftCell="B400" workbookViewId="0">
      <selection activeCell="H415" sqref="H415"/>
    </sheetView>
  </sheetViews>
  <sheetFormatPr defaultRowHeight="14.4" x14ac:dyDescent="0.3"/>
  <cols>
    <col min="1" max="1" width="15.88671875" style="4" bestFit="1" customWidth="1"/>
    <col min="2" max="2" width="8.109375" bestFit="1" customWidth="1"/>
    <col min="3" max="3" width="14.44140625" bestFit="1" customWidth="1"/>
    <col min="4" max="4" width="17.33203125" bestFit="1" customWidth="1"/>
    <col min="5" max="5" width="18.88671875" bestFit="1" customWidth="1"/>
    <col min="6" max="6" width="23.77734375" bestFit="1" customWidth="1"/>
    <col min="7" max="7" width="13.6640625" bestFit="1" customWidth="1"/>
    <col min="8" max="8" width="16.109375" bestFit="1" customWidth="1"/>
    <col min="9" max="9" width="13.33203125" bestFit="1" customWidth="1"/>
    <col min="10" max="10" width="19.21875" bestFit="1" customWidth="1"/>
    <col min="12" max="12" width="18.88671875" bestFit="1" customWidth="1"/>
    <col min="13" max="13" width="23.77734375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 s="5">
        <v>42410.793680555558</v>
      </c>
      <c r="B2">
        <v>3</v>
      </c>
      <c r="C2">
        <v>40</v>
      </c>
      <c r="D2">
        <v>85</v>
      </c>
      <c r="E2">
        <v>2</v>
      </c>
      <c r="F2">
        <v>25</v>
      </c>
      <c r="G2">
        <v>169</v>
      </c>
      <c r="H2">
        <v>2906</v>
      </c>
      <c r="I2">
        <v>3075</v>
      </c>
      <c r="J2">
        <v>2486</v>
      </c>
      <c r="K2">
        <v>6381</v>
      </c>
      <c r="L2">
        <v>2083</v>
      </c>
      <c r="M2" t="str">
        <f>CONCATENATE(C2,"-",D2,"-",E2,"-",F2)</f>
        <v>40-85-2-25</v>
      </c>
    </row>
    <row r="3" spans="1:13" x14ac:dyDescent="0.3">
      <c r="A3" s="5">
        <v>42410.793726851851</v>
      </c>
      <c r="B3">
        <v>3</v>
      </c>
      <c r="C3">
        <v>40</v>
      </c>
      <c r="D3">
        <v>85</v>
      </c>
      <c r="E3">
        <v>2</v>
      </c>
      <c r="F3">
        <v>25</v>
      </c>
      <c r="G3">
        <v>170</v>
      </c>
      <c r="H3">
        <v>2637</v>
      </c>
      <c r="I3">
        <v>2807</v>
      </c>
      <c r="J3">
        <v>2454</v>
      </c>
      <c r="K3">
        <v>6060</v>
      </c>
      <c r="L3">
        <v>2083</v>
      </c>
      <c r="M3" t="str">
        <f>CONCATENATE(C3,"-",D3,"-",E3,"-",F3)</f>
        <v>40-85-2-25</v>
      </c>
    </row>
    <row r="4" spans="1:13" x14ac:dyDescent="0.3">
      <c r="A4" s="5">
        <v>42410.793773148151</v>
      </c>
      <c r="B4">
        <v>3</v>
      </c>
      <c r="C4">
        <v>40</v>
      </c>
      <c r="D4">
        <v>85</v>
      </c>
      <c r="E4">
        <v>2</v>
      </c>
      <c r="F4">
        <v>25</v>
      </c>
      <c r="G4">
        <v>171</v>
      </c>
      <c r="H4">
        <v>3573</v>
      </c>
      <c r="I4">
        <v>3744</v>
      </c>
      <c r="J4">
        <v>2444</v>
      </c>
      <c r="K4">
        <v>6022</v>
      </c>
      <c r="L4">
        <v>2083</v>
      </c>
      <c r="M4" t="str">
        <f t="shared" ref="M3:M66" si="0">CONCATENATE(C4,"-",D4,"-",E4,"-",F4)</f>
        <v>40-85-2-25</v>
      </c>
    </row>
    <row r="5" spans="1:13" x14ac:dyDescent="0.3">
      <c r="A5" s="5">
        <v>42410.79383101852</v>
      </c>
      <c r="B5">
        <v>3</v>
      </c>
      <c r="C5">
        <v>40</v>
      </c>
      <c r="D5">
        <v>582</v>
      </c>
      <c r="E5">
        <v>2</v>
      </c>
      <c r="F5">
        <v>50</v>
      </c>
      <c r="G5">
        <v>169</v>
      </c>
      <c r="H5">
        <v>5030</v>
      </c>
      <c r="I5">
        <v>5199</v>
      </c>
      <c r="J5">
        <v>3239</v>
      </c>
      <c r="K5">
        <v>31552</v>
      </c>
      <c r="L5">
        <v>3416</v>
      </c>
      <c r="M5" t="str">
        <f t="shared" si="0"/>
        <v>40-582-2-50</v>
      </c>
    </row>
    <row r="6" spans="1:13" x14ac:dyDescent="0.3">
      <c r="A6" s="5">
        <v>42410.793900462966</v>
      </c>
      <c r="B6">
        <v>3</v>
      </c>
      <c r="C6">
        <v>40</v>
      </c>
      <c r="D6">
        <v>582</v>
      </c>
      <c r="E6">
        <v>2</v>
      </c>
      <c r="F6">
        <v>50</v>
      </c>
      <c r="G6">
        <v>169</v>
      </c>
      <c r="H6">
        <v>5004</v>
      </c>
      <c r="I6">
        <v>5173</v>
      </c>
      <c r="J6">
        <v>3313</v>
      </c>
      <c r="K6">
        <v>31597</v>
      </c>
      <c r="L6">
        <v>3416</v>
      </c>
      <c r="M6" t="str">
        <f t="shared" si="0"/>
        <v>40-582-2-50</v>
      </c>
    </row>
    <row r="7" spans="1:13" x14ac:dyDescent="0.3">
      <c r="A7" s="5">
        <v>42410.793969907405</v>
      </c>
      <c r="B7">
        <v>3</v>
      </c>
      <c r="C7">
        <v>40</v>
      </c>
      <c r="D7">
        <v>582</v>
      </c>
      <c r="E7">
        <v>2</v>
      </c>
      <c r="F7">
        <v>50</v>
      </c>
      <c r="G7">
        <v>172</v>
      </c>
      <c r="H7">
        <v>4999</v>
      </c>
      <c r="I7">
        <v>5171</v>
      </c>
      <c r="J7">
        <v>3332</v>
      </c>
      <c r="K7">
        <v>31476</v>
      </c>
      <c r="L7">
        <v>3416</v>
      </c>
      <c r="M7" t="str">
        <f t="shared" si="0"/>
        <v>40-582-2-50</v>
      </c>
    </row>
    <row r="8" spans="1:13" x14ac:dyDescent="0.3">
      <c r="A8" s="5">
        <v>42410.794050925928</v>
      </c>
      <c r="B8">
        <v>3</v>
      </c>
      <c r="C8">
        <v>40</v>
      </c>
      <c r="D8">
        <v>1173</v>
      </c>
      <c r="E8">
        <v>2</v>
      </c>
      <c r="F8">
        <v>75</v>
      </c>
      <c r="G8">
        <v>170</v>
      </c>
      <c r="H8">
        <v>7300</v>
      </c>
      <c r="I8">
        <v>7470</v>
      </c>
      <c r="J8">
        <v>3779</v>
      </c>
      <c r="K8">
        <v>61501</v>
      </c>
      <c r="L8">
        <v>4995</v>
      </c>
      <c r="M8" t="str">
        <f t="shared" si="0"/>
        <v>40-1173-2-75</v>
      </c>
    </row>
    <row r="9" spans="1:13" x14ac:dyDescent="0.3">
      <c r="A9" s="5">
        <v>42410.79414351852</v>
      </c>
      <c r="B9">
        <v>3</v>
      </c>
      <c r="C9">
        <v>40</v>
      </c>
      <c r="D9">
        <v>1173</v>
      </c>
      <c r="E9">
        <v>2</v>
      </c>
      <c r="F9">
        <v>75</v>
      </c>
      <c r="G9">
        <v>169</v>
      </c>
      <c r="H9">
        <v>7252</v>
      </c>
      <c r="I9">
        <v>7421</v>
      </c>
      <c r="J9">
        <v>3766</v>
      </c>
      <c r="K9">
        <v>61492</v>
      </c>
      <c r="L9">
        <v>4995</v>
      </c>
      <c r="M9" t="str">
        <f t="shared" si="0"/>
        <v>40-1173-2-75</v>
      </c>
    </row>
    <row r="10" spans="1:13" x14ac:dyDescent="0.3">
      <c r="A10" s="5">
        <v>42410.794247685182</v>
      </c>
      <c r="B10">
        <v>3</v>
      </c>
      <c r="C10">
        <v>40</v>
      </c>
      <c r="D10">
        <v>1173</v>
      </c>
      <c r="E10">
        <v>2</v>
      </c>
      <c r="F10">
        <v>75</v>
      </c>
      <c r="G10">
        <v>170</v>
      </c>
      <c r="H10">
        <v>9947</v>
      </c>
      <c r="I10">
        <v>10117</v>
      </c>
      <c r="J10">
        <v>4790</v>
      </c>
      <c r="K10">
        <v>62031</v>
      </c>
      <c r="L10">
        <v>4995</v>
      </c>
      <c r="M10" t="str">
        <f t="shared" si="0"/>
        <v>40-1173-2-75</v>
      </c>
    </row>
    <row r="11" spans="1:13" x14ac:dyDescent="0.3">
      <c r="A11" s="5">
        <v>42410.794374999998</v>
      </c>
      <c r="B11">
        <v>3</v>
      </c>
      <c r="C11">
        <v>40</v>
      </c>
      <c r="D11">
        <v>1332</v>
      </c>
      <c r="E11">
        <v>2</v>
      </c>
      <c r="F11">
        <v>100</v>
      </c>
      <c r="G11">
        <v>170</v>
      </c>
      <c r="H11">
        <v>7757</v>
      </c>
      <c r="I11">
        <v>7927</v>
      </c>
      <c r="J11">
        <v>3899</v>
      </c>
      <c r="K11">
        <v>69815</v>
      </c>
      <c r="L11">
        <v>5413</v>
      </c>
      <c r="M11" t="str">
        <f t="shared" si="0"/>
        <v>40-1332-2-100</v>
      </c>
    </row>
    <row r="12" spans="1:13" x14ac:dyDescent="0.3">
      <c r="A12" s="5">
        <v>42410.794479166667</v>
      </c>
      <c r="B12">
        <v>3</v>
      </c>
      <c r="C12">
        <v>40</v>
      </c>
      <c r="D12">
        <v>1332</v>
      </c>
      <c r="E12">
        <v>2</v>
      </c>
      <c r="F12">
        <v>100</v>
      </c>
      <c r="G12">
        <v>175</v>
      </c>
      <c r="H12">
        <v>7800</v>
      </c>
      <c r="I12">
        <v>7975</v>
      </c>
      <c r="J12">
        <v>3902</v>
      </c>
      <c r="K12">
        <v>70302</v>
      </c>
      <c r="L12">
        <v>5413</v>
      </c>
      <c r="M12" t="str">
        <f t="shared" si="0"/>
        <v>40-1332-2-100</v>
      </c>
    </row>
    <row r="13" spans="1:13" x14ac:dyDescent="0.3">
      <c r="A13" s="5">
        <v>42410.794583333336</v>
      </c>
      <c r="B13">
        <v>3</v>
      </c>
      <c r="C13">
        <v>40</v>
      </c>
      <c r="D13">
        <v>1332</v>
      </c>
      <c r="E13">
        <v>2</v>
      </c>
      <c r="F13">
        <v>100</v>
      </c>
      <c r="G13">
        <v>170</v>
      </c>
      <c r="H13">
        <v>8668</v>
      </c>
      <c r="I13">
        <v>8838</v>
      </c>
      <c r="J13">
        <v>3936</v>
      </c>
      <c r="K13">
        <v>70023</v>
      </c>
      <c r="L13">
        <v>5413</v>
      </c>
      <c r="M13" t="str">
        <f t="shared" si="0"/>
        <v>40-1332-2-100</v>
      </c>
    </row>
    <row r="14" spans="1:13" x14ac:dyDescent="0.3">
      <c r="A14" s="5">
        <v>42410.794699074075</v>
      </c>
      <c r="B14">
        <v>3</v>
      </c>
      <c r="C14">
        <v>40</v>
      </c>
      <c r="D14">
        <v>1700</v>
      </c>
      <c r="E14">
        <v>2</v>
      </c>
      <c r="F14">
        <v>150</v>
      </c>
      <c r="G14">
        <v>169</v>
      </c>
      <c r="H14">
        <v>8555</v>
      </c>
      <c r="I14">
        <v>8724</v>
      </c>
      <c r="J14">
        <v>4106</v>
      </c>
      <c r="K14">
        <v>89316</v>
      </c>
      <c r="L14">
        <v>6409</v>
      </c>
      <c r="M14" t="str">
        <f t="shared" si="0"/>
        <v>40-1700-2-150</v>
      </c>
    </row>
    <row r="15" spans="1:13" x14ac:dyDescent="0.3">
      <c r="A15" s="5">
        <v>42410.794814814813</v>
      </c>
      <c r="B15">
        <v>3</v>
      </c>
      <c r="C15">
        <v>40</v>
      </c>
      <c r="D15">
        <v>1700</v>
      </c>
      <c r="E15">
        <v>2</v>
      </c>
      <c r="F15">
        <v>150</v>
      </c>
      <c r="G15">
        <v>170</v>
      </c>
      <c r="H15">
        <v>9144</v>
      </c>
      <c r="I15">
        <v>9314</v>
      </c>
      <c r="J15">
        <v>4083</v>
      </c>
      <c r="K15">
        <v>89247</v>
      </c>
      <c r="L15">
        <v>6409</v>
      </c>
      <c r="M15" t="str">
        <f t="shared" si="0"/>
        <v>40-1700-2-150</v>
      </c>
    </row>
    <row r="16" spans="1:13" x14ac:dyDescent="0.3">
      <c r="A16" s="5">
        <v>42410.794942129629</v>
      </c>
      <c r="B16">
        <v>3</v>
      </c>
      <c r="C16">
        <v>40</v>
      </c>
      <c r="D16">
        <v>1700</v>
      </c>
      <c r="E16">
        <v>2</v>
      </c>
      <c r="F16">
        <v>150</v>
      </c>
      <c r="G16">
        <v>170</v>
      </c>
      <c r="H16">
        <v>9156</v>
      </c>
      <c r="I16">
        <v>9326</v>
      </c>
      <c r="J16">
        <v>4100</v>
      </c>
      <c r="K16">
        <v>89275</v>
      </c>
      <c r="L16">
        <v>6409</v>
      </c>
      <c r="M16" t="str">
        <f t="shared" si="0"/>
        <v>40-1700-2-150</v>
      </c>
    </row>
    <row r="17" spans="1:13" x14ac:dyDescent="0.3">
      <c r="A17" s="5">
        <v>42410.795057870368</v>
      </c>
      <c r="B17">
        <v>3</v>
      </c>
      <c r="C17">
        <v>40</v>
      </c>
      <c r="D17">
        <v>1828</v>
      </c>
      <c r="E17">
        <v>2</v>
      </c>
      <c r="F17">
        <v>200</v>
      </c>
      <c r="G17">
        <v>171</v>
      </c>
      <c r="H17">
        <v>9280</v>
      </c>
      <c r="I17">
        <v>9451</v>
      </c>
      <c r="J17">
        <v>4134</v>
      </c>
      <c r="K17">
        <v>95838</v>
      </c>
      <c r="L17">
        <v>6750</v>
      </c>
      <c r="M17" t="str">
        <f t="shared" si="0"/>
        <v>40-1828-2-200</v>
      </c>
    </row>
    <row r="18" spans="1:13" x14ac:dyDescent="0.3">
      <c r="A18" s="5">
        <v>42410.795185185183</v>
      </c>
      <c r="B18">
        <v>3</v>
      </c>
      <c r="C18">
        <v>40</v>
      </c>
      <c r="D18">
        <v>1828</v>
      </c>
      <c r="E18">
        <v>2</v>
      </c>
      <c r="F18">
        <v>200</v>
      </c>
      <c r="G18">
        <v>169</v>
      </c>
      <c r="H18">
        <v>9486</v>
      </c>
      <c r="I18">
        <v>9655</v>
      </c>
      <c r="J18">
        <v>4129</v>
      </c>
      <c r="K18">
        <v>95829</v>
      </c>
      <c r="L18">
        <v>6750</v>
      </c>
      <c r="M18" t="str">
        <f t="shared" si="0"/>
        <v>40-1828-2-200</v>
      </c>
    </row>
    <row r="19" spans="1:13" x14ac:dyDescent="0.3">
      <c r="A19" s="5">
        <v>42410.795312499999</v>
      </c>
      <c r="B19">
        <v>3</v>
      </c>
      <c r="C19">
        <v>40</v>
      </c>
      <c r="D19">
        <v>1828</v>
      </c>
      <c r="E19">
        <v>2</v>
      </c>
      <c r="F19">
        <v>200</v>
      </c>
      <c r="G19">
        <v>170</v>
      </c>
      <c r="H19">
        <v>12356</v>
      </c>
      <c r="I19">
        <v>12526</v>
      </c>
      <c r="J19">
        <v>4078</v>
      </c>
      <c r="K19">
        <v>95849</v>
      </c>
      <c r="L19">
        <v>6750</v>
      </c>
      <c r="M19" t="str">
        <f t="shared" si="0"/>
        <v>40-1828-2-200</v>
      </c>
    </row>
    <row r="20" spans="1:13" x14ac:dyDescent="0.3">
      <c r="A20" s="5">
        <v>42410.79546296296</v>
      </c>
      <c r="B20">
        <v>3</v>
      </c>
      <c r="C20">
        <v>40</v>
      </c>
      <c r="D20">
        <v>1828</v>
      </c>
      <c r="E20">
        <v>2</v>
      </c>
      <c r="F20">
        <v>500</v>
      </c>
      <c r="G20">
        <v>169</v>
      </c>
      <c r="H20">
        <v>9500</v>
      </c>
      <c r="I20">
        <v>9669</v>
      </c>
      <c r="J20">
        <v>4139</v>
      </c>
      <c r="K20">
        <v>95826</v>
      </c>
      <c r="L20">
        <v>6750</v>
      </c>
      <c r="M20" t="str">
        <f t="shared" si="0"/>
        <v>40-1828-2-500</v>
      </c>
    </row>
    <row r="21" spans="1:13" x14ac:dyDescent="0.3">
      <c r="A21" s="5">
        <v>42410.795590277776</v>
      </c>
      <c r="B21">
        <v>3</v>
      </c>
      <c r="C21">
        <v>40</v>
      </c>
      <c r="D21">
        <v>1828</v>
      </c>
      <c r="E21">
        <v>2</v>
      </c>
      <c r="F21">
        <v>500</v>
      </c>
      <c r="G21">
        <v>169</v>
      </c>
      <c r="H21">
        <v>10202</v>
      </c>
      <c r="I21">
        <v>10371</v>
      </c>
      <c r="J21">
        <v>4989</v>
      </c>
      <c r="K21">
        <v>95843</v>
      </c>
      <c r="L21">
        <v>6750</v>
      </c>
      <c r="M21" t="str">
        <f t="shared" si="0"/>
        <v>40-1828-2-500</v>
      </c>
    </row>
    <row r="22" spans="1:13" x14ac:dyDescent="0.3">
      <c r="A22" s="5">
        <v>42410.795729166668</v>
      </c>
      <c r="B22">
        <v>3</v>
      </c>
      <c r="C22">
        <v>40</v>
      </c>
      <c r="D22">
        <v>1828</v>
      </c>
      <c r="E22">
        <v>2</v>
      </c>
      <c r="F22">
        <v>500</v>
      </c>
      <c r="G22">
        <v>175</v>
      </c>
      <c r="H22">
        <v>9453</v>
      </c>
      <c r="I22">
        <v>9628</v>
      </c>
      <c r="J22">
        <v>4096</v>
      </c>
      <c r="K22">
        <v>95909</v>
      </c>
      <c r="L22">
        <v>6750</v>
      </c>
      <c r="M22" t="str">
        <f t="shared" si="0"/>
        <v>40-1828-2-500</v>
      </c>
    </row>
    <row r="23" spans="1:13" x14ac:dyDescent="0.3">
      <c r="A23" s="5">
        <v>42410.795856481483</v>
      </c>
      <c r="B23">
        <v>3</v>
      </c>
      <c r="C23">
        <v>40</v>
      </c>
      <c r="D23">
        <v>279</v>
      </c>
      <c r="E23">
        <v>3</v>
      </c>
      <c r="F23">
        <v>25</v>
      </c>
      <c r="G23">
        <v>170</v>
      </c>
      <c r="H23">
        <v>3808</v>
      </c>
      <c r="I23">
        <v>3978</v>
      </c>
      <c r="J23">
        <v>3166</v>
      </c>
      <c r="K23">
        <v>16999</v>
      </c>
      <c r="L23">
        <v>4153</v>
      </c>
      <c r="M23" t="str">
        <f t="shared" si="0"/>
        <v>40-279-3-25</v>
      </c>
    </row>
    <row r="24" spans="1:13" x14ac:dyDescent="0.3">
      <c r="A24" s="5">
        <v>42410.795914351853</v>
      </c>
      <c r="B24">
        <v>3</v>
      </c>
      <c r="C24">
        <v>40</v>
      </c>
      <c r="D24">
        <v>279</v>
      </c>
      <c r="E24">
        <v>3</v>
      </c>
      <c r="F24">
        <v>25</v>
      </c>
      <c r="G24">
        <v>171</v>
      </c>
      <c r="H24">
        <v>4913</v>
      </c>
      <c r="I24">
        <v>5084</v>
      </c>
      <c r="J24">
        <v>3283</v>
      </c>
      <c r="K24">
        <v>16944</v>
      </c>
      <c r="L24">
        <v>4153</v>
      </c>
      <c r="M24" t="str">
        <f t="shared" si="0"/>
        <v>40-279-3-25</v>
      </c>
    </row>
    <row r="25" spans="1:13" x14ac:dyDescent="0.3">
      <c r="A25" s="5">
        <v>42410.795983796299</v>
      </c>
      <c r="B25">
        <v>3</v>
      </c>
      <c r="C25">
        <v>40</v>
      </c>
      <c r="D25">
        <v>279</v>
      </c>
      <c r="E25">
        <v>3</v>
      </c>
      <c r="F25">
        <v>25</v>
      </c>
      <c r="G25">
        <v>170</v>
      </c>
      <c r="H25">
        <v>3770</v>
      </c>
      <c r="I25">
        <v>3940</v>
      </c>
      <c r="J25">
        <v>3247</v>
      </c>
      <c r="K25">
        <v>16955</v>
      </c>
      <c r="L25">
        <v>4153</v>
      </c>
      <c r="M25" t="str">
        <f t="shared" si="0"/>
        <v>40-279-3-25</v>
      </c>
    </row>
    <row r="26" spans="1:13" x14ac:dyDescent="0.3">
      <c r="A26" s="5">
        <v>42410.796041666668</v>
      </c>
      <c r="B26">
        <v>3</v>
      </c>
      <c r="C26">
        <v>40</v>
      </c>
      <c r="D26">
        <v>7395</v>
      </c>
      <c r="E26">
        <v>3</v>
      </c>
      <c r="F26">
        <v>50</v>
      </c>
      <c r="G26">
        <v>180</v>
      </c>
      <c r="H26">
        <v>30057</v>
      </c>
      <c r="I26">
        <v>30237</v>
      </c>
      <c r="J26">
        <v>8161</v>
      </c>
      <c r="K26">
        <v>392301</v>
      </c>
      <c r="L26">
        <v>42715</v>
      </c>
      <c r="M26" t="str">
        <f t="shared" si="0"/>
        <v>40-7395-3-50</v>
      </c>
    </row>
    <row r="27" spans="1:13" x14ac:dyDescent="0.3">
      <c r="A27" s="5">
        <v>42410.796400462961</v>
      </c>
      <c r="B27">
        <v>3</v>
      </c>
      <c r="C27">
        <v>40</v>
      </c>
      <c r="D27">
        <v>7395</v>
      </c>
      <c r="E27">
        <v>3</v>
      </c>
      <c r="F27">
        <v>50</v>
      </c>
      <c r="G27">
        <v>170</v>
      </c>
      <c r="H27">
        <v>29436</v>
      </c>
      <c r="I27">
        <v>29606</v>
      </c>
      <c r="J27">
        <v>8292</v>
      </c>
      <c r="K27">
        <v>392558</v>
      </c>
      <c r="L27">
        <v>42715</v>
      </c>
      <c r="M27" t="str">
        <f t="shared" si="0"/>
        <v>40-7395-3-50</v>
      </c>
    </row>
    <row r="28" spans="1:13" x14ac:dyDescent="0.3">
      <c r="A28" s="5">
        <v>42410.796759259261</v>
      </c>
      <c r="B28">
        <v>3</v>
      </c>
      <c r="C28">
        <v>40</v>
      </c>
      <c r="D28">
        <v>7395</v>
      </c>
      <c r="E28">
        <v>3</v>
      </c>
      <c r="F28">
        <v>50</v>
      </c>
      <c r="G28">
        <v>170</v>
      </c>
      <c r="H28">
        <v>29388</v>
      </c>
      <c r="I28">
        <v>29558</v>
      </c>
      <c r="J28">
        <v>8118</v>
      </c>
      <c r="K28">
        <v>392586</v>
      </c>
      <c r="L28">
        <v>42715</v>
      </c>
      <c r="M28" t="str">
        <f t="shared" si="0"/>
        <v>40-7395-3-50</v>
      </c>
    </row>
    <row r="29" spans="1:13" x14ac:dyDescent="0.3">
      <c r="A29" s="5">
        <v>42410.797118055554</v>
      </c>
      <c r="B29">
        <v>3</v>
      </c>
      <c r="C29">
        <v>40</v>
      </c>
      <c r="D29">
        <v>22668</v>
      </c>
      <c r="E29">
        <v>3</v>
      </c>
      <c r="F29">
        <v>75</v>
      </c>
      <c r="G29">
        <v>171</v>
      </c>
      <c r="H29">
        <v>89838</v>
      </c>
      <c r="I29">
        <v>90009</v>
      </c>
      <c r="J29">
        <v>17704</v>
      </c>
      <c r="K29">
        <v>1239152</v>
      </c>
      <c r="L29">
        <v>124481</v>
      </c>
      <c r="M29" t="str">
        <f t="shared" si="0"/>
        <v>40-22668-3-75</v>
      </c>
    </row>
    <row r="30" spans="1:13" x14ac:dyDescent="0.3">
      <c r="A30" s="5">
        <v>42410.798171296294</v>
      </c>
      <c r="B30">
        <v>3</v>
      </c>
      <c r="C30">
        <v>40</v>
      </c>
      <c r="D30">
        <v>22668</v>
      </c>
      <c r="E30">
        <v>3</v>
      </c>
      <c r="F30">
        <v>75</v>
      </c>
      <c r="G30">
        <v>172</v>
      </c>
      <c r="H30">
        <v>89990</v>
      </c>
      <c r="I30">
        <v>90162</v>
      </c>
      <c r="J30">
        <v>17654</v>
      </c>
      <c r="K30">
        <v>1239799</v>
      </c>
      <c r="L30">
        <v>124481</v>
      </c>
      <c r="M30" t="str">
        <f t="shared" si="0"/>
        <v>40-22668-3-75</v>
      </c>
    </row>
    <row r="31" spans="1:13" x14ac:dyDescent="0.3">
      <c r="A31" s="5">
        <v>42410.799224537041</v>
      </c>
      <c r="B31">
        <v>3</v>
      </c>
      <c r="C31">
        <v>40</v>
      </c>
      <c r="D31">
        <v>22668</v>
      </c>
      <c r="E31">
        <v>3</v>
      </c>
      <c r="F31">
        <v>75</v>
      </c>
      <c r="G31">
        <v>168</v>
      </c>
      <c r="H31">
        <v>90474</v>
      </c>
      <c r="I31">
        <v>90642</v>
      </c>
      <c r="J31">
        <v>17565</v>
      </c>
      <c r="K31">
        <v>1239629</v>
      </c>
      <c r="L31">
        <v>124481</v>
      </c>
      <c r="M31" t="str">
        <f t="shared" si="0"/>
        <v>40-22668-3-75</v>
      </c>
    </row>
    <row r="32" spans="1:13" x14ac:dyDescent="0.3">
      <c r="A32" s="5">
        <v>42410.80028935185</v>
      </c>
      <c r="B32">
        <v>3</v>
      </c>
      <c r="C32">
        <v>40</v>
      </c>
      <c r="D32">
        <v>32817</v>
      </c>
      <c r="E32">
        <v>3</v>
      </c>
      <c r="F32">
        <v>100</v>
      </c>
      <c r="G32">
        <v>170</v>
      </c>
      <c r="H32">
        <v>124990</v>
      </c>
      <c r="I32">
        <v>125160</v>
      </c>
      <c r="J32">
        <v>22616</v>
      </c>
      <c r="K32">
        <v>1804259</v>
      </c>
      <c r="L32">
        <v>158557</v>
      </c>
      <c r="M32" t="str">
        <f t="shared" si="0"/>
        <v>40-32817-3-100</v>
      </c>
    </row>
    <row r="33" spans="1:13" x14ac:dyDescent="0.3">
      <c r="A33" s="5">
        <v>42410.801747685182</v>
      </c>
      <c r="B33">
        <v>3</v>
      </c>
      <c r="C33">
        <v>40</v>
      </c>
      <c r="D33">
        <v>32817</v>
      </c>
      <c r="E33">
        <v>3</v>
      </c>
      <c r="F33">
        <v>100</v>
      </c>
      <c r="G33">
        <v>174</v>
      </c>
      <c r="H33">
        <v>125695</v>
      </c>
      <c r="I33">
        <v>125869</v>
      </c>
      <c r="J33">
        <v>22864</v>
      </c>
      <c r="K33">
        <v>1805285</v>
      </c>
      <c r="L33">
        <v>158557</v>
      </c>
      <c r="M33" t="str">
        <f t="shared" si="0"/>
        <v>40-32817-3-100</v>
      </c>
    </row>
    <row r="34" spans="1:13" x14ac:dyDescent="0.3">
      <c r="A34" s="5">
        <v>42410.803217592591</v>
      </c>
      <c r="B34">
        <v>3</v>
      </c>
      <c r="C34">
        <v>40</v>
      </c>
      <c r="D34">
        <v>32817</v>
      </c>
      <c r="E34">
        <v>3</v>
      </c>
      <c r="F34">
        <v>100</v>
      </c>
      <c r="G34">
        <v>169</v>
      </c>
      <c r="H34">
        <v>125099</v>
      </c>
      <c r="I34">
        <v>125268</v>
      </c>
      <c r="J34">
        <v>22548</v>
      </c>
      <c r="K34">
        <v>1805543</v>
      </c>
      <c r="L34">
        <v>158557</v>
      </c>
      <c r="M34" t="str">
        <f t="shared" si="0"/>
        <v>40-32817-3-100</v>
      </c>
    </row>
    <row r="35" spans="1:13" x14ac:dyDescent="0.3">
      <c r="A35" s="5">
        <v>42410.8046875</v>
      </c>
      <c r="B35">
        <v>3</v>
      </c>
      <c r="C35">
        <v>40</v>
      </c>
      <c r="D35">
        <v>49446</v>
      </c>
      <c r="E35">
        <v>3</v>
      </c>
      <c r="F35">
        <v>150</v>
      </c>
      <c r="G35">
        <v>169</v>
      </c>
      <c r="H35">
        <v>194836</v>
      </c>
      <c r="I35">
        <v>195005</v>
      </c>
      <c r="J35">
        <v>32156</v>
      </c>
      <c r="K35">
        <v>2795667</v>
      </c>
      <c r="L35">
        <v>227240</v>
      </c>
      <c r="M35" t="str">
        <f t="shared" si="0"/>
        <v>40-49446-3-150</v>
      </c>
    </row>
    <row r="36" spans="1:13" x14ac:dyDescent="0.3">
      <c r="A36" s="5">
        <v>42410.806956018518</v>
      </c>
      <c r="B36">
        <v>3</v>
      </c>
      <c r="C36">
        <v>40</v>
      </c>
      <c r="D36">
        <v>49446</v>
      </c>
      <c r="E36">
        <v>3</v>
      </c>
      <c r="F36">
        <v>150</v>
      </c>
      <c r="G36">
        <v>169</v>
      </c>
      <c r="H36">
        <v>194325</v>
      </c>
      <c r="I36">
        <v>194494</v>
      </c>
      <c r="J36">
        <v>32026</v>
      </c>
      <c r="K36">
        <v>2785637</v>
      </c>
      <c r="L36">
        <v>227240</v>
      </c>
      <c r="M36" t="str">
        <f t="shared" si="0"/>
        <v>40-49446-3-150</v>
      </c>
    </row>
    <row r="37" spans="1:13" x14ac:dyDescent="0.3">
      <c r="A37" s="5">
        <v>42410.809224537035</v>
      </c>
      <c r="B37">
        <v>3</v>
      </c>
      <c r="C37">
        <v>40</v>
      </c>
      <c r="D37">
        <v>49446</v>
      </c>
      <c r="E37">
        <v>3</v>
      </c>
      <c r="F37">
        <v>150</v>
      </c>
      <c r="G37">
        <v>170</v>
      </c>
      <c r="H37">
        <v>194547</v>
      </c>
      <c r="I37">
        <v>194717</v>
      </c>
      <c r="J37">
        <v>31997</v>
      </c>
      <c r="K37">
        <v>2781455</v>
      </c>
      <c r="L37">
        <v>227240</v>
      </c>
      <c r="M37" t="str">
        <f t="shared" si="0"/>
        <v>40-49446-3-150</v>
      </c>
    </row>
    <row r="38" spans="1:13" x14ac:dyDescent="0.3">
      <c r="A38" s="5">
        <v>42410.811493055553</v>
      </c>
      <c r="B38">
        <v>3</v>
      </c>
      <c r="C38">
        <v>40</v>
      </c>
      <c r="D38">
        <v>58478</v>
      </c>
      <c r="E38">
        <v>3</v>
      </c>
      <c r="F38">
        <v>200</v>
      </c>
      <c r="G38">
        <v>170</v>
      </c>
      <c r="H38">
        <v>223428</v>
      </c>
      <c r="I38">
        <v>223598</v>
      </c>
      <c r="J38">
        <v>36419</v>
      </c>
      <c r="K38">
        <v>3293862</v>
      </c>
      <c r="L38">
        <v>258284</v>
      </c>
      <c r="M38" t="str">
        <f t="shared" si="0"/>
        <v>40-58478-3-200</v>
      </c>
    </row>
    <row r="39" spans="1:13" x14ac:dyDescent="0.3">
      <c r="A39" s="5">
        <v>42410.814085648148</v>
      </c>
      <c r="B39">
        <v>3</v>
      </c>
      <c r="C39">
        <v>40</v>
      </c>
      <c r="D39">
        <v>58478</v>
      </c>
      <c r="E39">
        <v>3</v>
      </c>
      <c r="F39">
        <v>200</v>
      </c>
      <c r="G39">
        <v>170</v>
      </c>
      <c r="H39">
        <v>222283</v>
      </c>
      <c r="I39">
        <v>222453</v>
      </c>
      <c r="J39">
        <v>36583</v>
      </c>
      <c r="K39">
        <v>3293574</v>
      </c>
      <c r="L39">
        <v>258284</v>
      </c>
      <c r="M39" t="str">
        <f t="shared" si="0"/>
        <v>40-58478-3-200</v>
      </c>
    </row>
    <row r="40" spans="1:13" x14ac:dyDescent="0.3">
      <c r="A40" s="5">
        <v>42410.816678240742</v>
      </c>
      <c r="B40">
        <v>3</v>
      </c>
      <c r="C40">
        <v>40</v>
      </c>
      <c r="D40">
        <v>58478</v>
      </c>
      <c r="E40">
        <v>3</v>
      </c>
      <c r="F40">
        <v>200</v>
      </c>
      <c r="G40">
        <v>172</v>
      </c>
      <c r="H40">
        <v>221747</v>
      </c>
      <c r="I40">
        <v>221919</v>
      </c>
      <c r="J40">
        <v>36745</v>
      </c>
      <c r="K40">
        <v>3293769</v>
      </c>
      <c r="L40">
        <v>258284</v>
      </c>
      <c r="M40" t="str">
        <f t="shared" si="0"/>
        <v>40-58478-3-200</v>
      </c>
    </row>
    <row r="41" spans="1:13" x14ac:dyDescent="0.3">
      <c r="A41" s="5">
        <v>42410.81925925926</v>
      </c>
      <c r="B41">
        <v>3</v>
      </c>
      <c r="C41">
        <v>40</v>
      </c>
      <c r="D41">
        <v>63307</v>
      </c>
      <c r="E41">
        <v>3</v>
      </c>
      <c r="F41">
        <v>500</v>
      </c>
      <c r="G41">
        <v>168</v>
      </c>
      <c r="H41">
        <v>239005</v>
      </c>
      <c r="I41">
        <v>239173</v>
      </c>
      <c r="J41">
        <v>39251</v>
      </c>
      <c r="K41">
        <v>3550588</v>
      </c>
      <c r="L41">
        <v>271476</v>
      </c>
      <c r="M41" t="str">
        <f t="shared" si="0"/>
        <v>40-63307-3-500</v>
      </c>
    </row>
    <row r="42" spans="1:13" x14ac:dyDescent="0.3">
      <c r="A42" s="5">
        <v>42410.82203703704</v>
      </c>
      <c r="B42">
        <v>3</v>
      </c>
      <c r="C42">
        <v>40</v>
      </c>
      <c r="D42">
        <v>63307</v>
      </c>
      <c r="E42">
        <v>3</v>
      </c>
      <c r="F42">
        <v>500</v>
      </c>
      <c r="G42">
        <v>169</v>
      </c>
      <c r="H42">
        <v>238649</v>
      </c>
      <c r="I42">
        <v>238818</v>
      </c>
      <c r="J42">
        <v>38884</v>
      </c>
      <c r="K42">
        <v>3531867</v>
      </c>
      <c r="L42">
        <v>271476</v>
      </c>
      <c r="M42" t="str">
        <f t="shared" si="0"/>
        <v>40-63307-3-500</v>
      </c>
    </row>
    <row r="43" spans="1:13" x14ac:dyDescent="0.3">
      <c r="A43" s="5">
        <v>42410.824814814812</v>
      </c>
      <c r="B43">
        <v>3</v>
      </c>
      <c r="C43">
        <v>40</v>
      </c>
      <c r="D43">
        <v>63307</v>
      </c>
      <c r="E43">
        <v>3</v>
      </c>
      <c r="F43">
        <v>500</v>
      </c>
      <c r="G43">
        <v>169</v>
      </c>
      <c r="H43">
        <v>238397</v>
      </c>
      <c r="I43">
        <v>238566</v>
      </c>
      <c r="J43">
        <v>38616</v>
      </c>
      <c r="K43">
        <v>3531889</v>
      </c>
      <c r="L43">
        <v>271476</v>
      </c>
      <c r="M43" t="str">
        <f t="shared" si="0"/>
        <v>40-63307-3-500</v>
      </c>
    </row>
    <row r="44" spans="1:13" x14ac:dyDescent="0.3">
      <c r="A44" s="5">
        <v>42410.827592592592</v>
      </c>
      <c r="B44">
        <v>3</v>
      </c>
      <c r="C44">
        <v>85</v>
      </c>
      <c r="D44">
        <v>225</v>
      </c>
      <c r="E44">
        <v>2</v>
      </c>
      <c r="F44">
        <v>25</v>
      </c>
      <c r="G44">
        <v>172</v>
      </c>
      <c r="H44">
        <v>3717</v>
      </c>
      <c r="I44">
        <v>3889</v>
      </c>
      <c r="J44">
        <v>3383</v>
      </c>
      <c r="K44">
        <v>17783</v>
      </c>
      <c r="L44">
        <v>6967</v>
      </c>
      <c r="M44" t="str">
        <f t="shared" si="0"/>
        <v>85-225-2-25</v>
      </c>
    </row>
    <row r="45" spans="1:13" x14ac:dyDescent="0.3">
      <c r="A45" s="5">
        <v>42410.827650462961</v>
      </c>
      <c r="B45">
        <v>3</v>
      </c>
      <c r="C45">
        <v>85</v>
      </c>
      <c r="D45">
        <v>225</v>
      </c>
      <c r="E45">
        <v>2</v>
      </c>
      <c r="F45">
        <v>25</v>
      </c>
      <c r="G45">
        <v>169</v>
      </c>
      <c r="H45">
        <v>4776</v>
      </c>
      <c r="I45">
        <v>4945</v>
      </c>
      <c r="J45">
        <v>3402</v>
      </c>
      <c r="K45">
        <v>15243</v>
      </c>
      <c r="L45">
        <v>6967</v>
      </c>
      <c r="M45" t="str">
        <f t="shared" si="0"/>
        <v>85-225-2-25</v>
      </c>
    </row>
    <row r="46" spans="1:13" x14ac:dyDescent="0.3">
      <c r="A46" s="5">
        <v>42410.827731481484</v>
      </c>
      <c r="B46">
        <v>3</v>
      </c>
      <c r="C46">
        <v>85</v>
      </c>
      <c r="D46">
        <v>225</v>
      </c>
      <c r="E46">
        <v>2</v>
      </c>
      <c r="F46">
        <v>25</v>
      </c>
      <c r="G46">
        <v>169</v>
      </c>
      <c r="H46">
        <v>3329</v>
      </c>
      <c r="I46">
        <v>3498</v>
      </c>
      <c r="J46">
        <v>3392</v>
      </c>
      <c r="K46">
        <v>15301</v>
      </c>
      <c r="L46">
        <v>6967</v>
      </c>
      <c r="M46" t="str">
        <f t="shared" si="0"/>
        <v>85-225-2-25</v>
      </c>
    </row>
    <row r="47" spans="1:13" x14ac:dyDescent="0.3">
      <c r="A47" s="5">
        <v>42410.827789351853</v>
      </c>
      <c r="B47">
        <v>3</v>
      </c>
      <c r="C47">
        <v>85</v>
      </c>
      <c r="D47">
        <v>937</v>
      </c>
      <c r="E47">
        <v>2</v>
      </c>
      <c r="F47">
        <v>50</v>
      </c>
      <c r="G47">
        <v>170</v>
      </c>
      <c r="H47">
        <v>6391</v>
      </c>
      <c r="I47">
        <v>6561</v>
      </c>
      <c r="J47">
        <v>4077</v>
      </c>
      <c r="K47">
        <v>52934</v>
      </c>
      <c r="L47">
        <v>8908</v>
      </c>
      <c r="M47" t="str">
        <f t="shared" si="0"/>
        <v>85-937-2-50</v>
      </c>
    </row>
    <row r="48" spans="1:13" x14ac:dyDescent="0.3">
      <c r="A48" s="5">
        <v>42410.827870370369</v>
      </c>
      <c r="B48">
        <v>3</v>
      </c>
      <c r="C48">
        <v>85</v>
      </c>
      <c r="D48">
        <v>937</v>
      </c>
      <c r="E48">
        <v>2</v>
      </c>
      <c r="F48">
        <v>50</v>
      </c>
      <c r="G48">
        <v>171</v>
      </c>
      <c r="H48">
        <v>6385</v>
      </c>
      <c r="I48">
        <v>6556</v>
      </c>
      <c r="J48">
        <v>4104</v>
      </c>
      <c r="K48">
        <v>53007</v>
      </c>
      <c r="L48">
        <v>8908</v>
      </c>
      <c r="M48" t="str">
        <f t="shared" si="0"/>
        <v>85-937-2-50</v>
      </c>
    </row>
    <row r="49" spans="1:13" x14ac:dyDescent="0.3">
      <c r="A49" s="5">
        <v>42410.827962962961</v>
      </c>
      <c r="B49">
        <v>3</v>
      </c>
      <c r="C49">
        <v>85</v>
      </c>
      <c r="D49">
        <v>937</v>
      </c>
      <c r="E49">
        <v>2</v>
      </c>
      <c r="F49">
        <v>50</v>
      </c>
      <c r="G49">
        <v>171</v>
      </c>
      <c r="H49">
        <v>7795</v>
      </c>
      <c r="I49">
        <v>7966</v>
      </c>
      <c r="J49">
        <v>4135</v>
      </c>
      <c r="K49">
        <v>52998</v>
      </c>
      <c r="L49">
        <v>8908</v>
      </c>
      <c r="M49" t="str">
        <f t="shared" si="0"/>
        <v>85-937-2-50</v>
      </c>
    </row>
    <row r="50" spans="1:13" x14ac:dyDescent="0.3">
      <c r="A50" s="5">
        <v>42410.828067129631</v>
      </c>
      <c r="B50">
        <v>3</v>
      </c>
      <c r="C50">
        <v>85</v>
      </c>
      <c r="D50">
        <v>1646</v>
      </c>
      <c r="E50">
        <v>2</v>
      </c>
      <c r="F50">
        <v>75</v>
      </c>
      <c r="G50">
        <v>168</v>
      </c>
      <c r="H50">
        <v>8903</v>
      </c>
      <c r="I50">
        <v>9071</v>
      </c>
      <c r="J50">
        <v>4475</v>
      </c>
      <c r="K50">
        <v>91895</v>
      </c>
      <c r="L50">
        <v>10876</v>
      </c>
      <c r="M50" t="str">
        <f t="shared" si="0"/>
        <v>85-1646-2-75</v>
      </c>
    </row>
    <row r="51" spans="1:13" x14ac:dyDescent="0.3">
      <c r="A51" s="5">
        <v>42410.828182870369</v>
      </c>
      <c r="B51">
        <v>3</v>
      </c>
      <c r="C51">
        <v>85</v>
      </c>
      <c r="D51">
        <v>1646</v>
      </c>
      <c r="E51">
        <v>2</v>
      </c>
      <c r="F51">
        <v>75</v>
      </c>
      <c r="G51">
        <v>171</v>
      </c>
      <c r="H51">
        <v>9248</v>
      </c>
      <c r="I51">
        <v>9419</v>
      </c>
      <c r="J51">
        <v>4515</v>
      </c>
      <c r="K51">
        <v>91821</v>
      </c>
      <c r="L51">
        <v>10876</v>
      </c>
      <c r="M51" t="str">
        <f t="shared" si="0"/>
        <v>85-1646-2-75</v>
      </c>
    </row>
    <row r="52" spans="1:13" x14ac:dyDescent="0.3">
      <c r="A52" s="5">
        <v>42410.828310185185</v>
      </c>
      <c r="B52">
        <v>3</v>
      </c>
      <c r="C52">
        <v>85</v>
      </c>
      <c r="D52">
        <v>1646</v>
      </c>
      <c r="E52">
        <v>2</v>
      </c>
      <c r="F52">
        <v>75</v>
      </c>
      <c r="G52">
        <v>169</v>
      </c>
      <c r="H52">
        <v>8653</v>
      </c>
      <c r="I52">
        <v>8822</v>
      </c>
      <c r="J52">
        <v>4527</v>
      </c>
      <c r="K52">
        <v>91908</v>
      </c>
      <c r="L52">
        <v>10876</v>
      </c>
      <c r="M52" t="str">
        <f t="shared" si="0"/>
        <v>85-1646-2-75</v>
      </c>
    </row>
    <row r="53" spans="1:13" x14ac:dyDescent="0.3">
      <c r="A53" s="5">
        <v>42410.828425925924</v>
      </c>
      <c r="B53">
        <v>3</v>
      </c>
      <c r="C53">
        <v>85</v>
      </c>
      <c r="D53">
        <v>2191</v>
      </c>
      <c r="E53">
        <v>2</v>
      </c>
      <c r="F53">
        <v>100</v>
      </c>
      <c r="G53">
        <v>172</v>
      </c>
      <c r="H53">
        <v>11978</v>
      </c>
      <c r="I53">
        <v>12150</v>
      </c>
      <c r="J53">
        <v>4816</v>
      </c>
      <c r="K53">
        <v>121630</v>
      </c>
      <c r="L53">
        <v>12384</v>
      </c>
      <c r="M53" t="str">
        <f t="shared" si="0"/>
        <v>85-2191-2-100</v>
      </c>
    </row>
    <row r="54" spans="1:13" x14ac:dyDescent="0.3">
      <c r="A54" s="5">
        <v>42410.828576388885</v>
      </c>
      <c r="B54">
        <v>3</v>
      </c>
      <c r="C54">
        <v>85</v>
      </c>
      <c r="D54">
        <v>2191</v>
      </c>
      <c r="E54">
        <v>2</v>
      </c>
      <c r="F54">
        <v>100</v>
      </c>
      <c r="G54">
        <v>169</v>
      </c>
      <c r="H54">
        <v>11002</v>
      </c>
      <c r="I54">
        <v>11171</v>
      </c>
      <c r="J54">
        <v>4824</v>
      </c>
      <c r="K54">
        <v>121610</v>
      </c>
      <c r="L54">
        <v>12384</v>
      </c>
      <c r="M54" t="str">
        <f t="shared" si="0"/>
        <v>85-2191-2-100</v>
      </c>
    </row>
    <row r="55" spans="1:13" x14ac:dyDescent="0.3">
      <c r="A55" s="5">
        <v>42410.828715277778</v>
      </c>
      <c r="B55">
        <v>3</v>
      </c>
      <c r="C55">
        <v>85</v>
      </c>
      <c r="D55">
        <v>2191</v>
      </c>
      <c r="E55">
        <v>2</v>
      </c>
      <c r="F55">
        <v>100</v>
      </c>
      <c r="G55">
        <v>170</v>
      </c>
      <c r="H55">
        <v>11040</v>
      </c>
      <c r="I55">
        <v>11210</v>
      </c>
      <c r="J55">
        <v>4858</v>
      </c>
      <c r="K55">
        <v>121580</v>
      </c>
      <c r="L55">
        <v>12384</v>
      </c>
      <c r="M55" t="str">
        <f t="shared" si="0"/>
        <v>85-2191-2-100</v>
      </c>
    </row>
    <row r="56" spans="1:13" x14ac:dyDescent="0.3">
      <c r="A56" s="5">
        <v>42410.828865740739</v>
      </c>
      <c r="B56">
        <v>3</v>
      </c>
      <c r="C56">
        <v>85</v>
      </c>
      <c r="D56">
        <v>2889</v>
      </c>
      <c r="E56">
        <v>2</v>
      </c>
      <c r="F56">
        <v>150</v>
      </c>
      <c r="G56">
        <v>169</v>
      </c>
      <c r="H56">
        <v>14669</v>
      </c>
      <c r="I56">
        <v>14838</v>
      </c>
      <c r="J56">
        <v>5116</v>
      </c>
      <c r="K56">
        <v>161050</v>
      </c>
      <c r="L56">
        <v>14349</v>
      </c>
      <c r="M56" t="str">
        <f t="shared" si="0"/>
        <v>85-2889-2-150</v>
      </c>
    </row>
    <row r="57" spans="1:13" x14ac:dyDescent="0.3">
      <c r="A57" s="5">
        <v>42410.829050925924</v>
      </c>
      <c r="B57">
        <v>3</v>
      </c>
      <c r="C57">
        <v>85</v>
      </c>
      <c r="D57">
        <v>2889</v>
      </c>
      <c r="E57">
        <v>2</v>
      </c>
      <c r="F57">
        <v>150</v>
      </c>
      <c r="G57">
        <v>172</v>
      </c>
      <c r="H57">
        <v>14179</v>
      </c>
      <c r="I57">
        <v>14351</v>
      </c>
      <c r="J57">
        <v>5223</v>
      </c>
      <c r="K57">
        <v>161064</v>
      </c>
      <c r="L57">
        <v>14349</v>
      </c>
      <c r="M57" t="str">
        <f t="shared" si="0"/>
        <v>85-2889-2-150</v>
      </c>
    </row>
    <row r="58" spans="1:13" x14ac:dyDescent="0.3">
      <c r="A58" s="5">
        <v>42410.829224537039</v>
      </c>
      <c r="B58">
        <v>3</v>
      </c>
      <c r="C58">
        <v>85</v>
      </c>
      <c r="D58">
        <v>2889</v>
      </c>
      <c r="E58">
        <v>2</v>
      </c>
      <c r="F58">
        <v>150</v>
      </c>
      <c r="G58">
        <v>167</v>
      </c>
      <c r="H58">
        <v>13837</v>
      </c>
      <c r="I58">
        <v>14004</v>
      </c>
      <c r="J58">
        <v>5164</v>
      </c>
      <c r="K58">
        <v>161079</v>
      </c>
      <c r="L58">
        <v>14349</v>
      </c>
      <c r="M58" t="str">
        <f t="shared" si="0"/>
        <v>85-2889-2-150</v>
      </c>
    </row>
    <row r="59" spans="1:13" x14ac:dyDescent="0.3">
      <c r="A59" s="5">
        <v>42410.829398148147</v>
      </c>
      <c r="B59">
        <v>3</v>
      </c>
      <c r="C59">
        <v>85</v>
      </c>
      <c r="D59">
        <v>3326</v>
      </c>
      <c r="E59">
        <v>2</v>
      </c>
      <c r="F59">
        <v>200</v>
      </c>
      <c r="G59">
        <v>169</v>
      </c>
      <c r="H59">
        <v>15296</v>
      </c>
      <c r="I59">
        <v>15465</v>
      </c>
      <c r="J59">
        <v>5413</v>
      </c>
      <c r="K59">
        <v>184802</v>
      </c>
      <c r="L59">
        <v>15556</v>
      </c>
      <c r="M59" t="str">
        <f t="shared" si="0"/>
        <v>85-3326-2-200</v>
      </c>
    </row>
    <row r="60" spans="1:13" x14ac:dyDescent="0.3">
      <c r="A60" s="5">
        <v>42410.829594907409</v>
      </c>
      <c r="B60">
        <v>3</v>
      </c>
      <c r="C60">
        <v>85</v>
      </c>
      <c r="D60">
        <v>3326</v>
      </c>
      <c r="E60">
        <v>2</v>
      </c>
      <c r="F60">
        <v>200</v>
      </c>
      <c r="G60">
        <v>170</v>
      </c>
      <c r="H60">
        <v>15223</v>
      </c>
      <c r="I60">
        <v>15393</v>
      </c>
      <c r="J60">
        <v>5338</v>
      </c>
      <c r="K60">
        <v>184799</v>
      </c>
      <c r="L60">
        <v>15556</v>
      </c>
      <c r="M60" t="str">
        <f t="shared" si="0"/>
        <v>85-3326-2-200</v>
      </c>
    </row>
    <row r="61" spans="1:13" x14ac:dyDescent="0.3">
      <c r="A61" s="5">
        <v>42410.829791666663</v>
      </c>
      <c r="B61">
        <v>3</v>
      </c>
      <c r="C61">
        <v>85</v>
      </c>
      <c r="D61">
        <v>3326</v>
      </c>
      <c r="E61">
        <v>2</v>
      </c>
      <c r="F61">
        <v>200</v>
      </c>
      <c r="G61">
        <v>172</v>
      </c>
      <c r="H61">
        <v>14622</v>
      </c>
      <c r="I61">
        <v>14794</v>
      </c>
      <c r="J61">
        <v>5371</v>
      </c>
      <c r="K61">
        <v>184803</v>
      </c>
      <c r="L61">
        <v>15556</v>
      </c>
      <c r="M61" t="str">
        <f t="shared" si="0"/>
        <v>85-3326-2-200</v>
      </c>
    </row>
    <row r="62" spans="1:13" x14ac:dyDescent="0.3">
      <c r="A62" s="5">
        <v>42410.829976851855</v>
      </c>
      <c r="B62">
        <v>3</v>
      </c>
      <c r="C62">
        <v>85</v>
      </c>
      <c r="D62">
        <v>4559</v>
      </c>
      <c r="E62">
        <v>2</v>
      </c>
      <c r="F62">
        <v>500</v>
      </c>
      <c r="G62">
        <v>172</v>
      </c>
      <c r="H62">
        <v>20179</v>
      </c>
      <c r="I62">
        <v>20351</v>
      </c>
      <c r="J62">
        <v>5951</v>
      </c>
      <c r="K62">
        <v>250102</v>
      </c>
      <c r="L62">
        <v>18919</v>
      </c>
      <c r="M62" t="str">
        <f t="shared" si="0"/>
        <v>85-4559-2-500</v>
      </c>
    </row>
    <row r="63" spans="1:13" x14ac:dyDescent="0.3">
      <c r="A63" s="5">
        <v>42410.830231481479</v>
      </c>
      <c r="B63">
        <v>3</v>
      </c>
      <c r="C63">
        <v>85</v>
      </c>
      <c r="D63">
        <v>4559</v>
      </c>
      <c r="E63">
        <v>2</v>
      </c>
      <c r="F63">
        <v>500</v>
      </c>
      <c r="G63">
        <v>169</v>
      </c>
      <c r="H63">
        <v>20358</v>
      </c>
      <c r="I63">
        <v>20527</v>
      </c>
      <c r="J63">
        <v>5901</v>
      </c>
      <c r="K63">
        <v>250152</v>
      </c>
      <c r="L63">
        <v>18919</v>
      </c>
      <c r="M63" t="str">
        <f t="shared" si="0"/>
        <v>85-4559-2-500</v>
      </c>
    </row>
    <row r="64" spans="1:13" x14ac:dyDescent="0.3">
      <c r="A64" s="5">
        <v>42410.830474537041</v>
      </c>
      <c r="B64">
        <v>3</v>
      </c>
      <c r="C64">
        <v>85</v>
      </c>
      <c r="D64">
        <v>4559</v>
      </c>
      <c r="E64">
        <v>2</v>
      </c>
      <c r="F64">
        <v>500</v>
      </c>
      <c r="G64">
        <v>171</v>
      </c>
      <c r="H64">
        <v>20194</v>
      </c>
      <c r="I64">
        <v>20365</v>
      </c>
      <c r="J64">
        <v>5895</v>
      </c>
      <c r="K64">
        <v>250097</v>
      </c>
      <c r="L64">
        <v>18919</v>
      </c>
      <c r="M64" t="str">
        <f t="shared" si="0"/>
        <v>85-4559-2-500</v>
      </c>
    </row>
    <row r="65" spans="1:13" x14ac:dyDescent="0.3">
      <c r="A65" s="5">
        <v>42410.830729166664</v>
      </c>
      <c r="B65">
        <v>3</v>
      </c>
      <c r="C65">
        <v>85</v>
      </c>
      <c r="D65">
        <v>534</v>
      </c>
      <c r="E65">
        <v>3</v>
      </c>
      <c r="F65">
        <v>25</v>
      </c>
      <c r="G65">
        <v>172</v>
      </c>
      <c r="H65">
        <v>6492</v>
      </c>
      <c r="I65">
        <v>6664</v>
      </c>
      <c r="J65">
        <v>4559</v>
      </c>
      <c r="K65">
        <v>37089</v>
      </c>
      <c r="L65">
        <v>17925</v>
      </c>
      <c r="M65" t="str">
        <f t="shared" si="0"/>
        <v>85-534-3-25</v>
      </c>
    </row>
    <row r="66" spans="1:13" x14ac:dyDescent="0.3">
      <c r="A66" s="5">
        <v>42410.830821759257</v>
      </c>
      <c r="B66">
        <v>3</v>
      </c>
      <c r="C66">
        <v>85</v>
      </c>
      <c r="D66">
        <v>534</v>
      </c>
      <c r="E66">
        <v>3</v>
      </c>
      <c r="F66">
        <v>25</v>
      </c>
      <c r="G66">
        <v>172</v>
      </c>
      <c r="H66">
        <v>6513</v>
      </c>
      <c r="I66">
        <v>6685</v>
      </c>
      <c r="J66">
        <v>4557</v>
      </c>
      <c r="K66">
        <v>36926</v>
      </c>
      <c r="L66">
        <v>17925</v>
      </c>
      <c r="M66" t="str">
        <f t="shared" si="0"/>
        <v>85-534-3-25</v>
      </c>
    </row>
    <row r="67" spans="1:13" x14ac:dyDescent="0.3">
      <c r="A67" s="5">
        <v>42410.83090277778</v>
      </c>
      <c r="B67">
        <v>3</v>
      </c>
      <c r="C67">
        <v>85</v>
      </c>
      <c r="D67">
        <v>534</v>
      </c>
      <c r="E67">
        <v>3</v>
      </c>
      <c r="F67">
        <v>25</v>
      </c>
      <c r="G67">
        <v>170</v>
      </c>
      <c r="H67">
        <v>7006</v>
      </c>
      <c r="I67">
        <v>7176</v>
      </c>
      <c r="J67">
        <v>4589</v>
      </c>
      <c r="K67">
        <v>36941</v>
      </c>
      <c r="L67">
        <v>17925</v>
      </c>
      <c r="M67" t="str">
        <f t="shared" ref="M67:M130" si="1">CONCATENATE(C67,"-",D67,"-",E67,"-",F67)</f>
        <v>85-534-3-25</v>
      </c>
    </row>
    <row r="68" spans="1:13" x14ac:dyDescent="0.3">
      <c r="A68" s="5">
        <v>42410.831006944441</v>
      </c>
      <c r="B68">
        <v>3</v>
      </c>
      <c r="C68">
        <v>85</v>
      </c>
      <c r="D68">
        <v>7263</v>
      </c>
      <c r="E68">
        <v>3</v>
      </c>
      <c r="F68">
        <v>50</v>
      </c>
      <c r="G68">
        <v>170</v>
      </c>
      <c r="H68">
        <v>33502</v>
      </c>
      <c r="I68">
        <v>33672</v>
      </c>
      <c r="J68">
        <v>11170</v>
      </c>
      <c r="K68">
        <v>422043</v>
      </c>
      <c r="L68">
        <v>89523</v>
      </c>
      <c r="M68" t="str">
        <f t="shared" si="1"/>
        <v>85-7263-3-50</v>
      </c>
    </row>
    <row r="69" spans="1:13" x14ac:dyDescent="0.3">
      <c r="A69" s="5">
        <v>42410.831412037034</v>
      </c>
      <c r="B69">
        <v>3</v>
      </c>
      <c r="C69">
        <v>85</v>
      </c>
      <c r="D69">
        <v>7263</v>
      </c>
      <c r="E69">
        <v>3</v>
      </c>
      <c r="F69">
        <v>50</v>
      </c>
      <c r="G69">
        <v>171</v>
      </c>
      <c r="H69">
        <v>33476</v>
      </c>
      <c r="I69">
        <v>33647</v>
      </c>
      <c r="J69">
        <v>11079</v>
      </c>
      <c r="K69">
        <v>422212</v>
      </c>
      <c r="L69">
        <v>89523</v>
      </c>
      <c r="M69" t="str">
        <f t="shared" si="1"/>
        <v>85-7263-3-50</v>
      </c>
    </row>
    <row r="70" spans="1:13" x14ac:dyDescent="0.3">
      <c r="A70" s="5">
        <v>42410.831805555557</v>
      </c>
      <c r="B70">
        <v>3</v>
      </c>
      <c r="C70">
        <v>85</v>
      </c>
      <c r="D70">
        <v>7263</v>
      </c>
      <c r="E70">
        <v>3</v>
      </c>
      <c r="F70">
        <v>50</v>
      </c>
      <c r="G70">
        <v>172</v>
      </c>
      <c r="H70">
        <v>33458</v>
      </c>
      <c r="I70">
        <v>33630</v>
      </c>
      <c r="J70">
        <v>11062</v>
      </c>
      <c r="K70">
        <v>422195</v>
      </c>
      <c r="L70">
        <v>89523</v>
      </c>
      <c r="M70" t="str">
        <f t="shared" si="1"/>
        <v>85-7263-3-50</v>
      </c>
    </row>
    <row r="71" spans="1:13" x14ac:dyDescent="0.3">
      <c r="A71" s="5">
        <v>42410.83221064815</v>
      </c>
      <c r="B71">
        <v>3</v>
      </c>
      <c r="C71">
        <v>85</v>
      </c>
      <c r="D71">
        <v>21451</v>
      </c>
      <c r="E71">
        <v>3</v>
      </c>
      <c r="F71">
        <v>75</v>
      </c>
      <c r="G71">
        <v>170</v>
      </c>
      <c r="H71">
        <v>92580</v>
      </c>
      <c r="I71">
        <v>92750</v>
      </c>
      <c r="J71">
        <v>21240</v>
      </c>
      <c r="K71">
        <v>1296780</v>
      </c>
      <c r="L71">
        <v>181871</v>
      </c>
      <c r="M71" t="str">
        <f t="shared" si="1"/>
        <v>85-21451-3-75</v>
      </c>
    </row>
    <row r="72" spans="1:13" x14ac:dyDescent="0.3">
      <c r="A72" s="5">
        <v>42410.833298611113</v>
      </c>
      <c r="B72">
        <v>3</v>
      </c>
      <c r="C72">
        <v>85</v>
      </c>
      <c r="D72">
        <v>21451</v>
      </c>
      <c r="E72">
        <v>3</v>
      </c>
      <c r="F72">
        <v>75</v>
      </c>
      <c r="G72">
        <v>169</v>
      </c>
      <c r="H72">
        <v>92577</v>
      </c>
      <c r="I72">
        <v>92746</v>
      </c>
      <c r="J72">
        <v>21286</v>
      </c>
      <c r="K72">
        <v>1297313</v>
      </c>
      <c r="L72">
        <v>181871</v>
      </c>
      <c r="M72" t="str">
        <f t="shared" si="1"/>
        <v>85-21451-3-75</v>
      </c>
    </row>
    <row r="73" spans="1:13" x14ac:dyDescent="0.3">
      <c r="A73" s="5">
        <v>42410.834386574075</v>
      </c>
      <c r="B73">
        <v>3</v>
      </c>
      <c r="C73">
        <v>85</v>
      </c>
      <c r="D73">
        <v>21451</v>
      </c>
      <c r="E73">
        <v>3</v>
      </c>
      <c r="F73">
        <v>75</v>
      </c>
      <c r="G73">
        <v>173</v>
      </c>
      <c r="H73">
        <v>92420</v>
      </c>
      <c r="I73">
        <v>92593</v>
      </c>
      <c r="J73">
        <v>21300</v>
      </c>
      <c r="K73">
        <v>1297162</v>
      </c>
      <c r="L73">
        <v>181871</v>
      </c>
      <c r="M73" t="str">
        <f t="shared" si="1"/>
        <v>85-21451-3-75</v>
      </c>
    </row>
    <row r="74" spans="1:13" x14ac:dyDescent="0.3">
      <c r="A74" s="5">
        <v>42410.835474537038</v>
      </c>
      <c r="B74">
        <v>3</v>
      </c>
      <c r="C74">
        <v>85</v>
      </c>
      <c r="D74">
        <v>37707</v>
      </c>
      <c r="E74">
        <v>3</v>
      </c>
      <c r="F74">
        <v>100</v>
      </c>
      <c r="G74">
        <v>169</v>
      </c>
      <c r="H74">
        <v>161985</v>
      </c>
      <c r="I74">
        <v>162154</v>
      </c>
      <c r="J74">
        <v>32389</v>
      </c>
      <c r="K74">
        <v>2373868</v>
      </c>
      <c r="L74">
        <v>283463</v>
      </c>
      <c r="M74" t="str">
        <f t="shared" si="1"/>
        <v>85-37707-3-100</v>
      </c>
    </row>
    <row r="75" spans="1:13" x14ac:dyDescent="0.3">
      <c r="A75" s="5">
        <v>42410.837361111109</v>
      </c>
      <c r="B75">
        <v>3</v>
      </c>
      <c r="C75">
        <v>85</v>
      </c>
      <c r="D75">
        <v>37707</v>
      </c>
      <c r="E75">
        <v>3</v>
      </c>
      <c r="F75">
        <v>100</v>
      </c>
      <c r="G75">
        <v>174</v>
      </c>
      <c r="H75">
        <v>162189</v>
      </c>
      <c r="I75">
        <v>162363</v>
      </c>
      <c r="J75">
        <v>32698</v>
      </c>
      <c r="K75">
        <v>2374432</v>
      </c>
      <c r="L75">
        <v>283463</v>
      </c>
      <c r="M75" t="str">
        <f t="shared" si="1"/>
        <v>85-37707-3-100</v>
      </c>
    </row>
    <row r="76" spans="1:13" x14ac:dyDescent="0.3">
      <c r="A76" s="5">
        <v>42410.839259259257</v>
      </c>
      <c r="B76">
        <v>3</v>
      </c>
      <c r="C76">
        <v>85</v>
      </c>
      <c r="D76">
        <v>37707</v>
      </c>
      <c r="E76">
        <v>3</v>
      </c>
      <c r="F76">
        <v>100</v>
      </c>
      <c r="G76">
        <v>172</v>
      </c>
      <c r="H76">
        <v>161971</v>
      </c>
      <c r="I76">
        <v>162143</v>
      </c>
      <c r="J76">
        <v>32385</v>
      </c>
      <c r="K76">
        <v>2374400</v>
      </c>
      <c r="L76">
        <v>283463</v>
      </c>
      <c r="M76" t="str">
        <f t="shared" si="1"/>
        <v>85-37707-3-100</v>
      </c>
    </row>
    <row r="77" spans="1:13" x14ac:dyDescent="0.3">
      <c r="A77" s="5">
        <v>42410.841145833336</v>
      </c>
      <c r="B77">
        <v>3</v>
      </c>
      <c r="C77">
        <v>85</v>
      </c>
      <c r="D77">
        <v>63077</v>
      </c>
      <c r="E77">
        <v>3</v>
      </c>
      <c r="F77">
        <v>150</v>
      </c>
      <c r="G77">
        <v>168</v>
      </c>
      <c r="H77">
        <v>286044</v>
      </c>
      <c r="I77">
        <v>286212</v>
      </c>
      <c r="J77">
        <v>49555</v>
      </c>
      <c r="K77">
        <v>4284802</v>
      </c>
      <c r="L77">
        <v>413651</v>
      </c>
      <c r="M77" t="str">
        <f t="shared" si="1"/>
        <v>85-63077-3-150</v>
      </c>
    </row>
    <row r="78" spans="1:13" x14ac:dyDescent="0.3">
      <c r="A78" s="5">
        <v>42410.844467592593</v>
      </c>
      <c r="B78">
        <v>3</v>
      </c>
      <c r="C78">
        <v>85</v>
      </c>
      <c r="D78">
        <v>63077</v>
      </c>
      <c r="E78">
        <v>3</v>
      </c>
      <c r="F78">
        <v>150</v>
      </c>
      <c r="G78">
        <v>172</v>
      </c>
      <c r="H78">
        <v>286345</v>
      </c>
      <c r="I78">
        <v>286517</v>
      </c>
      <c r="J78">
        <v>49416</v>
      </c>
      <c r="K78">
        <v>4285482</v>
      </c>
      <c r="L78">
        <v>413650</v>
      </c>
      <c r="M78" t="str">
        <f t="shared" si="1"/>
        <v>85-63077-3-150</v>
      </c>
    </row>
    <row r="79" spans="1:13" x14ac:dyDescent="0.3">
      <c r="A79" s="5">
        <v>42410.847800925927</v>
      </c>
      <c r="B79">
        <v>3</v>
      </c>
      <c r="C79">
        <v>85</v>
      </c>
      <c r="D79">
        <v>63077</v>
      </c>
      <c r="E79">
        <v>3</v>
      </c>
      <c r="F79">
        <v>150</v>
      </c>
      <c r="G79">
        <v>172</v>
      </c>
      <c r="H79">
        <v>286724</v>
      </c>
      <c r="I79">
        <v>286896</v>
      </c>
      <c r="J79">
        <v>49722</v>
      </c>
      <c r="K79">
        <v>4289218</v>
      </c>
      <c r="L79">
        <v>413650</v>
      </c>
      <c r="M79" t="str">
        <f t="shared" si="1"/>
        <v>85-63077-3-150</v>
      </c>
    </row>
    <row r="80" spans="1:13" x14ac:dyDescent="0.3">
      <c r="A80" s="5">
        <v>42410.851134259261</v>
      </c>
      <c r="B80">
        <v>3</v>
      </c>
      <c r="C80">
        <v>85</v>
      </c>
      <c r="D80">
        <v>86116</v>
      </c>
      <c r="E80">
        <v>3</v>
      </c>
      <c r="F80">
        <v>200</v>
      </c>
      <c r="G80">
        <v>170</v>
      </c>
      <c r="H80">
        <v>394983</v>
      </c>
      <c r="I80">
        <v>395153</v>
      </c>
      <c r="J80">
        <v>64246</v>
      </c>
      <c r="K80">
        <v>6002648</v>
      </c>
      <c r="L80">
        <v>520052</v>
      </c>
      <c r="M80" t="str">
        <f t="shared" si="1"/>
        <v>85-86116-3-200</v>
      </c>
    </row>
    <row r="81" spans="1:13" x14ac:dyDescent="0.3">
      <c r="A81" s="5">
        <v>42410.855717592596</v>
      </c>
      <c r="B81">
        <v>3</v>
      </c>
      <c r="C81">
        <v>85</v>
      </c>
      <c r="D81">
        <v>86116</v>
      </c>
      <c r="E81">
        <v>3</v>
      </c>
      <c r="F81">
        <v>200</v>
      </c>
      <c r="G81">
        <v>170</v>
      </c>
      <c r="H81">
        <v>395684</v>
      </c>
      <c r="I81">
        <v>395854</v>
      </c>
      <c r="J81">
        <v>63804</v>
      </c>
      <c r="K81">
        <v>6002558</v>
      </c>
      <c r="L81">
        <v>520052</v>
      </c>
      <c r="M81" t="str">
        <f t="shared" si="1"/>
        <v>85-86116-3-200</v>
      </c>
    </row>
    <row r="82" spans="1:13" x14ac:dyDescent="0.3">
      <c r="A82" s="5">
        <v>42410.860312500001</v>
      </c>
      <c r="B82">
        <v>3</v>
      </c>
      <c r="C82">
        <v>85</v>
      </c>
      <c r="D82">
        <v>86116</v>
      </c>
      <c r="E82">
        <v>3</v>
      </c>
      <c r="F82">
        <v>200</v>
      </c>
      <c r="G82">
        <v>170</v>
      </c>
      <c r="H82">
        <v>393539</v>
      </c>
      <c r="I82">
        <v>393709</v>
      </c>
      <c r="J82">
        <v>64128</v>
      </c>
      <c r="K82">
        <v>6002770</v>
      </c>
      <c r="L82">
        <v>520052</v>
      </c>
      <c r="M82" t="str">
        <f t="shared" si="1"/>
        <v>85-86116-3-200</v>
      </c>
    </row>
    <row r="83" spans="1:13" x14ac:dyDescent="0.3">
      <c r="A83" s="5">
        <v>42410.864884259259</v>
      </c>
      <c r="B83">
        <v>3</v>
      </c>
      <c r="C83">
        <v>85</v>
      </c>
      <c r="D83">
        <v>130555</v>
      </c>
      <c r="E83">
        <v>3</v>
      </c>
      <c r="F83">
        <v>500</v>
      </c>
      <c r="G83">
        <v>170</v>
      </c>
      <c r="H83">
        <v>610892</v>
      </c>
      <c r="I83">
        <v>611062</v>
      </c>
      <c r="J83">
        <v>95192</v>
      </c>
      <c r="K83">
        <v>9505733</v>
      </c>
      <c r="L83">
        <v>764618</v>
      </c>
      <c r="M83" t="str">
        <f t="shared" si="1"/>
        <v>85-130555-3-500</v>
      </c>
    </row>
    <row r="84" spans="1:13" x14ac:dyDescent="0.3">
      <c r="A84" s="5">
        <v>42410.871967592589</v>
      </c>
      <c r="B84">
        <v>3</v>
      </c>
      <c r="C84">
        <v>85</v>
      </c>
      <c r="D84">
        <v>130555</v>
      </c>
      <c r="E84">
        <v>3</v>
      </c>
      <c r="F84">
        <v>500</v>
      </c>
      <c r="G84">
        <v>170</v>
      </c>
      <c r="H84">
        <v>611237</v>
      </c>
      <c r="I84">
        <v>611407</v>
      </c>
      <c r="J84">
        <v>94328</v>
      </c>
      <c r="K84">
        <v>9506195</v>
      </c>
      <c r="L84">
        <v>764618</v>
      </c>
      <c r="M84" t="str">
        <f t="shared" si="1"/>
        <v>85-130555-3-500</v>
      </c>
    </row>
    <row r="85" spans="1:13" x14ac:dyDescent="0.3">
      <c r="A85" s="5">
        <v>42410.879062499997</v>
      </c>
      <c r="B85">
        <v>3</v>
      </c>
      <c r="C85">
        <v>85</v>
      </c>
      <c r="D85">
        <v>130555</v>
      </c>
      <c r="E85">
        <v>3</v>
      </c>
      <c r="F85">
        <v>500</v>
      </c>
      <c r="G85">
        <v>171</v>
      </c>
      <c r="H85">
        <v>609793</v>
      </c>
      <c r="I85">
        <v>609964</v>
      </c>
      <c r="J85">
        <v>95554</v>
      </c>
      <c r="K85">
        <v>9505814</v>
      </c>
      <c r="L85">
        <v>764618</v>
      </c>
      <c r="M85" t="str">
        <f t="shared" si="1"/>
        <v>85-130555-3-500</v>
      </c>
    </row>
    <row r="86" spans="1:13" x14ac:dyDescent="0.3">
      <c r="A86" s="5">
        <v>42410.886134259257</v>
      </c>
      <c r="B86">
        <v>3</v>
      </c>
      <c r="C86">
        <v>123</v>
      </c>
      <c r="D86">
        <v>239</v>
      </c>
      <c r="E86">
        <v>2</v>
      </c>
      <c r="F86">
        <v>25</v>
      </c>
      <c r="G86">
        <v>169</v>
      </c>
      <c r="H86">
        <v>4312</v>
      </c>
      <c r="I86">
        <v>4481</v>
      </c>
      <c r="J86">
        <v>3812</v>
      </c>
      <c r="K86">
        <v>22953</v>
      </c>
      <c r="L86">
        <v>10559</v>
      </c>
      <c r="M86" t="str">
        <f t="shared" si="1"/>
        <v>123-239-2-25</v>
      </c>
    </row>
    <row r="87" spans="1:13" x14ac:dyDescent="0.3">
      <c r="A87" s="5">
        <v>42410.886203703703</v>
      </c>
      <c r="B87">
        <v>3</v>
      </c>
      <c r="C87">
        <v>123</v>
      </c>
      <c r="D87">
        <v>239</v>
      </c>
      <c r="E87">
        <v>2</v>
      </c>
      <c r="F87">
        <v>25</v>
      </c>
      <c r="G87">
        <v>172</v>
      </c>
      <c r="H87">
        <v>4453</v>
      </c>
      <c r="I87">
        <v>4625</v>
      </c>
      <c r="J87">
        <v>3767</v>
      </c>
      <c r="K87">
        <v>17279</v>
      </c>
      <c r="L87">
        <v>10559</v>
      </c>
      <c r="M87" t="str">
        <f t="shared" si="1"/>
        <v>123-239-2-25</v>
      </c>
    </row>
    <row r="88" spans="1:13" x14ac:dyDescent="0.3">
      <c r="A88" s="5">
        <v>42410.886273148149</v>
      </c>
      <c r="B88">
        <v>3</v>
      </c>
      <c r="C88">
        <v>123</v>
      </c>
      <c r="D88">
        <v>239</v>
      </c>
      <c r="E88">
        <v>2</v>
      </c>
      <c r="F88">
        <v>25</v>
      </c>
      <c r="G88">
        <v>170</v>
      </c>
      <c r="H88">
        <v>3789</v>
      </c>
      <c r="I88">
        <v>3959</v>
      </c>
      <c r="J88">
        <v>3798</v>
      </c>
      <c r="K88">
        <v>17256</v>
      </c>
      <c r="L88">
        <v>10559</v>
      </c>
      <c r="M88" t="str">
        <f t="shared" si="1"/>
        <v>123-239-2-25</v>
      </c>
    </row>
    <row r="89" spans="1:13" x14ac:dyDescent="0.3">
      <c r="A89" s="5">
        <v>42410.886331018519</v>
      </c>
      <c r="B89">
        <v>3</v>
      </c>
      <c r="C89">
        <v>123</v>
      </c>
      <c r="D89">
        <v>818</v>
      </c>
      <c r="E89">
        <v>2</v>
      </c>
      <c r="F89">
        <v>50</v>
      </c>
      <c r="G89">
        <v>173</v>
      </c>
      <c r="H89">
        <v>6389</v>
      </c>
      <c r="I89">
        <v>6562</v>
      </c>
      <c r="J89">
        <v>4369</v>
      </c>
      <c r="K89">
        <v>46104</v>
      </c>
      <c r="L89">
        <v>12091</v>
      </c>
      <c r="M89" t="str">
        <f t="shared" si="1"/>
        <v>123-818-2-50</v>
      </c>
    </row>
    <row r="90" spans="1:13" x14ac:dyDescent="0.3">
      <c r="A90" s="5">
        <v>42410.886423611111</v>
      </c>
      <c r="B90">
        <v>3</v>
      </c>
      <c r="C90">
        <v>123</v>
      </c>
      <c r="D90">
        <v>818</v>
      </c>
      <c r="E90">
        <v>2</v>
      </c>
      <c r="F90">
        <v>50</v>
      </c>
      <c r="G90">
        <v>169</v>
      </c>
      <c r="H90">
        <v>6383</v>
      </c>
      <c r="I90">
        <v>6552</v>
      </c>
      <c r="J90">
        <v>4345</v>
      </c>
      <c r="K90">
        <v>46191</v>
      </c>
      <c r="L90">
        <v>12091</v>
      </c>
      <c r="M90" t="str">
        <f t="shared" si="1"/>
        <v>123-818-2-50</v>
      </c>
    </row>
    <row r="91" spans="1:13" x14ac:dyDescent="0.3">
      <c r="A91" s="5">
        <v>42410.886516203704</v>
      </c>
      <c r="B91">
        <v>3</v>
      </c>
      <c r="C91">
        <v>123</v>
      </c>
      <c r="D91">
        <v>818</v>
      </c>
      <c r="E91">
        <v>2</v>
      </c>
      <c r="F91">
        <v>50</v>
      </c>
      <c r="G91">
        <v>169</v>
      </c>
      <c r="H91">
        <v>7161</v>
      </c>
      <c r="I91">
        <v>7330</v>
      </c>
      <c r="J91">
        <v>4316</v>
      </c>
      <c r="K91">
        <v>46154</v>
      </c>
      <c r="L91">
        <v>12091</v>
      </c>
      <c r="M91" t="str">
        <f t="shared" si="1"/>
        <v>123-818-2-50</v>
      </c>
    </row>
    <row r="92" spans="1:13" x14ac:dyDescent="0.3">
      <c r="A92" s="5">
        <v>42410.886608796296</v>
      </c>
      <c r="B92">
        <v>3</v>
      </c>
      <c r="C92">
        <v>123</v>
      </c>
      <c r="D92">
        <v>2410</v>
      </c>
      <c r="E92">
        <v>2</v>
      </c>
      <c r="F92">
        <v>75</v>
      </c>
      <c r="G92">
        <v>169</v>
      </c>
      <c r="H92">
        <v>11663</v>
      </c>
      <c r="I92">
        <v>11832</v>
      </c>
      <c r="J92">
        <v>5158</v>
      </c>
      <c r="K92">
        <v>126513</v>
      </c>
      <c r="L92">
        <v>16332</v>
      </c>
      <c r="M92" t="str">
        <f t="shared" si="1"/>
        <v>123-2410-2-75</v>
      </c>
    </row>
    <row r="93" spans="1:13" x14ac:dyDescent="0.3">
      <c r="A93" s="5">
        <v>42410.886759259258</v>
      </c>
      <c r="B93">
        <v>3</v>
      </c>
      <c r="C93">
        <v>123</v>
      </c>
      <c r="D93">
        <v>2410</v>
      </c>
      <c r="E93">
        <v>2</v>
      </c>
      <c r="F93">
        <v>75</v>
      </c>
      <c r="G93">
        <v>169</v>
      </c>
      <c r="H93">
        <v>11513</v>
      </c>
      <c r="I93">
        <v>11682</v>
      </c>
      <c r="J93">
        <v>5119</v>
      </c>
      <c r="K93">
        <v>126552</v>
      </c>
      <c r="L93">
        <v>16332</v>
      </c>
      <c r="M93" t="str">
        <f t="shared" si="1"/>
        <v>123-2410-2-75</v>
      </c>
    </row>
    <row r="94" spans="1:13" x14ac:dyDescent="0.3">
      <c r="A94" s="5">
        <v>42410.88690972222</v>
      </c>
      <c r="B94">
        <v>3</v>
      </c>
      <c r="C94">
        <v>123</v>
      </c>
      <c r="D94">
        <v>2410</v>
      </c>
      <c r="E94">
        <v>2</v>
      </c>
      <c r="F94">
        <v>75</v>
      </c>
      <c r="G94">
        <v>170</v>
      </c>
      <c r="H94">
        <v>11363</v>
      </c>
      <c r="I94">
        <v>11533</v>
      </c>
      <c r="J94">
        <v>5198</v>
      </c>
      <c r="K94">
        <v>126563</v>
      </c>
      <c r="L94">
        <v>16332</v>
      </c>
      <c r="M94" t="str">
        <f t="shared" si="1"/>
        <v>123-2410-2-75</v>
      </c>
    </row>
    <row r="95" spans="1:13" x14ac:dyDescent="0.3">
      <c r="A95" s="5">
        <v>42410.887060185189</v>
      </c>
      <c r="B95">
        <v>3</v>
      </c>
      <c r="C95">
        <v>123</v>
      </c>
      <c r="D95">
        <v>4211</v>
      </c>
      <c r="E95">
        <v>2</v>
      </c>
      <c r="F95">
        <v>100</v>
      </c>
      <c r="G95">
        <v>169</v>
      </c>
      <c r="H95">
        <v>17678</v>
      </c>
      <c r="I95">
        <v>17847</v>
      </c>
      <c r="J95">
        <v>6021</v>
      </c>
      <c r="K95">
        <v>217118</v>
      </c>
      <c r="L95">
        <v>21120</v>
      </c>
      <c r="M95" t="str">
        <f t="shared" si="1"/>
        <v>123-4211-2-100</v>
      </c>
    </row>
    <row r="96" spans="1:13" x14ac:dyDescent="0.3">
      <c r="A96" s="5">
        <v>42410.887280092589</v>
      </c>
      <c r="B96">
        <v>3</v>
      </c>
      <c r="C96">
        <v>123</v>
      </c>
      <c r="D96">
        <v>4211</v>
      </c>
      <c r="E96">
        <v>2</v>
      </c>
      <c r="F96">
        <v>100</v>
      </c>
      <c r="G96">
        <v>170</v>
      </c>
      <c r="H96">
        <v>17675</v>
      </c>
      <c r="I96">
        <v>17845</v>
      </c>
      <c r="J96">
        <v>6015</v>
      </c>
      <c r="K96">
        <v>217219</v>
      </c>
      <c r="L96">
        <v>21120</v>
      </c>
      <c r="M96" t="str">
        <f t="shared" si="1"/>
        <v>123-4211-2-100</v>
      </c>
    </row>
    <row r="97" spans="1:13" x14ac:dyDescent="0.3">
      <c r="A97" s="5">
        <v>42410.887499999997</v>
      </c>
      <c r="B97">
        <v>3</v>
      </c>
      <c r="C97">
        <v>123</v>
      </c>
      <c r="D97">
        <v>4211</v>
      </c>
      <c r="E97">
        <v>2</v>
      </c>
      <c r="F97">
        <v>100</v>
      </c>
      <c r="G97">
        <v>170</v>
      </c>
      <c r="H97">
        <v>17483</v>
      </c>
      <c r="I97">
        <v>17653</v>
      </c>
      <c r="J97">
        <v>6000</v>
      </c>
      <c r="K97">
        <v>217177</v>
      </c>
      <c r="L97">
        <v>21119</v>
      </c>
      <c r="M97" t="str">
        <f t="shared" si="1"/>
        <v>123-4211-2-100</v>
      </c>
    </row>
    <row r="98" spans="1:13" x14ac:dyDescent="0.3">
      <c r="A98" s="5">
        <v>42410.887708333335</v>
      </c>
      <c r="B98">
        <v>3</v>
      </c>
      <c r="C98">
        <v>123</v>
      </c>
      <c r="D98">
        <v>6861</v>
      </c>
      <c r="E98">
        <v>2</v>
      </c>
      <c r="F98">
        <v>150</v>
      </c>
      <c r="G98">
        <v>169</v>
      </c>
      <c r="H98">
        <v>26482</v>
      </c>
      <c r="I98">
        <v>26651</v>
      </c>
      <c r="J98">
        <v>7249</v>
      </c>
      <c r="K98">
        <v>351754</v>
      </c>
      <c r="L98">
        <v>28195</v>
      </c>
      <c r="M98" t="str">
        <f t="shared" si="1"/>
        <v>123-6861-2-150</v>
      </c>
    </row>
    <row r="99" spans="1:13" x14ac:dyDescent="0.3">
      <c r="A99" s="5">
        <v>42410.888032407405</v>
      </c>
      <c r="B99">
        <v>3</v>
      </c>
      <c r="C99">
        <v>123</v>
      </c>
      <c r="D99">
        <v>6861</v>
      </c>
      <c r="E99">
        <v>2</v>
      </c>
      <c r="F99">
        <v>150</v>
      </c>
      <c r="G99">
        <v>172</v>
      </c>
      <c r="H99">
        <v>26113</v>
      </c>
      <c r="I99">
        <v>26285</v>
      </c>
      <c r="J99">
        <v>7093</v>
      </c>
      <c r="K99">
        <v>351764</v>
      </c>
      <c r="L99">
        <v>28195</v>
      </c>
      <c r="M99" t="str">
        <f t="shared" si="1"/>
        <v>123-6861-2-150</v>
      </c>
    </row>
    <row r="100" spans="1:13" x14ac:dyDescent="0.3">
      <c r="A100" s="5">
        <v>42410.888356481482</v>
      </c>
      <c r="B100">
        <v>3</v>
      </c>
      <c r="C100">
        <v>123</v>
      </c>
      <c r="D100">
        <v>6861</v>
      </c>
      <c r="E100">
        <v>2</v>
      </c>
      <c r="F100">
        <v>150</v>
      </c>
      <c r="G100">
        <v>171</v>
      </c>
      <c r="H100">
        <v>26456</v>
      </c>
      <c r="I100">
        <v>26627</v>
      </c>
      <c r="J100">
        <v>7201</v>
      </c>
      <c r="K100">
        <v>351809</v>
      </c>
      <c r="L100">
        <v>28195</v>
      </c>
      <c r="M100" t="str">
        <f t="shared" si="1"/>
        <v>123-6861-2-150</v>
      </c>
    </row>
    <row r="101" spans="1:13" x14ac:dyDescent="0.3">
      <c r="A101" s="5">
        <v>42410.888680555552</v>
      </c>
      <c r="B101">
        <v>3</v>
      </c>
      <c r="C101">
        <v>123</v>
      </c>
      <c r="D101">
        <v>8055</v>
      </c>
      <c r="E101">
        <v>2</v>
      </c>
      <c r="F101">
        <v>200</v>
      </c>
      <c r="G101">
        <v>172</v>
      </c>
      <c r="H101">
        <v>30280</v>
      </c>
      <c r="I101">
        <v>30452</v>
      </c>
      <c r="J101">
        <v>7713</v>
      </c>
      <c r="K101">
        <v>415116</v>
      </c>
      <c r="L101">
        <v>31452</v>
      </c>
      <c r="M101" t="str">
        <f t="shared" si="1"/>
        <v>123-8055-2-200</v>
      </c>
    </row>
    <row r="102" spans="1:13" x14ac:dyDescent="0.3">
      <c r="A102" s="5">
        <v>42410.889050925929</v>
      </c>
      <c r="B102">
        <v>3</v>
      </c>
      <c r="C102">
        <v>123</v>
      </c>
      <c r="D102">
        <v>8055</v>
      </c>
      <c r="E102">
        <v>2</v>
      </c>
      <c r="F102">
        <v>200</v>
      </c>
      <c r="G102">
        <v>179</v>
      </c>
      <c r="H102">
        <v>30986</v>
      </c>
      <c r="I102">
        <v>31165</v>
      </c>
      <c r="J102">
        <v>7709</v>
      </c>
      <c r="K102">
        <v>415092</v>
      </c>
      <c r="L102">
        <v>31452</v>
      </c>
      <c r="M102" t="str">
        <f t="shared" si="1"/>
        <v>123-8055-2-200</v>
      </c>
    </row>
    <row r="103" spans="1:13" x14ac:dyDescent="0.3">
      <c r="A103" s="5">
        <v>42410.889421296299</v>
      </c>
      <c r="B103">
        <v>3</v>
      </c>
      <c r="C103">
        <v>123</v>
      </c>
      <c r="D103">
        <v>8055</v>
      </c>
      <c r="E103">
        <v>2</v>
      </c>
      <c r="F103">
        <v>200</v>
      </c>
      <c r="G103">
        <v>169</v>
      </c>
      <c r="H103">
        <v>30726</v>
      </c>
      <c r="I103">
        <v>30895</v>
      </c>
      <c r="J103">
        <v>7748</v>
      </c>
      <c r="K103">
        <v>415186</v>
      </c>
      <c r="L103">
        <v>31452</v>
      </c>
      <c r="M103" t="str">
        <f t="shared" si="1"/>
        <v>123-8055-2-200</v>
      </c>
    </row>
    <row r="104" spans="1:13" x14ac:dyDescent="0.3">
      <c r="A104" s="5">
        <v>42410.889791666668</v>
      </c>
      <c r="B104">
        <v>3</v>
      </c>
      <c r="C104">
        <v>123</v>
      </c>
      <c r="D104">
        <v>10188</v>
      </c>
      <c r="E104">
        <v>2</v>
      </c>
      <c r="F104">
        <v>500</v>
      </c>
      <c r="G104">
        <v>170</v>
      </c>
      <c r="H104">
        <v>36929</v>
      </c>
      <c r="I104">
        <v>37099</v>
      </c>
      <c r="J104">
        <v>8775</v>
      </c>
      <c r="K104">
        <v>520508</v>
      </c>
      <c r="L104">
        <v>37073</v>
      </c>
      <c r="M104" t="str">
        <f t="shared" si="1"/>
        <v>123-10188-2-500</v>
      </c>
    </row>
    <row r="105" spans="1:13" x14ac:dyDescent="0.3">
      <c r="A105" s="5">
        <v>42410.890243055554</v>
      </c>
      <c r="B105">
        <v>3</v>
      </c>
      <c r="C105">
        <v>123</v>
      </c>
      <c r="D105">
        <v>10188</v>
      </c>
      <c r="E105">
        <v>2</v>
      </c>
      <c r="F105">
        <v>500</v>
      </c>
      <c r="G105">
        <v>170</v>
      </c>
      <c r="H105">
        <v>37069</v>
      </c>
      <c r="I105">
        <v>37239</v>
      </c>
      <c r="J105">
        <v>8727</v>
      </c>
      <c r="K105">
        <v>520600</v>
      </c>
      <c r="L105">
        <v>37073</v>
      </c>
      <c r="M105" t="str">
        <f t="shared" si="1"/>
        <v>123-10188-2-500</v>
      </c>
    </row>
    <row r="106" spans="1:13" x14ac:dyDescent="0.3">
      <c r="A106" s="5">
        <v>42410.890682870369</v>
      </c>
      <c r="B106">
        <v>3</v>
      </c>
      <c r="C106">
        <v>123</v>
      </c>
      <c r="D106">
        <v>10188</v>
      </c>
      <c r="E106">
        <v>2</v>
      </c>
      <c r="F106">
        <v>500</v>
      </c>
      <c r="G106">
        <v>169</v>
      </c>
      <c r="H106">
        <v>36694</v>
      </c>
      <c r="I106">
        <v>36863</v>
      </c>
      <c r="J106">
        <v>8742</v>
      </c>
      <c r="K106">
        <v>520603</v>
      </c>
      <c r="L106">
        <v>37073</v>
      </c>
      <c r="M106" t="str">
        <f t="shared" si="1"/>
        <v>123-10188-2-500</v>
      </c>
    </row>
    <row r="107" spans="1:13" x14ac:dyDescent="0.3">
      <c r="A107" s="5">
        <v>42410.891122685185</v>
      </c>
      <c r="B107">
        <v>3</v>
      </c>
      <c r="C107">
        <v>123</v>
      </c>
      <c r="D107">
        <v>698</v>
      </c>
      <c r="E107">
        <v>3</v>
      </c>
      <c r="F107">
        <v>25</v>
      </c>
      <c r="G107">
        <v>169</v>
      </c>
      <c r="H107">
        <v>7016</v>
      </c>
      <c r="I107">
        <v>7185</v>
      </c>
      <c r="J107">
        <v>4750</v>
      </c>
      <c r="K107">
        <v>43566</v>
      </c>
      <c r="L107">
        <v>17029</v>
      </c>
      <c r="M107" t="str">
        <f t="shared" si="1"/>
        <v>123-698-3-25</v>
      </c>
    </row>
    <row r="108" spans="1:13" x14ac:dyDescent="0.3">
      <c r="A108" s="5">
        <v>42410.891215277778</v>
      </c>
      <c r="B108">
        <v>3</v>
      </c>
      <c r="C108">
        <v>123</v>
      </c>
      <c r="D108">
        <v>698</v>
      </c>
      <c r="E108">
        <v>3</v>
      </c>
      <c r="F108">
        <v>25</v>
      </c>
      <c r="G108">
        <v>170</v>
      </c>
      <c r="H108">
        <v>6535</v>
      </c>
      <c r="I108">
        <v>6705</v>
      </c>
      <c r="J108">
        <v>4725</v>
      </c>
      <c r="K108">
        <v>43141</v>
      </c>
      <c r="L108">
        <v>17029</v>
      </c>
      <c r="M108" t="str">
        <f t="shared" si="1"/>
        <v>123-698-3-25</v>
      </c>
    </row>
    <row r="109" spans="1:13" x14ac:dyDescent="0.3">
      <c r="A109" s="5">
        <v>42410.89130787037</v>
      </c>
      <c r="B109">
        <v>3</v>
      </c>
      <c r="C109">
        <v>123</v>
      </c>
      <c r="D109">
        <v>698</v>
      </c>
      <c r="E109">
        <v>3</v>
      </c>
      <c r="F109">
        <v>25</v>
      </c>
      <c r="G109">
        <v>170</v>
      </c>
      <c r="H109">
        <v>6689</v>
      </c>
      <c r="I109">
        <v>6859</v>
      </c>
      <c r="J109">
        <v>4770</v>
      </c>
      <c r="K109">
        <v>43217</v>
      </c>
      <c r="L109">
        <v>17029</v>
      </c>
      <c r="M109" t="str">
        <f t="shared" si="1"/>
        <v>123-698-3-25</v>
      </c>
    </row>
    <row r="110" spans="1:13" x14ac:dyDescent="0.3">
      <c r="A110" s="5">
        <v>42410.891400462962</v>
      </c>
      <c r="B110">
        <v>3</v>
      </c>
      <c r="C110">
        <v>123</v>
      </c>
      <c r="D110">
        <v>8278</v>
      </c>
      <c r="E110">
        <v>3</v>
      </c>
      <c r="F110">
        <v>50</v>
      </c>
      <c r="G110">
        <v>171</v>
      </c>
      <c r="H110">
        <v>35016</v>
      </c>
      <c r="I110">
        <v>35187</v>
      </c>
      <c r="J110">
        <v>10356</v>
      </c>
      <c r="K110">
        <v>456155</v>
      </c>
      <c r="L110">
        <v>72848</v>
      </c>
      <c r="M110" t="str">
        <f t="shared" si="1"/>
        <v>123-8278-3-50</v>
      </c>
    </row>
    <row r="111" spans="1:13" x14ac:dyDescent="0.3">
      <c r="A111" s="5">
        <v>42410.891828703701</v>
      </c>
      <c r="B111">
        <v>3</v>
      </c>
      <c r="C111">
        <v>123</v>
      </c>
      <c r="D111">
        <v>8278</v>
      </c>
      <c r="E111">
        <v>3</v>
      </c>
      <c r="F111">
        <v>50</v>
      </c>
      <c r="G111">
        <v>169</v>
      </c>
      <c r="H111">
        <v>33697</v>
      </c>
      <c r="I111">
        <v>33866</v>
      </c>
      <c r="J111">
        <v>10529</v>
      </c>
      <c r="K111">
        <v>456547</v>
      </c>
      <c r="L111">
        <v>72848</v>
      </c>
      <c r="M111" t="str">
        <f t="shared" si="1"/>
        <v>123-8278-3-50</v>
      </c>
    </row>
    <row r="112" spans="1:13" x14ac:dyDescent="0.3">
      <c r="A112" s="5">
        <v>42410.892233796294</v>
      </c>
      <c r="B112">
        <v>3</v>
      </c>
      <c r="C112">
        <v>123</v>
      </c>
      <c r="D112">
        <v>8278</v>
      </c>
      <c r="E112">
        <v>3</v>
      </c>
      <c r="F112">
        <v>50</v>
      </c>
      <c r="G112">
        <v>169</v>
      </c>
      <c r="H112">
        <v>34809</v>
      </c>
      <c r="I112">
        <v>34978</v>
      </c>
      <c r="J112">
        <v>11589</v>
      </c>
      <c r="K112">
        <v>456535</v>
      </c>
      <c r="L112">
        <v>72848</v>
      </c>
      <c r="M112" t="str">
        <f t="shared" si="1"/>
        <v>123-8278-3-50</v>
      </c>
    </row>
    <row r="113" spans="1:13" x14ac:dyDescent="0.3">
      <c r="A113" s="5">
        <v>42410.892650462964</v>
      </c>
      <c r="B113">
        <v>3</v>
      </c>
      <c r="C113">
        <v>123</v>
      </c>
      <c r="D113">
        <v>38507</v>
      </c>
      <c r="E113">
        <v>3</v>
      </c>
      <c r="F113">
        <v>75</v>
      </c>
      <c r="G113">
        <v>169</v>
      </c>
      <c r="H113">
        <v>152600</v>
      </c>
      <c r="I113">
        <v>152769</v>
      </c>
      <c r="J113">
        <v>32478</v>
      </c>
      <c r="K113">
        <v>2191894</v>
      </c>
      <c r="L113">
        <v>282909</v>
      </c>
      <c r="M113" t="str">
        <f t="shared" si="1"/>
        <v>123-38507-3-75</v>
      </c>
    </row>
    <row r="114" spans="1:13" x14ac:dyDescent="0.3">
      <c r="A114" s="5">
        <v>42410.894432870373</v>
      </c>
      <c r="B114">
        <v>3</v>
      </c>
      <c r="C114">
        <v>123</v>
      </c>
      <c r="D114">
        <v>38507</v>
      </c>
      <c r="E114">
        <v>3</v>
      </c>
      <c r="F114">
        <v>75</v>
      </c>
      <c r="G114">
        <v>172</v>
      </c>
      <c r="H114">
        <v>151204</v>
      </c>
      <c r="I114">
        <v>151376</v>
      </c>
      <c r="J114">
        <v>32842</v>
      </c>
      <c r="K114">
        <v>2192881</v>
      </c>
      <c r="L114">
        <v>282909</v>
      </c>
      <c r="M114" t="str">
        <f t="shared" si="1"/>
        <v>123-38507-3-75</v>
      </c>
    </row>
    <row r="115" spans="1:13" x14ac:dyDescent="0.3">
      <c r="A115" s="5">
        <v>42410.896192129629</v>
      </c>
      <c r="B115">
        <v>3</v>
      </c>
      <c r="C115">
        <v>123</v>
      </c>
      <c r="D115">
        <v>38507</v>
      </c>
      <c r="E115">
        <v>3</v>
      </c>
      <c r="F115">
        <v>75</v>
      </c>
      <c r="G115">
        <v>169</v>
      </c>
      <c r="H115">
        <v>150658</v>
      </c>
      <c r="I115">
        <v>150827</v>
      </c>
      <c r="J115">
        <v>32565</v>
      </c>
      <c r="K115">
        <v>2192925</v>
      </c>
      <c r="L115">
        <v>282910</v>
      </c>
      <c r="M115" t="str">
        <f t="shared" si="1"/>
        <v>123-38507-3-75</v>
      </c>
    </row>
    <row r="116" spans="1:13" x14ac:dyDescent="0.3">
      <c r="A116" s="5">
        <v>42410.897951388892</v>
      </c>
      <c r="B116">
        <v>3</v>
      </c>
      <c r="C116">
        <v>123</v>
      </c>
      <c r="D116">
        <v>87553</v>
      </c>
      <c r="E116">
        <v>3</v>
      </c>
      <c r="F116">
        <v>100</v>
      </c>
      <c r="G116">
        <v>174</v>
      </c>
      <c r="H116">
        <v>332831</v>
      </c>
      <c r="I116">
        <v>333005</v>
      </c>
      <c r="J116">
        <v>62974</v>
      </c>
      <c r="K116">
        <v>5119905</v>
      </c>
      <c r="L116">
        <v>532682</v>
      </c>
      <c r="M116" t="str">
        <f t="shared" si="1"/>
        <v>123-87553-3-100</v>
      </c>
    </row>
    <row r="117" spans="1:13" x14ac:dyDescent="0.3">
      <c r="A117" s="5">
        <v>42410.901817129627</v>
      </c>
      <c r="B117">
        <v>3</v>
      </c>
      <c r="C117">
        <v>123</v>
      </c>
      <c r="D117">
        <v>87553</v>
      </c>
      <c r="E117">
        <v>3</v>
      </c>
      <c r="F117">
        <v>100</v>
      </c>
      <c r="G117">
        <v>170</v>
      </c>
      <c r="H117">
        <v>334459</v>
      </c>
      <c r="I117">
        <v>334629</v>
      </c>
      <c r="J117">
        <v>64016</v>
      </c>
      <c r="K117">
        <v>5121015</v>
      </c>
      <c r="L117">
        <v>532682</v>
      </c>
      <c r="M117" t="str">
        <f t="shared" si="1"/>
        <v>123-87553-3-100</v>
      </c>
    </row>
    <row r="118" spans="1:13" x14ac:dyDescent="0.3">
      <c r="A118" s="5">
        <v>42410.905706018515</v>
      </c>
      <c r="B118">
        <v>3</v>
      </c>
      <c r="C118">
        <v>123</v>
      </c>
      <c r="D118">
        <v>87553</v>
      </c>
      <c r="E118">
        <v>3</v>
      </c>
      <c r="F118">
        <v>100</v>
      </c>
      <c r="G118">
        <v>169</v>
      </c>
      <c r="H118">
        <v>333386</v>
      </c>
      <c r="I118">
        <v>333555</v>
      </c>
      <c r="J118">
        <v>63990</v>
      </c>
      <c r="K118">
        <v>5121221</v>
      </c>
      <c r="L118">
        <v>532682</v>
      </c>
      <c r="M118" t="str">
        <f t="shared" si="1"/>
        <v>123-87553-3-100</v>
      </c>
    </row>
    <row r="119" spans="1:13" x14ac:dyDescent="0.3">
      <c r="A119" s="5">
        <v>42410.909583333334</v>
      </c>
      <c r="B119">
        <v>3</v>
      </c>
      <c r="C119">
        <v>123</v>
      </c>
      <c r="D119">
        <v>173774</v>
      </c>
      <c r="E119">
        <v>3</v>
      </c>
      <c r="F119">
        <v>150</v>
      </c>
      <c r="G119">
        <v>169</v>
      </c>
      <c r="H119">
        <v>707344</v>
      </c>
      <c r="I119">
        <v>707513</v>
      </c>
      <c r="J119">
        <v>121789</v>
      </c>
      <c r="K119">
        <v>10985494</v>
      </c>
      <c r="L119">
        <v>978059</v>
      </c>
      <c r="M119" t="str">
        <f t="shared" si="1"/>
        <v>123-173774-3-150</v>
      </c>
    </row>
    <row r="120" spans="1:13" x14ac:dyDescent="0.3">
      <c r="A120" s="5">
        <v>42410.91778935185</v>
      </c>
      <c r="B120">
        <v>3</v>
      </c>
      <c r="C120">
        <v>123</v>
      </c>
      <c r="D120">
        <v>173774</v>
      </c>
      <c r="E120">
        <v>3</v>
      </c>
      <c r="F120">
        <v>150</v>
      </c>
      <c r="G120">
        <v>172</v>
      </c>
      <c r="H120">
        <v>708926</v>
      </c>
      <c r="I120">
        <v>709098</v>
      </c>
      <c r="J120">
        <v>122548</v>
      </c>
      <c r="K120">
        <v>10990572</v>
      </c>
      <c r="L120">
        <v>978059</v>
      </c>
      <c r="M120" t="str">
        <f t="shared" si="1"/>
        <v>123-173774-3-150</v>
      </c>
    </row>
    <row r="121" spans="1:13" x14ac:dyDescent="0.3">
      <c r="A121" s="5">
        <v>42410.926006944443</v>
      </c>
      <c r="B121">
        <v>3</v>
      </c>
      <c r="C121">
        <v>123</v>
      </c>
      <c r="D121">
        <v>173774</v>
      </c>
      <c r="E121">
        <v>3</v>
      </c>
      <c r="F121">
        <v>150</v>
      </c>
      <c r="G121">
        <v>169</v>
      </c>
      <c r="H121">
        <v>710472</v>
      </c>
      <c r="I121">
        <v>710641</v>
      </c>
      <c r="J121">
        <v>124658</v>
      </c>
      <c r="K121">
        <v>10989486</v>
      </c>
      <c r="L121">
        <v>978059</v>
      </c>
      <c r="M121" t="str">
        <f t="shared" si="1"/>
        <v>123-173774-3-150</v>
      </c>
    </row>
    <row r="122" spans="1:13" x14ac:dyDescent="0.3">
      <c r="A122" s="5">
        <v>42410.934247685182</v>
      </c>
      <c r="B122">
        <v>3</v>
      </c>
      <c r="C122">
        <v>123</v>
      </c>
      <c r="D122">
        <v>216066</v>
      </c>
      <c r="E122">
        <v>3</v>
      </c>
      <c r="F122">
        <v>200</v>
      </c>
      <c r="G122">
        <v>171</v>
      </c>
      <c r="H122">
        <v>904749</v>
      </c>
      <c r="I122">
        <v>904920</v>
      </c>
      <c r="J122">
        <v>146995</v>
      </c>
      <c r="K122">
        <v>14213765</v>
      </c>
      <c r="L122">
        <v>1187230</v>
      </c>
      <c r="M122" t="str">
        <f t="shared" si="1"/>
        <v>123-216066-3-200</v>
      </c>
    </row>
    <row r="123" spans="1:13" x14ac:dyDescent="0.3">
      <c r="A123" s="5">
        <v>42410.944733796299</v>
      </c>
      <c r="B123">
        <v>3</v>
      </c>
      <c r="C123">
        <v>123</v>
      </c>
      <c r="D123">
        <v>216066</v>
      </c>
      <c r="E123">
        <v>3</v>
      </c>
      <c r="F123">
        <v>200</v>
      </c>
      <c r="G123">
        <v>170</v>
      </c>
      <c r="H123">
        <v>908673</v>
      </c>
      <c r="I123">
        <v>908843</v>
      </c>
      <c r="J123">
        <v>149211</v>
      </c>
      <c r="K123">
        <v>14215590</v>
      </c>
      <c r="L123">
        <v>1187230</v>
      </c>
      <c r="M123" t="str">
        <f t="shared" si="1"/>
        <v>123-216066-3-200</v>
      </c>
    </row>
    <row r="124" spans="1:13" x14ac:dyDescent="0.3">
      <c r="A124" s="5">
        <v>42410.955266203702</v>
      </c>
      <c r="B124">
        <v>3</v>
      </c>
      <c r="C124">
        <v>123</v>
      </c>
      <c r="D124">
        <v>216066</v>
      </c>
      <c r="E124">
        <v>3</v>
      </c>
      <c r="F124">
        <v>200</v>
      </c>
      <c r="G124">
        <v>171</v>
      </c>
      <c r="H124">
        <v>908175</v>
      </c>
      <c r="I124">
        <v>908346</v>
      </c>
      <c r="J124">
        <v>148867</v>
      </c>
      <c r="K124">
        <v>14215035</v>
      </c>
      <c r="L124">
        <v>1187230</v>
      </c>
      <c r="M124" t="str">
        <f t="shared" si="1"/>
        <v>123-216066-3-200</v>
      </c>
    </row>
    <row r="125" spans="1:13" x14ac:dyDescent="0.3">
      <c r="A125" s="5">
        <v>42410.965787037036</v>
      </c>
      <c r="B125">
        <v>3</v>
      </c>
      <c r="C125">
        <v>123</v>
      </c>
      <c r="D125">
        <v>297474</v>
      </c>
      <c r="E125">
        <v>3</v>
      </c>
      <c r="F125">
        <v>500</v>
      </c>
      <c r="G125">
        <v>169</v>
      </c>
      <c r="H125">
        <v>1311153</v>
      </c>
      <c r="I125">
        <v>1311322</v>
      </c>
      <c r="J125">
        <v>206980</v>
      </c>
      <c r="K125">
        <v>20440116</v>
      </c>
      <c r="L125">
        <v>1608078</v>
      </c>
      <c r="M125" t="str">
        <f t="shared" si="1"/>
        <v>123-297474-3-500</v>
      </c>
    </row>
    <row r="126" spans="1:13" x14ac:dyDescent="0.3">
      <c r="A126" s="5">
        <v>42410.980983796297</v>
      </c>
      <c r="B126">
        <v>3</v>
      </c>
      <c r="C126">
        <v>123</v>
      </c>
      <c r="D126">
        <v>297474</v>
      </c>
      <c r="E126">
        <v>3</v>
      </c>
      <c r="F126">
        <v>500</v>
      </c>
      <c r="G126">
        <v>171</v>
      </c>
      <c r="H126">
        <v>1310997</v>
      </c>
      <c r="I126">
        <v>1311168</v>
      </c>
      <c r="J126">
        <v>207067</v>
      </c>
      <c r="K126">
        <v>20445244</v>
      </c>
      <c r="L126">
        <v>1608078</v>
      </c>
      <c r="M126" t="str">
        <f t="shared" si="1"/>
        <v>123-297474-3-500</v>
      </c>
    </row>
    <row r="127" spans="1:13" x14ac:dyDescent="0.3">
      <c r="A127" s="5">
        <v>42410.996168981481</v>
      </c>
      <c r="B127">
        <v>3</v>
      </c>
      <c r="C127">
        <v>123</v>
      </c>
      <c r="D127">
        <v>297474</v>
      </c>
      <c r="E127">
        <v>3</v>
      </c>
      <c r="F127">
        <v>500</v>
      </c>
      <c r="G127">
        <v>167</v>
      </c>
      <c r="H127">
        <v>1309620</v>
      </c>
      <c r="I127">
        <v>1309787</v>
      </c>
      <c r="J127">
        <v>205969</v>
      </c>
      <c r="K127">
        <v>20444772</v>
      </c>
      <c r="L127">
        <v>1608078</v>
      </c>
      <c r="M127" t="str">
        <f t="shared" si="1"/>
        <v>123-297474-3-500</v>
      </c>
    </row>
    <row r="128" spans="1:13" x14ac:dyDescent="0.3">
      <c r="A128" s="5">
        <v>42411.011342592596</v>
      </c>
      <c r="B128">
        <v>3</v>
      </c>
      <c r="C128">
        <v>32</v>
      </c>
      <c r="D128">
        <v>135</v>
      </c>
      <c r="E128">
        <v>2</v>
      </c>
      <c r="F128">
        <v>25</v>
      </c>
      <c r="G128">
        <v>171</v>
      </c>
      <c r="H128">
        <v>2659</v>
      </c>
      <c r="I128">
        <v>2830</v>
      </c>
      <c r="J128">
        <v>2523</v>
      </c>
      <c r="K128">
        <v>21728</v>
      </c>
      <c r="L128">
        <v>1855</v>
      </c>
      <c r="M128" t="str">
        <f t="shared" si="1"/>
        <v>32-135-2-25</v>
      </c>
    </row>
    <row r="129" spans="1:13" x14ac:dyDescent="0.3">
      <c r="A129" s="5">
        <v>42411.011388888888</v>
      </c>
      <c r="B129">
        <v>3</v>
      </c>
      <c r="C129">
        <v>32</v>
      </c>
      <c r="D129">
        <v>135</v>
      </c>
      <c r="E129">
        <v>2</v>
      </c>
      <c r="F129">
        <v>25</v>
      </c>
      <c r="G129">
        <v>170</v>
      </c>
      <c r="H129">
        <v>2722</v>
      </c>
      <c r="I129">
        <v>2892</v>
      </c>
      <c r="J129">
        <v>2562</v>
      </c>
      <c r="K129">
        <v>8302</v>
      </c>
      <c r="L129">
        <v>1855</v>
      </c>
      <c r="M129" t="str">
        <f t="shared" si="1"/>
        <v>32-135-2-25</v>
      </c>
    </row>
    <row r="130" spans="1:13" x14ac:dyDescent="0.3">
      <c r="A130" s="5">
        <v>42411.011435185188</v>
      </c>
      <c r="B130">
        <v>3</v>
      </c>
      <c r="C130">
        <v>32</v>
      </c>
      <c r="D130">
        <v>135</v>
      </c>
      <c r="E130">
        <v>2</v>
      </c>
      <c r="F130">
        <v>25</v>
      </c>
      <c r="G130">
        <v>170</v>
      </c>
      <c r="H130">
        <v>3117</v>
      </c>
      <c r="I130">
        <v>3287</v>
      </c>
      <c r="J130">
        <v>2561</v>
      </c>
      <c r="K130">
        <v>8303</v>
      </c>
      <c r="L130">
        <v>1855</v>
      </c>
      <c r="M130" t="str">
        <f t="shared" si="1"/>
        <v>32-135-2-25</v>
      </c>
    </row>
    <row r="131" spans="1:13" x14ac:dyDescent="0.3">
      <c r="A131" s="5">
        <v>42411.011493055557</v>
      </c>
      <c r="B131">
        <v>3</v>
      </c>
      <c r="C131">
        <v>32</v>
      </c>
      <c r="D131">
        <v>382</v>
      </c>
      <c r="E131">
        <v>2</v>
      </c>
      <c r="F131">
        <v>50</v>
      </c>
      <c r="G131">
        <v>173</v>
      </c>
      <c r="H131">
        <v>3922</v>
      </c>
      <c r="I131">
        <v>4095</v>
      </c>
      <c r="J131">
        <v>3003</v>
      </c>
      <c r="K131">
        <v>21477</v>
      </c>
      <c r="L131">
        <v>2531</v>
      </c>
      <c r="M131" t="str">
        <f t="shared" ref="M131:M194" si="2">CONCATENATE(C131,"-",D131,"-",E131,"-",F131)</f>
        <v>32-382-2-50</v>
      </c>
    </row>
    <row r="132" spans="1:13" x14ac:dyDescent="0.3">
      <c r="A132" s="5">
        <v>42411.011550925927</v>
      </c>
      <c r="B132">
        <v>3</v>
      </c>
      <c r="C132">
        <v>32</v>
      </c>
      <c r="D132">
        <v>382</v>
      </c>
      <c r="E132">
        <v>2</v>
      </c>
      <c r="F132">
        <v>50</v>
      </c>
      <c r="G132">
        <v>169</v>
      </c>
      <c r="H132">
        <v>4323</v>
      </c>
      <c r="I132">
        <v>4492</v>
      </c>
      <c r="J132">
        <v>2983</v>
      </c>
      <c r="K132">
        <v>21511</v>
      </c>
      <c r="L132">
        <v>2531</v>
      </c>
      <c r="M132" t="str">
        <f t="shared" si="2"/>
        <v>32-382-2-50</v>
      </c>
    </row>
    <row r="133" spans="1:13" x14ac:dyDescent="0.3">
      <c r="A133" s="5">
        <v>42411.011620370373</v>
      </c>
      <c r="B133">
        <v>3</v>
      </c>
      <c r="C133">
        <v>32</v>
      </c>
      <c r="D133">
        <v>382</v>
      </c>
      <c r="E133">
        <v>2</v>
      </c>
      <c r="F133">
        <v>50</v>
      </c>
      <c r="G133">
        <v>169</v>
      </c>
      <c r="H133">
        <v>3117</v>
      </c>
      <c r="I133">
        <v>3286</v>
      </c>
      <c r="J133">
        <v>3023</v>
      </c>
      <c r="K133">
        <v>21468</v>
      </c>
      <c r="L133">
        <v>2531</v>
      </c>
      <c r="M133" t="str">
        <f t="shared" si="2"/>
        <v>32-382-2-50</v>
      </c>
    </row>
    <row r="134" spans="1:13" x14ac:dyDescent="0.3">
      <c r="A134" s="5">
        <v>42411.011666666665</v>
      </c>
      <c r="B134">
        <v>3</v>
      </c>
      <c r="C134">
        <v>32</v>
      </c>
      <c r="D134">
        <v>706</v>
      </c>
      <c r="E134">
        <v>2</v>
      </c>
      <c r="F134">
        <v>75</v>
      </c>
      <c r="G134">
        <v>169</v>
      </c>
      <c r="H134">
        <v>5107</v>
      </c>
      <c r="I134">
        <v>5276</v>
      </c>
      <c r="J134">
        <v>3377</v>
      </c>
      <c r="K134">
        <v>40239</v>
      </c>
      <c r="L134">
        <v>3455</v>
      </c>
      <c r="M134" t="str">
        <f t="shared" si="2"/>
        <v>32-706-2-75</v>
      </c>
    </row>
    <row r="135" spans="1:13" x14ac:dyDescent="0.3">
      <c r="A135" s="5">
        <v>42411.011736111112</v>
      </c>
      <c r="B135">
        <v>3</v>
      </c>
      <c r="C135">
        <v>32</v>
      </c>
      <c r="D135">
        <v>706</v>
      </c>
      <c r="E135">
        <v>2</v>
      </c>
      <c r="F135">
        <v>75</v>
      </c>
      <c r="G135">
        <v>169</v>
      </c>
      <c r="H135">
        <v>5410</v>
      </c>
      <c r="I135">
        <v>5579</v>
      </c>
      <c r="J135">
        <v>3357</v>
      </c>
      <c r="K135">
        <v>40259</v>
      </c>
      <c r="L135">
        <v>3455</v>
      </c>
      <c r="M135" t="str">
        <f t="shared" si="2"/>
        <v>32-706-2-75</v>
      </c>
    </row>
    <row r="136" spans="1:13" x14ac:dyDescent="0.3">
      <c r="A136" s="5">
        <v>42411.011817129627</v>
      </c>
      <c r="B136">
        <v>3</v>
      </c>
      <c r="C136">
        <v>32</v>
      </c>
      <c r="D136">
        <v>706</v>
      </c>
      <c r="E136">
        <v>2</v>
      </c>
      <c r="F136">
        <v>75</v>
      </c>
      <c r="G136">
        <v>170</v>
      </c>
      <c r="H136">
        <v>5035</v>
      </c>
      <c r="I136">
        <v>5205</v>
      </c>
      <c r="J136">
        <v>3293</v>
      </c>
      <c r="K136">
        <v>40256</v>
      </c>
      <c r="L136">
        <v>3455</v>
      </c>
      <c r="M136" t="str">
        <f t="shared" si="2"/>
        <v>32-706-2-75</v>
      </c>
    </row>
    <row r="137" spans="1:13" x14ac:dyDescent="0.3">
      <c r="A137" s="5">
        <v>42411.01189814815</v>
      </c>
      <c r="B137">
        <v>3</v>
      </c>
      <c r="C137">
        <v>32</v>
      </c>
      <c r="D137">
        <v>802</v>
      </c>
      <c r="E137">
        <v>2</v>
      </c>
      <c r="F137">
        <v>100</v>
      </c>
      <c r="G137">
        <v>169</v>
      </c>
      <c r="H137">
        <v>5034</v>
      </c>
      <c r="I137">
        <v>5203</v>
      </c>
      <c r="J137">
        <v>3413</v>
      </c>
      <c r="K137">
        <v>45739</v>
      </c>
      <c r="L137">
        <v>3727</v>
      </c>
      <c r="M137" t="str">
        <f t="shared" si="2"/>
        <v>32-802-2-100</v>
      </c>
    </row>
    <row r="138" spans="1:13" x14ac:dyDescent="0.3">
      <c r="A138" s="5">
        <v>42411.011967592596</v>
      </c>
      <c r="B138">
        <v>3</v>
      </c>
      <c r="C138">
        <v>32</v>
      </c>
      <c r="D138">
        <v>802</v>
      </c>
      <c r="E138">
        <v>2</v>
      </c>
      <c r="F138">
        <v>100</v>
      </c>
      <c r="G138">
        <v>169</v>
      </c>
      <c r="H138">
        <v>5494</v>
      </c>
      <c r="I138">
        <v>5663</v>
      </c>
      <c r="J138">
        <v>3415</v>
      </c>
      <c r="K138">
        <v>45744</v>
      </c>
      <c r="L138">
        <v>3727</v>
      </c>
      <c r="M138" t="str">
        <f t="shared" si="2"/>
        <v>32-802-2-100</v>
      </c>
    </row>
    <row r="139" spans="1:13" x14ac:dyDescent="0.3">
      <c r="A139" s="5">
        <v>42411.012048611112</v>
      </c>
      <c r="B139">
        <v>3</v>
      </c>
      <c r="C139">
        <v>32</v>
      </c>
      <c r="D139">
        <v>802</v>
      </c>
      <c r="E139">
        <v>2</v>
      </c>
      <c r="F139">
        <v>100</v>
      </c>
      <c r="G139">
        <v>169</v>
      </c>
      <c r="H139">
        <v>5659</v>
      </c>
      <c r="I139">
        <v>5828</v>
      </c>
      <c r="J139">
        <v>3429</v>
      </c>
      <c r="K139">
        <v>45755</v>
      </c>
      <c r="L139">
        <v>3727</v>
      </c>
      <c r="M139" t="str">
        <f t="shared" si="2"/>
        <v>32-802-2-100</v>
      </c>
    </row>
    <row r="140" spans="1:13" x14ac:dyDescent="0.3">
      <c r="A140" s="5">
        <v>42411.012129629627</v>
      </c>
      <c r="B140">
        <v>3</v>
      </c>
      <c r="C140">
        <v>32</v>
      </c>
      <c r="D140">
        <v>981</v>
      </c>
      <c r="E140">
        <v>2</v>
      </c>
      <c r="F140">
        <v>150</v>
      </c>
      <c r="G140">
        <v>168</v>
      </c>
      <c r="H140">
        <v>5955</v>
      </c>
      <c r="I140">
        <v>6123</v>
      </c>
      <c r="J140">
        <v>3601</v>
      </c>
      <c r="K140">
        <v>54944</v>
      </c>
      <c r="L140">
        <v>4209</v>
      </c>
      <c r="M140" t="str">
        <f t="shared" si="2"/>
        <v>32-981-2-150</v>
      </c>
    </row>
    <row r="141" spans="1:13" x14ac:dyDescent="0.3">
      <c r="A141" s="5">
        <v>42411.01221064815</v>
      </c>
      <c r="B141">
        <v>3</v>
      </c>
      <c r="C141">
        <v>32</v>
      </c>
      <c r="D141">
        <v>981</v>
      </c>
      <c r="E141">
        <v>2</v>
      </c>
      <c r="F141">
        <v>150</v>
      </c>
      <c r="G141">
        <v>169</v>
      </c>
      <c r="H141">
        <v>6320</v>
      </c>
      <c r="I141">
        <v>6489</v>
      </c>
      <c r="J141">
        <v>3627</v>
      </c>
      <c r="K141">
        <v>54976</v>
      </c>
      <c r="L141">
        <v>4209</v>
      </c>
      <c r="M141" t="str">
        <f t="shared" si="2"/>
        <v>32-981-2-150</v>
      </c>
    </row>
    <row r="142" spans="1:13" x14ac:dyDescent="0.3">
      <c r="A142" s="5">
        <v>42411.012303240743</v>
      </c>
      <c r="B142">
        <v>3</v>
      </c>
      <c r="C142">
        <v>32</v>
      </c>
      <c r="D142">
        <v>981</v>
      </c>
      <c r="E142">
        <v>2</v>
      </c>
      <c r="F142">
        <v>150</v>
      </c>
      <c r="G142">
        <v>170</v>
      </c>
      <c r="H142">
        <v>6815</v>
      </c>
      <c r="I142">
        <v>6985</v>
      </c>
      <c r="J142">
        <v>3602</v>
      </c>
      <c r="K142">
        <v>54942</v>
      </c>
      <c r="L142">
        <v>4209</v>
      </c>
      <c r="M142" t="str">
        <f t="shared" si="2"/>
        <v>32-981-2-150</v>
      </c>
    </row>
    <row r="143" spans="1:13" x14ac:dyDescent="0.3">
      <c r="A143" s="5">
        <v>42411.012407407405</v>
      </c>
      <c r="B143">
        <v>3</v>
      </c>
      <c r="C143">
        <v>32</v>
      </c>
      <c r="D143">
        <v>1161</v>
      </c>
      <c r="E143">
        <v>2</v>
      </c>
      <c r="F143">
        <v>200</v>
      </c>
      <c r="G143">
        <v>169</v>
      </c>
      <c r="H143">
        <v>6274</v>
      </c>
      <c r="I143">
        <v>6443</v>
      </c>
      <c r="J143">
        <v>3774</v>
      </c>
      <c r="K143">
        <v>65169</v>
      </c>
      <c r="L143">
        <v>4717</v>
      </c>
      <c r="M143" t="str">
        <f t="shared" si="2"/>
        <v>32-1161-2-200</v>
      </c>
    </row>
    <row r="144" spans="1:13" x14ac:dyDescent="0.3">
      <c r="A144" s="5">
        <v>42411.012488425928</v>
      </c>
      <c r="B144">
        <v>3</v>
      </c>
      <c r="C144">
        <v>32</v>
      </c>
      <c r="D144">
        <v>1161</v>
      </c>
      <c r="E144">
        <v>2</v>
      </c>
      <c r="F144">
        <v>200</v>
      </c>
      <c r="G144">
        <v>171</v>
      </c>
      <c r="H144">
        <v>6908</v>
      </c>
      <c r="I144">
        <v>7079</v>
      </c>
      <c r="J144">
        <v>3762</v>
      </c>
      <c r="K144">
        <v>65181</v>
      </c>
      <c r="L144">
        <v>4717</v>
      </c>
      <c r="M144" t="str">
        <f t="shared" si="2"/>
        <v>32-1161-2-200</v>
      </c>
    </row>
    <row r="145" spans="1:13" x14ac:dyDescent="0.3">
      <c r="A145" s="5">
        <v>42411.01258101852</v>
      </c>
      <c r="B145">
        <v>3</v>
      </c>
      <c r="C145">
        <v>32</v>
      </c>
      <c r="D145">
        <v>1161</v>
      </c>
      <c r="E145">
        <v>2</v>
      </c>
      <c r="F145">
        <v>200</v>
      </c>
      <c r="G145">
        <v>169</v>
      </c>
      <c r="H145">
        <v>7092</v>
      </c>
      <c r="I145">
        <v>7261</v>
      </c>
      <c r="J145">
        <v>3763</v>
      </c>
      <c r="K145">
        <v>65163</v>
      </c>
      <c r="L145">
        <v>4717</v>
      </c>
      <c r="M145" t="str">
        <f t="shared" si="2"/>
        <v>32-1161-2-200</v>
      </c>
    </row>
    <row r="146" spans="1:13" x14ac:dyDescent="0.3">
      <c r="A146" s="5">
        <v>42411.012685185182</v>
      </c>
      <c r="B146">
        <v>3</v>
      </c>
      <c r="C146">
        <v>32</v>
      </c>
      <c r="D146">
        <v>1161</v>
      </c>
      <c r="E146">
        <v>2</v>
      </c>
      <c r="F146">
        <v>500</v>
      </c>
      <c r="G146">
        <v>170</v>
      </c>
      <c r="H146">
        <v>6885</v>
      </c>
      <c r="I146">
        <v>7055</v>
      </c>
      <c r="J146">
        <v>3759</v>
      </c>
      <c r="K146">
        <v>65156</v>
      </c>
      <c r="L146">
        <v>4717</v>
      </c>
      <c r="M146" t="str">
        <f t="shared" si="2"/>
        <v>32-1161-2-500</v>
      </c>
    </row>
    <row r="147" spans="1:13" x14ac:dyDescent="0.3">
      <c r="A147" s="5">
        <v>42411.012777777774</v>
      </c>
      <c r="B147">
        <v>3</v>
      </c>
      <c r="C147">
        <v>32</v>
      </c>
      <c r="D147">
        <v>1161</v>
      </c>
      <c r="E147">
        <v>2</v>
      </c>
      <c r="F147">
        <v>500</v>
      </c>
      <c r="G147">
        <v>167</v>
      </c>
      <c r="H147">
        <v>6934</v>
      </c>
      <c r="I147">
        <v>7101</v>
      </c>
      <c r="J147">
        <v>3780</v>
      </c>
      <c r="K147">
        <v>65172</v>
      </c>
      <c r="L147">
        <v>4717</v>
      </c>
      <c r="M147" t="str">
        <f t="shared" si="2"/>
        <v>32-1161-2-500</v>
      </c>
    </row>
    <row r="148" spans="1:13" x14ac:dyDescent="0.3">
      <c r="A148" s="5">
        <v>42411.012870370374</v>
      </c>
      <c r="B148">
        <v>3</v>
      </c>
      <c r="C148">
        <v>32</v>
      </c>
      <c r="D148">
        <v>1161</v>
      </c>
      <c r="E148">
        <v>2</v>
      </c>
      <c r="F148">
        <v>500</v>
      </c>
      <c r="G148">
        <v>172</v>
      </c>
      <c r="H148">
        <v>7056</v>
      </c>
      <c r="I148">
        <v>7228</v>
      </c>
      <c r="J148">
        <v>3756</v>
      </c>
      <c r="K148">
        <v>65147</v>
      </c>
      <c r="L148">
        <v>4717</v>
      </c>
      <c r="M148" t="str">
        <f t="shared" si="2"/>
        <v>32-1161-2-500</v>
      </c>
    </row>
    <row r="149" spans="1:13" x14ac:dyDescent="0.3">
      <c r="A149" s="5">
        <v>42411.012974537036</v>
      </c>
      <c r="B149">
        <v>3</v>
      </c>
      <c r="C149">
        <v>32</v>
      </c>
      <c r="D149">
        <v>586</v>
      </c>
      <c r="E149">
        <v>3</v>
      </c>
      <c r="F149">
        <v>25</v>
      </c>
      <c r="G149">
        <v>168</v>
      </c>
      <c r="H149">
        <v>5049</v>
      </c>
      <c r="I149">
        <v>5217</v>
      </c>
      <c r="J149">
        <v>3799</v>
      </c>
      <c r="K149">
        <v>34359</v>
      </c>
      <c r="L149">
        <v>7491</v>
      </c>
      <c r="M149" t="str">
        <f t="shared" si="2"/>
        <v>32-586-3-25</v>
      </c>
    </row>
    <row r="150" spans="1:13" x14ac:dyDescent="0.3">
      <c r="A150" s="5">
        <v>42411.013043981482</v>
      </c>
      <c r="B150">
        <v>3</v>
      </c>
      <c r="C150">
        <v>32</v>
      </c>
      <c r="D150">
        <v>586</v>
      </c>
      <c r="E150">
        <v>3</v>
      </c>
      <c r="F150">
        <v>25</v>
      </c>
      <c r="G150">
        <v>169</v>
      </c>
      <c r="H150">
        <v>6100</v>
      </c>
      <c r="I150">
        <v>6269</v>
      </c>
      <c r="J150">
        <v>3923</v>
      </c>
      <c r="K150">
        <v>34332</v>
      </c>
      <c r="L150">
        <v>7491</v>
      </c>
      <c r="M150" t="str">
        <f t="shared" si="2"/>
        <v>32-586-3-25</v>
      </c>
    </row>
    <row r="151" spans="1:13" x14ac:dyDescent="0.3">
      <c r="A151" s="5">
        <v>42411.013136574074</v>
      </c>
      <c r="B151">
        <v>3</v>
      </c>
      <c r="C151">
        <v>32</v>
      </c>
      <c r="D151">
        <v>586</v>
      </c>
      <c r="E151">
        <v>3</v>
      </c>
      <c r="F151">
        <v>25</v>
      </c>
      <c r="G151">
        <v>170</v>
      </c>
      <c r="H151">
        <v>4610</v>
      </c>
      <c r="I151">
        <v>4780</v>
      </c>
      <c r="J151">
        <v>3885</v>
      </c>
      <c r="K151">
        <v>34400</v>
      </c>
      <c r="L151">
        <v>7491</v>
      </c>
      <c r="M151" t="str">
        <f t="shared" si="2"/>
        <v>32-586-3-25</v>
      </c>
    </row>
    <row r="152" spans="1:13" x14ac:dyDescent="0.3">
      <c r="A152" s="5">
        <v>42411.013206018521</v>
      </c>
      <c r="B152">
        <v>3</v>
      </c>
      <c r="C152">
        <v>32</v>
      </c>
      <c r="D152">
        <v>4019</v>
      </c>
      <c r="E152">
        <v>3</v>
      </c>
      <c r="F152">
        <v>50</v>
      </c>
      <c r="G152">
        <v>170</v>
      </c>
      <c r="H152">
        <v>17266</v>
      </c>
      <c r="I152">
        <v>17436</v>
      </c>
      <c r="J152">
        <v>6209</v>
      </c>
      <c r="K152">
        <v>223613</v>
      </c>
      <c r="L152">
        <v>26223</v>
      </c>
      <c r="M152" t="str">
        <f t="shared" si="2"/>
        <v>32-4019-3-50</v>
      </c>
    </row>
    <row r="153" spans="1:13" x14ac:dyDescent="0.3">
      <c r="A153" s="5">
        <v>42411.013414351852</v>
      </c>
      <c r="B153">
        <v>3</v>
      </c>
      <c r="C153">
        <v>32</v>
      </c>
      <c r="D153">
        <v>4019</v>
      </c>
      <c r="E153">
        <v>3</v>
      </c>
      <c r="F153">
        <v>50</v>
      </c>
      <c r="G153">
        <v>169</v>
      </c>
      <c r="H153">
        <v>17259</v>
      </c>
      <c r="I153">
        <v>17428</v>
      </c>
      <c r="J153">
        <v>6347</v>
      </c>
      <c r="K153">
        <v>223713</v>
      </c>
      <c r="L153">
        <v>26223</v>
      </c>
      <c r="M153" t="str">
        <f t="shared" si="2"/>
        <v>32-4019-3-50</v>
      </c>
    </row>
    <row r="154" spans="1:13" x14ac:dyDescent="0.3">
      <c r="A154" s="5">
        <v>42411.01363425926</v>
      </c>
      <c r="B154">
        <v>3</v>
      </c>
      <c r="C154">
        <v>32</v>
      </c>
      <c r="D154">
        <v>4019</v>
      </c>
      <c r="E154">
        <v>3</v>
      </c>
      <c r="F154">
        <v>50</v>
      </c>
      <c r="G154">
        <v>173</v>
      </c>
      <c r="H154">
        <v>17243</v>
      </c>
      <c r="I154">
        <v>17416</v>
      </c>
      <c r="J154">
        <v>6346</v>
      </c>
      <c r="K154">
        <v>223671</v>
      </c>
      <c r="L154">
        <v>26223</v>
      </c>
      <c r="M154" t="str">
        <f t="shared" si="2"/>
        <v>32-4019-3-50</v>
      </c>
    </row>
    <row r="155" spans="1:13" x14ac:dyDescent="0.3">
      <c r="A155" s="5">
        <v>42411.013854166667</v>
      </c>
      <c r="B155">
        <v>3</v>
      </c>
      <c r="C155">
        <v>32</v>
      </c>
      <c r="D155">
        <v>10719</v>
      </c>
      <c r="E155">
        <v>3</v>
      </c>
      <c r="F155">
        <v>75</v>
      </c>
      <c r="G155">
        <v>169</v>
      </c>
      <c r="H155">
        <v>44463</v>
      </c>
      <c r="I155">
        <v>44632</v>
      </c>
      <c r="J155">
        <v>10424</v>
      </c>
      <c r="K155">
        <v>628013</v>
      </c>
      <c r="L155">
        <v>60550</v>
      </c>
      <c r="M155" t="str">
        <f t="shared" si="2"/>
        <v>32-10719-3-75</v>
      </c>
    </row>
    <row r="156" spans="1:13" x14ac:dyDescent="0.3">
      <c r="A156" s="5">
        <v>42411.014374999999</v>
      </c>
      <c r="B156">
        <v>3</v>
      </c>
      <c r="C156">
        <v>32</v>
      </c>
      <c r="D156">
        <v>10719</v>
      </c>
      <c r="E156">
        <v>3</v>
      </c>
      <c r="F156">
        <v>75</v>
      </c>
      <c r="G156">
        <v>168</v>
      </c>
      <c r="H156">
        <v>44519</v>
      </c>
      <c r="I156">
        <v>44687</v>
      </c>
      <c r="J156">
        <v>10492</v>
      </c>
      <c r="K156">
        <v>628268</v>
      </c>
      <c r="L156">
        <v>60551</v>
      </c>
      <c r="M156" t="str">
        <f t="shared" si="2"/>
        <v>32-10719-3-75</v>
      </c>
    </row>
    <row r="157" spans="1:13" x14ac:dyDescent="0.3">
      <c r="A157" s="5">
        <v>42411.014907407407</v>
      </c>
      <c r="B157">
        <v>3</v>
      </c>
      <c r="C157">
        <v>32</v>
      </c>
      <c r="D157">
        <v>10719</v>
      </c>
      <c r="E157">
        <v>3</v>
      </c>
      <c r="F157">
        <v>75</v>
      </c>
      <c r="G157">
        <v>172</v>
      </c>
      <c r="H157">
        <v>44521</v>
      </c>
      <c r="I157">
        <v>44693</v>
      </c>
      <c r="J157">
        <v>10471</v>
      </c>
      <c r="K157">
        <v>628288</v>
      </c>
      <c r="L157">
        <v>60550</v>
      </c>
      <c r="M157" t="str">
        <f t="shared" si="2"/>
        <v>32-10719-3-75</v>
      </c>
    </row>
    <row r="158" spans="1:13" x14ac:dyDescent="0.3">
      <c r="A158" s="5">
        <v>42411.015439814815</v>
      </c>
      <c r="B158">
        <v>3</v>
      </c>
      <c r="C158">
        <v>32</v>
      </c>
      <c r="D158">
        <v>13923</v>
      </c>
      <c r="E158">
        <v>3</v>
      </c>
      <c r="F158">
        <v>100</v>
      </c>
      <c r="G158">
        <v>169</v>
      </c>
      <c r="H158">
        <v>56121</v>
      </c>
      <c r="I158">
        <v>56290</v>
      </c>
      <c r="J158">
        <v>12268</v>
      </c>
      <c r="K158">
        <v>834047</v>
      </c>
      <c r="L158">
        <v>75093</v>
      </c>
      <c r="M158" t="str">
        <f t="shared" si="2"/>
        <v>32-13923-3-100</v>
      </c>
    </row>
    <row r="159" spans="1:13" x14ac:dyDescent="0.3">
      <c r="A159" s="5">
        <v>42411.016099537039</v>
      </c>
      <c r="B159">
        <v>3</v>
      </c>
      <c r="C159">
        <v>32</v>
      </c>
      <c r="D159">
        <v>13923</v>
      </c>
      <c r="E159">
        <v>3</v>
      </c>
      <c r="F159">
        <v>100</v>
      </c>
      <c r="G159">
        <v>170</v>
      </c>
      <c r="H159">
        <v>56070</v>
      </c>
      <c r="I159">
        <v>56240</v>
      </c>
      <c r="J159">
        <v>12234</v>
      </c>
      <c r="K159">
        <v>834108</v>
      </c>
      <c r="L159">
        <v>75093</v>
      </c>
      <c r="M159" t="str">
        <f t="shared" si="2"/>
        <v>32-13923-3-100</v>
      </c>
    </row>
    <row r="160" spans="1:13" x14ac:dyDescent="0.3">
      <c r="A160" s="5">
        <v>42411.016770833332</v>
      </c>
      <c r="B160">
        <v>3</v>
      </c>
      <c r="C160">
        <v>32</v>
      </c>
      <c r="D160">
        <v>13923</v>
      </c>
      <c r="E160">
        <v>3</v>
      </c>
      <c r="F160">
        <v>100</v>
      </c>
      <c r="G160">
        <v>171</v>
      </c>
      <c r="H160">
        <v>55936</v>
      </c>
      <c r="I160">
        <v>56107</v>
      </c>
      <c r="J160">
        <v>12304</v>
      </c>
      <c r="K160">
        <v>834232</v>
      </c>
      <c r="L160">
        <v>75093</v>
      </c>
      <c r="M160" t="str">
        <f t="shared" si="2"/>
        <v>32-13923-3-100</v>
      </c>
    </row>
    <row r="161" spans="1:13" x14ac:dyDescent="0.3">
      <c r="A161" s="5">
        <v>42411.017430555556</v>
      </c>
      <c r="B161">
        <v>3</v>
      </c>
      <c r="C161">
        <v>32</v>
      </c>
      <c r="D161">
        <v>20927</v>
      </c>
      <c r="E161">
        <v>3</v>
      </c>
      <c r="F161">
        <v>150</v>
      </c>
      <c r="G161">
        <v>169</v>
      </c>
      <c r="H161">
        <v>85318</v>
      </c>
      <c r="I161">
        <v>85487</v>
      </c>
      <c r="J161">
        <v>16260</v>
      </c>
      <c r="K161">
        <v>1285850</v>
      </c>
      <c r="L161">
        <v>104833</v>
      </c>
      <c r="M161" t="str">
        <f t="shared" si="2"/>
        <v>32-20927-3-150</v>
      </c>
    </row>
    <row r="162" spans="1:13" x14ac:dyDescent="0.3">
      <c r="A162" s="5">
        <v>42411.018437500003</v>
      </c>
      <c r="B162">
        <v>3</v>
      </c>
      <c r="C162">
        <v>32</v>
      </c>
      <c r="D162">
        <v>20927</v>
      </c>
      <c r="E162">
        <v>3</v>
      </c>
      <c r="F162">
        <v>150</v>
      </c>
      <c r="G162">
        <v>173</v>
      </c>
      <c r="H162">
        <v>85543</v>
      </c>
      <c r="I162">
        <v>85716</v>
      </c>
      <c r="J162">
        <v>16360</v>
      </c>
      <c r="K162">
        <v>1286214</v>
      </c>
      <c r="L162">
        <v>104833</v>
      </c>
      <c r="M162" t="str">
        <f t="shared" si="2"/>
        <v>32-20927-3-150</v>
      </c>
    </row>
    <row r="163" spans="1:13" x14ac:dyDescent="0.3">
      <c r="A163" s="5">
        <v>42411.019444444442</v>
      </c>
      <c r="B163">
        <v>3</v>
      </c>
      <c r="C163">
        <v>32</v>
      </c>
      <c r="D163">
        <v>20927</v>
      </c>
      <c r="E163">
        <v>3</v>
      </c>
      <c r="F163">
        <v>150</v>
      </c>
      <c r="G163">
        <v>170</v>
      </c>
      <c r="H163">
        <v>85578</v>
      </c>
      <c r="I163">
        <v>85748</v>
      </c>
      <c r="J163">
        <v>16311</v>
      </c>
      <c r="K163">
        <v>1286317</v>
      </c>
      <c r="L163">
        <v>104833</v>
      </c>
      <c r="M163" t="str">
        <f t="shared" si="2"/>
        <v>32-20927-3-150</v>
      </c>
    </row>
    <row r="164" spans="1:13" x14ac:dyDescent="0.3">
      <c r="A164" s="5">
        <v>42411.020451388889</v>
      </c>
      <c r="B164">
        <v>3</v>
      </c>
      <c r="C164">
        <v>32</v>
      </c>
      <c r="D164">
        <v>27338</v>
      </c>
      <c r="E164">
        <v>3</v>
      </c>
      <c r="F164">
        <v>200</v>
      </c>
      <c r="G164">
        <v>169</v>
      </c>
      <c r="H164">
        <v>109486</v>
      </c>
      <c r="I164">
        <v>109655</v>
      </c>
      <c r="J164">
        <v>20050</v>
      </c>
      <c r="K164">
        <v>1703174</v>
      </c>
      <c r="L164">
        <v>134740</v>
      </c>
      <c r="M164" t="str">
        <f t="shared" si="2"/>
        <v>32-27338-3-200</v>
      </c>
    </row>
    <row r="165" spans="1:13" x14ac:dyDescent="0.3">
      <c r="A165" s="5">
        <v>42411.021724537037</v>
      </c>
      <c r="B165">
        <v>3</v>
      </c>
      <c r="C165">
        <v>32</v>
      </c>
      <c r="D165">
        <v>27338</v>
      </c>
      <c r="E165">
        <v>3</v>
      </c>
      <c r="F165">
        <v>200</v>
      </c>
      <c r="G165">
        <v>169</v>
      </c>
      <c r="H165">
        <v>109222</v>
      </c>
      <c r="I165">
        <v>109391</v>
      </c>
      <c r="J165">
        <v>20169</v>
      </c>
      <c r="K165">
        <v>1703169</v>
      </c>
      <c r="L165">
        <v>134740</v>
      </c>
      <c r="M165" t="str">
        <f t="shared" si="2"/>
        <v>32-27338-3-200</v>
      </c>
    </row>
    <row r="166" spans="1:13" x14ac:dyDescent="0.3">
      <c r="A166" s="5">
        <v>42411.023009259261</v>
      </c>
      <c r="B166">
        <v>3</v>
      </c>
      <c r="C166">
        <v>32</v>
      </c>
      <c r="D166">
        <v>27338</v>
      </c>
      <c r="E166">
        <v>3</v>
      </c>
      <c r="F166">
        <v>200</v>
      </c>
      <c r="G166">
        <v>170</v>
      </c>
      <c r="H166">
        <v>109929</v>
      </c>
      <c r="I166">
        <v>110099</v>
      </c>
      <c r="J166">
        <v>20100</v>
      </c>
      <c r="K166">
        <v>1703461</v>
      </c>
      <c r="L166">
        <v>134740</v>
      </c>
      <c r="M166" t="str">
        <f t="shared" si="2"/>
        <v>32-27338-3-200</v>
      </c>
    </row>
    <row r="167" spans="1:13" x14ac:dyDescent="0.3">
      <c r="A167" s="5">
        <v>42411.024293981478</v>
      </c>
      <c r="B167">
        <v>3</v>
      </c>
      <c r="C167">
        <v>32</v>
      </c>
      <c r="D167">
        <v>31959</v>
      </c>
      <c r="E167">
        <v>3</v>
      </c>
      <c r="F167">
        <v>500</v>
      </c>
      <c r="G167">
        <v>170</v>
      </c>
      <c r="H167">
        <v>129249</v>
      </c>
      <c r="I167">
        <v>129419</v>
      </c>
      <c r="J167">
        <v>22350</v>
      </c>
      <c r="K167">
        <v>1958599</v>
      </c>
      <c r="L167">
        <v>147605</v>
      </c>
      <c r="M167" t="str">
        <f t="shared" si="2"/>
        <v>32-31959-3-500</v>
      </c>
    </row>
    <row r="168" spans="1:13" x14ac:dyDescent="0.3">
      <c r="A168" s="5">
        <v>42411.025810185187</v>
      </c>
      <c r="B168">
        <v>3</v>
      </c>
      <c r="C168">
        <v>32</v>
      </c>
      <c r="D168">
        <v>31959</v>
      </c>
      <c r="E168">
        <v>3</v>
      </c>
      <c r="F168">
        <v>500</v>
      </c>
      <c r="G168">
        <v>170</v>
      </c>
      <c r="H168">
        <v>129227</v>
      </c>
      <c r="I168">
        <v>129397</v>
      </c>
      <c r="J168">
        <v>22222</v>
      </c>
      <c r="K168">
        <v>1958402</v>
      </c>
      <c r="L168">
        <v>147605</v>
      </c>
      <c r="M168" t="str">
        <f t="shared" si="2"/>
        <v>32-31959-3-500</v>
      </c>
    </row>
    <row r="169" spans="1:13" x14ac:dyDescent="0.3">
      <c r="A169" s="5">
        <v>42411.027314814812</v>
      </c>
      <c r="B169">
        <v>3</v>
      </c>
      <c r="C169">
        <v>32</v>
      </c>
      <c r="D169">
        <v>31959</v>
      </c>
      <c r="E169">
        <v>3</v>
      </c>
      <c r="F169">
        <v>500</v>
      </c>
      <c r="G169">
        <v>170</v>
      </c>
      <c r="H169">
        <v>129622</v>
      </c>
      <c r="I169">
        <v>129792</v>
      </c>
      <c r="J169">
        <v>22281</v>
      </c>
      <c r="K169">
        <v>1958720</v>
      </c>
      <c r="L169">
        <v>147605</v>
      </c>
      <c r="M169" t="str">
        <f t="shared" si="2"/>
        <v>32-31959-3-500</v>
      </c>
    </row>
    <row r="170" spans="1:13" x14ac:dyDescent="0.3">
      <c r="A170" s="5">
        <v>42415.080925925926</v>
      </c>
      <c r="B170">
        <v>3</v>
      </c>
      <c r="C170">
        <v>230</v>
      </c>
      <c r="D170">
        <v>442</v>
      </c>
      <c r="E170">
        <v>2</v>
      </c>
      <c r="F170">
        <v>25</v>
      </c>
      <c r="G170">
        <v>170</v>
      </c>
      <c r="H170">
        <v>4833</v>
      </c>
      <c r="I170">
        <v>5003</v>
      </c>
      <c r="J170">
        <v>4344</v>
      </c>
      <c r="K170">
        <v>31775</v>
      </c>
      <c r="L170">
        <v>17374</v>
      </c>
      <c r="M170" t="str">
        <f t="shared" si="2"/>
        <v>230-442-2-25</v>
      </c>
    </row>
    <row r="171" spans="1:13" x14ac:dyDescent="0.3">
      <c r="A171" s="5">
        <v>42415.080995370372</v>
      </c>
      <c r="B171">
        <v>3</v>
      </c>
      <c r="C171">
        <v>230</v>
      </c>
      <c r="D171">
        <v>442</v>
      </c>
      <c r="E171">
        <v>2</v>
      </c>
      <c r="F171">
        <v>25</v>
      </c>
      <c r="G171">
        <v>170</v>
      </c>
      <c r="H171">
        <v>5362</v>
      </c>
      <c r="I171">
        <v>5532</v>
      </c>
      <c r="J171">
        <v>4495</v>
      </c>
      <c r="K171">
        <v>30559</v>
      </c>
      <c r="L171">
        <v>17374</v>
      </c>
      <c r="M171" t="str">
        <f t="shared" si="2"/>
        <v>230-442-2-25</v>
      </c>
    </row>
    <row r="172" spans="1:13" x14ac:dyDescent="0.3">
      <c r="A172" s="5">
        <v>42415.081076388888</v>
      </c>
      <c r="B172">
        <v>3</v>
      </c>
      <c r="C172">
        <v>230</v>
      </c>
      <c r="D172">
        <v>442</v>
      </c>
      <c r="E172">
        <v>2</v>
      </c>
      <c r="F172">
        <v>25</v>
      </c>
      <c r="G172">
        <v>172</v>
      </c>
      <c r="H172">
        <v>5271</v>
      </c>
      <c r="I172">
        <v>5443</v>
      </c>
      <c r="J172">
        <v>4392</v>
      </c>
      <c r="K172">
        <v>30517</v>
      </c>
      <c r="L172">
        <v>17374</v>
      </c>
      <c r="M172" t="str">
        <f t="shared" si="2"/>
        <v>230-442-2-25</v>
      </c>
    </row>
    <row r="173" spans="1:13" x14ac:dyDescent="0.3">
      <c r="A173" s="5">
        <v>42415.081157407411</v>
      </c>
      <c r="B173">
        <v>3</v>
      </c>
      <c r="C173">
        <v>230</v>
      </c>
      <c r="D173">
        <v>2207</v>
      </c>
      <c r="E173">
        <v>2</v>
      </c>
      <c r="F173">
        <v>50</v>
      </c>
      <c r="G173">
        <v>169</v>
      </c>
      <c r="H173">
        <v>12533</v>
      </c>
      <c r="I173">
        <v>12702</v>
      </c>
      <c r="J173">
        <v>5518</v>
      </c>
      <c r="K173">
        <v>119543</v>
      </c>
      <c r="L173">
        <v>22072</v>
      </c>
      <c r="M173" t="str">
        <f t="shared" si="2"/>
        <v>230-2207-2-50</v>
      </c>
    </row>
    <row r="174" spans="1:13" x14ac:dyDescent="0.3">
      <c r="A174" s="5">
        <v>42415.081319444442</v>
      </c>
      <c r="B174">
        <v>3</v>
      </c>
      <c r="C174">
        <v>230</v>
      </c>
      <c r="D174">
        <v>2207</v>
      </c>
      <c r="E174">
        <v>2</v>
      </c>
      <c r="F174">
        <v>50</v>
      </c>
      <c r="G174">
        <v>170</v>
      </c>
      <c r="H174">
        <v>10833</v>
      </c>
      <c r="I174">
        <v>11003</v>
      </c>
      <c r="J174">
        <v>5508</v>
      </c>
      <c r="K174">
        <v>119649</v>
      </c>
      <c r="L174">
        <v>22072</v>
      </c>
      <c r="M174" t="str">
        <f t="shared" si="2"/>
        <v>230-2207-2-50</v>
      </c>
    </row>
    <row r="175" spans="1:13" x14ac:dyDescent="0.3">
      <c r="A175" s="5">
        <v>42415.081458333334</v>
      </c>
      <c r="B175">
        <v>3</v>
      </c>
      <c r="C175">
        <v>230</v>
      </c>
      <c r="D175">
        <v>2207</v>
      </c>
      <c r="E175">
        <v>2</v>
      </c>
      <c r="F175">
        <v>50</v>
      </c>
      <c r="G175">
        <v>172</v>
      </c>
      <c r="H175">
        <v>11287</v>
      </c>
      <c r="I175">
        <v>11459</v>
      </c>
      <c r="J175">
        <v>5575</v>
      </c>
      <c r="K175">
        <v>119620</v>
      </c>
      <c r="L175">
        <v>22072</v>
      </c>
      <c r="M175" t="str">
        <f t="shared" si="2"/>
        <v>230-2207-2-50</v>
      </c>
    </row>
    <row r="176" spans="1:13" x14ac:dyDescent="0.3">
      <c r="A176" s="5">
        <v>42415.081608796296</v>
      </c>
      <c r="B176">
        <v>3</v>
      </c>
      <c r="C176">
        <v>230</v>
      </c>
      <c r="D176">
        <v>4449</v>
      </c>
      <c r="E176">
        <v>2</v>
      </c>
      <c r="F176">
        <v>75</v>
      </c>
      <c r="G176">
        <v>171</v>
      </c>
      <c r="H176">
        <v>19165</v>
      </c>
      <c r="I176">
        <v>19336</v>
      </c>
      <c r="J176">
        <v>6576</v>
      </c>
      <c r="K176">
        <v>235106</v>
      </c>
      <c r="L176">
        <v>28102</v>
      </c>
      <c r="M176" t="str">
        <f t="shared" si="2"/>
        <v>230-4449-2-75</v>
      </c>
    </row>
    <row r="177" spans="1:13" x14ac:dyDescent="0.3">
      <c r="A177" s="5">
        <v>42415.08185185185</v>
      </c>
      <c r="B177">
        <v>3</v>
      </c>
      <c r="C177">
        <v>230</v>
      </c>
      <c r="D177">
        <v>4449</v>
      </c>
      <c r="E177">
        <v>2</v>
      </c>
      <c r="F177">
        <v>75</v>
      </c>
      <c r="G177">
        <v>169</v>
      </c>
      <c r="H177">
        <v>19103</v>
      </c>
      <c r="I177">
        <v>19272</v>
      </c>
      <c r="J177">
        <v>6643</v>
      </c>
      <c r="K177">
        <v>235162</v>
      </c>
      <c r="L177">
        <v>28102</v>
      </c>
      <c r="M177" t="str">
        <f t="shared" si="2"/>
        <v>230-4449-2-75</v>
      </c>
    </row>
    <row r="178" spans="1:13" x14ac:dyDescent="0.3">
      <c r="A178" s="5">
        <v>42415.082083333335</v>
      </c>
      <c r="B178">
        <v>3</v>
      </c>
      <c r="C178">
        <v>230</v>
      </c>
      <c r="D178">
        <v>4449</v>
      </c>
      <c r="E178">
        <v>2</v>
      </c>
      <c r="F178">
        <v>75</v>
      </c>
      <c r="G178">
        <v>170</v>
      </c>
      <c r="H178">
        <v>19021</v>
      </c>
      <c r="I178">
        <v>19191</v>
      </c>
      <c r="J178">
        <v>6621</v>
      </c>
      <c r="K178">
        <v>235173</v>
      </c>
      <c r="L178">
        <v>28101</v>
      </c>
      <c r="M178" t="str">
        <f t="shared" si="2"/>
        <v>230-4449-2-75</v>
      </c>
    </row>
    <row r="179" spans="1:13" x14ac:dyDescent="0.3">
      <c r="A179" s="5">
        <v>42415.082326388889</v>
      </c>
      <c r="B179">
        <v>3</v>
      </c>
      <c r="C179">
        <v>230</v>
      </c>
      <c r="D179">
        <v>7187</v>
      </c>
      <c r="E179">
        <v>2</v>
      </c>
      <c r="F179">
        <v>100</v>
      </c>
      <c r="G179">
        <v>170</v>
      </c>
      <c r="H179">
        <v>28770</v>
      </c>
      <c r="I179">
        <v>28940</v>
      </c>
      <c r="J179">
        <v>7785</v>
      </c>
      <c r="K179">
        <v>380988</v>
      </c>
      <c r="L179">
        <v>35591</v>
      </c>
      <c r="M179" t="str">
        <f t="shared" si="2"/>
        <v>230-7187-2-100</v>
      </c>
    </row>
    <row r="180" spans="1:13" x14ac:dyDescent="0.3">
      <c r="A180" s="5">
        <v>42415.082673611112</v>
      </c>
      <c r="B180">
        <v>3</v>
      </c>
      <c r="C180">
        <v>230</v>
      </c>
      <c r="D180">
        <v>7187</v>
      </c>
      <c r="E180">
        <v>2</v>
      </c>
      <c r="F180">
        <v>100</v>
      </c>
      <c r="G180">
        <v>170</v>
      </c>
      <c r="H180">
        <v>28653</v>
      </c>
      <c r="I180">
        <v>28823</v>
      </c>
      <c r="J180">
        <v>7882</v>
      </c>
      <c r="K180">
        <v>381178</v>
      </c>
      <c r="L180">
        <v>35591</v>
      </c>
      <c r="M180" t="str">
        <f t="shared" si="2"/>
        <v>230-7187-2-100</v>
      </c>
    </row>
    <row r="181" spans="1:13" x14ac:dyDescent="0.3">
      <c r="A181" s="5">
        <v>42415.083020833335</v>
      </c>
      <c r="B181">
        <v>3</v>
      </c>
      <c r="C181">
        <v>230</v>
      </c>
      <c r="D181">
        <v>7187</v>
      </c>
      <c r="E181">
        <v>2</v>
      </c>
      <c r="F181">
        <v>100</v>
      </c>
      <c r="G181">
        <v>171</v>
      </c>
      <c r="H181">
        <v>28605</v>
      </c>
      <c r="I181">
        <v>28776</v>
      </c>
      <c r="J181">
        <v>7828</v>
      </c>
      <c r="K181">
        <v>381133</v>
      </c>
      <c r="L181">
        <v>35591</v>
      </c>
      <c r="M181" t="str">
        <f t="shared" si="2"/>
        <v>230-7187-2-100</v>
      </c>
    </row>
    <row r="182" spans="1:13" x14ac:dyDescent="0.3">
      <c r="A182" s="5">
        <v>42415.083368055559</v>
      </c>
      <c r="B182">
        <v>3</v>
      </c>
      <c r="C182">
        <v>230</v>
      </c>
      <c r="D182">
        <v>10278</v>
      </c>
      <c r="E182">
        <v>2</v>
      </c>
      <c r="F182">
        <v>150</v>
      </c>
      <c r="G182">
        <v>169</v>
      </c>
      <c r="H182">
        <v>40110</v>
      </c>
      <c r="I182">
        <v>40279</v>
      </c>
      <c r="J182">
        <v>9187</v>
      </c>
      <c r="K182">
        <v>548423</v>
      </c>
      <c r="L182">
        <v>44110</v>
      </c>
      <c r="M182" t="str">
        <f t="shared" si="2"/>
        <v>230-10278-2-150</v>
      </c>
    </row>
    <row r="183" spans="1:13" x14ac:dyDescent="0.3">
      <c r="A183" s="5">
        <v>42415.08384259259</v>
      </c>
      <c r="B183">
        <v>3</v>
      </c>
      <c r="C183">
        <v>230</v>
      </c>
      <c r="D183">
        <v>10278</v>
      </c>
      <c r="E183">
        <v>2</v>
      </c>
      <c r="F183">
        <v>150</v>
      </c>
      <c r="G183">
        <v>170</v>
      </c>
      <c r="H183">
        <v>41357</v>
      </c>
      <c r="I183">
        <v>41527</v>
      </c>
      <c r="J183">
        <v>9702</v>
      </c>
      <c r="K183">
        <v>548678</v>
      </c>
      <c r="L183">
        <v>44111</v>
      </c>
      <c r="M183" t="str">
        <f t="shared" si="2"/>
        <v>230-10278-2-150</v>
      </c>
    </row>
    <row r="184" spans="1:13" x14ac:dyDescent="0.3">
      <c r="A184" s="5">
        <v>42415.084340277775</v>
      </c>
      <c r="B184">
        <v>3</v>
      </c>
      <c r="C184">
        <v>230</v>
      </c>
      <c r="D184">
        <v>10278</v>
      </c>
      <c r="E184">
        <v>2</v>
      </c>
      <c r="F184">
        <v>150</v>
      </c>
      <c r="G184">
        <v>170</v>
      </c>
      <c r="H184">
        <v>39798</v>
      </c>
      <c r="I184">
        <v>39968</v>
      </c>
      <c r="J184">
        <v>9234</v>
      </c>
      <c r="K184">
        <v>548522</v>
      </c>
      <c r="L184">
        <v>44110</v>
      </c>
      <c r="M184" t="str">
        <f t="shared" si="2"/>
        <v>230-10278-2-150</v>
      </c>
    </row>
    <row r="185" spans="1:13" x14ac:dyDescent="0.3">
      <c r="A185" s="5">
        <v>42415.084814814814</v>
      </c>
      <c r="B185">
        <v>3</v>
      </c>
      <c r="C185">
        <v>230</v>
      </c>
      <c r="D185">
        <v>11834</v>
      </c>
      <c r="E185">
        <v>2</v>
      </c>
      <c r="F185">
        <v>200</v>
      </c>
      <c r="G185">
        <v>171</v>
      </c>
      <c r="H185">
        <v>44607</v>
      </c>
      <c r="I185">
        <v>44778</v>
      </c>
      <c r="J185">
        <v>9907</v>
      </c>
      <c r="K185">
        <v>635991</v>
      </c>
      <c r="L185">
        <v>48482</v>
      </c>
      <c r="M185" t="str">
        <f t="shared" si="2"/>
        <v>230-11834-2-200</v>
      </c>
    </row>
    <row r="186" spans="1:13" x14ac:dyDescent="0.3">
      <c r="A186" s="5">
        <v>42415.085347222222</v>
      </c>
      <c r="B186">
        <v>3</v>
      </c>
      <c r="C186">
        <v>230</v>
      </c>
      <c r="D186">
        <v>11834</v>
      </c>
      <c r="E186">
        <v>2</v>
      </c>
      <c r="F186">
        <v>200</v>
      </c>
      <c r="G186">
        <v>171</v>
      </c>
      <c r="H186">
        <v>44640</v>
      </c>
      <c r="I186">
        <v>44811</v>
      </c>
      <c r="J186">
        <v>10034</v>
      </c>
      <c r="K186">
        <v>636210</v>
      </c>
      <c r="L186">
        <v>48482</v>
      </c>
      <c r="M186" t="str">
        <f t="shared" si="2"/>
        <v>230-11834-2-200</v>
      </c>
    </row>
    <row r="187" spans="1:13" x14ac:dyDescent="0.3">
      <c r="A187" s="5">
        <v>42415.085879629631</v>
      </c>
      <c r="B187">
        <v>3</v>
      </c>
      <c r="C187">
        <v>230</v>
      </c>
      <c r="D187">
        <v>11834</v>
      </c>
      <c r="E187">
        <v>2</v>
      </c>
      <c r="F187">
        <v>200</v>
      </c>
      <c r="G187">
        <v>169</v>
      </c>
      <c r="H187">
        <v>44634</v>
      </c>
      <c r="I187">
        <v>44803</v>
      </c>
      <c r="J187">
        <v>9964</v>
      </c>
      <c r="K187">
        <v>636181</v>
      </c>
      <c r="L187">
        <v>48482</v>
      </c>
      <c r="M187" t="str">
        <f t="shared" si="2"/>
        <v>230-11834-2-200</v>
      </c>
    </row>
    <row r="188" spans="1:13" x14ac:dyDescent="0.3">
      <c r="A188" s="5">
        <v>42415.086412037039</v>
      </c>
      <c r="B188">
        <v>3</v>
      </c>
      <c r="C188">
        <v>230</v>
      </c>
      <c r="D188">
        <v>13878</v>
      </c>
      <c r="E188">
        <v>2</v>
      </c>
      <c r="F188">
        <v>500</v>
      </c>
      <c r="G188">
        <v>170</v>
      </c>
      <c r="H188">
        <v>51695</v>
      </c>
      <c r="I188">
        <v>51865</v>
      </c>
      <c r="J188">
        <v>10853</v>
      </c>
      <c r="K188">
        <v>749928</v>
      </c>
      <c r="L188">
        <v>54198</v>
      </c>
      <c r="M188" t="str">
        <f t="shared" si="2"/>
        <v>230-13878-2-500</v>
      </c>
    </row>
    <row r="189" spans="1:13" x14ac:dyDescent="0.3">
      <c r="A189" s="5">
        <v>42415.087025462963</v>
      </c>
      <c r="B189">
        <v>3</v>
      </c>
      <c r="C189">
        <v>230</v>
      </c>
      <c r="D189">
        <v>13878</v>
      </c>
      <c r="E189">
        <v>2</v>
      </c>
      <c r="F189">
        <v>500</v>
      </c>
      <c r="G189">
        <v>169</v>
      </c>
      <c r="H189">
        <v>51677</v>
      </c>
      <c r="I189">
        <v>51846</v>
      </c>
      <c r="J189">
        <v>11003</v>
      </c>
      <c r="K189">
        <v>749984</v>
      </c>
      <c r="L189">
        <v>54198</v>
      </c>
      <c r="M189" t="str">
        <f t="shared" si="2"/>
        <v>230-13878-2-500</v>
      </c>
    </row>
    <row r="190" spans="1:13" x14ac:dyDescent="0.3">
      <c r="A190" s="5">
        <v>42415.087638888886</v>
      </c>
      <c r="B190">
        <v>3</v>
      </c>
      <c r="C190">
        <v>230</v>
      </c>
      <c r="D190">
        <v>13878</v>
      </c>
      <c r="E190">
        <v>2</v>
      </c>
      <c r="F190">
        <v>500</v>
      </c>
      <c r="G190">
        <v>171</v>
      </c>
      <c r="H190">
        <v>51741</v>
      </c>
      <c r="I190">
        <v>51912</v>
      </c>
      <c r="J190">
        <v>10962</v>
      </c>
      <c r="K190">
        <v>750119</v>
      </c>
      <c r="L190">
        <v>54198</v>
      </c>
      <c r="M190" t="str">
        <f t="shared" si="2"/>
        <v>230-13878-2-500</v>
      </c>
    </row>
    <row r="191" spans="1:13" x14ac:dyDescent="0.3">
      <c r="A191" s="5">
        <v>42415.088252314818</v>
      </c>
      <c r="B191">
        <v>3</v>
      </c>
      <c r="C191">
        <v>230</v>
      </c>
      <c r="D191">
        <v>843</v>
      </c>
      <c r="E191">
        <v>3</v>
      </c>
      <c r="F191">
        <v>25</v>
      </c>
      <c r="G191">
        <v>172</v>
      </c>
      <c r="H191">
        <v>8102</v>
      </c>
      <c r="I191">
        <v>8274</v>
      </c>
      <c r="J191">
        <v>5677</v>
      </c>
      <c r="K191">
        <v>58074</v>
      </c>
      <c r="L191">
        <v>31839</v>
      </c>
      <c r="M191" t="str">
        <f t="shared" si="2"/>
        <v>230-843-3-25</v>
      </c>
    </row>
    <row r="192" spans="1:13" x14ac:dyDescent="0.3">
      <c r="A192" s="5">
        <v>42415.088356481479</v>
      </c>
      <c r="B192">
        <v>3</v>
      </c>
      <c r="C192">
        <v>230</v>
      </c>
      <c r="D192">
        <v>843</v>
      </c>
      <c r="E192">
        <v>3</v>
      </c>
      <c r="F192">
        <v>25</v>
      </c>
      <c r="G192">
        <v>171</v>
      </c>
      <c r="H192">
        <v>8082</v>
      </c>
      <c r="I192">
        <v>8253</v>
      </c>
      <c r="J192">
        <v>5726</v>
      </c>
      <c r="K192">
        <v>57578</v>
      </c>
      <c r="L192">
        <v>31839</v>
      </c>
      <c r="M192" t="str">
        <f t="shared" si="2"/>
        <v>230-843-3-25</v>
      </c>
    </row>
    <row r="193" spans="1:13" x14ac:dyDescent="0.3">
      <c r="A193" s="5">
        <v>42415.088472222225</v>
      </c>
      <c r="B193">
        <v>3</v>
      </c>
      <c r="C193">
        <v>230</v>
      </c>
      <c r="D193">
        <v>843</v>
      </c>
      <c r="E193">
        <v>3</v>
      </c>
      <c r="F193">
        <v>25</v>
      </c>
      <c r="G193">
        <v>170</v>
      </c>
      <c r="H193">
        <v>8115</v>
      </c>
      <c r="I193">
        <v>8285</v>
      </c>
      <c r="J193">
        <v>5754</v>
      </c>
      <c r="K193">
        <v>57615</v>
      </c>
      <c r="L193">
        <v>31839</v>
      </c>
      <c r="M193" t="str">
        <f t="shared" si="2"/>
        <v>230-843-3-25</v>
      </c>
    </row>
    <row r="194" spans="1:13" x14ac:dyDescent="0.3">
      <c r="A194" s="5">
        <v>42415.088576388887</v>
      </c>
      <c r="B194">
        <v>3</v>
      </c>
      <c r="C194">
        <v>230</v>
      </c>
      <c r="D194">
        <v>17200</v>
      </c>
      <c r="E194">
        <v>3</v>
      </c>
      <c r="F194">
        <v>50</v>
      </c>
      <c r="G194">
        <v>170</v>
      </c>
      <c r="H194">
        <v>72210</v>
      </c>
      <c r="I194">
        <v>72380</v>
      </c>
      <c r="J194">
        <v>21000</v>
      </c>
      <c r="K194">
        <v>979039</v>
      </c>
      <c r="L194">
        <v>198045</v>
      </c>
      <c r="M194" t="str">
        <f t="shared" si="2"/>
        <v>230-17200-3-50</v>
      </c>
    </row>
    <row r="195" spans="1:13" x14ac:dyDescent="0.3">
      <c r="A195" s="5">
        <v>42415.089432870373</v>
      </c>
      <c r="B195">
        <v>3</v>
      </c>
      <c r="C195">
        <v>230</v>
      </c>
      <c r="D195">
        <v>17200</v>
      </c>
      <c r="E195">
        <v>3</v>
      </c>
      <c r="F195">
        <v>50</v>
      </c>
      <c r="G195">
        <v>170</v>
      </c>
      <c r="H195">
        <v>72310</v>
      </c>
      <c r="I195">
        <v>72480</v>
      </c>
      <c r="J195">
        <v>20812</v>
      </c>
      <c r="K195">
        <v>979257</v>
      </c>
      <c r="L195">
        <v>198045</v>
      </c>
      <c r="M195" t="str">
        <f t="shared" ref="M195:M258" si="3">CONCATENATE(C195,"-",D195,"-",E195,"-",F195)</f>
        <v>230-17200-3-50</v>
      </c>
    </row>
    <row r="196" spans="1:13" x14ac:dyDescent="0.3">
      <c r="A196" s="5">
        <v>42415.090277777781</v>
      </c>
      <c r="B196">
        <v>3</v>
      </c>
      <c r="C196">
        <v>230</v>
      </c>
      <c r="D196">
        <v>17200</v>
      </c>
      <c r="E196">
        <v>3</v>
      </c>
      <c r="F196">
        <v>50</v>
      </c>
      <c r="G196">
        <v>169</v>
      </c>
      <c r="H196">
        <v>71934</v>
      </c>
      <c r="I196">
        <v>72103</v>
      </c>
      <c r="J196">
        <v>20912</v>
      </c>
      <c r="K196">
        <v>979664</v>
      </c>
      <c r="L196">
        <v>198045</v>
      </c>
      <c r="M196" t="str">
        <f t="shared" si="3"/>
        <v>230-17200-3-50</v>
      </c>
    </row>
    <row r="197" spans="1:13" x14ac:dyDescent="0.3">
      <c r="A197" s="5">
        <v>42415.091122685182</v>
      </c>
      <c r="B197">
        <v>3</v>
      </c>
      <c r="C197">
        <v>230</v>
      </c>
      <c r="D197">
        <v>54147</v>
      </c>
      <c r="E197">
        <v>3</v>
      </c>
      <c r="F197">
        <v>75</v>
      </c>
      <c r="G197">
        <v>170</v>
      </c>
      <c r="H197">
        <v>227033</v>
      </c>
      <c r="I197">
        <v>227203</v>
      </c>
      <c r="J197">
        <v>49268</v>
      </c>
      <c r="K197">
        <v>3338242</v>
      </c>
      <c r="L197">
        <v>462134</v>
      </c>
      <c r="M197" t="str">
        <f t="shared" si="3"/>
        <v>230-54147-3-75</v>
      </c>
    </row>
    <row r="198" spans="1:13" x14ac:dyDescent="0.3">
      <c r="A198" s="5">
        <v>42415.093773148146</v>
      </c>
      <c r="B198">
        <v>3</v>
      </c>
      <c r="C198">
        <v>230</v>
      </c>
      <c r="D198">
        <v>54147</v>
      </c>
      <c r="E198">
        <v>3</v>
      </c>
      <c r="F198">
        <v>75</v>
      </c>
      <c r="G198">
        <v>170</v>
      </c>
      <c r="H198">
        <v>226426</v>
      </c>
      <c r="I198">
        <v>226596</v>
      </c>
      <c r="J198">
        <v>48984</v>
      </c>
      <c r="K198">
        <v>3339098</v>
      </c>
      <c r="L198">
        <v>462134</v>
      </c>
      <c r="M198" t="str">
        <f t="shared" si="3"/>
        <v>230-54147-3-75</v>
      </c>
    </row>
    <row r="199" spans="1:13" x14ac:dyDescent="0.3">
      <c r="A199" s="5">
        <v>42415.096412037034</v>
      </c>
      <c r="B199">
        <v>3</v>
      </c>
      <c r="C199">
        <v>230</v>
      </c>
      <c r="D199">
        <v>54147</v>
      </c>
      <c r="E199">
        <v>3</v>
      </c>
      <c r="F199">
        <v>75</v>
      </c>
      <c r="G199">
        <v>169</v>
      </c>
      <c r="H199">
        <v>226896</v>
      </c>
      <c r="I199">
        <v>227065</v>
      </c>
      <c r="J199">
        <v>48993</v>
      </c>
      <c r="K199">
        <v>3339175</v>
      </c>
      <c r="L199">
        <v>462135</v>
      </c>
      <c r="M199" t="str">
        <f t="shared" si="3"/>
        <v>230-54147-3-75</v>
      </c>
    </row>
    <row r="200" spans="1:13" x14ac:dyDescent="0.3">
      <c r="A200" s="5">
        <v>42415.099050925928</v>
      </c>
      <c r="B200">
        <v>3</v>
      </c>
      <c r="C200">
        <v>230</v>
      </c>
      <c r="D200">
        <v>102899</v>
      </c>
      <c r="E200">
        <v>3</v>
      </c>
      <c r="F200">
        <v>100</v>
      </c>
      <c r="G200">
        <v>172</v>
      </c>
      <c r="H200">
        <v>463715</v>
      </c>
      <c r="I200">
        <v>463887</v>
      </c>
      <c r="J200">
        <v>89774</v>
      </c>
      <c r="K200">
        <v>7094357</v>
      </c>
      <c r="L200">
        <v>823036</v>
      </c>
      <c r="M200" t="str">
        <f t="shared" si="3"/>
        <v>230-102899-3-100</v>
      </c>
    </row>
    <row r="201" spans="1:13" x14ac:dyDescent="0.3">
      <c r="A201" s="5">
        <v>42415.104432870372</v>
      </c>
      <c r="B201">
        <v>3</v>
      </c>
      <c r="C201">
        <v>230</v>
      </c>
      <c r="D201">
        <v>102899</v>
      </c>
      <c r="E201">
        <v>3</v>
      </c>
      <c r="F201">
        <v>100</v>
      </c>
      <c r="G201">
        <v>169</v>
      </c>
      <c r="H201">
        <v>462338</v>
      </c>
      <c r="I201">
        <v>462507</v>
      </c>
      <c r="J201">
        <v>88833</v>
      </c>
      <c r="K201">
        <v>7097212</v>
      </c>
      <c r="L201">
        <v>823036</v>
      </c>
      <c r="M201" t="str">
        <f t="shared" si="3"/>
        <v>230-102899-3-100</v>
      </c>
    </row>
    <row r="202" spans="1:13" x14ac:dyDescent="0.3">
      <c r="A202" s="5">
        <v>42415.109803240739</v>
      </c>
      <c r="B202">
        <v>3</v>
      </c>
      <c r="C202">
        <v>230</v>
      </c>
      <c r="D202">
        <v>102899</v>
      </c>
      <c r="E202">
        <v>3</v>
      </c>
      <c r="F202">
        <v>100</v>
      </c>
      <c r="G202">
        <v>173</v>
      </c>
      <c r="H202">
        <v>463830</v>
      </c>
      <c r="I202">
        <v>464003</v>
      </c>
      <c r="J202">
        <v>88718</v>
      </c>
      <c r="K202">
        <v>7097653</v>
      </c>
      <c r="L202">
        <v>823036</v>
      </c>
      <c r="M202" t="str">
        <f t="shared" si="3"/>
        <v>230-102899-3-100</v>
      </c>
    </row>
    <row r="203" spans="1:13" x14ac:dyDescent="0.3">
      <c r="A203" s="5">
        <v>42415.115185185183</v>
      </c>
      <c r="B203">
        <v>3</v>
      </c>
      <c r="C203">
        <v>230</v>
      </c>
      <c r="D203">
        <v>179457</v>
      </c>
      <c r="E203">
        <v>3</v>
      </c>
      <c r="F203">
        <v>150</v>
      </c>
      <c r="G203">
        <v>171</v>
      </c>
      <c r="H203">
        <v>884328</v>
      </c>
      <c r="I203">
        <v>884499</v>
      </c>
      <c r="J203">
        <v>146785</v>
      </c>
      <c r="K203">
        <v>13747901</v>
      </c>
      <c r="L203">
        <v>1311004</v>
      </c>
      <c r="M203" t="str">
        <f t="shared" si="3"/>
        <v>230-179457-3-150</v>
      </c>
    </row>
    <row r="204" spans="1:13" x14ac:dyDescent="0.3">
      <c r="A204" s="5">
        <v>42415.125428240739</v>
      </c>
      <c r="B204">
        <v>3</v>
      </c>
      <c r="C204">
        <v>230</v>
      </c>
      <c r="D204">
        <v>179457</v>
      </c>
      <c r="E204">
        <v>3</v>
      </c>
      <c r="F204">
        <v>150</v>
      </c>
      <c r="G204">
        <v>170</v>
      </c>
      <c r="H204">
        <v>883479</v>
      </c>
      <c r="I204">
        <v>883649</v>
      </c>
      <c r="J204">
        <v>149034</v>
      </c>
      <c r="K204">
        <v>13751826</v>
      </c>
      <c r="L204">
        <v>1311004</v>
      </c>
      <c r="M204" t="str">
        <f t="shared" si="3"/>
        <v>230-179457-3-150</v>
      </c>
    </row>
    <row r="205" spans="1:13" x14ac:dyDescent="0.3">
      <c r="A205" s="5">
        <v>42415.135671296295</v>
      </c>
      <c r="B205">
        <v>3</v>
      </c>
      <c r="C205">
        <v>230</v>
      </c>
      <c r="D205">
        <v>179457</v>
      </c>
      <c r="E205">
        <v>3</v>
      </c>
      <c r="F205">
        <v>150</v>
      </c>
      <c r="G205">
        <v>169</v>
      </c>
      <c r="H205">
        <v>885154</v>
      </c>
      <c r="I205">
        <v>885323</v>
      </c>
      <c r="J205">
        <v>149478</v>
      </c>
      <c r="K205">
        <v>13751726</v>
      </c>
      <c r="L205">
        <v>1311004</v>
      </c>
      <c r="M205" t="str">
        <f t="shared" si="3"/>
        <v>230-179457-3-150</v>
      </c>
    </row>
    <row r="206" spans="1:13" x14ac:dyDescent="0.3">
      <c r="A206" s="5">
        <v>42415.145937499998</v>
      </c>
      <c r="B206">
        <v>3</v>
      </c>
      <c r="C206">
        <v>230</v>
      </c>
      <c r="D206">
        <v>227715</v>
      </c>
      <c r="E206">
        <v>3</v>
      </c>
      <c r="F206">
        <v>200</v>
      </c>
      <c r="G206">
        <v>170</v>
      </c>
      <c r="H206">
        <v>1164657</v>
      </c>
      <c r="I206">
        <v>1164827</v>
      </c>
      <c r="J206">
        <v>185299</v>
      </c>
      <c r="K206">
        <v>18189003</v>
      </c>
      <c r="L206">
        <v>1580631</v>
      </c>
      <c r="M206" t="str">
        <f t="shared" si="3"/>
        <v>230-227715-3-200</v>
      </c>
    </row>
    <row r="207" spans="1:13" x14ac:dyDescent="0.3">
      <c r="A207" s="5">
        <v>42415.159432870372</v>
      </c>
      <c r="B207">
        <v>3</v>
      </c>
      <c r="C207">
        <v>230</v>
      </c>
      <c r="D207">
        <v>227715</v>
      </c>
      <c r="E207">
        <v>3</v>
      </c>
      <c r="F207">
        <v>200</v>
      </c>
      <c r="G207">
        <v>170</v>
      </c>
      <c r="H207">
        <v>1165212</v>
      </c>
      <c r="I207">
        <v>1165382</v>
      </c>
      <c r="J207">
        <v>182825</v>
      </c>
      <c r="K207">
        <v>18191267</v>
      </c>
      <c r="L207">
        <v>1580631</v>
      </c>
      <c r="M207" t="str">
        <f t="shared" si="3"/>
        <v>230-227715-3-200</v>
      </c>
    </row>
    <row r="208" spans="1:13" x14ac:dyDescent="0.3">
      <c r="A208" s="5">
        <v>42415.17292824074</v>
      </c>
      <c r="B208">
        <v>3</v>
      </c>
      <c r="C208">
        <v>230</v>
      </c>
      <c r="D208">
        <v>227715</v>
      </c>
      <c r="E208">
        <v>3</v>
      </c>
      <c r="F208">
        <v>200</v>
      </c>
      <c r="G208">
        <v>169</v>
      </c>
      <c r="H208">
        <v>1163718</v>
      </c>
      <c r="I208">
        <v>1163887</v>
      </c>
      <c r="J208">
        <v>182902</v>
      </c>
      <c r="K208">
        <v>18190705</v>
      </c>
      <c r="L208">
        <v>1580631</v>
      </c>
      <c r="M208" t="str">
        <f t="shared" si="3"/>
        <v>230-227715-3-200</v>
      </c>
    </row>
    <row r="209" spans="1:13" x14ac:dyDescent="0.3">
      <c r="A209" s="5">
        <v>42415.186423611114</v>
      </c>
      <c r="B209">
        <v>3</v>
      </c>
      <c r="C209">
        <v>230</v>
      </c>
      <c r="D209">
        <v>292096</v>
      </c>
      <c r="E209">
        <v>3</v>
      </c>
      <c r="F209">
        <v>500</v>
      </c>
      <c r="G209">
        <v>170</v>
      </c>
      <c r="H209">
        <v>1525326</v>
      </c>
      <c r="I209">
        <v>1525496</v>
      </c>
      <c r="J209">
        <v>236629</v>
      </c>
      <c r="K209">
        <v>23978653</v>
      </c>
      <c r="L209">
        <v>1943615</v>
      </c>
      <c r="M209" t="str">
        <f t="shared" si="3"/>
        <v>230-292096-3-500</v>
      </c>
    </row>
    <row r="210" spans="1:13" x14ac:dyDescent="0.3">
      <c r="A210" s="5">
        <v>42415.204085648147</v>
      </c>
      <c r="B210">
        <v>3</v>
      </c>
      <c r="C210">
        <v>230</v>
      </c>
      <c r="D210">
        <v>292096</v>
      </c>
      <c r="E210">
        <v>3</v>
      </c>
      <c r="F210">
        <v>500</v>
      </c>
      <c r="G210">
        <v>170</v>
      </c>
      <c r="H210">
        <v>1525735</v>
      </c>
      <c r="I210">
        <v>1525905</v>
      </c>
      <c r="J210">
        <v>229328</v>
      </c>
      <c r="K210">
        <v>23982503</v>
      </c>
      <c r="L210">
        <v>1943615</v>
      </c>
      <c r="M210" t="str">
        <f t="shared" si="3"/>
        <v>230-292096-3-500</v>
      </c>
    </row>
    <row r="211" spans="1:13" x14ac:dyDescent="0.3">
      <c r="A211" s="5">
        <v>42415.221759259257</v>
      </c>
      <c r="B211">
        <v>3</v>
      </c>
      <c r="C211">
        <v>230</v>
      </c>
      <c r="D211">
        <v>292096</v>
      </c>
      <c r="E211">
        <v>3</v>
      </c>
      <c r="F211">
        <v>500</v>
      </c>
      <c r="G211">
        <v>170</v>
      </c>
      <c r="H211">
        <v>1522037</v>
      </c>
      <c r="I211">
        <v>1522207</v>
      </c>
      <c r="J211">
        <v>230711</v>
      </c>
      <c r="K211">
        <v>23981970</v>
      </c>
      <c r="L211">
        <v>1943615</v>
      </c>
      <c r="M211" t="str">
        <f t="shared" si="3"/>
        <v>230-292096-3-500</v>
      </c>
    </row>
    <row r="212" spans="1:13" x14ac:dyDescent="0.3">
      <c r="A212" s="5">
        <v>42415.239398148151</v>
      </c>
      <c r="B212">
        <v>3</v>
      </c>
      <c r="C212">
        <v>47</v>
      </c>
      <c r="D212">
        <v>79</v>
      </c>
      <c r="E212">
        <v>2</v>
      </c>
      <c r="F212">
        <v>25</v>
      </c>
      <c r="G212">
        <v>169</v>
      </c>
      <c r="H212">
        <v>2392</v>
      </c>
      <c r="I212">
        <v>2561</v>
      </c>
      <c r="J212">
        <v>2626</v>
      </c>
      <c r="K212">
        <v>19425</v>
      </c>
      <c r="L212">
        <v>3173</v>
      </c>
      <c r="M212" t="str">
        <f t="shared" si="3"/>
        <v>47-79-2-25</v>
      </c>
    </row>
    <row r="213" spans="1:13" x14ac:dyDescent="0.3">
      <c r="A213" s="5">
        <v>42415.23945601852</v>
      </c>
      <c r="B213">
        <v>3</v>
      </c>
      <c r="C213">
        <v>47</v>
      </c>
      <c r="D213">
        <v>79</v>
      </c>
      <c r="E213">
        <v>2</v>
      </c>
      <c r="F213">
        <v>25</v>
      </c>
      <c r="G213">
        <v>169</v>
      </c>
      <c r="H213">
        <v>2073</v>
      </c>
      <c r="I213">
        <v>2242</v>
      </c>
      <c r="J213">
        <v>2646</v>
      </c>
      <c r="K213">
        <v>6131</v>
      </c>
      <c r="L213">
        <v>3173</v>
      </c>
      <c r="M213" t="str">
        <f t="shared" si="3"/>
        <v>47-79-2-25</v>
      </c>
    </row>
    <row r="214" spans="1:13" x14ac:dyDescent="0.3">
      <c r="A214" s="5">
        <v>42415.239490740743</v>
      </c>
      <c r="B214">
        <v>3</v>
      </c>
      <c r="C214">
        <v>47</v>
      </c>
      <c r="D214">
        <v>79</v>
      </c>
      <c r="E214">
        <v>2</v>
      </c>
      <c r="F214">
        <v>25</v>
      </c>
      <c r="G214">
        <v>170</v>
      </c>
      <c r="H214">
        <v>4392</v>
      </c>
      <c r="I214">
        <v>4562</v>
      </c>
      <c r="J214">
        <v>2623</v>
      </c>
      <c r="K214">
        <v>6106</v>
      </c>
      <c r="L214">
        <v>3173</v>
      </c>
      <c r="M214" t="str">
        <f t="shared" si="3"/>
        <v>47-79-2-25</v>
      </c>
    </row>
    <row r="215" spans="1:13" x14ac:dyDescent="0.3">
      <c r="A215" s="5">
        <v>42415.239560185182</v>
      </c>
      <c r="B215">
        <v>3</v>
      </c>
      <c r="C215">
        <v>47</v>
      </c>
      <c r="D215">
        <v>399</v>
      </c>
      <c r="E215">
        <v>2</v>
      </c>
      <c r="F215">
        <v>50</v>
      </c>
      <c r="G215">
        <v>168</v>
      </c>
      <c r="H215">
        <v>3994</v>
      </c>
      <c r="I215">
        <v>4162</v>
      </c>
      <c r="J215">
        <v>3179</v>
      </c>
      <c r="K215">
        <v>22822</v>
      </c>
      <c r="L215">
        <v>4038</v>
      </c>
      <c r="M215" t="str">
        <f t="shared" si="3"/>
        <v>47-399-2-50</v>
      </c>
    </row>
    <row r="216" spans="1:13" x14ac:dyDescent="0.3">
      <c r="A216" s="5">
        <v>42415.239618055559</v>
      </c>
      <c r="B216">
        <v>3</v>
      </c>
      <c r="C216">
        <v>47</v>
      </c>
      <c r="D216">
        <v>399</v>
      </c>
      <c r="E216">
        <v>2</v>
      </c>
      <c r="F216">
        <v>50</v>
      </c>
      <c r="G216">
        <v>170</v>
      </c>
      <c r="H216">
        <v>4319</v>
      </c>
      <c r="I216">
        <v>4489</v>
      </c>
      <c r="J216">
        <v>3211</v>
      </c>
      <c r="K216">
        <v>22800</v>
      </c>
      <c r="L216">
        <v>4038</v>
      </c>
      <c r="M216" t="str">
        <f t="shared" si="3"/>
        <v>47-399-2-50</v>
      </c>
    </row>
    <row r="217" spans="1:13" x14ac:dyDescent="0.3">
      <c r="A217" s="5">
        <v>42415.239687499998</v>
      </c>
      <c r="B217">
        <v>3</v>
      </c>
      <c r="C217">
        <v>47</v>
      </c>
      <c r="D217">
        <v>399</v>
      </c>
      <c r="E217">
        <v>2</v>
      </c>
      <c r="F217">
        <v>50</v>
      </c>
      <c r="G217">
        <v>170</v>
      </c>
      <c r="H217">
        <v>4033</v>
      </c>
      <c r="I217">
        <v>4203</v>
      </c>
      <c r="J217">
        <v>3192</v>
      </c>
      <c r="K217">
        <v>22855</v>
      </c>
      <c r="L217">
        <v>4038</v>
      </c>
      <c r="M217" t="str">
        <f t="shared" si="3"/>
        <v>47-399-2-50</v>
      </c>
    </row>
    <row r="218" spans="1:13" x14ac:dyDescent="0.3">
      <c r="A218" s="5">
        <v>42415.239745370367</v>
      </c>
      <c r="B218">
        <v>3</v>
      </c>
      <c r="C218">
        <v>47</v>
      </c>
      <c r="D218">
        <v>1061</v>
      </c>
      <c r="E218">
        <v>2</v>
      </c>
      <c r="F218">
        <v>75</v>
      </c>
      <c r="G218">
        <v>169</v>
      </c>
      <c r="H218">
        <v>6379</v>
      </c>
      <c r="I218">
        <v>6548</v>
      </c>
      <c r="J218">
        <v>3669</v>
      </c>
      <c r="K218">
        <v>56879</v>
      </c>
      <c r="L218">
        <v>5817</v>
      </c>
      <c r="M218" t="str">
        <f t="shared" si="3"/>
        <v>47-1061-2-75</v>
      </c>
    </row>
    <row r="219" spans="1:13" x14ac:dyDescent="0.3">
      <c r="A219" s="5">
        <v>42415.239837962959</v>
      </c>
      <c r="B219">
        <v>3</v>
      </c>
      <c r="C219">
        <v>47</v>
      </c>
      <c r="D219">
        <v>1061</v>
      </c>
      <c r="E219">
        <v>2</v>
      </c>
      <c r="F219">
        <v>75</v>
      </c>
      <c r="G219">
        <v>169</v>
      </c>
      <c r="H219">
        <v>5784</v>
      </c>
      <c r="I219">
        <v>5953</v>
      </c>
      <c r="J219">
        <v>3721</v>
      </c>
      <c r="K219">
        <v>56888</v>
      </c>
      <c r="L219">
        <v>5817</v>
      </c>
      <c r="M219" t="str">
        <f t="shared" si="3"/>
        <v>47-1061-2-75</v>
      </c>
    </row>
    <row r="220" spans="1:13" x14ac:dyDescent="0.3">
      <c r="A220" s="5">
        <v>42415.239930555559</v>
      </c>
      <c r="B220">
        <v>3</v>
      </c>
      <c r="C220">
        <v>47</v>
      </c>
      <c r="D220">
        <v>1061</v>
      </c>
      <c r="E220">
        <v>2</v>
      </c>
      <c r="F220">
        <v>75</v>
      </c>
      <c r="G220">
        <v>170</v>
      </c>
      <c r="H220">
        <v>6383</v>
      </c>
      <c r="I220">
        <v>6553</v>
      </c>
      <c r="J220">
        <v>3699</v>
      </c>
      <c r="K220">
        <v>56909</v>
      </c>
      <c r="L220">
        <v>5817</v>
      </c>
      <c r="M220" t="str">
        <f t="shared" si="3"/>
        <v>47-1061-2-75</v>
      </c>
    </row>
    <row r="221" spans="1:13" x14ac:dyDescent="0.3">
      <c r="A221" s="5">
        <v>42415.240011574075</v>
      </c>
      <c r="B221">
        <v>3</v>
      </c>
      <c r="C221">
        <v>47</v>
      </c>
      <c r="D221">
        <v>1848</v>
      </c>
      <c r="E221">
        <v>2</v>
      </c>
      <c r="F221">
        <v>100</v>
      </c>
      <c r="G221">
        <v>169</v>
      </c>
      <c r="H221">
        <v>8744</v>
      </c>
      <c r="I221">
        <v>8913</v>
      </c>
      <c r="J221">
        <v>4125</v>
      </c>
      <c r="K221">
        <v>96854</v>
      </c>
      <c r="L221">
        <v>7921</v>
      </c>
      <c r="M221" t="str">
        <f t="shared" si="3"/>
        <v>47-1848-2-100</v>
      </c>
    </row>
    <row r="222" spans="1:13" x14ac:dyDescent="0.3">
      <c r="A222" s="5">
        <v>42415.240127314813</v>
      </c>
      <c r="B222">
        <v>3</v>
      </c>
      <c r="C222">
        <v>47</v>
      </c>
      <c r="D222">
        <v>1848</v>
      </c>
      <c r="E222">
        <v>2</v>
      </c>
      <c r="F222">
        <v>100</v>
      </c>
      <c r="G222">
        <v>172</v>
      </c>
      <c r="H222">
        <v>11643</v>
      </c>
      <c r="I222">
        <v>11815</v>
      </c>
      <c r="J222">
        <v>4329</v>
      </c>
      <c r="K222">
        <v>96841</v>
      </c>
      <c r="L222">
        <v>7921</v>
      </c>
      <c r="M222" t="str">
        <f t="shared" si="3"/>
        <v>47-1848-2-100</v>
      </c>
    </row>
    <row r="223" spans="1:13" x14ac:dyDescent="0.3">
      <c r="A223" s="5">
        <v>42415.240277777775</v>
      </c>
      <c r="B223">
        <v>3</v>
      </c>
      <c r="C223">
        <v>47</v>
      </c>
      <c r="D223">
        <v>1848</v>
      </c>
      <c r="E223">
        <v>2</v>
      </c>
      <c r="F223">
        <v>100</v>
      </c>
      <c r="G223">
        <v>171</v>
      </c>
      <c r="H223">
        <v>8676</v>
      </c>
      <c r="I223">
        <v>8847</v>
      </c>
      <c r="J223">
        <v>4123</v>
      </c>
      <c r="K223">
        <v>96855</v>
      </c>
      <c r="L223">
        <v>7921</v>
      </c>
      <c r="M223" t="str">
        <f t="shared" si="3"/>
        <v>47-1848-2-100</v>
      </c>
    </row>
    <row r="224" spans="1:13" x14ac:dyDescent="0.3">
      <c r="A224" s="5">
        <v>42415.240393518521</v>
      </c>
      <c r="B224">
        <v>3</v>
      </c>
      <c r="C224">
        <v>47</v>
      </c>
      <c r="D224">
        <v>2203</v>
      </c>
      <c r="E224">
        <v>2</v>
      </c>
      <c r="F224">
        <v>150</v>
      </c>
      <c r="G224">
        <v>169</v>
      </c>
      <c r="H224">
        <v>11288</v>
      </c>
      <c r="I224">
        <v>11457</v>
      </c>
      <c r="J224">
        <v>4320</v>
      </c>
      <c r="K224">
        <v>115085</v>
      </c>
      <c r="L224">
        <v>8873</v>
      </c>
      <c r="M224" t="str">
        <f t="shared" si="3"/>
        <v>47-2203-2-150</v>
      </c>
    </row>
    <row r="225" spans="1:13" x14ac:dyDescent="0.3">
      <c r="A225" s="5">
        <v>42415.240543981483</v>
      </c>
      <c r="B225">
        <v>3</v>
      </c>
      <c r="C225">
        <v>47</v>
      </c>
      <c r="D225">
        <v>2203</v>
      </c>
      <c r="E225">
        <v>2</v>
      </c>
      <c r="F225">
        <v>150</v>
      </c>
      <c r="G225">
        <v>170</v>
      </c>
      <c r="H225">
        <v>10066</v>
      </c>
      <c r="I225">
        <v>10236</v>
      </c>
      <c r="J225">
        <v>4279</v>
      </c>
      <c r="K225">
        <v>115096</v>
      </c>
      <c r="L225">
        <v>8872</v>
      </c>
      <c r="M225" t="str">
        <f t="shared" si="3"/>
        <v>47-2203-2-150</v>
      </c>
    </row>
    <row r="226" spans="1:13" x14ac:dyDescent="0.3">
      <c r="A226" s="5">
        <v>42415.240671296298</v>
      </c>
      <c r="B226">
        <v>3</v>
      </c>
      <c r="C226">
        <v>47</v>
      </c>
      <c r="D226">
        <v>2203</v>
      </c>
      <c r="E226">
        <v>2</v>
      </c>
      <c r="F226">
        <v>150</v>
      </c>
      <c r="G226">
        <v>169</v>
      </c>
      <c r="H226">
        <v>10205</v>
      </c>
      <c r="I226">
        <v>10374</v>
      </c>
      <c r="J226">
        <v>4311</v>
      </c>
      <c r="K226">
        <v>115048</v>
      </c>
      <c r="L226">
        <v>8872</v>
      </c>
      <c r="M226" t="str">
        <f t="shared" si="3"/>
        <v>47-2203-2-150</v>
      </c>
    </row>
    <row r="227" spans="1:13" x14ac:dyDescent="0.3">
      <c r="A227" s="5">
        <v>42415.240810185183</v>
      </c>
      <c r="B227">
        <v>3</v>
      </c>
      <c r="C227">
        <v>47</v>
      </c>
      <c r="D227">
        <v>2330</v>
      </c>
      <c r="E227">
        <v>2</v>
      </c>
      <c r="F227">
        <v>200</v>
      </c>
      <c r="G227">
        <v>172</v>
      </c>
      <c r="H227">
        <v>10417</v>
      </c>
      <c r="I227">
        <v>10589</v>
      </c>
      <c r="J227">
        <v>4405</v>
      </c>
      <c r="K227">
        <v>122062</v>
      </c>
      <c r="L227">
        <v>9224</v>
      </c>
      <c r="M227" t="str">
        <f t="shared" si="3"/>
        <v>47-2330-2-200</v>
      </c>
    </row>
    <row r="228" spans="1:13" x14ac:dyDescent="0.3">
      <c r="A228" s="5">
        <v>42415.240937499999</v>
      </c>
      <c r="B228">
        <v>3</v>
      </c>
      <c r="C228">
        <v>47</v>
      </c>
      <c r="D228">
        <v>2330</v>
      </c>
      <c r="E228">
        <v>2</v>
      </c>
      <c r="F228">
        <v>200</v>
      </c>
      <c r="G228">
        <v>172</v>
      </c>
      <c r="H228">
        <v>10622</v>
      </c>
      <c r="I228">
        <v>10794</v>
      </c>
      <c r="J228">
        <v>4380</v>
      </c>
      <c r="K228">
        <v>122025</v>
      </c>
      <c r="L228">
        <v>9224</v>
      </c>
      <c r="M228" t="str">
        <f t="shared" si="3"/>
        <v>47-2330-2-200</v>
      </c>
    </row>
    <row r="229" spans="1:13" x14ac:dyDescent="0.3">
      <c r="A229" s="5">
        <v>42415.241076388891</v>
      </c>
      <c r="B229">
        <v>3</v>
      </c>
      <c r="C229">
        <v>47</v>
      </c>
      <c r="D229">
        <v>2330</v>
      </c>
      <c r="E229">
        <v>2</v>
      </c>
      <c r="F229">
        <v>200</v>
      </c>
      <c r="G229">
        <v>169</v>
      </c>
      <c r="H229">
        <v>12304</v>
      </c>
      <c r="I229">
        <v>12473</v>
      </c>
      <c r="J229">
        <v>4395</v>
      </c>
      <c r="K229">
        <v>121953</v>
      </c>
      <c r="L229">
        <v>9224</v>
      </c>
      <c r="M229" t="str">
        <f t="shared" si="3"/>
        <v>47-2330-2-200</v>
      </c>
    </row>
    <row r="230" spans="1:13" x14ac:dyDescent="0.3">
      <c r="A230" s="5">
        <v>42415.241238425922</v>
      </c>
      <c r="B230">
        <v>3</v>
      </c>
      <c r="C230">
        <v>47</v>
      </c>
      <c r="D230">
        <v>2820</v>
      </c>
      <c r="E230">
        <v>2</v>
      </c>
      <c r="F230">
        <v>500</v>
      </c>
      <c r="G230">
        <v>169</v>
      </c>
      <c r="H230">
        <v>12280</v>
      </c>
      <c r="I230">
        <v>12449</v>
      </c>
      <c r="J230">
        <v>4677</v>
      </c>
      <c r="K230">
        <v>147613</v>
      </c>
      <c r="L230">
        <v>10551</v>
      </c>
      <c r="M230" t="str">
        <f t="shared" si="3"/>
        <v>47-2820-2-500</v>
      </c>
    </row>
    <row r="231" spans="1:13" x14ac:dyDescent="0.3">
      <c r="A231" s="5">
        <v>42415.241400462961</v>
      </c>
      <c r="B231">
        <v>3</v>
      </c>
      <c r="C231">
        <v>47</v>
      </c>
      <c r="D231">
        <v>2820</v>
      </c>
      <c r="E231">
        <v>2</v>
      </c>
      <c r="F231">
        <v>500</v>
      </c>
      <c r="G231">
        <v>170</v>
      </c>
      <c r="H231">
        <v>12323</v>
      </c>
      <c r="I231">
        <v>12493</v>
      </c>
      <c r="J231">
        <v>4678</v>
      </c>
      <c r="K231">
        <v>147648</v>
      </c>
      <c r="L231">
        <v>10551</v>
      </c>
      <c r="M231" t="str">
        <f t="shared" si="3"/>
        <v>47-2820-2-500</v>
      </c>
    </row>
    <row r="232" spans="1:13" x14ac:dyDescent="0.3">
      <c r="A232" s="5">
        <v>42415.241562499999</v>
      </c>
      <c r="B232">
        <v>3</v>
      </c>
      <c r="C232">
        <v>47</v>
      </c>
      <c r="D232">
        <v>2820</v>
      </c>
      <c r="E232">
        <v>2</v>
      </c>
      <c r="F232">
        <v>500</v>
      </c>
      <c r="G232">
        <v>172</v>
      </c>
      <c r="H232">
        <v>11793</v>
      </c>
      <c r="I232">
        <v>11965</v>
      </c>
      <c r="J232">
        <v>4591</v>
      </c>
      <c r="K232">
        <v>147648</v>
      </c>
      <c r="L232">
        <v>10551</v>
      </c>
      <c r="M232" t="str">
        <f t="shared" si="3"/>
        <v>47-2820-2-500</v>
      </c>
    </row>
    <row r="233" spans="1:13" x14ac:dyDescent="0.3">
      <c r="A233" s="5">
        <v>42415.241712962961</v>
      </c>
      <c r="B233">
        <v>3</v>
      </c>
      <c r="C233">
        <v>47</v>
      </c>
      <c r="D233">
        <v>193</v>
      </c>
      <c r="E233">
        <v>3</v>
      </c>
      <c r="F233">
        <v>25</v>
      </c>
      <c r="G233">
        <v>169</v>
      </c>
      <c r="H233">
        <v>3464</v>
      </c>
      <c r="I233">
        <v>3633</v>
      </c>
      <c r="J233">
        <v>3199</v>
      </c>
      <c r="K233">
        <v>12910</v>
      </c>
      <c r="L233">
        <v>4605</v>
      </c>
      <c r="M233" t="str">
        <f t="shared" si="3"/>
        <v>47-193-3-25</v>
      </c>
    </row>
    <row r="234" spans="1:13" x14ac:dyDescent="0.3">
      <c r="A234" s="5">
        <v>42415.241770833331</v>
      </c>
      <c r="B234">
        <v>3</v>
      </c>
      <c r="C234">
        <v>47</v>
      </c>
      <c r="D234">
        <v>193</v>
      </c>
      <c r="E234">
        <v>3</v>
      </c>
      <c r="F234">
        <v>25</v>
      </c>
      <c r="G234">
        <v>169</v>
      </c>
      <c r="H234">
        <v>3495</v>
      </c>
      <c r="I234">
        <v>3664</v>
      </c>
      <c r="J234">
        <v>3250</v>
      </c>
      <c r="K234">
        <v>12845</v>
      </c>
      <c r="L234">
        <v>4605</v>
      </c>
      <c r="M234" t="str">
        <f t="shared" si="3"/>
        <v>47-193-3-25</v>
      </c>
    </row>
    <row r="235" spans="1:13" x14ac:dyDescent="0.3">
      <c r="A235" s="5">
        <v>42415.241828703707</v>
      </c>
      <c r="B235">
        <v>3</v>
      </c>
      <c r="C235">
        <v>47</v>
      </c>
      <c r="D235">
        <v>193</v>
      </c>
      <c r="E235">
        <v>3</v>
      </c>
      <c r="F235">
        <v>25</v>
      </c>
      <c r="G235">
        <v>170</v>
      </c>
      <c r="H235">
        <v>3511</v>
      </c>
      <c r="I235">
        <v>3681</v>
      </c>
      <c r="J235">
        <v>3240</v>
      </c>
      <c r="K235">
        <v>12872</v>
      </c>
      <c r="L235">
        <v>4605</v>
      </c>
      <c r="M235" t="str">
        <f t="shared" si="3"/>
        <v>47-193-3-25</v>
      </c>
    </row>
    <row r="236" spans="1:13" x14ac:dyDescent="0.3">
      <c r="A236" s="5">
        <v>42415.241875</v>
      </c>
      <c r="B236">
        <v>3</v>
      </c>
      <c r="C236">
        <v>47</v>
      </c>
      <c r="D236">
        <v>4608</v>
      </c>
      <c r="E236">
        <v>3</v>
      </c>
      <c r="F236">
        <v>50</v>
      </c>
      <c r="G236">
        <v>171</v>
      </c>
      <c r="H236">
        <v>19731</v>
      </c>
      <c r="I236">
        <v>19902</v>
      </c>
      <c r="J236">
        <v>6819</v>
      </c>
      <c r="K236">
        <v>247920</v>
      </c>
      <c r="L236">
        <v>32876</v>
      </c>
      <c r="M236" t="str">
        <f t="shared" si="3"/>
        <v>47-4608-3-50</v>
      </c>
    </row>
    <row r="237" spans="1:13" x14ac:dyDescent="0.3">
      <c r="A237" s="5">
        <v>42415.242118055554</v>
      </c>
      <c r="B237">
        <v>3</v>
      </c>
      <c r="C237">
        <v>47</v>
      </c>
      <c r="D237">
        <v>4608</v>
      </c>
      <c r="E237">
        <v>3</v>
      </c>
      <c r="F237">
        <v>50</v>
      </c>
      <c r="G237">
        <v>169</v>
      </c>
      <c r="H237">
        <v>19792</v>
      </c>
      <c r="I237">
        <v>19961</v>
      </c>
      <c r="J237">
        <v>6803</v>
      </c>
      <c r="K237">
        <v>248085</v>
      </c>
      <c r="L237">
        <v>32876</v>
      </c>
      <c r="M237" t="str">
        <f t="shared" si="3"/>
        <v>47-4608-3-50</v>
      </c>
    </row>
    <row r="238" spans="1:13" x14ac:dyDescent="0.3">
      <c r="A238" s="5">
        <v>42415.242372685185</v>
      </c>
      <c r="B238">
        <v>3</v>
      </c>
      <c r="C238">
        <v>47</v>
      </c>
      <c r="D238">
        <v>4608</v>
      </c>
      <c r="E238">
        <v>3</v>
      </c>
      <c r="F238">
        <v>50</v>
      </c>
      <c r="G238">
        <v>171</v>
      </c>
      <c r="H238">
        <v>20309</v>
      </c>
      <c r="I238">
        <v>20480</v>
      </c>
      <c r="J238">
        <v>6764</v>
      </c>
      <c r="K238">
        <v>248078</v>
      </c>
      <c r="L238">
        <v>32876</v>
      </c>
      <c r="M238" t="str">
        <f t="shared" si="3"/>
        <v>47-4608-3-50</v>
      </c>
    </row>
    <row r="239" spans="1:13" x14ac:dyDescent="0.3">
      <c r="A239" s="5">
        <v>42415.242627314816</v>
      </c>
      <c r="B239">
        <v>3</v>
      </c>
      <c r="C239">
        <v>47</v>
      </c>
      <c r="D239">
        <v>18113</v>
      </c>
      <c r="E239">
        <v>3</v>
      </c>
      <c r="F239">
        <v>75</v>
      </c>
      <c r="G239">
        <v>170</v>
      </c>
      <c r="H239">
        <v>71148</v>
      </c>
      <c r="I239">
        <v>71318</v>
      </c>
      <c r="J239">
        <v>15572</v>
      </c>
      <c r="K239">
        <v>1035817</v>
      </c>
      <c r="L239">
        <v>112711</v>
      </c>
      <c r="M239" t="str">
        <f t="shared" si="3"/>
        <v>47-18113-3-75</v>
      </c>
    </row>
    <row r="240" spans="1:13" x14ac:dyDescent="0.3">
      <c r="A240" s="5">
        <v>42415.243460648147</v>
      </c>
      <c r="B240">
        <v>3</v>
      </c>
      <c r="C240">
        <v>47</v>
      </c>
      <c r="D240">
        <v>18113</v>
      </c>
      <c r="E240">
        <v>3</v>
      </c>
      <c r="F240">
        <v>75</v>
      </c>
      <c r="G240">
        <v>169</v>
      </c>
      <c r="H240">
        <v>71327</v>
      </c>
      <c r="I240">
        <v>71496</v>
      </c>
      <c r="J240">
        <v>15734</v>
      </c>
      <c r="K240">
        <v>1036418</v>
      </c>
      <c r="L240">
        <v>112711</v>
      </c>
      <c r="M240" t="str">
        <f t="shared" si="3"/>
        <v>47-18113-3-75</v>
      </c>
    </row>
    <row r="241" spans="1:13" x14ac:dyDescent="0.3">
      <c r="A241" s="5">
        <v>42415.244305555556</v>
      </c>
      <c r="B241">
        <v>3</v>
      </c>
      <c r="C241">
        <v>47</v>
      </c>
      <c r="D241">
        <v>18113</v>
      </c>
      <c r="E241">
        <v>3</v>
      </c>
      <c r="F241">
        <v>75</v>
      </c>
      <c r="G241">
        <v>170</v>
      </c>
      <c r="H241">
        <v>71275</v>
      </c>
      <c r="I241">
        <v>71445</v>
      </c>
      <c r="J241">
        <v>15518</v>
      </c>
      <c r="K241">
        <v>1036242</v>
      </c>
      <c r="L241">
        <v>112711</v>
      </c>
      <c r="M241" t="str">
        <f t="shared" si="3"/>
        <v>47-18113-3-75</v>
      </c>
    </row>
    <row r="242" spans="1:13" x14ac:dyDescent="0.3">
      <c r="A242" s="5">
        <v>42415.245138888888</v>
      </c>
      <c r="B242">
        <v>3</v>
      </c>
      <c r="C242">
        <v>47</v>
      </c>
      <c r="D242">
        <v>37067</v>
      </c>
      <c r="E242">
        <v>3</v>
      </c>
      <c r="F242">
        <v>100</v>
      </c>
      <c r="G242">
        <v>171</v>
      </c>
      <c r="H242">
        <v>144017</v>
      </c>
      <c r="I242">
        <v>144188</v>
      </c>
      <c r="J242">
        <v>27881</v>
      </c>
      <c r="K242">
        <v>2230140</v>
      </c>
      <c r="L242">
        <v>212627</v>
      </c>
      <c r="M242" t="str">
        <f t="shared" si="3"/>
        <v>47-37067-3-100</v>
      </c>
    </row>
    <row r="243" spans="1:13" x14ac:dyDescent="0.3">
      <c r="A243" s="5">
        <v>42415.246828703705</v>
      </c>
      <c r="B243">
        <v>3</v>
      </c>
      <c r="C243">
        <v>47</v>
      </c>
      <c r="D243">
        <v>37067</v>
      </c>
      <c r="E243">
        <v>3</v>
      </c>
      <c r="F243">
        <v>100</v>
      </c>
      <c r="G243">
        <v>170</v>
      </c>
      <c r="H243">
        <v>143443</v>
      </c>
      <c r="I243">
        <v>143613</v>
      </c>
      <c r="J243">
        <v>28109</v>
      </c>
      <c r="K243">
        <v>2231082</v>
      </c>
      <c r="L243">
        <v>212627</v>
      </c>
      <c r="M243" t="str">
        <f t="shared" si="3"/>
        <v>47-37067-3-100</v>
      </c>
    </row>
    <row r="244" spans="1:13" x14ac:dyDescent="0.3">
      <c r="A244" s="5">
        <v>42415.248506944445</v>
      </c>
      <c r="B244">
        <v>3</v>
      </c>
      <c r="C244">
        <v>47</v>
      </c>
      <c r="D244">
        <v>37067</v>
      </c>
      <c r="E244">
        <v>3</v>
      </c>
      <c r="F244">
        <v>100</v>
      </c>
      <c r="G244">
        <v>170</v>
      </c>
      <c r="H244">
        <v>142940</v>
      </c>
      <c r="I244">
        <v>143110</v>
      </c>
      <c r="J244">
        <v>27683</v>
      </c>
      <c r="K244">
        <v>2231219</v>
      </c>
      <c r="L244">
        <v>212627</v>
      </c>
      <c r="M244" t="str">
        <f t="shared" si="3"/>
        <v>47-37067-3-100</v>
      </c>
    </row>
    <row r="245" spans="1:13" x14ac:dyDescent="0.3">
      <c r="A245" s="5">
        <v>42415.250173611108</v>
      </c>
      <c r="B245">
        <v>3</v>
      </c>
      <c r="C245">
        <v>47</v>
      </c>
      <c r="D245">
        <v>54254</v>
      </c>
      <c r="E245">
        <v>3</v>
      </c>
      <c r="F245">
        <v>150</v>
      </c>
      <c r="G245">
        <v>171</v>
      </c>
      <c r="H245">
        <v>217525</v>
      </c>
      <c r="I245">
        <v>217696</v>
      </c>
      <c r="J245">
        <v>38273</v>
      </c>
      <c r="K245">
        <v>3339825</v>
      </c>
      <c r="L245">
        <v>289688</v>
      </c>
      <c r="M245" t="str">
        <f t="shared" si="3"/>
        <v>47-54254-3-150</v>
      </c>
    </row>
    <row r="246" spans="1:13" x14ac:dyDescent="0.3">
      <c r="A246" s="5">
        <v>42415.252708333333</v>
      </c>
      <c r="B246">
        <v>3</v>
      </c>
      <c r="C246">
        <v>47</v>
      </c>
      <c r="D246">
        <v>54254</v>
      </c>
      <c r="E246">
        <v>3</v>
      </c>
      <c r="F246">
        <v>150</v>
      </c>
      <c r="G246">
        <v>170</v>
      </c>
      <c r="H246">
        <v>215165</v>
      </c>
      <c r="I246">
        <v>215335</v>
      </c>
      <c r="J246">
        <v>37931</v>
      </c>
      <c r="K246">
        <v>3340530</v>
      </c>
      <c r="L246">
        <v>289688</v>
      </c>
      <c r="M246" t="str">
        <f t="shared" si="3"/>
        <v>47-54254-3-150</v>
      </c>
    </row>
    <row r="247" spans="1:13" x14ac:dyDescent="0.3">
      <c r="A247" s="5">
        <v>42415.255208333336</v>
      </c>
      <c r="B247">
        <v>3</v>
      </c>
      <c r="C247">
        <v>47</v>
      </c>
      <c r="D247">
        <v>54254</v>
      </c>
      <c r="E247">
        <v>3</v>
      </c>
      <c r="F247">
        <v>150</v>
      </c>
      <c r="G247">
        <v>171</v>
      </c>
      <c r="H247">
        <v>215120</v>
      </c>
      <c r="I247">
        <v>215291</v>
      </c>
      <c r="J247">
        <v>37636</v>
      </c>
      <c r="K247">
        <v>3340601</v>
      </c>
      <c r="L247">
        <v>289688</v>
      </c>
      <c r="M247" t="str">
        <f t="shared" si="3"/>
        <v>47-54254-3-150</v>
      </c>
    </row>
    <row r="248" spans="1:13" x14ac:dyDescent="0.3">
      <c r="A248" s="5">
        <v>42415.257719907408</v>
      </c>
      <c r="B248">
        <v>3</v>
      </c>
      <c r="C248">
        <v>47</v>
      </c>
      <c r="D248">
        <v>63648</v>
      </c>
      <c r="E248">
        <v>3</v>
      </c>
      <c r="F248">
        <v>200</v>
      </c>
      <c r="G248">
        <v>171</v>
      </c>
      <c r="H248">
        <v>257579</v>
      </c>
      <c r="I248">
        <v>257750</v>
      </c>
      <c r="J248">
        <v>43491</v>
      </c>
      <c r="K248">
        <v>4030385</v>
      </c>
      <c r="L248">
        <v>328997</v>
      </c>
      <c r="M248" t="str">
        <f t="shared" si="3"/>
        <v>47-63648-3-200</v>
      </c>
    </row>
    <row r="249" spans="1:13" x14ac:dyDescent="0.3">
      <c r="A249" s="5">
        <v>42415.260717592595</v>
      </c>
      <c r="B249">
        <v>3</v>
      </c>
      <c r="C249">
        <v>47</v>
      </c>
      <c r="D249">
        <v>63648</v>
      </c>
      <c r="E249">
        <v>3</v>
      </c>
      <c r="F249">
        <v>200</v>
      </c>
      <c r="G249">
        <v>171</v>
      </c>
      <c r="H249">
        <v>257158</v>
      </c>
      <c r="I249">
        <v>257329</v>
      </c>
      <c r="J249">
        <v>43614</v>
      </c>
      <c r="K249">
        <v>4030937</v>
      </c>
      <c r="L249">
        <v>328997</v>
      </c>
      <c r="M249" t="str">
        <f t="shared" si="3"/>
        <v>47-63648-3-200</v>
      </c>
    </row>
    <row r="250" spans="1:13" x14ac:dyDescent="0.3">
      <c r="A250" s="5">
        <v>42415.263703703706</v>
      </c>
      <c r="B250">
        <v>3</v>
      </c>
      <c r="C250">
        <v>47</v>
      </c>
      <c r="D250">
        <v>63648</v>
      </c>
      <c r="E250">
        <v>3</v>
      </c>
      <c r="F250">
        <v>200</v>
      </c>
      <c r="G250">
        <v>169</v>
      </c>
      <c r="H250">
        <v>257620</v>
      </c>
      <c r="I250">
        <v>257789</v>
      </c>
      <c r="J250">
        <v>43650</v>
      </c>
      <c r="K250">
        <v>4030681</v>
      </c>
      <c r="L250">
        <v>328997</v>
      </c>
      <c r="M250" t="str">
        <f t="shared" si="3"/>
        <v>47-63648-3-200</v>
      </c>
    </row>
    <row r="251" spans="1:13" x14ac:dyDescent="0.3">
      <c r="A251" s="5">
        <v>42415.266701388886</v>
      </c>
      <c r="B251">
        <v>3</v>
      </c>
      <c r="C251">
        <v>47</v>
      </c>
      <c r="D251">
        <v>86383</v>
      </c>
      <c r="E251">
        <v>3</v>
      </c>
      <c r="F251">
        <v>500</v>
      </c>
      <c r="G251">
        <v>169</v>
      </c>
      <c r="H251">
        <v>388782</v>
      </c>
      <c r="I251">
        <v>388951</v>
      </c>
      <c r="J251">
        <v>59027</v>
      </c>
      <c r="K251">
        <v>5707088</v>
      </c>
      <c r="L251">
        <v>440703</v>
      </c>
      <c r="M251" t="str">
        <f t="shared" si="3"/>
        <v>47-86383-3-500</v>
      </c>
    </row>
    <row r="252" spans="1:13" x14ac:dyDescent="0.3">
      <c r="A252" s="5">
        <v>42415.271215277775</v>
      </c>
      <c r="B252">
        <v>3</v>
      </c>
      <c r="C252">
        <v>47</v>
      </c>
      <c r="D252">
        <v>86383</v>
      </c>
      <c r="E252">
        <v>3</v>
      </c>
      <c r="F252">
        <v>500</v>
      </c>
      <c r="G252">
        <v>170</v>
      </c>
      <c r="H252">
        <v>388689</v>
      </c>
      <c r="I252">
        <v>388859</v>
      </c>
      <c r="J252">
        <v>58624</v>
      </c>
      <c r="K252">
        <v>5707245</v>
      </c>
      <c r="L252">
        <v>440704</v>
      </c>
      <c r="M252" t="str">
        <f t="shared" si="3"/>
        <v>47-86383-3-500</v>
      </c>
    </row>
    <row r="253" spans="1:13" x14ac:dyDescent="0.3">
      <c r="A253" s="5">
        <v>42415.275729166664</v>
      </c>
      <c r="B253">
        <v>3</v>
      </c>
      <c r="C253">
        <v>47</v>
      </c>
      <c r="D253">
        <v>86383</v>
      </c>
      <c r="E253">
        <v>3</v>
      </c>
      <c r="F253">
        <v>500</v>
      </c>
      <c r="G253">
        <v>169</v>
      </c>
      <c r="H253">
        <v>388854</v>
      </c>
      <c r="I253">
        <v>389023</v>
      </c>
      <c r="J253">
        <v>58892</v>
      </c>
      <c r="K253">
        <v>5707518</v>
      </c>
      <c r="L253">
        <v>440704</v>
      </c>
      <c r="M253" t="str">
        <f t="shared" si="3"/>
        <v>47-86383-3-500</v>
      </c>
    </row>
    <row r="254" spans="1:13" x14ac:dyDescent="0.3">
      <c r="A254" s="5">
        <v>42415.280243055553</v>
      </c>
      <c r="B254">
        <v>3</v>
      </c>
      <c r="C254">
        <v>128</v>
      </c>
      <c r="D254">
        <v>397</v>
      </c>
      <c r="E254">
        <v>2</v>
      </c>
      <c r="F254">
        <v>25</v>
      </c>
      <c r="G254">
        <v>170</v>
      </c>
      <c r="H254">
        <v>4633</v>
      </c>
      <c r="I254">
        <v>4803</v>
      </c>
      <c r="J254">
        <v>3699</v>
      </c>
      <c r="K254">
        <v>27785</v>
      </c>
      <c r="L254">
        <v>8718</v>
      </c>
      <c r="M254" t="str">
        <f t="shared" si="3"/>
        <v>128-397-2-25</v>
      </c>
    </row>
    <row r="255" spans="1:13" x14ac:dyDescent="0.3">
      <c r="A255" s="5">
        <v>42415.280312499999</v>
      </c>
      <c r="B255">
        <v>3</v>
      </c>
      <c r="C255">
        <v>128</v>
      </c>
      <c r="D255">
        <v>397</v>
      </c>
      <c r="E255">
        <v>2</v>
      </c>
      <c r="F255">
        <v>25</v>
      </c>
      <c r="G255">
        <v>170</v>
      </c>
      <c r="H255">
        <v>4651</v>
      </c>
      <c r="I255">
        <v>4821</v>
      </c>
      <c r="J255">
        <v>3695</v>
      </c>
      <c r="K255">
        <v>24243</v>
      </c>
      <c r="L255">
        <v>8718</v>
      </c>
      <c r="M255" t="str">
        <f t="shared" si="3"/>
        <v>128-397-2-25</v>
      </c>
    </row>
    <row r="256" spans="1:13" x14ac:dyDescent="0.3">
      <c r="A256" s="5">
        <v>42415.280381944445</v>
      </c>
      <c r="B256">
        <v>3</v>
      </c>
      <c r="C256">
        <v>128</v>
      </c>
      <c r="D256">
        <v>397</v>
      </c>
      <c r="E256">
        <v>2</v>
      </c>
      <c r="F256">
        <v>25</v>
      </c>
      <c r="G256">
        <v>172</v>
      </c>
      <c r="H256">
        <v>4722</v>
      </c>
      <c r="I256">
        <v>4894</v>
      </c>
      <c r="J256">
        <v>3751</v>
      </c>
      <c r="K256">
        <v>24227</v>
      </c>
      <c r="L256">
        <v>8718</v>
      </c>
      <c r="M256" t="str">
        <f t="shared" si="3"/>
        <v>128-397-2-25</v>
      </c>
    </row>
    <row r="257" spans="1:13" x14ac:dyDescent="0.3">
      <c r="A257" s="5">
        <v>42415.280451388891</v>
      </c>
      <c r="B257">
        <v>3</v>
      </c>
      <c r="C257">
        <v>128</v>
      </c>
      <c r="D257">
        <v>1247</v>
      </c>
      <c r="E257">
        <v>2</v>
      </c>
      <c r="F257">
        <v>50</v>
      </c>
      <c r="G257">
        <v>172</v>
      </c>
      <c r="H257">
        <v>8202</v>
      </c>
      <c r="I257">
        <v>8374</v>
      </c>
      <c r="J257">
        <v>4379</v>
      </c>
      <c r="K257">
        <v>67234</v>
      </c>
      <c r="L257">
        <v>10983</v>
      </c>
      <c r="M257" t="str">
        <f t="shared" si="3"/>
        <v>128-1247-2-50</v>
      </c>
    </row>
    <row r="258" spans="1:13" x14ac:dyDescent="0.3">
      <c r="A258" s="5">
        <v>42415.28056712963</v>
      </c>
      <c r="B258">
        <v>3</v>
      </c>
      <c r="C258">
        <v>128</v>
      </c>
      <c r="D258">
        <v>1247</v>
      </c>
      <c r="E258">
        <v>2</v>
      </c>
      <c r="F258">
        <v>50</v>
      </c>
      <c r="G258">
        <v>170</v>
      </c>
      <c r="H258">
        <v>8252</v>
      </c>
      <c r="I258">
        <v>8422</v>
      </c>
      <c r="J258">
        <v>4413</v>
      </c>
      <c r="K258">
        <v>67243</v>
      </c>
      <c r="L258">
        <v>10983</v>
      </c>
      <c r="M258" t="str">
        <f t="shared" si="3"/>
        <v>128-1247-2-50</v>
      </c>
    </row>
    <row r="259" spans="1:13" x14ac:dyDescent="0.3">
      <c r="A259" s="5">
        <v>42415.280671296299</v>
      </c>
      <c r="B259">
        <v>3</v>
      </c>
      <c r="C259">
        <v>128</v>
      </c>
      <c r="D259">
        <v>1247</v>
      </c>
      <c r="E259">
        <v>2</v>
      </c>
      <c r="F259">
        <v>50</v>
      </c>
      <c r="G259">
        <v>170</v>
      </c>
      <c r="H259">
        <v>8052</v>
      </c>
      <c r="I259">
        <v>8222</v>
      </c>
      <c r="J259">
        <v>4430</v>
      </c>
      <c r="K259">
        <v>67232</v>
      </c>
      <c r="L259">
        <v>10983</v>
      </c>
      <c r="M259" t="str">
        <f t="shared" ref="M259:M322" si="4">CONCATENATE(C259,"-",D259,"-",E259,"-",F259)</f>
        <v>128-1247-2-50</v>
      </c>
    </row>
    <row r="260" spans="1:13" x14ac:dyDescent="0.3">
      <c r="A260" s="5">
        <v>42415.280787037038</v>
      </c>
      <c r="B260">
        <v>3</v>
      </c>
      <c r="C260">
        <v>128</v>
      </c>
      <c r="D260">
        <v>2437</v>
      </c>
      <c r="E260">
        <v>2</v>
      </c>
      <c r="F260">
        <v>75</v>
      </c>
      <c r="G260">
        <v>170</v>
      </c>
      <c r="H260">
        <v>11832</v>
      </c>
      <c r="I260">
        <v>12002</v>
      </c>
      <c r="J260">
        <v>4993</v>
      </c>
      <c r="K260">
        <v>129958</v>
      </c>
      <c r="L260">
        <v>14220</v>
      </c>
      <c r="M260" t="str">
        <f t="shared" si="4"/>
        <v>128-2437-2-75</v>
      </c>
    </row>
    <row r="261" spans="1:13" x14ac:dyDescent="0.3">
      <c r="A261" s="5">
        <v>42415.2809375</v>
      </c>
      <c r="B261">
        <v>3</v>
      </c>
      <c r="C261">
        <v>128</v>
      </c>
      <c r="D261">
        <v>2437</v>
      </c>
      <c r="E261">
        <v>2</v>
      </c>
      <c r="F261">
        <v>75</v>
      </c>
      <c r="G261">
        <v>170</v>
      </c>
      <c r="H261">
        <v>11865</v>
      </c>
      <c r="I261">
        <v>12035</v>
      </c>
      <c r="J261">
        <v>5104</v>
      </c>
      <c r="K261">
        <v>130065</v>
      </c>
      <c r="L261">
        <v>14220</v>
      </c>
      <c r="M261" t="str">
        <f t="shared" si="4"/>
        <v>128-2437-2-75</v>
      </c>
    </row>
    <row r="262" spans="1:13" x14ac:dyDescent="0.3">
      <c r="A262" s="5">
        <v>42415.281087962961</v>
      </c>
      <c r="B262">
        <v>3</v>
      </c>
      <c r="C262">
        <v>128</v>
      </c>
      <c r="D262">
        <v>2437</v>
      </c>
      <c r="E262">
        <v>2</v>
      </c>
      <c r="F262">
        <v>75</v>
      </c>
      <c r="G262">
        <v>169</v>
      </c>
      <c r="H262">
        <v>11878</v>
      </c>
      <c r="I262">
        <v>12047</v>
      </c>
      <c r="J262">
        <v>5030</v>
      </c>
      <c r="K262">
        <v>130063</v>
      </c>
      <c r="L262">
        <v>14220</v>
      </c>
      <c r="M262" t="str">
        <f t="shared" si="4"/>
        <v>128-2437-2-75</v>
      </c>
    </row>
    <row r="263" spans="1:13" x14ac:dyDescent="0.3">
      <c r="A263" s="5">
        <v>42415.281238425923</v>
      </c>
      <c r="B263">
        <v>3</v>
      </c>
      <c r="C263">
        <v>128</v>
      </c>
      <c r="D263">
        <v>3664</v>
      </c>
      <c r="E263">
        <v>2</v>
      </c>
      <c r="F263">
        <v>100</v>
      </c>
      <c r="G263">
        <v>175</v>
      </c>
      <c r="H263">
        <v>16108</v>
      </c>
      <c r="I263">
        <v>16283</v>
      </c>
      <c r="J263">
        <v>5784</v>
      </c>
      <c r="K263">
        <v>195243</v>
      </c>
      <c r="L263">
        <v>17572</v>
      </c>
      <c r="M263" t="str">
        <f t="shared" si="4"/>
        <v>128-3664-2-100</v>
      </c>
    </row>
    <row r="264" spans="1:13" x14ac:dyDescent="0.3">
      <c r="A264" s="5">
        <v>42415.281446759262</v>
      </c>
      <c r="B264">
        <v>3</v>
      </c>
      <c r="C264">
        <v>128</v>
      </c>
      <c r="D264">
        <v>3664</v>
      </c>
      <c r="E264">
        <v>2</v>
      </c>
      <c r="F264">
        <v>100</v>
      </c>
      <c r="G264">
        <v>170</v>
      </c>
      <c r="H264">
        <v>16023</v>
      </c>
      <c r="I264">
        <v>16193</v>
      </c>
      <c r="J264">
        <v>5602</v>
      </c>
      <c r="K264">
        <v>195295</v>
      </c>
      <c r="L264">
        <v>17572</v>
      </c>
      <c r="M264" t="str">
        <f t="shared" si="4"/>
        <v>128-3664-2-100</v>
      </c>
    </row>
    <row r="265" spans="1:13" x14ac:dyDescent="0.3">
      <c r="A265" s="5">
        <v>42415.281643518516</v>
      </c>
      <c r="B265">
        <v>3</v>
      </c>
      <c r="C265">
        <v>128</v>
      </c>
      <c r="D265">
        <v>3664</v>
      </c>
      <c r="E265">
        <v>2</v>
      </c>
      <c r="F265">
        <v>100</v>
      </c>
      <c r="G265">
        <v>170</v>
      </c>
      <c r="H265">
        <v>16617</v>
      </c>
      <c r="I265">
        <v>16787</v>
      </c>
      <c r="J265">
        <v>5582</v>
      </c>
      <c r="K265">
        <v>195367</v>
      </c>
      <c r="L265">
        <v>17572</v>
      </c>
      <c r="M265" t="str">
        <f t="shared" si="4"/>
        <v>128-3664-2-100</v>
      </c>
    </row>
    <row r="266" spans="1:13" x14ac:dyDescent="0.3">
      <c r="A266" s="5">
        <v>42415.281851851854</v>
      </c>
      <c r="B266">
        <v>3</v>
      </c>
      <c r="C266">
        <v>128</v>
      </c>
      <c r="D266">
        <v>5301</v>
      </c>
      <c r="E266">
        <v>2</v>
      </c>
      <c r="F266">
        <v>150</v>
      </c>
      <c r="G266">
        <v>170</v>
      </c>
      <c r="H266">
        <v>20585</v>
      </c>
      <c r="I266">
        <v>20755</v>
      </c>
      <c r="J266">
        <v>6412</v>
      </c>
      <c r="K266">
        <v>283180</v>
      </c>
      <c r="L266">
        <v>22065</v>
      </c>
      <c r="M266" t="str">
        <f t="shared" si="4"/>
        <v>128-5301-2-150</v>
      </c>
    </row>
    <row r="267" spans="1:13" x14ac:dyDescent="0.3">
      <c r="A267" s="5">
        <v>42415.282106481478</v>
      </c>
      <c r="B267">
        <v>3</v>
      </c>
      <c r="C267">
        <v>128</v>
      </c>
      <c r="D267">
        <v>5301</v>
      </c>
      <c r="E267">
        <v>2</v>
      </c>
      <c r="F267">
        <v>150</v>
      </c>
      <c r="G267">
        <v>171</v>
      </c>
      <c r="H267">
        <v>27167</v>
      </c>
      <c r="I267">
        <v>27338</v>
      </c>
      <c r="J267">
        <v>6411</v>
      </c>
      <c r="K267">
        <v>283292</v>
      </c>
      <c r="L267">
        <v>22065</v>
      </c>
      <c r="M267" t="str">
        <f t="shared" si="4"/>
        <v>128-5301-2-150</v>
      </c>
    </row>
    <row r="268" spans="1:13" x14ac:dyDescent="0.3">
      <c r="A268" s="5">
        <v>42415.282430555555</v>
      </c>
      <c r="B268">
        <v>3</v>
      </c>
      <c r="C268">
        <v>128</v>
      </c>
      <c r="D268">
        <v>5301</v>
      </c>
      <c r="E268">
        <v>2</v>
      </c>
      <c r="F268">
        <v>150</v>
      </c>
      <c r="G268">
        <v>170</v>
      </c>
      <c r="H268">
        <v>21267</v>
      </c>
      <c r="I268">
        <v>21437</v>
      </c>
      <c r="J268">
        <v>6382</v>
      </c>
      <c r="K268">
        <v>283273</v>
      </c>
      <c r="L268">
        <v>22065</v>
      </c>
      <c r="M268" t="str">
        <f t="shared" si="4"/>
        <v>128-5301-2-150</v>
      </c>
    </row>
    <row r="269" spans="1:13" x14ac:dyDescent="0.3">
      <c r="A269" s="5">
        <v>42415.282696759263</v>
      </c>
      <c r="B269">
        <v>3</v>
      </c>
      <c r="C269">
        <v>128</v>
      </c>
      <c r="D269">
        <v>6228</v>
      </c>
      <c r="E269">
        <v>2</v>
      </c>
      <c r="F269">
        <v>200</v>
      </c>
      <c r="G269">
        <v>172</v>
      </c>
      <c r="H269">
        <v>30424</v>
      </c>
      <c r="I269">
        <v>30596</v>
      </c>
      <c r="J269">
        <v>6790</v>
      </c>
      <c r="K269">
        <v>334925</v>
      </c>
      <c r="L269">
        <v>24655</v>
      </c>
      <c r="M269" t="str">
        <f t="shared" si="4"/>
        <v>128-6228-2-200</v>
      </c>
    </row>
    <row r="270" spans="1:13" x14ac:dyDescent="0.3">
      <c r="A270" s="5">
        <v>42415.283067129632</v>
      </c>
      <c r="B270">
        <v>3</v>
      </c>
      <c r="C270">
        <v>128</v>
      </c>
      <c r="D270">
        <v>6228</v>
      </c>
      <c r="E270">
        <v>2</v>
      </c>
      <c r="F270">
        <v>200</v>
      </c>
      <c r="G270">
        <v>171</v>
      </c>
      <c r="H270">
        <v>24153</v>
      </c>
      <c r="I270">
        <v>24324</v>
      </c>
      <c r="J270">
        <v>6769</v>
      </c>
      <c r="K270">
        <v>334839</v>
      </c>
      <c r="L270">
        <v>24655</v>
      </c>
      <c r="M270" t="str">
        <f t="shared" si="4"/>
        <v>128-6228-2-200</v>
      </c>
    </row>
    <row r="271" spans="1:13" x14ac:dyDescent="0.3">
      <c r="A271" s="5">
        <v>42415.283356481479</v>
      </c>
      <c r="B271">
        <v>3</v>
      </c>
      <c r="C271">
        <v>128</v>
      </c>
      <c r="D271">
        <v>6228</v>
      </c>
      <c r="E271">
        <v>2</v>
      </c>
      <c r="F271">
        <v>200</v>
      </c>
      <c r="G271">
        <v>170</v>
      </c>
      <c r="H271">
        <v>25555</v>
      </c>
      <c r="I271">
        <v>25725</v>
      </c>
      <c r="J271">
        <v>6850</v>
      </c>
      <c r="K271">
        <v>334869</v>
      </c>
      <c r="L271">
        <v>24655</v>
      </c>
      <c r="M271" t="str">
        <f t="shared" si="4"/>
        <v>128-6228-2-200</v>
      </c>
    </row>
    <row r="272" spans="1:13" x14ac:dyDescent="0.3">
      <c r="A272" s="5">
        <v>42415.283668981479</v>
      </c>
      <c r="B272">
        <v>3</v>
      </c>
      <c r="C272">
        <v>128</v>
      </c>
      <c r="D272">
        <v>6662</v>
      </c>
      <c r="E272">
        <v>2</v>
      </c>
      <c r="F272">
        <v>500</v>
      </c>
      <c r="G272">
        <v>169</v>
      </c>
      <c r="H272">
        <v>29409</v>
      </c>
      <c r="I272">
        <v>29578</v>
      </c>
      <c r="J272">
        <v>6978</v>
      </c>
      <c r="K272">
        <v>358690</v>
      </c>
      <c r="L272">
        <v>25858</v>
      </c>
      <c r="M272" t="str">
        <f t="shared" si="4"/>
        <v>128-6662-2-500</v>
      </c>
    </row>
    <row r="273" spans="1:13" x14ac:dyDescent="0.3">
      <c r="A273" s="5">
        <v>42415.28402777778</v>
      </c>
      <c r="B273">
        <v>3</v>
      </c>
      <c r="C273">
        <v>128</v>
      </c>
      <c r="D273">
        <v>6662</v>
      </c>
      <c r="E273">
        <v>2</v>
      </c>
      <c r="F273">
        <v>500</v>
      </c>
      <c r="G273">
        <v>170</v>
      </c>
      <c r="H273">
        <v>26461</v>
      </c>
      <c r="I273">
        <v>26631</v>
      </c>
      <c r="J273">
        <v>6952</v>
      </c>
      <c r="K273">
        <v>358718</v>
      </c>
      <c r="L273">
        <v>25858</v>
      </c>
      <c r="M273" t="str">
        <f t="shared" si="4"/>
        <v>128-6662-2-500</v>
      </c>
    </row>
    <row r="274" spans="1:13" x14ac:dyDescent="0.3">
      <c r="A274" s="5">
        <v>42415.28434027778</v>
      </c>
      <c r="B274">
        <v>3</v>
      </c>
      <c r="C274">
        <v>128</v>
      </c>
      <c r="D274">
        <v>6662</v>
      </c>
      <c r="E274">
        <v>2</v>
      </c>
      <c r="F274">
        <v>500</v>
      </c>
      <c r="G274">
        <v>169</v>
      </c>
      <c r="H274">
        <v>26978</v>
      </c>
      <c r="I274">
        <v>27147</v>
      </c>
      <c r="J274">
        <v>7005</v>
      </c>
      <c r="K274">
        <v>358697</v>
      </c>
      <c r="L274">
        <v>25858</v>
      </c>
      <c r="M274" t="str">
        <f t="shared" si="4"/>
        <v>128-6662-2-500</v>
      </c>
    </row>
    <row r="275" spans="1:13" x14ac:dyDescent="0.3">
      <c r="A275" s="5">
        <v>42415.284675925926</v>
      </c>
      <c r="B275">
        <v>3</v>
      </c>
      <c r="C275">
        <v>128</v>
      </c>
      <c r="D275">
        <v>935</v>
      </c>
      <c r="E275">
        <v>3</v>
      </c>
      <c r="F275">
        <v>25</v>
      </c>
      <c r="G275">
        <v>169</v>
      </c>
      <c r="H275">
        <v>7848</v>
      </c>
      <c r="I275">
        <v>8017</v>
      </c>
      <c r="J275">
        <v>5301</v>
      </c>
      <c r="K275">
        <v>60096</v>
      </c>
      <c r="L275">
        <v>26557</v>
      </c>
      <c r="M275" t="str">
        <f t="shared" si="4"/>
        <v>128-935-3-25</v>
      </c>
    </row>
    <row r="276" spans="1:13" x14ac:dyDescent="0.3">
      <c r="A276" s="5">
        <v>42415.284780092596</v>
      </c>
      <c r="B276">
        <v>3</v>
      </c>
      <c r="C276">
        <v>128</v>
      </c>
      <c r="D276">
        <v>935</v>
      </c>
      <c r="E276">
        <v>3</v>
      </c>
      <c r="F276">
        <v>25</v>
      </c>
      <c r="G276">
        <v>172</v>
      </c>
      <c r="H276">
        <v>8005</v>
      </c>
      <c r="I276">
        <v>8177</v>
      </c>
      <c r="J276">
        <v>5481</v>
      </c>
      <c r="K276">
        <v>59841</v>
      </c>
      <c r="L276">
        <v>26557</v>
      </c>
      <c r="M276" t="str">
        <f t="shared" si="4"/>
        <v>128-935-3-25</v>
      </c>
    </row>
    <row r="277" spans="1:13" x14ac:dyDescent="0.3">
      <c r="A277" s="5">
        <v>42415.284895833334</v>
      </c>
      <c r="B277">
        <v>3</v>
      </c>
      <c r="C277">
        <v>128</v>
      </c>
      <c r="D277">
        <v>935</v>
      </c>
      <c r="E277">
        <v>3</v>
      </c>
      <c r="F277">
        <v>25</v>
      </c>
      <c r="G277">
        <v>170</v>
      </c>
      <c r="H277">
        <v>7923</v>
      </c>
      <c r="I277">
        <v>8093</v>
      </c>
      <c r="J277">
        <v>5359</v>
      </c>
      <c r="K277">
        <v>59792</v>
      </c>
      <c r="L277">
        <v>26557</v>
      </c>
      <c r="M277" t="str">
        <f t="shared" si="4"/>
        <v>128-935-3-25</v>
      </c>
    </row>
    <row r="278" spans="1:13" x14ac:dyDescent="0.3">
      <c r="A278" s="5">
        <v>42415.285000000003</v>
      </c>
      <c r="B278">
        <v>3</v>
      </c>
      <c r="C278">
        <v>128</v>
      </c>
      <c r="D278">
        <v>10804</v>
      </c>
      <c r="E278">
        <v>3</v>
      </c>
      <c r="F278">
        <v>50</v>
      </c>
      <c r="G278">
        <v>169</v>
      </c>
      <c r="H278">
        <v>45647</v>
      </c>
      <c r="I278">
        <v>45816</v>
      </c>
      <c r="J278">
        <v>13059</v>
      </c>
      <c r="K278">
        <v>603762</v>
      </c>
      <c r="L278">
        <v>105620</v>
      </c>
      <c r="M278" t="str">
        <f t="shared" si="4"/>
        <v>128-10804-3-50</v>
      </c>
    </row>
    <row r="279" spans="1:13" x14ac:dyDescent="0.3">
      <c r="A279" s="5">
        <v>42415.285543981481</v>
      </c>
      <c r="B279">
        <v>3</v>
      </c>
      <c r="C279">
        <v>128</v>
      </c>
      <c r="D279">
        <v>10804</v>
      </c>
      <c r="E279">
        <v>3</v>
      </c>
      <c r="F279">
        <v>50</v>
      </c>
      <c r="G279">
        <v>170</v>
      </c>
      <c r="H279">
        <v>46855</v>
      </c>
      <c r="I279">
        <v>47025</v>
      </c>
      <c r="J279">
        <v>13245</v>
      </c>
      <c r="K279">
        <v>604030</v>
      </c>
      <c r="L279">
        <v>105619</v>
      </c>
      <c r="M279" t="str">
        <f t="shared" si="4"/>
        <v>128-10804-3-50</v>
      </c>
    </row>
    <row r="280" spans="1:13" x14ac:dyDescent="0.3">
      <c r="A280" s="5">
        <v>42415.286099537036</v>
      </c>
      <c r="B280">
        <v>3</v>
      </c>
      <c r="C280">
        <v>128</v>
      </c>
      <c r="D280">
        <v>10804</v>
      </c>
      <c r="E280">
        <v>3</v>
      </c>
      <c r="F280">
        <v>50</v>
      </c>
      <c r="G280">
        <v>174</v>
      </c>
      <c r="H280">
        <v>45741</v>
      </c>
      <c r="I280">
        <v>45915</v>
      </c>
      <c r="J280">
        <v>13173</v>
      </c>
      <c r="K280">
        <v>604002</v>
      </c>
      <c r="L280">
        <v>105620</v>
      </c>
      <c r="M280" t="str">
        <f t="shared" si="4"/>
        <v>128-10804-3-50</v>
      </c>
    </row>
    <row r="281" spans="1:13" x14ac:dyDescent="0.3">
      <c r="A281" s="5">
        <v>42415.286643518521</v>
      </c>
      <c r="B281">
        <v>3</v>
      </c>
      <c r="C281">
        <v>128</v>
      </c>
      <c r="D281">
        <v>35543</v>
      </c>
      <c r="E281">
        <v>3</v>
      </c>
      <c r="F281">
        <v>75</v>
      </c>
      <c r="G281">
        <v>170</v>
      </c>
      <c r="H281">
        <v>143949</v>
      </c>
      <c r="I281">
        <v>144119</v>
      </c>
      <c r="J281">
        <v>29903</v>
      </c>
      <c r="K281">
        <v>2115169</v>
      </c>
      <c r="L281">
        <v>252598</v>
      </c>
      <c r="M281" t="str">
        <f t="shared" si="4"/>
        <v>128-35543-3-75</v>
      </c>
    </row>
    <row r="282" spans="1:13" x14ac:dyDescent="0.3">
      <c r="A282" s="5">
        <v>42415.288321759261</v>
      </c>
      <c r="B282">
        <v>3</v>
      </c>
      <c r="C282">
        <v>128</v>
      </c>
      <c r="D282">
        <v>35543</v>
      </c>
      <c r="E282">
        <v>3</v>
      </c>
      <c r="F282">
        <v>75</v>
      </c>
      <c r="G282">
        <v>171</v>
      </c>
      <c r="H282">
        <v>144094</v>
      </c>
      <c r="I282">
        <v>144265</v>
      </c>
      <c r="J282">
        <v>29907</v>
      </c>
      <c r="K282">
        <v>2116167</v>
      </c>
      <c r="L282">
        <v>252598</v>
      </c>
      <c r="M282" t="str">
        <f t="shared" si="4"/>
        <v>128-35543-3-75</v>
      </c>
    </row>
    <row r="283" spans="1:13" x14ac:dyDescent="0.3">
      <c r="A283" s="5">
        <v>42415.290011574078</v>
      </c>
      <c r="B283">
        <v>3</v>
      </c>
      <c r="C283">
        <v>128</v>
      </c>
      <c r="D283">
        <v>35543</v>
      </c>
      <c r="E283">
        <v>3</v>
      </c>
      <c r="F283">
        <v>75</v>
      </c>
      <c r="G283">
        <v>170</v>
      </c>
      <c r="H283">
        <v>144022</v>
      </c>
      <c r="I283">
        <v>144192</v>
      </c>
      <c r="J283">
        <v>29799</v>
      </c>
      <c r="K283">
        <v>2115872</v>
      </c>
      <c r="L283">
        <v>252598</v>
      </c>
      <c r="M283" t="str">
        <f t="shared" si="4"/>
        <v>128-35543-3-75</v>
      </c>
    </row>
    <row r="284" spans="1:13" x14ac:dyDescent="0.3">
      <c r="A284" s="5">
        <v>42415.291689814818</v>
      </c>
      <c r="B284">
        <v>3</v>
      </c>
      <c r="C284">
        <v>128</v>
      </c>
      <c r="D284">
        <v>67312</v>
      </c>
      <c r="E284">
        <v>3</v>
      </c>
      <c r="F284">
        <v>100</v>
      </c>
      <c r="G284">
        <v>170</v>
      </c>
      <c r="H284">
        <v>274365</v>
      </c>
      <c r="I284">
        <v>274535</v>
      </c>
      <c r="J284">
        <v>50856</v>
      </c>
      <c r="K284">
        <v>4174347</v>
      </c>
      <c r="L284">
        <v>421053</v>
      </c>
      <c r="M284" t="str">
        <f t="shared" si="4"/>
        <v>128-67312-3-100</v>
      </c>
    </row>
    <row r="285" spans="1:13" x14ac:dyDescent="0.3">
      <c r="A285" s="5">
        <v>42415.29488425926</v>
      </c>
      <c r="B285">
        <v>3</v>
      </c>
      <c r="C285">
        <v>128</v>
      </c>
      <c r="D285">
        <v>67312</v>
      </c>
      <c r="E285">
        <v>3</v>
      </c>
      <c r="F285">
        <v>100</v>
      </c>
      <c r="G285">
        <v>170</v>
      </c>
      <c r="H285">
        <v>274186</v>
      </c>
      <c r="I285">
        <v>274356</v>
      </c>
      <c r="J285">
        <v>50667</v>
      </c>
      <c r="K285">
        <v>4176020</v>
      </c>
      <c r="L285">
        <v>421053</v>
      </c>
      <c r="M285" t="str">
        <f t="shared" si="4"/>
        <v>128-67312-3-100</v>
      </c>
    </row>
    <row r="286" spans="1:13" x14ac:dyDescent="0.3">
      <c r="A286" s="5">
        <v>42415.298067129632</v>
      </c>
      <c r="B286">
        <v>3</v>
      </c>
      <c r="C286">
        <v>128</v>
      </c>
      <c r="D286">
        <v>67312</v>
      </c>
      <c r="E286">
        <v>3</v>
      </c>
      <c r="F286">
        <v>100</v>
      </c>
      <c r="G286">
        <v>170</v>
      </c>
      <c r="H286">
        <v>274645</v>
      </c>
      <c r="I286">
        <v>274815</v>
      </c>
      <c r="J286">
        <v>50568</v>
      </c>
      <c r="K286">
        <v>4175680</v>
      </c>
      <c r="L286">
        <v>421053</v>
      </c>
      <c r="M286" t="str">
        <f t="shared" si="4"/>
        <v>128-67312-3-100</v>
      </c>
    </row>
    <row r="287" spans="1:13" x14ac:dyDescent="0.3">
      <c r="A287" s="5">
        <v>42415.301261574074</v>
      </c>
      <c r="B287">
        <v>3</v>
      </c>
      <c r="C287">
        <v>128</v>
      </c>
      <c r="D287">
        <v>125575</v>
      </c>
      <c r="E287">
        <v>3</v>
      </c>
      <c r="F287">
        <v>150</v>
      </c>
      <c r="G287">
        <v>170</v>
      </c>
      <c r="H287">
        <v>519334</v>
      </c>
      <c r="I287">
        <v>519504</v>
      </c>
      <c r="J287">
        <v>87138</v>
      </c>
      <c r="K287">
        <v>8020485</v>
      </c>
      <c r="L287">
        <v>703218</v>
      </c>
      <c r="M287" t="str">
        <f t="shared" si="4"/>
        <v>128-125575-3-150</v>
      </c>
    </row>
    <row r="288" spans="1:13" x14ac:dyDescent="0.3">
      <c r="A288" s="5">
        <v>42415.307291666664</v>
      </c>
      <c r="B288">
        <v>3</v>
      </c>
      <c r="C288">
        <v>128</v>
      </c>
      <c r="D288">
        <v>125575</v>
      </c>
      <c r="E288">
        <v>3</v>
      </c>
      <c r="F288">
        <v>150</v>
      </c>
      <c r="G288">
        <v>169</v>
      </c>
      <c r="H288">
        <v>517777</v>
      </c>
      <c r="I288">
        <v>517946</v>
      </c>
      <c r="J288">
        <v>88341</v>
      </c>
      <c r="K288">
        <v>8022215</v>
      </c>
      <c r="L288">
        <v>703218</v>
      </c>
      <c r="M288" t="str">
        <f t="shared" si="4"/>
        <v>128-125575-3-150</v>
      </c>
    </row>
    <row r="289" spans="1:13" x14ac:dyDescent="0.3">
      <c r="A289" s="5">
        <v>42415.313298611109</v>
      </c>
      <c r="B289">
        <v>3</v>
      </c>
      <c r="C289">
        <v>128</v>
      </c>
      <c r="D289">
        <v>125575</v>
      </c>
      <c r="E289">
        <v>3</v>
      </c>
      <c r="F289">
        <v>150</v>
      </c>
      <c r="G289">
        <v>170</v>
      </c>
      <c r="H289">
        <v>518858</v>
      </c>
      <c r="I289">
        <v>519028</v>
      </c>
      <c r="J289">
        <v>87766</v>
      </c>
      <c r="K289">
        <v>8022733</v>
      </c>
      <c r="L289">
        <v>703218</v>
      </c>
      <c r="M289" t="str">
        <f t="shared" si="4"/>
        <v>128-125575-3-150</v>
      </c>
    </row>
    <row r="290" spans="1:13" x14ac:dyDescent="0.3">
      <c r="A290" s="5">
        <v>42415.31931712963</v>
      </c>
      <c r="B290">
        <v>3</v>
      </c>
      <c r="C290">
        <v>128</v>
      </c>
      <c r="D290">
        <v>161480</v>
      </c>
      <c r="E290">
        <v>3</v>
      </c>
      <c r="F290">
        <v>200</v>
      </c>
      <c r="G290">
        <v>169</v>
      </c>
      <c r="H290">
        <v>691936</v>
      </c>
      <c r="I290">
        <v>692105</v>
      </c>
      <c r="J290">
        <v>111112</v>
      </c>
      <c r="K290">
        <v>10568615</v>
      </c>
      <c r="L290">
        <v>874418</v>
      </c>
      <c r="M290" t="str">
        <f t="shared" si="4"/>
        <v>128-161480-3-200</v>
      </c>
    </row>
    <row r="291" spans="1:13" x14ac:dyDescent="0.3">
      <c r="A291" s="5">
        <v>42415.327349537038</v>
      </c>
      <c r="B291">
        <v>3</v>
      </c>
      <c r="C291">
        <v>128</v>
      </c>
      <c r="D291">
        <v>161480</v>
      </c>
      <c r="E291">
        <v>3</v>
      </c>
      <c r="F291">
        <v>200</v>
      </c>
      <c r="G291">
        <v>173</v>
      </c>
      <c r="H291">
        <v>694367</v>
      </c>
      <c r="I291">
        <v>694540</v>
      </c>
      <c r="J291">
        <v>111376</v>
      </c>
      <c r="K291">
        <v>10569117</v>
      </c>
      <c r="L291">
        <v>874418</v>
      </c>
      <c r="M291" t="str">
        <f t="shared" si="4"/>
        <v>128-161480-3-200</v>
      </c>
    </row>
    <row r="292" spans="1:13" x14ac:dyDescent="0.3">
      <c r="A292" s="5">
        <v>42415.335393518515</v>
      </c>
      <c r="B292">
        <v>3</v>
      </c>
      <c r="C292">
        <v>128</v>
      </c>
      <c r="D292">
        <v>161480</v>
      </c>
      <c r="E292">
        <v>3</v>
      </c>
      <c r="F292">
        <v>200</v>
      </c>
      <c r="G292">
        <v>169</v>
      </c>
      <c r="H292">
        <v>693545</v>
      </c>
      <c r="I292">
        <v>693714</v>
      </c>
      <c r="J292">
        <v>111317</v>
      </c>
      <c r="K292">
        <v>10569882</v>
      </c>
      <c r="L292">
        <v>874418</v>
      </c>
      <c r="M292" t="str">
        <f t="shared" si="4"/>
        <v>128-161480-3-200</v>
      </c>
    </row>
    <row r="293" spans="1:13" x14ac:dyDescent="0.3">
      <c r="A293" s="5">
        <v>42415.3434375</v>
      </c>
      <c r="B293">
        <v>3</v>
      </c>
      <c r="C293">
        <v>128</v>
      </c>
      <c r="D293">
        <v>194231</v>
      </c>
      <c r="E293">
        <v>3</v>
      </c>
      <c r="F293">
        <v>500</v>
      </c>
      <c r="G293">
        <v>170</v>
      </c>
      <c r="H293">
        <v>837820</v>
      </c>
      <c r="I293">
        <v>837990</v>
      </c>
      <c r="J293">
        <v>131165</v>
      </c>
      <c r="K293">
        <v>12827803</v>
      </c>
      <c r="L293">
        <v>1001528</v>
      </c>
      <c r="M293" t="str">
        <f t="shared" si="4"/>
        <v>128-194231-3-500</v>
      </c>
    </row>
    <row r="294" spans="1:13" x14ac:dyDescent="0.3">
      <c r="A294" s="5">
        <v>42415.353148148148</v>
      </c>
      <c r="B294">
        <v>3</v>
      </c>
      <c r="C294">
        <v>128</v>
      </c>
      <c r="D294">
        <v>194231</v>
      </c>
      <c r="E294">
        <v>3</v>
      </c>
      <c r="F294">
        <v>500</v>
      </c>
      <c r="G294">
        <v>171</v>
      </c>
      <c r="H294">
        <v>836911</v>
      </c>
      <c r="I294">
        <v>837082</v>
      </c>
      <c r="J294">
        <v>130887</v>
      </c>
      <c r="K294">
        <v>12828273</v>
      </c>
      <c r="L294">
        <v>1001528</v>
      </c>
      <c r="M294" t="str">
        <f t="shared" si="4"/>
        <v>128-194231-3-500</v>
      </c>
    </row>
    <row r="295" spans="1:13" x14ac:dyDescent="0.3">
      <c r="A295" s="5">
        <v>42415.362858796296</v>
      </c>
      <c r="B295">
        <v>3</v>
      </c>
      <c r="C295">
        <v>128</v>
      </c>
      <c r="D295">
        <v>194231</v>
      </c>
      <c r="E295">
        <v>3</v>
      </c>
      <c r="F295">
        <v>500</v>
      </c>
      <c r="G295">
        <v>170</v>
      </c>
      <c r="H295">
        <v>836662</v>
      </c>
      <c r="I295">
        <v>836832</v>
      </c>
      <c r="J295">
        <v>131061</v>
      </c>
      <c r="K295">
        <v>12828270</v>
      </c>
      <c r="L295">
        <v>1001528</v>
      </c>
      <c r="M295" t="str">
        <f t="shared" si="4"/>
        <v>128-194231-3-500</v>
      </c>
    </row>
    <row r="296" spans="1:13" x14ac:dyDescent="0.3">
      <c r="A296" s="5">
        <v>42415.372557870367</v>
      </c>
      <c r="B296">
        <v>3</v>
      </c>
      <c r="C296">
        <v>18</v>
      </c>
      <c r="D296">
        <v>54</v>
      </c>
      <c r="E296">
        <v>2</v>
      </c>
      <c r="F296">
        <v>25</v>
      </c>
      <c r="G296">
        <v>169</v>
      </c>
      <c r="H296">
        <v>2399</v>
      </c>
      <c r="I296">
        <v>2568</v>
      </c>
      <c r="J296">
        <v>2245</v>
      </c>
      <c r="K296">
        <v>12224</v>
      </c>
      <c r="L296">
        <v>1418</v>
      </c>
      <c r="M296" t="str">
        <f t="shared" si="4"/>
        <v>18-54-2-25</v>
      </c>
    </row>
    <row r="297" spans="1:13" x14ac:dyDescent="0.3">
      <c r="A297" s="5">
        <v>42415.37259259259</v>
      </c>
      <c r="B297">
        <v>3</v>
      </c>
      <c r="C297">
        <v>18</v>
      </c>
      <c r="D297">
        <v>54</v>
      </c>
      <c r="E297">
        <v>2</v>
      </c>
      <c r="F297">
        <v>25</v>
      </c>
      <c r="G297">
        <v>170</v>
      </c>
      <c r="H297">
        <v>2388</v>
      </c>
      <c r="I297">
        <v>2558</v>
      </c>
      <c r="J297">
        <v>2253</v>
      </c>
      <c r="K297">
        <v>3886</v>
      </c>
      <c r="L297">
        <v>1418</v>
      </c>
      <c r="M297" t="str">
        <f t="shared" si="4"/>
        <v>18-54-2-25</v>
      </c>
    </row>
    <row r="298" spans="1:13" x14ac:dyDescent="0.3">
      <c r="A298" s="5">
        <v>42415.37263888889</v>
      </c>
      <c r="B298">
        <v>3</v>
      </c>
      <c r="C298">
        <v>18</v>
      </c>
      <c r="D298">
        <v>54</v>
      </c>
      <c r="E298">
        <v>2</v>
      </c>
      <c r="F298">
        <v>25</v>
      </c>
      <c r="G298">
        <v>170</v>
      </c>
      <c r="H298">
        <v>2392</v>
      </c>
      <c r="I298">
        <v>2562</v>
      </c>
      <c r="J298">
        <v>2231</v>
      </c>
      <c r="K298">
        <v>3889</v>
      </c>
      <c r="L298">
        <v>1418</v>
      </c>
      <c r="M298" t="str">
        <f t="shared" si="4"/>
        <v>18-54-2-25</v>
      </c>
    </row>
    <row r="299" spans="1:13" x14ac:dyDescent="0.3">
      <c r="A299" s="5">
        <v>42415.372685185182</v>
      </c>
      <c r="B299">
        <v>3</v>
      </c>
      <c r="C299">
        <v>18</v>
      </c>
      <c r="D299">
        <v>176</v>
      </c>
      <c r="E299">
        <v>2</v>
      </c>
      <c r="F299">
        <v>50</v>
      </c>
      <c r="G299">
        <v>169</v>
      </c>
      <c r="H299">
        <v>2745</v>
      </c>
      <c r="I299">
        <v>2914</v>
      </c>
      <c r="J299">
        <v>2456</v>
      </c>
      <c r="K299">
        <v>9867</v>
      </c>
      <c r="L299">
        <v>1738</v>
      </c>
      <c r="M299" t="str">
        <f t="shared" si="4"/>
        <v>18-176-2-50</v>
      </c>
    </row>
    <row r="300" spans="1:13" x14ac:dyDescent="0.3">
      <c r="A300" s="5">
        <v>42415.372731481482</v>
      </c>
      <c r="B300">
        <v>3</v>
      </c>
      <c r="C300">
        <v>18</v>
      </c>
      <c r="D300">
        <v>176</v>
      </c>
      <c r="E300">
        <v>2</v>
      </c>
      <c r="F300">
        <v>50</v>
      </c>
      <c r="G300">
        <v>170</v>
      </c>
      <c r="H300">
        <v>2844</v>
      </c>
      <c r="I300">
        <v>3014</v>
      </c>
      <c r="J300">
        <v>2512</v>
      </c>
      <c r="K300">
        <v>9873</v>
      </c>
      <c r="L300">
        <v>1738</v>
      </c>
      <c r="M300" t="str">
        <f t="shared" si="4"/>
        <v>18-176-2-50</v>
      </c>
    </row>
    <row r="301" spans="1:13" x14ac:dyDescent="0.3">
      <c r="A301" s="5">
        <v>42415.372777777775</v>
      </c>
      <c r="B301">
        <v>3</v>
      </c>
      <c r="C301">
        <v>18</v>
      </c>
      <c r="D301">
        <v>176</v>
      </c>
      <c r="E301">
        <v>2</v>
      </c>
      <c r="F301">
        <v>50</v>
      </c>
      <c r="G301">
        <v>178</v>
      </c>
      <c r="H301">
        <v>2842</v>
      </c>
      <c r="I301">
        <v>3020</v>
      </c>
      <c r="J301">
        <v>2519</v>
      </c>
      <c r="K301">
        <v>9867</v>
      </c>
      <c r="L301">
        <v>1738</v>
      </c>
      <c r="M301" t="str">
        <f t="shared" si="4"/>
        <v>18-176-2-50</v>
      </c>
    </row>
    <row r="302" spans="1:13" x14ac:dyDescent="0.3">
      <c r="A302" s="5">
        <v>42415.372835648152</v>
      </c>
      <c r="B302">
        <v>3</v>
      </c>
      <c r="C302">
        <v>18</v>
      </c>
      <c r="D302">
        <v>376</v>
      </c>
      <c r="E302">
        <v>2</v>
      </c>
      <c r="F302">
        <v>75</v>
      </c>
      <c r="G302">
        <v>170</v>
      </c>
      <c r="H302">
        <v>2977</v>
      </c>
      <c r="I302">
        <v>3147</v>
      </c>
      <c r="J302">
        <v>2849</v>
      </c>
      <c r="K302">
        <v>19545</v>
      </c>
      <c r="L302">
        <v>2260</v>
      </c>
      <c r="M302" t="str">
        <f t="shared" si="4"/>
        <v>18-376-2-75</v>
      </c>
    </row>
    <row r="303" spans="1:13" x14ac:dyDescent="0.3">
      <c r="A303" s="5">
        <v>42415.372893518521</v>
      </c>
      <c r="B303">
        <v>3</v>
      </c>
      <c r="C303">
        <v>18</v>
      </c>
      <c r="D303">
        <v>376</v>
      </c>
      <c r="E303">
        <v>2</v>
      </c>
      <c r="F303">
        <v>75</v>
      </c>
      <c r="G303">
        <v>169</v>
      </c>
      <c r="H303">
        <v>2834</v>
      </c>
      <c r="I303">
        <v>3003</v>
      </c>
      <c r="J303">
        <v>2776</v>
      </c>
      <c r="K303">
        <v>19519</v>
      </c>
      <c r="L303">
        <v>2260</v>
      </c>
      <c r="M303" t="str">
        <f t="shared" si="4"/>
        <v>18-376-2-75</v>
      </c>
    </row>
    <row r="304" spans="1:13" x14ac:dyDescent="0.3">
      <c r="A304" s="5">
        <v>42415.372939814813</v>
      </c>
      <c r="B304">
        <v>3</v>
      </c>
      <c r="C304">
        <v>18</v>
      </c>
      <c r="D304">
        <v>376</v>
      </c>
      <c r="E304">
        <v>2</v>
      </c>
      <c r="F304">
        <v>75</v>
      </c>
      <c r="G304">
        <v>169</v>
      </c>
      <c r="H304">
        <v>3856</v>
      </c>
      <c r="I304">
        <v>4025</v>
      </c>
      <c r="J304">
        <v>2850</v>
      </c>
      <c r="K304">
        <v>19539</v>
      </c>
      <c r="L304">
        <v>2260</v>
      </c>
      <c r="M304" t="str">
        <f t="shared" si="4"/>
        <v>18-376-2-75</v>
      </c>
    </row>
    <row r="305" spans="1:13" x14ac:dyDescent="0.3">
      <c r="A305" s="5">
        <v>42415.372997685183</v>
      </c>
      <c r="B305">
        <v>3</v>
      </c>
      <c r="C305">
        <v>18</v>
      </c>
      <c r="D305">
        <v>611</v>
      </c>
      <c r="E305">
        <v>2</v>
      </c>
      <c r="F305">
        <v>100</v>
      </c>
      <c r="G305">
        <v>171</v>
      </c>
      <c r="H305">
        <v>4573</v>
      </c>
      <c r="I305">
        <v>4744</v>
      </c>
      <c r="J305">
        <v>3229</v>
      </c>
      <c r="K305">
        <v>31157</v>
      </c>
      <c r="L305">
        <v>2878</v>
      </c>
      <c r="M305" t="str">
        <f t="shared" si="4"/>
        <v>18-611-2-100</v>
      </c>
    </row>
    <row r="306" spans="1:13" x14ac:dyDescent="0.3">
      <c r="A306" s="5">
        <v>42415.373067129629</v>
      </c>
      <c r="B306">
        <v>3</v>
      </c>
      <c r="C306">
        <v>18</v>
      </c>
      <c r="D306">
        <v>611</v>
      </c>
      <c r="E306">
        <v>2</v>
      </c>
      <c r="F306">
        <v>100</v>
      </c>
      <c r="G306">
        <v>171</v>
      </c>
      <c r="H306">
        <v>4582</v>
      </c>
      <c r="I306">
        <v>4753</v>
      </c>
      <c r="J306">
        <v>3255</v>
      </c>
      <c r="K306">
        <v>31113</v>
      </c>
      <c r="L306">
        <v>2878</v>
      </c>
      <c r="M306" t="str">
        <f t="shared" si="4"/>
        <v>18-611-2-100</v>
      </c>
    </row>
    <row r="307" spans="1:13" x14ac:dyDescent="0.3">
      <c r="A307" s="5">
        <v>42415.373136574075</v>
      </c>
      <c r="B307">
        <v>3</v>
      </c>
      <c r="C307">
        <v>18</v>
      </c>
      <c r="D307">
        <v>611</v>
      </c>
      <c r="E307">
        <v>2</v>
      </c>
      <c r="F307">
        <v>100</v>
      </c>
      <c r="G307">
        <v>195</v>
      </c>
      <c r="H307">
        <v>4125</v>
      </c>
      <c r="I307">
        <v>4320</v>
      </c>
      <c r="J307">
        <v>3229</v>
      </c>
      <c r="K307">
        <v>31123</v>
      </c>
      <c r="L307">
        <v>2878</v>
      </c>
      <c r="M307" t="str">
        <f t="shared" si="4"/>
        <v>18-611-2-100</v>
      </c>
    </row>
    <row r="308" spans="1:13" x14ac:dyDescent="0.3">
      <c r="A308" s="5">
        <v>42415.373206018521</v>
      </c>
      <c r="B308">
        <v>3</v>
      </c>
      <c r="C308">
        <v>18</v>
      </c>
      <c r="D308">
        <v>791</v>
      </c>
      <c r="E308">
        <v>2</v>
      </c>
      <c r="F308">
        <v>150</v>
      </c>
      <c r="G308">
        <v>170</v>
      </c>
      <c r="H308">
        <v>5175</v>
      </c>
      <c r="I308">
        <v>5345</v>
      </c>
      <c r="J308">
        <v>3311</v>
      </c>
      <c r="K308">
        <v>40269</v>
      </c>
      <c r="L308">
        <v>3360</v>
      </c>
      <c r="M308" t="str">
        <f t="shared" si="4"/>
        <v>18-791-2-150</v>
      </c>
    </row>
    <row r="309" spans="1:13" x14ac:dyDescent="0.3">
      <c r="A309" s="5">
        <v>42415.37327546296</v>
      </c>
      <c r="B309">
        <v>3</v>
      </c>
      <c r="C309">
        <v>18</v>
      </c>
      <c r="D309">
        <v>791</v>
      </c>
      <c r="E309">
        <v>2</v>
      </c>
      <c r="F309">
        <v>150</v>
      </c>
      <c r="G309">
        <v>172</v>
      </c>
      <c r="H309">
        <v>5519</v>
      </c>
      <c r="I309">
        <v>5691</v>
      </c>
      <c r="J309">
        <v>3457</v>
      </c>
      <c r="K309">
        <v>40300</v>
      </c>
      <c r="L309">
        <v>3360</v>
      </c>
      <c r="M309" t="str">
        <f t="shared" si="4"/>
        <v>18-791-2-150</v>
      </c>
    </row>
    <row r="310" spans="1:13" x14ac:dyDescent="0.3">
      <c r="A310" s="5">
        <v>42415.373356481483</v>
      </c>
      <c r="B310">
        <v>3</v>
      </c>
      <c r="C310">
        <v>18</v>
      </c>
      <c r="D310">
        <v>791</v>
      </c>
      <c r="E310">
        <v>2</v>
      </c>
      <c r="F310">
        <v>150</v>
      </c>
      <c r="G310">
        <v>170</v>
      </c>
      <c r="H310">
        <v>5227</v>
      </c>
      <c r="I310">
        <v>5397</v>
      </c>
      <c r="J310">
        <v>3452</v>
      </c>
      <c r="K310">
        <v>40308</v>
      </c>
      <c r="L310">
        <v>3360</v>
      </c>
      <c r="M310" t="str">
        <f t="shared" si="4"/>
        <v>18-791-2-150</v>
      </c>
    </row>
    <row r="311" spans="1:13" x14ac:dyDescent="0.3">
      <c r="A311" s="5">
        <v>42415.373425925929</v>
      </c>
      <c r="B311">
        <v>3</v>
      </c>
      <c r="C311">
        <v>18</v>
      </c>
      <c r="D311">
        <v>1102</v>
      </c>
      <c r="E311">
        <v>2</v>
      </c>
      <c r="F311">
        <v>200</v>
      </c>
      <c r="G311">
        <v>169</v>
      </c>
      <c r="H311">
        <v>6438</v>
      </c>
      <c r="I311">
        <v>6607</v>
      </c>
      <c r="J311">
        <v>3670</v>
      </c>
      <c r="K311">
        <v>56033</v>
      </c>
      <c r="L311">
        <v>4188</v>
      </c>
      <c r="M311" t="str">
        <f t="shared" si="4"/>
        <v>18-1102-2-200</v>
      </c>
    </row>
    <row r="312" spans="1:13" x14ac:dyDescent="0.3">
      <c r="A312" s="5">
        <v>42415.373518518521</v>
      </c>
      <c r="B312">
        <v>3</v>
      </c>
      <c r="C312">
        <v>18</v>
      </c>
      <c r="D312">
        <v>1102</v>
      </c>
      <c r="E312">
        <v>2</v>
      </c>
      <c r="F312">
        <v>200</v>
      </c>
      <c r="G312">
        <v>170</v>
      </c>
      <c r="H312">
        <v>6505</v>
      </c>
      <c r="I312">
        <v>6675</v>
      </c>
      <c r="J312">
        <v>3591</v>
      </c>
      <c r="K312">
        <v>55997</v>
      </c>
      <c r="L312">
        <v>4188</v>
      </c>
      <c r="M312" t="str">
        <f t="shared" si="4"/>
        <v>18-1102-2-200</v>
      </c>
    </row>
    <row r="313" spans="1:13" x14ac:dyDescent="0.3">
      <c r="A313" s="5">
        <v>42415.373611111114</v>
      </c>
      <c r="B313">
        <v>3</v>
      </c>
      <c r="C313">
        <v>18</v>
      </c>
      <c r="D313">
        <v>1102</v>
      </c>
      <c r="E313">
        <v>2</v>
      </c>
      <c r="F313">
        <v>200</v>
      </c>
      <c r="G313">
        <v>170</v>
      </c>
      <c r="H313">
        <v>6384</v>
      </c>
      <c r="I313">
        <v>6554</v>
      </c>
      <c r="J313">
        <v>3587</v>
      </c>
      <c r="K313">
        <v>55994</v>
      </c>
      <c r="L313">
        <v>4188</v>
      </c>
      <c r="M313" t="str">
        <f t="shared" si="4"/>
        <v>18-1102-2-200</v>
      </c>
    </row>
    <row r="314" spans="1:13" x14ac:dyDescent="0.3">
      <c r="A314" s="5">
        <v>42415.373703703706</v>
      </c>
      <c r="B314">
        <v>3</v>
      </c>
      <c r="C314">
        <v>18</v>
      </c>
      <c r="D314">
        <v>1364</v>
      </c>
      <c r="E314">
        <v>2</v>
      </c>
      <c r="F314">
        <v>500</v>
      </c>
      <c r="G314">
        <v>170</v>
      </c>
      <c r="H314">
        <v>7296</v>
      </c>
      <c r="I314">
        <v>7466</v>
      </c>
      <c r="J314">
        <v>3820</v>
      </c>
      <c r="K314">
        <v>69084</v>
      </c>
      <c r="L314">
        <v>4882</v>
      </c>
      <c r="M314" t="str">
        <f t="shared" si="4"/>
        <v>18-1364-2-500</v>
      </c>
    </row>
    <row r="315" spans="1:13" x14ac:dyDescent="0.3">
      <c r="A315" s="5">
        <v>42415.373796296299</v>
      </c>
      <c r="B315">
        <v>3</v>
      </c>
      <c r="C315">
        <v>18</v>
      </c>
      <c r="D315">
        <v>1364</v>
      </c>
      <c r="E315">
        <v>2</v>
      </c>
      <c r="F315">
        <v>500</v>
      </c>
      <c r="G315">
        <v>171</v>
      </c>
      <c r="H315">
        <v>9042</v>
      </c>
      <c r="I315">
        <v>9213</v>
      </c>
      <c r="J315">
        <v>3840</v>
      </c>
      <c r="K315">
        <v>69110</v>
      </c>
      <c r="L315">
        <v>4882</v>
      </c>
      <c r="M315" t="str">
        <f t="shared" si="4"/>
        <v>18-1364-2-500</v>
      </c>
    </row>
    <row r="316" spans="1:13" x14ac:dyDescent="0.3">
      <c r="A316" s="5">
        <v>42415.373923611114</v>
      </c>
      <c r="B316">
        <v>3</v>
      </c>
      <c r="C316">
        <v>18</v>
      </c>
      <c r="D316">
        <v>1364</v>
      </c>
      <c r="E316">
        <v>2</v>
      </c>
      <c r="F316">
        <v>500</v>
      </c>
      <c r="G316">
        <v>172</v>
      </c>
      <c r="H316">
        <v>7611</v>
      </c>
      <c r="I316">
        <v>7783</v>
      </c>
      <c r="J316">
        <v>3826</v>
      </c>
      <c r="K316">
        <v>69124</v>
      </c>
      <c r="L316">
        <v>4882</v>
      </c>
      <c r="M316" t="str">
        <f t="shared" si="4"/>
        <v>18-1364-2-500</v>
      </c>
    </row>
    <row r="317" spans="1:13" x14ac:dyDescent="0.3">
      <c r="A317" s="5">
        <v>42415.374016203707</v>
      </c>
      <c r="B317">
        <v>3</v>
      </c>
      <c r="C317">
        <v>18</v>
      </c>
      <c r="D317">
        <v>249</v>
      </c>
      <c r="E317">
        <v>3</v>
      </c>
      <c r="F317">
        <v>25</v>
      </c>
      <c r="G317">
        <v>169</v>
      </c>
      <c r="H317">
        <v>3843</v>
      </c>
      <c r="I317">
        <v>4012</v>
      </c>
      <c r="J317">
        <v>3063</v>
      </c>
      <c r="K317">
        <v>14803</v>
      </c>
      <c r="L317">
        <v>3159</v>
      </c>
      <c r="M317" t="str">
        <f t="shared" si="4"/>
        <v>18-249-3-25</v>
      </c>
    </row>
    <row r="318" spans="1:13" x14ac:dyDescent="0.3">
      <c r="A318" s="5">
        <v>42415.374085648145</v>
      </c>
      <c r="B318">
        <v>3</v>
      </c>
      <c r="C318">
        <v>18</v>
      </c>
      <c r="D318">
        <v>249</v>
      </c>
      <c r="E318">
        <v>3</v>
      </c>
      <c r="F318">
        <v>25</v>
      </c>
      <c r="G318">
        <v>171</v>
      </c>
      <c r="H318">
        <v>3721</v>
      </c>
      <c r="I318">
        <v>3892</v>
      </c>
      <c r="J318">
        <v>3105</v>
      </c>
      <c r="K318">
        <v>14731</v>
      </c>
      <c r="L318">
        <v>3159</v>
      </c>
      <c r="M318" t="str">
        <f t="shared" si="4"/>
        <v>18-249-3-25</v>
      </c>
    </row>
    <row r="319" spans="1:13" x14ac:dyDescent="0.3">
      <c r="A319" s="5">
        <v>42415.374143518522</v>
      </c>
      <c r="B319">
        <v>3</v>
      </c>
      <c r="C319">
        <v>18</v>
      </c>
      <c r="D319">
        <v>249</v>
      </c>
      <c r="E319">
        <v>3</v>
      </c>
      <c r="F319">
        <v>25</v>
      </c>
      <c r="G319">
        <v>169</v>
      </c>
      <c r="H319">
        <v>4327</v>
      </c>
      <c r="I319">
        <v>4496</v>
      </c>
      <c r="J319">
        <v>3065</v>
      </c>
      <c r="K319">
        <v>14757</v>
      </c>
      <c r="L319">
        <v>3159</v>
      </c>
      <c r="M319" t="str">
        <f t="shared" si="4"/>
        <v>18-249-3-25</v>
      </c>
    </row>
    <row r="320" spans="1:13" x14ac:dyDescent="0.3">
      <c r="A320" s="5">
        <v>42415.374201388891</v>
      </c>
      <c r="B320">
        <v>3</v>
      </c>
      <c r="C320">
        <v>18</v>
      </c>
      <c r="D320">
        <v>1950</v>
      </c>
      <c r="E320">
        <v>3</v>
      </c>
      <c r="F320">
        <v>50</v>
      </c>
      <c r="G320">
        <v>169</v>
      </c>
      <c r="H320">
        <v>9089</v>
      </c>
      <c r="I320">
        <v>9258</v>
      </c>
      <c r="J320">
        <v>4803</v>
      </c>
      <c r="K320">
        <v>105482</v>
      </c>
      <c r="L320">
        <v>13049</v>
      </c>
      <c r="M320" t="str">
        <f t="shared" si="4"/>
        <v>18-1950-3-50</v>
      </c>
    </row>
    <row r="321" spans="1:13" x14ac:dyDescent="0.3">
      <c r="A321" s="5">
        <v>42415.374328703707</v>
      </c>
      <c r="B321">
        <v>3</v>
      </c>
      <c r="C321">
        <v>18</v>
      </c>
      <c r="D321">
        <v>1950</v>
      </c>
      <c r="E321">
        <v>3</v>
      </c>
      <c r="F321">
        <v>50</v>
      </c>
      <c r="G321">
        <v>172</v>
      </c>
      <c r="H321">
        <v>9724</v>
      </c>
      <c r="I321">
        <v>9896</v>
      </c>
      <c r="J321">
        <v>4699</v>
      </c>
      <c r="K321">
        <v>105498</v>
      </c>
      <c r="L321">
        <v>13049</v>
      </c>
      <c r="M321" t="str">
        <f t="shared" si="4"/>
        <v>18-1950-3-50</v>
      </c>
    </row>
    <row r="322" spans="1:13" x14ac:dyDescent="0.3">
      <c r="A322" s="5">
        <v>42415.374456018515</v>
      </c>
      <c r="B322">
        <v>3</v>
      </c>
      <c r="C322">
        <v>18</v>
      </c>
      <c r="D322">
        <v>1950</v>
      </c>
      <c r="E322">
        <v>3</v>
      </c>
      <c r="F322">
        <v>50</v>
      </c>
      <c r="G322">
        <v>169</v>
      </c>
      <c r="H322">
        <v>12558</v>
      </c>
      <c r="I322">
        <v>12727</v>
      </c>
      <c r="J322">
        <v>4905</v>
      </c>
      <c r="K322">
        <v>105520</v>
      </c>
      <c r="L322">
        <v>13049</v>
      </c>
      <c r="M322" t="str">
        <f t="shared" si="4"/>
        <v>18-1950-3-50</v>
      </c>
    </row>
    <row r="323" spans="1:13" x14ac:dyDescent="0.3">
      <c r="A323" s="5">
        <v>42415.374618055554</v>
      </c>
      <c r="B323">
        <v>3</v>
      </c>
      <c r="C323">
        <v>18</v>
      </c>
      <c r="D323">
        <v>6916</v>
      </c>
      <c r="E323">
        <v>3</v>
      </c>
      <c r="F323">
        <v>75</v>
      </c>
      <c r="G323">
        <v>171</v>
      </c>
      <c r="H323">
        <v>28770</v>
      </c>
      <c r="I323">
        <v>28941</v>
      </c>
      <c r="J323">
        <v>7584</v>
      </c>
      <c r="K323">
        <v>376263</v>
      </c>
      <c r="L323">
        <v>36419</v>
      </c>
      <c r="M323" t="str">
        <f t="shared" ref="M323:M386" si="5">CONCATENATE(C323,"-",D323,"-",E323,"-",F323)</f>
        <v>18-6916-3-75</v>
      </c>
    </row>
    <row r="324" spans="1:13" x14ac:dyDescent="0.3">
      <c r="A324" s="5">
        <v>42415.374965277777</v>
      </c>
      <c r="B324">
        <v>3</v>
      </c>
      <c r="C324">
        <v>18</v>
      </c>
      <c r="D324">
        <v>6916</v>
      </c>
      <c r="E324">
        <v>3</v>
      </c>
      <c r="F324">
        <v>75</v>
      </c>
      <c r="G324">
        <v>170</v>
      </c>
      <c r="H324">
        <v>28162</v>
      </c>
      <c r="I324">
        <v>28332</v>
      </c>
      <c r="J324">
        <v>7712</v>
      </c>
      <c r="K324">
        <v>376395</v>
      </c>
      <c r="L324">
        <v>36419</v>
      </c>
      <c r="M324" t="str">
        <f t="shared" si="5"/>
        <v>18-6916-3-75</v>
      </c>
    </row>
    <row r="325" spans="1:13" x14ac:dyDescent="0.3">
      <c r="A325" s="5">
        <v>42415.3753125</v>
      </c>
      <c r="B325">
        <v>3</v>
      </c>
      <c r="C325">
        <v>18</v>
      </c>
      <c r="D325">
        <v>6916</v>
      </c>
      <c r="E325">
        <v>3</v>
      </c>
      <c r="F325">
        <v>75</v>
      </c>
      <c r="G325">
        <v>170</v>
      </c>
      <c r="H325">
        <v>27470</v>
      </c>
      <c r="I325">
        <v>27640</v>
      </c>
      <c r="J325">
        <v>7707</v>
      </c>
      <c r="K325">
        <v>376467</v>
      </c>
      <c r="L325">
        <v>36419</v>
      </c>
      <c r="M325" t="str">
        <f t="shared" si="5"/>
        <v>18-6916-3-75</v>
      </c>
    </row>
    <row r="326" spans="1:13" x14ac:dyDescent="0.3">
      <c r="A326" s="5">
        <v>42415.375636574077</v>
      </c>
      <c r="B326">
        <v>3</v>
      </c>
      <c r="C326">
        <v>18</v>
      </c>
      <c r="D326">
        <v>13369</v>
      </c>
      <c r="E326">
        <v>3</v>
      </c>
      <c r="F326">
        <v>100</v>
      </c>
      <c r="G326">
        <v>170</v>
      </c>
      <c r="H326">
        <v>54349</v>
      </c>
      <c r="I326">
        <v>54519</v>
      </c>
      <c r="J326">
        <v>11604</v>
      </c>
      <c r="K326">
        <v>756202</v>
      </c>
      <c r="L326">
        <v>67625</v>
      </c>
      <c r="M326" t="str">
        <f t="shared" si="5"/>
        <v>18-13369-3-100</v>
      </c>
    </row>
    <row r="327" spans="1:13" x14ac:dyDescent="0.3">
      <c r="A327" s="5">
        <v>42415.376284722224</v>
      </c>
      <c r="B327">
        <v>3</v>
      </c>
      <c r="C327">
        <v>18</v>
      </c>
      <c r="D327">
        <v>13369</v>
      </c>
      <c r="E327">
        <v>3</v>
      </c>
      <c r="F327">
        <v>100</v>
      </c>
      <c r="G327">
        <v>170</v>
      </c>
      <c r="H327">
        <v>53337</v>
      </c>
      <c r="I327">
        <v>53507</v>
      </c>
      <c r="J327">
        <v>11562</v>
      </c>
      <c r="K327">
        <v>756530</v>
      </c>
      <c r="L327">
        <v>67625</v>
      </c>
      <c r="M327" t="str">
        <f t="shared" si="5"/>
        <v>18-13369-3-100</v>
      </c>
    </row>
    <row r="328" spans="1:13" x14ac:dyDescent="0.3">
      <c r="A328" s="5">
        <v>42415.376921296294</v>
      </c>
      <c r="B328">
        <v>3</v>
      </c>
      <c r="C328">
        <v>18</v>
      </c>
      <c r="D328">
        <v>13369</v>
      </c>
      <c r="E328">
        <v>3</v>
      </c>
      <c r="F328">
        <v>100</v>
      </c>
      <c r="G328">
        <v>171</v>
      </c>
      <c r="H328">
        <v>54595</v>
      </c>
      <c r="I328">
        <v>54766</v>
      </c>
      <c r="J328">
        <v>11528</v>
      </c>
      <c r="K328">
        <v>756421</v>
      </c>
      <c r="L328">
        <v>67625</v>
      </c>
      <c r="M328" t="str">
        <f t="shared" si="5"/>
        <v>18-13369-3-100</v>
      </c>
    </row>
    <row r="329" spans="1:13" x14ac:dyDescent="0.3">
      <c r="A329" s="5">
        <v>42415.377569444441</v>
      </c>
      <c r="B329">
        <v>3</v>
      </c>
      <c r="C329">
        <v>18</v>
      </c>
      <c r="D329">
        <v>20845</v>
      </c>
      <c r="E329">
        <v>3</v>
      </c>
      <c r="F329">
        <v>150</v>
      </c>
      <c r="G329">
        <v>170</v>
      </c>
      <c r="H329">
        <v>83326</v>
      </c>
      <c r="I329">
        <v>83496</v>
      </c>
      <c r="J329">
        <v>15836</v>
      </c>
      <c r="K329">
        <v>1218394</v>
      </c>
      <c r="L329">
        <v>100073</v>
      </c>
      <c r="M329" t="str">
        <f t="shared" si="5"/>
        <v>18-20845-3-150</v>
      </c>
    </row>
    <row r="330" spans="1:13" x14ac:dyDescent="0.3">
      <c r="A330" s="5">
        <v>42415.378541666665</v>
      </c>
      <c r="B330">
        <v>3</v>
      </c>
      <c r="C330">
        <v>18</v>
      </c>
      <c r="D330">
        <v>20845</v>
      </c>
      <c r="E330">
        <v>3</v>
      </c>
      <c r="F330">
        <v>150</v>
      </c>
      <c r="G330">
        <v>170</v>
      </c>
      <c r="H330">
        <v>83140</v>
      </c>
      <c r="I330">
        <v>83310</v>
      </c>
      <c r="J330">
        <v>15571</v>
      </c>
      <c r="K330">
        <v>1218742</v>
      </c>
      <c r="L330">
        <v>100073</v>
      </c>
      <c r="M330" t="str">
        <f t="shared" si="5"/>
        <v>18-20845-3-150</v>
      </c>
    </row>
    <row r="331" spans="1:13" x14ac:dyDescent="0.3">
      <c r="A331" s="5">
        <v>42415.379525462966</v>
      </c>
      <c r="B331">
        <v>3</v>
      </c>
      <c r="C331">
        <v>18</v>
      </c>
      <c r="D331">
        <v>20845</v>
      </c>
      <c r="E331">
        <v>3</v>
      </c>
      <c r="F331">
        <v>150</v>
      </c>
      <c r="G331">
        <v>170</v>
      </c>
      <c r="H331">
        <v>83084</v>
      </c>
      <c r="I331">
        <v>83254</v>
      </c>
      <c r="J331">
        <v>15692</v>
      </c>
      <c r="K331">
        <v>1218852</v>
      </c>
      <c r="L331">
        <v>100073</v>
      </c>
      <c r="M331" t="str">
        <f t="shared" si="5"/>
        <v>18-20845-3-150</v>
      </c>
    </row>
    <row r="332" spans="1:13" x14ac:dyDescent="0.3">
      <c r="A332" s="5">
        <v>42415.380497685182</v>
      </c>
      <c r="B332">
        <v>3</v>
      </c>
      <c r="C332">
        <v>18</v>
      </c>
      <c r="D332">
        <v>34716</v>
      </c>
      <c r="E332">
        <v>3</v>
      </c>
      <c r="F332">
        <v>200</v>
      </c>
      <c r="G332">
        <v>170</v>
      </c>
      <c r="H332">
        <v>140811</v>
      </c>
      <c r="I332">
        <v>140981</v>
      </c>
      <c r="J332">
        <v>23828</v>
      </c>
      <c r="K332">
        <v>2022785</v>
      </c>
      <c r="L332">
        <v>159122</v>
      </c>
      <c r="M332" t="str">
        <f t="shared" si="5"/>
        <v>18-34716-3-200</v>
      </c>
    </row>
    <row r="333" spans="1:13" x14ac:dyDescent="0.3">
      <c r="A333" s="5">
        <v>42415.382141203707</v>
      </c>
      <c r="B333">
        <v>3</v>
      </c>
      <c r="C333">
        <v>18</v>
      </c>
      <c r="D333">
        <v>34716</v>
      </c>
      <c r="E333">
        <v>3</v>
      </c>
      <c r="F333">
        <v>200</v>
      </c>
      <c r="G333">
        <v>171</v>
      </c>
      <c r="H333">
        <v>141157</v>
      </c>
      <c r="I333">
        <v>141328</v>
      </c>
      <c r="J333">
        <v>23726</v>
      </c>
      <c r="K333">
        <v>2023328</v>
      </c>
      <c r="L333">
        <v>159122</v>
      </c>
      <c r="M333" t="str">
        <f t="shared" si="5"/>
        <v>18-34716-3-200</v>
      </c>
    </row>
    <row r="334" spans="1:13" x14ac:dyDescent="0.3">
      <c r="A334" s="5">
        <v>42415.383796296293</v>
      </c>
      <c r="B334">
        <v>3</v>
      </c>
      <c r="C334">
        <v>18</v>
      </c>
      <c r="D334">
        <v>34716</v>
      </c>
      <c r="E334">
        <v>3</v>
      </c>
      <c r="F334">
        <v>200</v>
      </c>
      <c r="G334">
        <v>172</v>
      </c>
      <c r="H334">
        <v>140620</v>
      </c>
      <c r="I334">
        <v>140792</v>
      </c>
      <c r="J334">
        <v>23469</v>
      </c>
      <c r="K334">
        <v>2023361</v>
      </c>
      <c r="L334">
        <v>159122</v>
      </c>
      <c r="M334" t="str">
        <f t="shared" si="5"/>
        <v>18-34716-3-200</v>
      </c>
    </row>
    <row r="335" spans="1:13" x14ac:dyDescent="0.3">
      <c r="A335" s="5">
        <v>42415.385439814818</v>
      </c>
      <c r="B335">
        <v>3</v>
      </c>
      <c r="C335">
        <v>18</v>
      </c>
      <c r="D335">
        <v>45745</v>
      </c>
      <c r="E335">
        <v>3</v>
      </c>
      <c r="F335">
        <v>500</v>
      </c>
      <c r="G335">
        <v>169</v>
      </c>
      <c r="H335">
        <v>185550</v>
      </c>
      <c r="I335">
        <v>185719</v>
      </c>
      <c r="J335">
        <v>30646</v>
      </c>
      <c r="K335">
        <v>2799310</v>
      </c>
      <c r="L335">
        <v>213562</v>
      </c>
      <c r="M335" t="str">
        <f t="shared" si="5"/>
        <v>18-45745-3-500</v>
      </c>
    </row>
    <row r="336" spans="1:13" x14ac:dyDescent="0.3">
      <c r="A336" s="5">
        <v>42415.387604166666</v>
      </c>
      <c r="B336">
        <v>3</v>
      </c>
      <c r="C336">
        <v>18</v>
      </c>
      <c r="D336">
        <v>45745</v>
      </c>
      <c r="E336">
        <v>3</v>
      </c>
      <c r="F336">
        <v>500</v>
      </c>
      <c r="G336">
        <v>169</v>
      </c>
      <c r="H336">
        <v>185901</v>
      </c>
      <c r="I336">
        <v>186070</v>
      </c>
      <c r="J336">
        <v>30596</v>
      </c>
      <c r="K336">
        <v>2800168</v>
      </c>
      <c r="L336">
        <v>213562</v>
      </c>
      <c r="M336" t="str">
        <f t="shared" si="5"/>
        <v>18-45745-3-500</v>
      </c>
    </row>
    <row r="337" spans="1:13" x14ac:dyDescent="0.3">
      <c r="A337" s="5">
        <v>42415.389768518522</v>
      </c>
      <c r="B337">
        <v>3</v>
      </c>
      <c r="C337">
        <v>18</v>
      </c>
      <c r="D337">
        <v>45745</v>
      </c>
      <c r="E337">
        <v>3</v>
      </c>
      <c r="F337">
        <v>500</v>
      </c>
      <c r="G337">
        <v>169</v>
      </c>
      <c r="H337">
        <v>185590</v>
      </c>
      <c r="I337">
        <v>185759</v>
      </c>
      <c r="J337">
        <v>30658</v>
      </c>
      <c r="K337">
        <v>2799714</v>
      </c>
      <c r="L337">
        <v>213562</v>
      </c>
      <c r="M337" t="str">
        <f t="shared" si="5"/>
        <v>18-45745-3-500</v>
      </c>
    </row>
    <row r="338" spans="1:13" x14ac:dyDescent="0.3">
      <c r="A338" s="5">
        <v>42415.391932870371</v>
      </c>
      <c r="B338">
        <v>3</v>
      </c>
      <c r="C338">
        <v>44</v>
      </c>
      <c r="D338">
        <v>69</v>
      </c>
      <c r="E338">
        <v>2</v>
      </c>
      <c r="F338">
        <v>25</v>
      </c>
      <c r="G338">
        <v>170</v>
      </c>
      <c r="H338">
        <v>2740</v>
      </c>
      <c r="I338">
        <v>2910</v>
      </c>
      <c r="J338">
        <v>2601</v>
      </c>
      <c r="K338">
        <v>7519</v>
      </c>
      <c r="L338">
        <v>3551</v>
      </c>
      <c r="M338" t="str">
        <f t="shared" si="5"/>
        <v>44-69-2-25</v>
      </c>
    </row>
    <row r="339" spans="1:13" x14ac:dyDescent="0.3">
      <c r="A339" s="5">
        <v>42415.391979166663</v>
      </c>
      <c r="B339">
        <v>3</v>
      </c>
      <c r="C339">
        <v>44</v>
      </c>
      <c r="D339">
        <v>69</v>
      </c>
      <c r="E339">
        <v>2</v>
      </c>
      <c r="F339">
        <v>25</v>
      </c>
      <c r="G339">
        <v>171</v>
      </c>
      <c r="H339">
        <v>2785</v>
      </c>
      <c r="I339">
        <v>2956</v>
      </c>
      <c r="J339">
        <v>2610</v>
      </c>
      <c r="K339">
        <v>5703</v>
      </c>
      <c r="L339">
        <v>3551</v>
      </c>
      <c r="M339" t="str">
        <f t="shared" si="5"/>
        <v>44-69-2-25</v>
      </c>
    </row>
    <row r="340" spans="1:13" x14ac:dyDescent="0.3">
      <c r="A340" s="5">
        <v>42415.392025462963</v>
      </c>
      <c r="B340">
        <v>3</v>
      </c>
      <c r="C340">
        <v>44</v>
      </c>
      <c r="D340">
        <v>69</v>
      </c>
      <c r="E340">
        <v>2</v>
      </c>
      <c r="F340">
        <v>25</v>
      </c>
      <c r="G340">
        <v>170</v>
      </c>
      <c r="H340">
        <v>2799</v>
      </c>
      <c r="I340">
        <v>2969</v>
      </c>
      <c r="J340">
        <v>2630</v>
      </c>
      <c r="K340">
        <v>5712</v>
      </c>
      <c r="L340">
        <v>3551</v>
      </c>
      <c r="M340" t="str">
        <f t="shared" si="5"/>
        <v>44-69-2-25</v>
      </c>
    </row>
    <row r="341" spans="1:13" x14ac:dyDescent="0.3">
      <c r="A341" s="5">
        <v>42415.392071759263</v>
      </c>
      <c r="B341">
        <v>3</v>
      </c>
      <c r="C341">
        <v>44</v>
      </c>
      <c r="D341">
        <v>320</v>
      </c>
      <c r="E341">
        <v>2</v>
      </c>
      <c r="F341">
        <v>50</v>
      </c>
      <c r="G341">
        <v>169</v>
      </c>
      <c r="H341">
        <v>3858</v>
      </c>
      <c r="I341">
        <v>4027</v>
      </c>
      <c r="J341">
        <v>3083</v>
      </c>
      <c r="K341">
        <v>18300</v>
      </c>
      <c r="L341">
        <v>4216</v>
      </c>
      <c r="M341" t="str">
        <f t="shared" si="5"/>
        <v>44-320-2-50</v>
      </c>
    </row>
    <row r="342" spans="1:13" x14ac:dyDescent="0.3">
      <c r="A342" s="5">
        <v>42415.392129629632</v>
      </c>
      <c r="B342">
        <v>3</v>
      </c>
      <c r="C342">
        <v>44</v>
      </c>
      <c r="D342">
        <v>320</v>
      </c>
      <c r="E342">
        <v>2</v>
      </c>
      <c r="F342">
        <v>50</v>
      </c>
      <c r="G342">
        <v>170</v>
      </c>
      <c r="H342">
        <v>3838</v>
      </c>
      <c r="I342">
        <v>4008</v>
      </c>
      <c r="J342">
        <v>3047</v>
      </c>
      <c r="K342">
        <v>18291</v>
      </c>
      <c r="L342">
        <v>4216</v>
      </c>
      <c r="M342" t="str">
        <f t="shared" si="5"/>
        <v>44-320-2-50</v>
      </c>
    </row>
    <row r="343" spans="1:13" x14ac:dyDescent="0.3">
      <c r="A343" s="5">
        <v>42415.392187500001</v>
      </c>
      <c r="B343">
        <v>3</v>
      </c>
      <c r="C343">
        <v>44</v>
      </c>
      <c r="D343">
        <v>320</v>
      </c>
      <c r="E343">
        <v>2</v>
      </c>
      <c r="F343">
        <v>50</v>
      </c>
      <c r="G343">
        <v>168</v>
      </c>
      <c r="H343">
        <v>3837</v>
      </c>
      <c r="I343">
        <v>4005</v>
      </c>
      <c r="J343">
        <v>3034</v>
      </c>
      <c r="K343">
        <v>18278</v>
      </c>
      <c r="L343">
        <v>4216</v>
      </c>
      <c r="M343" t="str">
        <f t="shared" si="5"/>
        <v>44-320-2-50</v>
      </c>
    </row>
    <row r="344" spans="1:13" x14ac:dyDescent="0.3">
      <c r="A344" s="5">
        <v>42415.392256944448</v>
      </c>
      <c r="B344">
        <v>3</v>
      </c>
      <c r="C344">
        <v>44</v>
      </c>
      <c r="D344">
        <v>682</v>
      </c>
      <c r="E344">
        <v>2</v>
      </c>
      <c r="F344">
        <v>75</v>
      </c>
      <c r="G344">
        <v>172</v>
      </c>
      <c r="H344">
        <v>5203</v>
      </c>
      <c r="I344">
        <v>5375</v>
      </c>
      <c r="J344">
        <v>3451</v>
      </c>
      <c r="K344">
        <v>37595</v>
      </c>
      <c r="L344">
        <v>5207</v>
      </c>
      <c r="M344" t="str">
        <f t="shared" si="5"/>
        <v>44-682-2-75</v>
      </c>
    </row>
    <row r="345" spans="1:13" x14ac:dyDescent="0.3">
      <c r="A345" s="5">
        <v>42415.392337962963</v>
      </c>
      <c r="B345">
        <v>3</v>
      </c>
      <c r="C345">
        <v>44</v>
      </c>
      <c r="D345">
        <v>682</v>
      </c>
      <c r="E345">
        <v>2</v>
      </c>
      <c r="F345">
        <v>75</v>
      </c>
      <c r="G345">
        <v>169</v>
      </c>
      <c r="H345">
        <v>5501</v>
      </c>
      <c r="I345">
        <v>5670</v>
      </c>
      <c r="J345">
        <v>3476</v>
      </c>
      <c r="K345">
        <v>37654</v>
      </c>
      <c r="L345">
        <v>5207</v>
      </c>
      <c r="M345" t="str">
        <f t="shared" si="5"/>
        <v>44-682-2-75</v>
      </c>
    </row>
    <row r="346" spans="1:13" x14ac:dyDescent="0.3">
      <c r="A346" s="5">
        <v>42415.392418981479</v>
      </c>
      <c r="B346">
        <v>3</v>
      </c>
      <c r="C346">
        <v>44</v>
      </c>
      <c r="D346">
        <v>682</v>
      </c>
      <c r="E346">
        <v>2</v>
      </c>
      <c r="F346">
        <v>75</v>
      </c>
      <c r="G346">
        <v>169</v>
      </c>
      <c r="H346">
        <v>5201</v>
      </c>
      <c r="I346">
        <v>5370</v>
      </c>
      <c r="J346">
        <v>3424</v>
      </c>
      <c r="K346">
        <v>37610</v>
      </c>
      <c r="L346">
        <v>5207</v>
      </c>
      <c r="M346" t="str">
        <f t="shared" si="5"/>
        <v>44-682-2-75</v>
      </c>
    </row>
    <row r="347" spans="1:13" x14ac:dyDescent="0.3">
      <c r="A347" s="5">
        <v>42415.392488425925</v>
      </c>
      <c r="B347">
        <v>3</v>
      </c>
      <c r="C347">
        <v>44</v>
      </c>
      <c r="D347">
        <v>1233</v>
      </c>
      <c r="E347">
        <v>2</v>
      </c>
      <c r="F347">
        <v>100</v>
      </c>
      <c r="G347">
        <v>174</v>
      </c>
      <c r="H347">
        <v>6587</v>
      </c>
      <c r="I347">
        <v>6761</v>
      </c>
      <c r="J347">
        <v>3948</v>
      </c>
      <c r="K347">
        <v>65372</v>
      </c>
      <c r="L347">
        <v>6671</v>
      </c>
      <c r="M347" t="str">
        <f t="shared" si="5"/>
        <v>44-1233-2-100</v>
      </c>
    </row>
    <row r="348" spans="1:13" x14ac:dyDescent="0.3">
      <c r="A348" s="5">
        <v>42415.392581018517</v>
      </c>
      <c r="B348">
        <v>3</v>
      </c>
      <c r="C348">
        <v>44</v>
      </c>
      <c r="D348">
        <v>1233</v>
      </c>
      <c r="E348">
        <v>2</v>
      </c>
      <c r="F348">
        <v>100</v>
      </c>
      <c r="G348">
        <v>169</v>
      </c>
      <c r="H348">
        <v>7603</v>
      </c>
      <c r="I348">
        <v>7772</v>
      </c>
      <c r="J348">
        <v>3876</v>
      </c>
      <c r="K348">
        <v>65332</v>
      </c>
      <c r="L348">
        <v>6671</v>
      </c>
      <c r="M348" t="str">
        <f t="shared" si="5"/>
        <v>44-1233-2-100</v>
      </c>
    </row>
    <row r="349" spans="1:13" x14ac:dyDescent="0.3">
      <c r="A349" s="5">
        <v>42415.392685185187</v>
      </c>
      <c r="B349">
        <v>3</v>
      </c>
      <c r="C349">
        <v>44</v>
      </c>
      <c r="D349">
        <v>1233</v>
      </c>
      <c r="E349">
        <v>2</v>
      </c>
      <c r="F349">
        <v>100</v>
      </c>
      <c r="G349">
        <v>170</v>
      </c>
      <c r="H349">
        <v>7105</v>
      </c>
      <c r="I349">
        <v>7275</v>
      </c>
      <c r="J349">
        <v>3871</v>
      </c>
      <c r="K349">
        <v>65317</v>
      </c>
      <c r="L349">
        <v>6671</v>
      </c>
      <c r="M349" t="str">
        <f t="shared" si="5"/>
        <v>44-1233-2-100</v>
      </c>
    </row>
    <row r="350" spans="1:13" x14ac:dyDescent="0.3">
      <c r="A350" s="5">
        <v>42415.392789351848</v>
      </c>
      <c r="B350">
        <v>3</v>
      </c>
      <c r="C350">
        <v>44</v>
      </c>
      <c r="D350">
        <v>2349</v>
      </c>
      <c r="E350">
        <v>2</v>
      </c>
      <c r="F350">
        <v>150</v>
      </c>
      <c r="G350">
        <v>173</v>
      </c>
      <c r="H350">
        <v>11054</v>
      </c>
      <c r="I350">
        <v>11227</v>
      </c>
      <c r="J350">
        <v>4446</v>
      </c>
      <c r="K350">
        <v>124380</v>
      </c>
      <c r="L350">
        <v>9713</v>
      </c>
      <c r="M350" t="str">
        <f t="shared" si="5"/>
        <v>44-2349-2-150</v>
      </c>
    </row>
    <row r="351" spans="1:13" x14ac:dyDescent="0.3">
      <c r="A351" s="5">
        <v>42415.392928240741</v>
      </c>
      <c r="B351">
        <v>3</v>
      </c>
      <c r="C351">
        <v>44</v>
      </c>
      <c r="D351">
        <v>2349</v>
      </c>
      <c r="E351">
        <v>2</v>
      </c>
      <c r="F351">
        <v>150</v>
      </c>
      <c r="G351">
        <v>169</v>
      </c>
      <c r="H351">
        <v>11180</v>
      </c>
      <c r="I351">
        <v>11349</v>
      </c>
      <c r="J351">
        <v>4459</v>
      </c>
      <c r="K351">
        <v>124460</v>
      </c>
      <c r="L351">
        <v>9712</v>
      </c>
      <c r="M351" t="str">
        <f t="shared" si="5"/>
        <v>44-2349-2-150</v>
      </c>
    </row>
    <row r="352" spans="1:13" x14ac:dyDescent="0.3">
      <c r="A352" s="5">
        <v>42415.393067129633</v>
      </c>
      <c r="B352">
        <v>3</v>
      </c>
      <c r="C352">
        <v>44</v>
      </c>
      <c r="D352">
        <v>2349</v>
      </c>
      <c r="E352">
        <v>2</v>
      </c>
      <c r="F352">
        <v>150</v>
      </c>
      <c r="G352">
        <v>170</v>
      </c>
      <c r="H352">
        <v>11059</v>
      </c>
      <c r="I352">
        <v>11229</v>
      </c>
      <c r="J352">
        <v>4454</v>
      </c>
      <c r="K352">
        <v>124440</v>
      </c>
      <c r="L352">
        <v>9712</v>
      </c>
      <c r="M352" t="str">
        <f t="shared" si="5"/>
        <v>44-2349-2-150</v>
      </c>
    </row>
    <row r="353" spans="1:13" x14ac:dyDescent="0.3">
      <c r="A353" s="5">
        <v>42415.393217592595</v>
      </c>
      <c r="B353">
        <v>3</v>
      </c>
      <c r="C353">
        <v>44</v>
      </c>
      <c r="D353">
        <v>2679</v>
      </c>
      <c r="E353">
        <v>2</v>
      </c>
      <c r="F353">
        <v>200</v>
      </c>
      <c r="G353">
        <v>170</v>
      </c>
      <c r="H353">
        <v>15221</v>
      </c>
      <c r="I353">
        <v>15391</v>
      </c>
      <c r="J353">
        <v>4645</v>
      </c>
      <c r="K353">
        <v>142058</v>
      </c>
      <c r="L353">
        <v>10614</v>
      </c>
      <c r="M353" t="str">
        <f t="shared" si="5"/>
        <v>44-2679-2-200</v>
      </c>
    </row>
    <row r="354" spans="1:13" x14ac:dyDescent="0.3">
      <c r="A354" s="5">
        <v>42415.39340277778</v>
      </c>
      <c r="B354">
        <v>3</v>
      </c>
      <c r="C354">
        <v>44</v>
      </c>
      <c r="D354">
        <v>2679</v>
      </c>
      <c r="E354">
        <v>2</v>
      </c>
      <c r="F354">
        <v>200</v>
      </c>
      <c r="G354">
        <v>170</v>
      </c>
      <c r="H354">
        <v>12541</v>
      </c>
      <c r="I354">
        <v>12711</v>
      </c>
      <c r="J354">
        <v>4662</v>
      </c>
      <c r="K354">
        <v>142009</v>
      </c>
      <c r="L354">
        <v>10614</v>
      </c>
      <c r="M354" t="str">
        <f t="shared" si="5"/>
        <v>44-2679-2-200</v>
      </c>
    </row>
    <row r="355" spans="1:13" x14ac:dyDescent="0.3">
      <c r="A355" s="5">
        <v>42415.393564814818</v>
      </c>
      <c r="B355">
        <v>3</v>
      </c>
      <c r="C355">
        <v>44</v>
      </c>
      <c r="D355">
        <v>2679</v>
      </c>
      <c r="E355">
        <v>2</v>
      </c>
      <c r="F355">
        <v>200</v>
      </c>
      <c r="G355">
        <v>170</v>
      </c>
      <c r="H355">
        <v>12572</v>
      </c>
      <c r="I355">
        <v>12742</v>
      </c>
      <c r="J355">
        <v>4682</v>
      </c>
      <c r="K355">
        <v>142029</v>
      </c>
      <c r="L355">
        <v>10614</v>
      </c>
      <c r="M355" t="str">
        <f t="shared" si="5"/>
        <v>44-2679-2-200</v>
      </c>
    </row>
    <row r="356" spans="1:13" x14ac:dyDescent="0.3">
      <c r="A356" s="5">
        <v>42415.393726851849</v>
      </c>
      <c r="B356">
        <v>3</v>
      </c>
      <c r="C356">
        <v>44</v>
      </c>
      <c r="D356">
        <v>3159</v>
      </c>
      <c r="E356">
        <v>2</v>
      </c>
      <c r="F356">
        <v>500</v>
      </c>
      <c r="G356">
        <v>175</v>
      </c>
      <c r="H356">
        <v>13942</v>
      </c>
      <c r="I356">
        <v>14117</v>
      </c>
      <c r="J356">
        <v>4882</v>
      </c>
      <c r="K356">
        <v>166181</v>
      </c>
      <c r="L356">
        <v>11890</v>
      </c>
      <c r="M356" t="str">
        <f t="shared" si="5"/>
        <v>44-3159-2-500</v>
      </c>
    </row>
    <row r="357" spans="1:13" x14ac:dyDescent="0.3">
      <c r="A357" s="5">
        <v>42415.393900462965</v>
      </c>
      <c r="B357">
        <v>3</v>
      </c>
      <c r="C357">
        <v>44</v>
      </c>
      <c r="D357">
        <v>3159</v>
      </c>
      <c r="E357">
        <v>2</v>
      </c>
      <c r="F357">
        <v>500</v>
      </c>
      <c r="G357">
        <v>172</v>
      </c>
      <c r="H357">
        <v>13999</v>
      </c>
      <c r="I357">
        <v>14171</v>
      </c>
      <c r="J357">
        <v>4934</v>
      </c>
      <c r="K357">
        <v>166233</v>
      </c>
      <c r="L357">
        <v>11890</v>
      </c>
      <c r="M357" t="str">
        <f t="shared" si="5"/>
        <v>44-3159-2-500</v>
      </c>
    </row>
    <row r="358" spans="1:13" x14ac:dyDescent="0.3">
      <c r="A358" s="5">
        <v>42415.394085648149</v>
      </c>
      <c r="B358">
        <v>3</v>
      </c>
      <c r="C358">
        <v>44</v>
      </c>
      <c r="D358">
        <v>3159</v>
      </c>
      <c r="E358">
        <v>2</v>
      </c>
      <c r="F358">
        <v>500</v>
      </c>
      <c r="G358">
        <v>169</v>
      </c>
      <c r="H358">
        <v>13955</v>
      </c>
      <c r="I358">
        <v>14124</v>
      </c>
      <c r="J358">
        <v>4858</v>
      </c>
      <c r="K358">
        <v>166278</v>
      </c>
      <c r="L358">
        <v>11890</v>
      </c>
      <c r="M358" t="str">
        <f t="shared" si="5"/>
        <v>44-3159-2-500</v>
      </c>
    </row>
    <row r="359" spans="1:13" x14ac:dyDescent="0.3">
      <c r="A359" s="5">
        <v>42415.394259259258</v>
      </c>
      <c r="B359">
        <v>3</v>
      </c>
      <c r="C359">
        <v>44</v>
      </c>
      <c r="D359">
        <v>159</v>
      </c>
      <c r="E359">
        <v>3</v>
      </c>
      <c r="F359">
        <v>25</v>
      </c>
      <c r="G359">
        <v>169</v>
      </c>
      <c r="H359">
        <v>3547</v>
      </c>
      <c r="I359">
        <v>3716</v>
      </c>
      <c r="J359">
        <v>3108</v>
      </c>
      <c r="K359">
        <v>11190</v>
      </c>
      <c r="L359">
        <v>4431</v>
      </c>
      <c r="M359" t="str">
        <f t="shared" si="5"/>
        <v>44-159-3-25</v>
      </c>
    </row>
    <row r="360" spans="1:13" x14ac:dyDescent="0.3">
      <c r="A360" s="5">
        <v>42415.394317129627</v>
      </c>
      <c r="B360">
        <v>3</v>
      </c>
      <c r="C360">
        <v>44</v>
      </c>
      <c r="D360">
        <v>159</v>
      </c>
      <c r="E360">
        <v>3</v>
      </c>
      <c r="F360">
        <v>25</v>
      </c>
      <c r="G360">
        <v>173</v>
      </c>
      <c r="H360">
        <v>2907</v>
      </c>
      <c r="I360">
        <v>3080</v>
      </c>
      <c r="J360">
        <v>3097</v>
      </c>
      <c r="K360">
        <v>11047</v>
      </c>
      <c r="L360">
        <v>4431</v>
      </c>
      <c r="M360" t="str">
        <f t="shared" si="5"/>
        <v>44-159-3-25</v>
      </c>
    </row>
    <row r="361" spans="1:13" x14ac:dyDescent="0.3">
      <c r="A361" s="5">
        <v>42415.394363425927</v>
      </c>
      <c r="B361">
        <v>3</v>
      </c>
      <c r="C361">
        <v>44</v>
      </c>
      <c r="D361">
        <v>159</v>
      </c>
      <c r="E361">
        <v>3</v>
      </c>
      <c r="F361">
        <v>25</v>
      </c>
      <c r="G361">
        <v>169</v>
      </c>
      <c r="H361">
        <v>3476</v>
      </c>
      <c r="I361">
        <v>3645</v>
      </c>
      <c r="J361">
        <v>3068</v>
      </c>
      <c r="K361">
        <v>11040</v>
      </c>
      <c r="L361">
        <v>4431</v>
      </c>
      <c r="M361" t="str">
        <f t="shared" si="5"/>
        <v>44-159-3-25</v>
      </c>
    </row>
    <row r="362" spans="1:13" x14ac:dyDescent="0.3">
      <c r="A362" s="5">
        <v>42415.394421296296</v>
      </c>
      <c r="B362">
        <v>3</v>
      </c>
      <c r="C362">
        <v>44</v>
      </c>
      <c r="D362">
        <v>3128</v>
      </c>
      <c r="E362">
        <v>3</v>
      </c>
      <c r="F362">
        <v>50</v>
      </c>
      <c r="G362">
        <v>170</v>
      </c>
      <c r="H362">
        <v>14962</v>
      </c>
      <c r="I362">
        <v>15132</v>
      </c>
      <c r="J362">
        <v>5774</v>
      </c>
      <c r="K362">
        <v>175062</v>
      </c>
      <c r="L362">
        <v>24181</v>
      </c>
      <c r="M362" t="str">
        <f t="shared" si="5"/>
        <v>44-3128-3-50</v>
      </c>
    </row>
    <row r="363" spans="1:13" x14ac:dyDescent="0.3">
      <c r="A363" s="5">
        <v>42415.394618055558</v>
      </c>
      <c r="B363">
        <v>3</v>
      </c>
      <c r="C363">
        <v>44</v>
      </c>
      <c r="D363">
        <v>3128</v>
      </c>
      <c r="E363">
        <v>3</v>
      </c>
      <c r="F363">
        <v>50</v>
      </c>
      <c r="G363">
        <v>170</v>
      </c>
      <c r="H363">
        <v>15009</v>
      </c>
      <c r="I363">
        <v>15179</v>
      </c>
      <c r="J363">
        <v>5768</v>
      </c>
      <c r="K363">
        <v>175064</v>
      </c>
      <c r="L363">
        <v>24181</v>
      </c>
      <c r="M363" t="str">
        <f t="shared" si="5"/>
        <v>44-3128-3-50</v>
      </c>
    </row>
    <row r="364" spans="1:13" x14ac:dyDescent="0.3">
      <c r="A364" s="5">
        <v>42415.394803240742</v>
      </c>
      <c r="B364">
        <v>3</v>
      </c>
      <c r="C364">
        <v>44</v>
      </c>
      <c r="D364">
        <v>3128</v>
      </c>
      <c r="E364">
        <v>3</v>
      </c>
      <c r="F364">
        <v>50</v>
      </c>
      <c r="G364">
        <v>173</v>
      </c>
      <c r="H364">
        <v>14971</v>
      </c>
      <c r="I364">
        <v>15144</v>
      </c>
      <c r="J364">
        <v>5817</v>
      </c>
      <c r="K364">
        <v>175138</v>
      </c>
      <c r="L364">
        <v>24181</v>
      </c>
      <c r="M364" t="str">
        <f t="shared" si="5"/>
        <v>44-3128-3-50</v>
      </c>
    </row>
    <row r="365" spans="1:13" x14ac:dyDescent="0.3">
      <c r="A365" s="5">
        <v>42415.394988425927</v>
      </c>
      <c r="B365">
        <v>3</v>
      </c>
      <c r="C365">
        <v>44</v>
      </c>
      <c r="D365">
        <v>11022</v>
      </c>
      <c r="E365">
        <v>3</v>
      </c>
      <c r="F365">
        <v>75</v>
      </c>
      <c r="G365">
        <v>173</v>
      </c>
      <c r="H365">
        <v>45768</v>
      </c>
      <c r="I365">
        <v>45941</v>
      </c>
      <c r="J365">
        <v>10970</v>
      </c>
      <c r="K365">
        <v>647532</v>
      </c>
      <c r="L365">
        <v>70036</v>
      </c>
      <c r="M365" t="str">
        <f t="shared" si="5"/>
        <v>44-11022-3-75</v>
      </c>
    </row>
    <row r="366" spans="1:13" x14ac:dyDescent="0.3">
      <c r="A366" s="5">
        <v>42415.395532407405</v>
      </c>
      <c r="B366">
        <v>3</v>
      </c>
      <c r="C366">
        <v>44</v>
      </c>
      <c r="D366">
        <v>11022</v>
      </c>
      <c r="E366">
        <v>3</v>
      </c>
      <c r="F366">
        <v>75</v>
      </c>
      <c r="G366">
        <v>170</v>
      </c>
      <c r="H366">
        <v>45772</v>
      </c>
      <c r="I366">
        <v>45942</v>
      </c>
      <c r="J366">
        <v>10969</v>
      </c>
      <c r="K366">
        <v>647961</v>
      </c>
      <c r="L366">
        <v>70035</v>
      </c>
      <c r="M366" t="str">
        <f t="shared" si="5"/>
        <v>44-11022-3-75</v>
      </c>
    </row>
    <row r="367" spans="1:13" x14ac:dyDescent="0.3">
      <c r="A367" s="5">
        <v>42415.39607638889</v>
      </c>
      <c r="B367">
        <v>3</v>
      </c>
      <c r="C367">
        <v>44</v>
      </c>
      <c r="D367">
        <v>11022</v>
      </c>
      <c r="E367">
        <v>3</v>
      </c>
      <c r="F367">
        <v>75</v>
      </c>
      <c r="G367">
        <v>169</v>
      </c>
      <c r="H367">
        <v>45776</v>
      </c>
      <c r="I367">
        <v>45945</v>
      </c>
      <c r="J367">
        <v>11004</v>
      </c>
      <c r="K367">
        <v>647959</v>
      </c>
      <c r="L367">
        <v>70035</v>
      </c>
      <c r="M367" t="str">
        <f t="shared" si="5"/>
        <v>44-11022-3-75</v>
      </c>
    </row>
    <row r="368" spans="1:13" x14ac:dyDescent="0.3">
      <c r="A368" s="5">
        <v>42415.396620370368</v>
      </c>
      <c r="B368">
        <v>3</v>
      </c>
      <c r="C368">
        <v>44</v>
      </c>
      <c r="D368">
        <v>23401</v>
      </c>
      <c r="E368">
        <v>3</v>
      </c>
      <c r="F368">
        <v>100</v>
      </c>
      <c r="G368">
        <v>170</v>
      </c>
      <c r="H368">
        <v>95966</v>
      </c>
      <c r="I368">
        <v>96136</v>
      </c>
      <c r="J368">
        <v>19469</v>
      </c>
      <c r="K368">
        <v>1464782</v>
      </c>
      <c r="L368">
        <v>146583</v>
      </c>
      <c r="M368" t="str">
        <f t="shared" si="5"/>
        <v>44-23401-3-100</v>
      </c>
    </row>
    <row r="369" spans="1:13" x14ac:dyDescent="0.3">
      <c r="A369" s="5">
        <v>42415.39775462963</v>
      </c>
      <c r="B369">
        <v>3</v>
      </c>
      <c r="C369">
        <v>44</v>
      </c>
      <c r="D369">
        <v>23401</v>
      </c>
      <c r="E369">
        <v>3</v>
      </c>
      <c r="F369">
        <v>100</v>
      </c>
      <c r="G369">
        <v>170</v>
      </c>
      <c r="H369">
        <v>95435</v>
      </c>
      <c r="I369">
        <v>95605</v>
      </c>
      <c r="J369">
        <v>19344</v>
      </c>
      <c r="K369">
        <v>1465082</v>
      </c>
      <c r="L369">
        <v>146583</v>
      </c>
      <c r="M369" t="str">
        <f t="shared" si="5"/>
        <v>44-23401-3-100</v>
      </c>
    </row>
    <row r="370" spans="1:13" x14ac:dyDescent="0.3">
      <c r="A370" s="5">
        <v>42415.398877314816</v>
      </c>
      <c r="B370">
        <v>3</v>
      </c>
      <c r="C370">
        <v>44</v>
      </c>
      <c r="D370">
        <v>23401</v>
      </c>
      <c r="E370">
        <v>3</v>
      </c>
      <c r="F370">
        <v>100</v>
      </c>
      <c r="G370">
        <v>171</v>
      </c>
      <c r="H370">
        <v>95608</v>
      </c>
      <c r="I370">
        <v>95779</v>
      </c>
      <c r="J370">
        <v>19554</v>
      </c>
      <c r="K370">
        <v>1465584</v>
      </c>
      <c r="L370">
        <v>146583</v>
      </c>
      <c r="M370" t="str">
        <f t="shared" si="5"/>
        <v>44-23401-3-100</v>
      </c>
    </row>
    <row r="371" spans="1:13" x14ac:dyDescent="0.3">
      <c r="A371" s="5">
        <v>42415.4</v>
      </c>
      <c r="B371">
        <v>3</v>
      </c>
      <c r="C371">
        <v>44</v>
      </c>
      <c r="D371">
        <v>48702</v>
      </c>
      <c r="E371">
        <v>3</v>
      </c>
      <c r="F371">
        <v>150</v>
      </c>
      <c r="G371">
        <v>169</v>
      </c>
      <c r="H371">
        <v>221197</v>
      </c>
      <c r="I371">
        <v>221366</v>
      </c>
      <c r="J371">
        <v>38572</v>
      </c>
      <c r="K371">
        <v>3419509</v>
      </c>
      <c r="L371">
        <v>305699</v>
      </c>
      <c r="M371" t="str">
        <f t="shared" si="5"/>
        <v>44-48702-3-150</v>
      </c>
    </row>
    <row r="372" spans="1:13" x14ac:dyDescent="0.3">
      <c r="A372" s="5">
        <v>42415.402569444443</v>
      </c>
      <c r="B372">
        <v>3</v>
      </c>
      <c r="C372">
        <v>44</v>
      </c>
      <c r="D372">
        <v>48702</v>
      </c>
      <c r="E372">
        <v>3</v>
      </c>
      <c r="F372">
        <v>150</v>
      </c>
      <c r="G372">
        <v>169</v>
      </c>
      <c r="H372">
        <v>221203</v>
      </c>
      <c r="I372">
        <v>221372</v>
      </c>
      <c r="J372">
        <v>38348</v>
      </c>
      <c r="K372">
        <v>3420768</v>
      </c>
      <c r="L372">
        <v>305699</v>
      </c>
      <c r="M372" t="str">
        <f t="shared" si="5"/>
        <v>44-48702-3-150</v>
      </c>
    </row>
    <row r="373" spans="1:13" x14ac:dyDescent="0.3">
      <c r="A373" s="5">
        <v>42415.405150462961</v>
      </c>
      <c r="B373">
        <v>3</v>
      </c>
      <c r="C373">
        <v>44</v>
      </c>
      <c r="D373">
        <v>48702</v>
      </c>
      <c r="E373">
        <v>3</v>
      </c>
      <c r="F373">
        <v>150</v>
      </c>
      <c r="G373">
        <v>169</v>
      </c>
      <c r="H373">
        <v>220687</v>
      </c>
      <c r="I373">
        <v>220856</v>
      </c>
      <c r="J373">
        <v>38521</v>
      </c>
      <c r="K373">
        <v>3420765</v>
      </c>
      <c r="L373">
        <v>305699</v>
      </c>
      <c r="M373" t="str">
        <f t="shared" si="5"/>
        <v>44-48702-3-150</v>
      </c>
    </row>
    <row r="374" spans="1:13" x14ac:dyDescent="0.3">
      <c r="A374" s="5">
        <v>42415.407719907409</v>
      </c>
      <c r="B374">
        <v>3</v>
      </c>
      <c r="C374">
        <v>44</v>
      </c>
      <c r="D374">
        <v>58180</v>
      </c>
      <c r="E374">
        <v>3</v>
      </c>
      <c r="F374">
        <v>200</v>
      </c>
      <c r="G374">
        <v>168</v>
      </c>
      <c r="H374">
        <v>278346</v>
      </c>
      <c r="I374">
        <v>278514</v>
      </c>
      <c r="J374">
        <v>44674</v>
      </c>
      <c r="K374">
        <v>4262944</v>
      </c>
      <c r="L374">
        <v>359381</v>
      </c>
      <c r="M374" t="str">
        <f t="shared" si="5"/>
        <v>44-58180-3-200</v>
      </c>
    </row>
    <row r="375" spans="1:13" x14ac:dyDescent="0.3">
      <c r="A375" s="5">
        <v>42415.410949074074</v>
      </c>
      <c r="B375">
        <v>3</v>
      </c>
      <c r="C375">
        <v>44</v>
      </c>
      <c r="D375">
        <v>58180</v>
      </c>
      <c r="E375">
        <v>3</v>
      </c>
      <c r="F375">
        <v>200</v>
      </c>
      <c r="G375">
        <v>171</v>
      </c>
      <c r="H375">
        <v>278293</v>
      </c>
      <c r="I375">
        <v>278464</v>
      </c>
      <c r="J375">
        <v>44387</v>
      </c>
      <c r="K375">
        <v>4264014</v>
      </c>
      <c r="L375">
        <v>359381</v>
      </c>
      <c r="M375" t="str">
        <f t="shared" si="5"/>
        <v>44-58180-3-200</v>
      </c>
    </row>
    <row r="376" spans="1:13" x14ac:dyDescent="0.3">
      <c r="A376" s="5">
        <v>42415.414189814815</v>
      </c>
      <c r="B376">
        <v>3</v>
      </c>
      <c r="C376">
        <v>44</v>
      </c>
      <c r="D376">
        <v>58180</v>
      </c>
      <c r="E376">
        <v>3</v>
      </c>
      <c r="F376">
        <v>200</v>
      </c>
      <c r="G376">
        <v>170</v>
      </c>
      <c r="H376">
        <v>278775</v>
      </c>
      <c r="I376">
        <v>278945</v>
      </c>
      <c r="J376">
        <v>44777</v>
      </c>
      <c r="K376">
        <v>4263117</v>
      </c>
      <c r="L376">
        <v>359381</v>
      </c>
      <c r="M376" t="str">
        <f t="shared" si="5"/>
        <v>44-58180-3-200</v>
      </c>
    </row>
    <row r="377" spans="1:13" x14ac:dyDescent="0.3">
      <c r="A377" s="5">
        <v>42415.417430555557</v>
      </c>
      <c r="B377">
        <v>3</v>
      </c>
      <c r="C377">
        <v>44</v>
      </c>
      <c r="D377">
        <v>76832</v>
      </c>
      <c r="E377">
        <v>3</v>
      </c>
      <c r="F377">
        <v>500</v>
      </c>
      <c r="G377">
        <v>173</v>
      </c>
      <c r="H377">
        <v>368473</v>
      </c>
      <c r="I377">
        <v>368646</v>
      </c>
      <c r="J377">
        <v>56965</v>
      </c>
      <c r="K377">
        <v>5643152</v>
      </c>
      <c r="L377">
        <v>452601</v>
      </c>
      <c r="M377" t="str">
        <f t="shared" si="5"/>
        <v>44-76832-3-500</v>
      </c>
    </row>
    <row r="378" spans="1:13" x14ac:dyDescent="0.3">
      <c r="A378" s="5">
        <v>42415.421712962961</v>
      </c>
      <c r="B378">
        <v>3</v>
      </c>
      <c r="C378">
        <v>44</v>
      </c>
      <c r="D378">
        <v>76832</v>
      </c>
      <c r="E378">
        <v>3</v>
      </c>
      <c r="F378">
        <v>500</v>
      </c>
      <c r="G378">
        <v>173</v>
      </c>
      <c r="H378">
        <v>367905</v>
      </c>
      <c r="I378">
        <v>368078</v>
      </c>
      <c r="J378">
        <v>56997</v>
      </c>
      <c r="K378">
        <v>5643732</v>
      </c>
      <c r="L378">
        <v>452600</v>
      </c>
      <c r="M378" t="str">
        <f t="shared" si="5"/>
        <v>44-76832-3-500</v>
      </c>
    </row>
    <row r="379" spans="1:13" x14ac:dyDescent="0.3">
      <c r="A379" s="5">
        <v>42415.425983796296</v>
      </c>
      <c r="B379">
        <v>3</v>
      </c>
      <c r="C379">
        <v>44</v>
      </c>
      <c r="D379">
        <v>76832</v>
      </c>
      <c r="E379">
        <v>3</v>
      </c>
      <c r="F379">
        <v>500</v>
      </c>
      <c r="G379">
        <v>170</v>
      </c>
      <c r="H379">
        <v>368233</v>
      </c>
      <c r="I379">
        <v>368403</v>
      </c>
      <c r="J379">
        <v>57674</v>
      </c>
      <c r="K379">
        <v>5643523</v>
      </c>
      <c r="L379">
        <v>452601</v>
      </c>
      <c r="M379" t="str">
        <f t="shared" si="5"/>
        <v>44-76832-3-500</v>
      </c>
    </row>
    <row r="380" spans="1:13" x14ac:dyDescent="0.3">
      <c r="A380" s="5">
        <v>42415.430266203701</v>
      </c>
      <c r="B380">
        <v>3</v>
      </c>
      <c r="C380">
        <v>159</v>
      </c>
      <c r="D380">
        <v>293</v>
      </c>
      <c r="E380">
        <v>2</v>
      </c>
      <c r="F380">
        <v>25</v>
      </c>
      <c r="G380">
        <v>170</v>
      </c>
      <c r="H380">
        <v>7318</v>
      </c>
      <c r="I380">
        <v>7488</v>
      </c>
      <c r="J380">
        <v>5195</v>
      </c>
      <c r="K380">
        <v>32913</v>
      </c>
      <c r="L380">
        <v>31014</v>
      </c>
      <c r="M380" t="str">
        <f t="shared" si="5"/>
        <v>159-293-2-25</v>
      </c>
    </row>
    <row r="381" spans="1:13" x14ac:dyDescent="0.3">
      <c r="A381" s="5">
        <v>42415.430358796293</v>
      </c>
      <c r="B381">
        <v>3</v>
      </c>
      <c r="C381">
        <v>159</v>
      </c>
      <c r="D381">
        <v>293</v>
      </c>
      <c r="E381">
        <v>2</v>
      </c>
      <c r="F381">
        <v>25</v>
      </c>
      <c r="G381">
        <v>169</v>
      </c>
      <c r="H381">
        <v>7343</v>
      </c>
      <c r="I381">
        <v>7512</v>
      </c>
      <c r="J381">
        <v>5258</v>
      </c>
      <c r="K381">
        <v>29659</v>
      </c>
      <c r="L381">
        <v>31014</v>
      </c>
      <c r="M381" t="str">
        <f t="shared" si="5"/>
        <v>159-293-2-25</v>
      </c>
    </row>
    <row r="382" spans="1:13" x14ac:dyDescent="0.3">
      <c r="A382" s="5">
        <v>42415.430474537039</v>
      </c>
      <c r="B382">
        <v>3</v>
      </c>
      <c r="C382">
        <v>159</v>
      </c>
      <c r="D382">
        <v>293</v>
      </c>
      <c r="E382">
        <v>2</v>
      </c>
      <c r="F382">
        <v>25</v>
      </c>
      <c r="G382">
        <v>169</v>
      </c>
      <c r="H382">
        <v>6682</v>
      </c>
      <c r="I382">
        <v>6851</v>
      </c>
      <c r="J382">
        <v>5286</v>
      </c>
      <c r="K382">
        <v>29669</v>
      </c>
      <c r="L382">
        <v>31014</v>
      </c>
      <c r="M382" t="str">
        <f t="shared" si="5"/>
        <v>159-293-2-25</v>
      </c>
    </row>
    <row r="383" spans="1:13" x14ac:dyDescent="0.3">
      <c r="A383" s="5">
        <v>42415.430567129632</v>
      </c>
      <c r="B383">
        <v>3</v>
      </c>
      <c r="C383">
        <v>159</v>
      </c>
      <c r="D383">
        <v>1253</v>
      </c>
      <c r="E383">
        <v>2</v>
      </c>
      <c r="F383">
        <v>50</v>
      </c>
      <c r="G383">
        <v>170</v>
      </c>
      <c r="H383">
        <v>10801</v>
      </c>
      <c r="I383">
        <v>10971</v>
      </c>
      <c r="J383">
        <v>5938</v>
      </c>
      <c r="K383">
        <v>78849</v>
      </c>
      <c r="L383">
        <v>33591</v>
      </c>
      <c r="M383" t="str">
        <f t="shared" si="5"/>
        <v>159-1253-2-50</v>
      </c>
    </row>
    <row r="384" spans="1:13" x14ac:dyDescent="0.3">
      <c r="A384" s="5">
        <v>42415.430706018517</v>
      </c>
      <c r="B384">
        <v>3</v>
      </c>
      <c r="C384">
        <v>159</v>
      </c>
      <c r="D384">
        <v>1253</v>
      </c>
      <c r="E384">
        <v>2</v>
      </c>
      <c r="F384">
        <v>50</v>
      </c>
      <c r="G384">
        <v>175</v>
      </c>
      <c r="H384">
        <v>10764</v>
      </c>
      <c r="I384">
        <v>10939</v>
      </c>
      <c r="J384">
        <v>6021</v>
      </c>
      <c r="K384">
        <v>78885</v>
      </c>
      <c r="L384">
        <v>33591</v>
      </c>
      <c r="M384" t="str">
        <f t="shared" si="5"/>
        <v>159-1253-2-50</v>
      </c>
    </row>
    <row r="385" spans="1:13" x14ac:dyDescent="0.3">
      <c r="A385" s="5">
        <v>42415.430844907409</v>
      </c>
      <c r="B385">
        <v>3</v>
      </c>
      <c r="C385">
        <v>159</v>
      </c>
      <c r="D385">
        <v>1253</v>
      </c>
      <c r="E385">
        <v>2</v>
      </c>
      <c r="F385">
        <v>50</v>
      </c>
      <c r="G385">
        <v>172</v>
      </c>
      <c r="H385">
        <v>10829</v>
      </c>
      <c r="I385">
        <v>11001</v>
      </c>
      <c r="J385">
        <v>5973</v>
      </c>
      <c r="K385">
        <v>78998</v>
      </c>
      <c r="L385">
        <v>33591</v>
      </c>
      <c r="M385" t="str">
        <f t="shared" si="5"/>
        <v>159-1253-2-50</v>
      </c>
    </row>
    <row r="386" spans="1:13" x14ac:dyDescent="0.3">
      <c r="A386" s="5">
        <v>42415.430995370371</v>
      </c>
      <c r="B386">
        <v>3</v>
      </c>
      <c r="C386">
        <v>159</v>
      </c>
      <c r="D386">
        <v>3223</v>
      </c>
      <c r="E386">
        <v>2</v>
      </c>
      <c r="F386">
        <v>75</v>
      </c>
      <c r="G386">
        <v>169</v>
      </c>
      <c r="H386">
        <v>17406</v>
      </c>
      <c r="I386">
        <v>17575</v>
      </c>
      <c r="J386">
        <v>6924</v>
      </c>
      <c r="K386">
        <v>184096</v>
      </c>
      <c r="L386">
        <v>38982</v>
      </c>
      <c r="M386" t="str">
        <f t="shared" si="5"/>
        <v>159-3223-2-75</v>
      </c>
    </row>
    <row r="387" spans="1:13" x14ac:dyDescent="0.3">
      <c r="A387" s="5">
        <v>42415.431203703702</v>
      </c>
      <c r="B387">
        <v>3</v>
      </c>
      <c r="C387">
        <v>159</v>
      </c>
      <c r="D387">
        <v>3223</v>
      </c>
      <c r="E387">
        <v>2</v>
      </c>
      <c r="F387">
        <v>75</v>
      </c>
      <c r="G387">
        <v>170</v>
      </c>
      <c r="H387">
        <v>17429</v>
      </c>
      <c r="I387">
        <v>17599</v>
      </c>
      <c r="J387">
        <v>7018</v>
      </c>
      <c r="K387">
        <v>184112</v>
      </c>
      <c r="L387">
        <v>38982</v>
      </c>
      <c r="M387" t="str">
        <f t="shared" ref="M387:M421" si="6">CONCATENATE(C387,"-",D387,"-",E387,"-",F387)</f>
        <v>159-3223-2-75</v>
      </c>
    </row>
    <row r="388" spans="1:13" x14ac:dyDescent="0.3">
      <c r="A388" s="5">
        <v>42415.431423611109</v>
      </c>
      <c r="B388">
        <v>3</v>
      </c>
      <c r="C388">
        <v>159</v>
      </c>
      <c r="D388">
        <v>3223</v>
      </c>
      <c r="E388">
        <v>2</v>
      </c>
      <c r="F388">
        <v>75</v>
      </c>
      <c r="G388">
        <v>170</v>
      </c>
      <c r="H388">
        <v>17407</v>
      </c>
      <c r="I388">
        <v>17577</v>
      </c>
      <c r="J388">
        <v>6912</v>
      </c>
      <c r="K388">
        <v>184167</v>
      </c>
      <c r="L388">
        <v>38982</v>
      </c>
      <c r="M388" t="str">
        <f t="shared" si="6"/>
        <v>159-3223-2-75</v>
      </c>
    </row>
    <row r="389" spans="1:13" x14ac:dyDescent="0.3">
      <c r="A389" s="5">
        <v>42415.431643518517</v>
      </c>
      <c r="B389">
        <v>3</v>
      </c>
      <c r="C389">
        <v>159</v>
      </c>
      <c r="D389">
        <v>4528</v>
      </c>
      <c r="E389">
        <v>2</v>
      </c>
      <c r="F389">
        <v>100</v>
      </c>
      <c r="G389">
        <v>169</v>
      </c>
      <c r="H389">
        <v>21782</v>
      </c>
      <c r="I389">
        <v>21951</v>
      </c>
      <c r="J389">
        <v>7500</v>
      </c>
      <c r="K389">
        <v>254479</v>
      </c>
      <c r="L389">
        <v>42571</v>
      </c>
      <c r="M389" t="str">
        <f t="shared" si="6"/>
        <v>159-4528-2-100</v>
      </c>
    </row>
    <row r="390" spans="1:13" x14ac:dyDescent="0.3">
      <c r="A390" s="5">
        <v>42415.431909722225</v>
      </c>
      <c r="B390">
        <v>3</v>
      </c>
      <c r="C390">
        <v>159</v>
      </c>
      <c r="D390">
        <v>4528</v>
      </c>
      <c r="E390">
        <v>2</v>
      </c>
      <c r="F390">
        <v>100</v>
      </c>
      <c r="G390">
        <v>169</v>
      </c>
      <c r="H390">
        <v>21873</v>
      </c>
      <c r="I390">
        <v>22042</v>
      </c>
      <c r="J390">
        <v>7548</v>
      </c>
      <c r="K390">
        <v>254534</v>
      </c>
      <c r="L390">
        <v>42571</v>
      </c>
      <c r="M390" t="str">
        <f t="shared" si="6"/>
        <v>159-4528-2-100</v>
      </c>
    </row>
    <row r="391" spans="1:13" x14ac:dyDescent="0.3">
      <c r="A391" s="5">
        <v>42415.432175925926</v>
      </c>
      <c r="B391">
        <v>3</v>
      </c>
      <c r="C391">
        <v>159</v>
      </c>
      <c r="D391">
        <v>4528</v>
      </c>
      <c r="E391">
        <v>2</v>
      </c>
      <c r="F391">
        <v>100</v>
      </c>
      <c r="G391">
        <v>172</v>
      </c>
      <c r="H391">
        <v>21807</v>
      </c>
      <c r="I391">
        <v>21979</v>
      </c>
      <c r="J391">
        <v>7577</v>
      </c>
      <c r="K391">
        <v>254498</v>
      </c>
      <c r="L391">
        <v>42571</v>
      </c>
      <c r="M391" t="str">
        <f t="shared" si="6"/>
        <v>159-4528-2-100</v>
      </c>
    </row>
    <row r="392" spans="1:13" x14ac:dyDescent="0.3">
      <c r="A392" s="5">
        <v>42415.432442129626</v>
      </c>
      <c r="B392">
        <v>3</v>
      </c>
      <c r="C392">
        <v>159</v>
      </c>
      <c r="D392">
        <v>6260</v>
      </c>
      <c r="E392">
        <v>2</v>
      </c>
      <c r="F392">
        <v>150</v>
      </c>
      <c r="G392">
        <v>170</v>
      </c>
      <c r="H392">
        <v>28850</v>
      </c>
      <c r="I392">
        <v>29020</v>
      </c>
      <c r="J392">
        <v>8383</v>
      </c>
      <c r="K392">
        <v>353758</v>
      </c>
      <c r="L392">
        <v>47480</v>
      </c>
      <c r="M392" t="str">
        <f t="shared" si="6"/>
        <v>159-6260-2-150</v>
      </c>
    </row>
    <row r="393" spans="1:13" x14ac:dyDescent="0.3">
      <c r="A393" s="5">
        <v>42415.432789351849</v>
      </c>
      <c r="B393">
        <v>3</v>
      </c>
      <c r="C393">
        <v>159</v>
      </c>
      <c r="D393">
        <v>6260</v>
      </c>
      <c r="E393">
        <v>2</v>
      </c>
      <c r="F393">
        <v>150</v>
      </c>
      <c r="G393">
        <v>173</v>
      </c>
      <c r="H393">
        <v>28160</v>
      </c>
      <c r="I393">
        <v>28333</v>
      </c>
      <c r="J393">
        <v>8425</v>
      </c>
      <c r="K393">
        <v>353683</v>
      </c>
      <c r="L393">
        <v>47480</v>
      </c>
      <c r="M393" t="str">
        <f t="shared" si="6"/>
        <v>159-6260-2-150</v>
      </c>
    </row>
    <row r="394" spans="1:13" x14ac:dyDescent="0.3">
      <c r="A394" s="5">
        <v>42415.433136574073</v>
      </c>
      <c r="B394">
        <v>3</v>
      </c>
      <c r="C394">
        <v>159</v>
      </c>
      <c r="D394">
        <v>6260</v>
      </c>
      <c r="E394">
        <v>2</v>
      </c>
      <c r="F394">
        <v>150</v>
      </c>
      <c r="G394">
        <v>169</v>
      </c>
      <c r="H394">
        <v>30345</v>
      </c>
      <c r="I394">
        <v>30514</v>
      </c>
      <c r="J394">
        <v>8299</v>
      </c>
      <c r="K394">
        <v>353805</v>
      </c>
      <c r="L394">
        <v>47480</v>
      </c>
      <c r="M394" t="str">
        <f t="shared" si="6"/>
        <v>159-6260-2-150</v>
      </c>
    </row>
    <row r="395" spans="1:13" x14ac:dyDescent="0.3">
      <c r="A395" s="5">
        <v>42415.433506944442</v>
      </c>
      <c r="B395">
        <v>3</v>
      </c>
      <c r="C395">
        <v>159</v>
      </c>
      <c r="D395">
        <v>7096</v>
      </c>
      <c r="E395">
        <v>2</v>
      </c>
      <c r="F395">
        <v>200</v>
      </c>
      <c r="G395">
        <v>176</v>
      </c>
      <c r="H395">
        <v>31892</v>
      </c>
      <c r="I395">
        <v>32068</v>
      </c>
      <c r="J395">
        <v>8905</v>
      </c>
      <c r="K395">
        <v>401630</v>
      </c>
      <c r="L395">
        <v>49851</v>
      </c>
      <c r="M395" t="str">
        <f t="shared" si="6"/>
        <v>159-7096-2-200</v>
      </c>
    </row>
    <row r="396" spans="1:13" x14ac:dyDescent="0.3">
      <c r="A396" s="5">
        <v>42415.433888888889</v>
      </c>
      <c r="B396">
        <v>3</v>
      </c>
      <c r="C396">
        <v>159</v>
      </c>
      <c r="D396">
        <v>7096</v>
      </c>
      <c r="E396">
        <v>2</v>
      </c>
      <c r="F396">
        <v>200</v>
      </c>
      <c r="G396">
        <v>169</v>
      </c>
      <c r="H396">
        <v>31972</v>
      </c>
      <c r="I396">
        <v>32141</v>
      </c>
      <c r="J396">
        <v>8831</v>
      </c>
      <c r="K396">
        <v>401730</v>
      </c>
      <c r="L396">
        <v>49851</v>
      </c>
      <c r="M396" t="str">
        <f t="shared" si="6"/>
        <v>159-7096-2-200</v>
      </c>
    </row>
    <row r="397" spans="1:13" x14ac:dyDescent="0.3">
      <c r="A397" s="5">
        <v>42415.434270833335</v>
      </c>
      <c r="B397">
        <v>3</v>
      </c>
      <c r="C397">
        <v>159</v>
      </c>
      <c r="D397">
        <v>7096</v>
      </c>
      <c r="E397">
        <v>2</v>
      </c>
      <c r="F397">
        <v>200</v>
      </c>
      <c r="G397">
        <v>169</v>
      </c>
      <c r="H397">
        <v>31865</v>
      </c>
      <c r="I397">
        <v>32034</v>
      </c>
      <c r="J397">
        <v>8718</v>
      </c>
      <c r="K397">
        <v>401678</v>
      </c>
      <c r="L397">
        <v>49851</v>
      </c>
      <c r="M397" t="str">
        <f t="shared" si="6"/>
        <v>159-7096-2-200</v>
      </c>
    </row>
    <row r="398" spans="1:13" x14ac:dyDescent="0.3">
      <c r="A398" s="5">
        <v>42415.434652777774</v>
      </c>
      <c r="B398">
        <v>3</v>
      </c>
      <c r="C398">
        <v>159</v>
      </c>
      <c r="D398">
        <v>8796</v>
      </c>
      <c r="E398">
        <v>2</v>
      </c>
      <c r="F398">
        <v>500</v>
      </c>
      <c r="G398">
        <v>167</v>
      </c>
      <c r="H398">
        <v>36687</v>
      </c>
      <c r="I398">
        <v>36854</v>
      </c>
      <c r="J398">
        <v>9530</v>
      </c>
      <c r="K398">
        <v>492171</v>
      </c>
      <c r="L398">
        <v>54494</v>
      </c>
      <c r="M398" t="str">
        <f t="shared" si="6"/>
        <v>159-8796-2-500</v>
      </c>
    </row>
    <row r="399" spans="1:13" x14ac:dyDescent="0.3">
      <c r="A399" s="5">
        <v>42415.43509259259</v>
      </c>
      <c r="B399">
        <v>3</v>
      </c>
      <c r="C399">
        <v>159</v>
      </c>
      <c r="D399">
        <v>8796</v>
      </c>
      <c r="E399">
        <v>2</v>
      </c>
      <c r="F399">
        <v>500</v>
      </c>
      <c r="G399">
        <v>169</v>
      </c>
      <c r="H399">
        <v>36741</v>
      </c>
      <c r="I399">
        <v>36910</v>
      </c>
      <c r="J399">
        <v>9646</v>
      </c>
      <c r="K399">
        <v>492209</v>
      </c>
      <c r="L399">
        <v>54494</v>
      </c>
      <c r="M399" t="str">
        <f t="shared" si="6"/>
        <v>159-8796-2-500</v>
      </c>
    </row>
    <row r="400" spans="1:13" x14ac:dyDescent="0.3">
      <c r="A400" s="5">
        <v>42415.435532407406</v>
      </c>
      <c r="B400">
        <v>3</v>
      </c>
      <c r="C400">
        <v>159</v>
      </c>
      <c r="D400">
        <v>8796</v>
      </c>
      <c r="E400">
        <v>2</v>
      </c>
      <c r="F400">
        <v>500</v>
      </c>
      <c r="G400">
        <v>169</v>
      </c>
      <c r="H400">
        <v>36776</v>
      </c>
      <c r="I400">
        <v>36945</v>
      </c>
      <c r="J400">
        <v>9698</v>
      </c>
      <c r="K400">
        <v>492271</v>
      </c>
      <c r="L400">
        <v>54494</v>
      </c>
      <c r="M400" t="str">
        <f t="shared" si="6"/>
        <v>159-8796-2-500</v>
      </c>
    </row>
    <row r="401" spans="1:13" x14ac:dyDescent="0.3">
      <c r="A401" s="5">
        <v>42415.435972222222</v>
      </c>
      <c r="B401">
        <v>3</v>
      </c>
      <c r="C401">
        <v>159</v>
      </c>
      <c r="D401">
        <v>604</v>
      </c>
      <c r="E401">
        <v>3</v>
      </c>
      <c r="F401">
        <v>25</v>
      </c>
      <c r="G401">
        <v>171</v>
      </c>
      <c r="H401">
        <v>15153</v>
      </c>
      <c r="I401">
        <v>15324</v>
      </c>
      <c r="J401">
        <v>6822</v>
      </c>
      <c r="K401">
        <v>55253</v>
      </c>
      <c r="L401">
        <v>50390</v>
      </c>
      <c r="M401" t="str">
        <f t="shared" si="6"/>
        <v>159-604-3-25</v>
      </c>
    </row>
    <row r="402" spans="1:13" x14ac:dyDescent="0.3">
      <c r="A402" s="5">
        <v>42415.436168981483</v>
      </c>
      <c r="B402">
        <v>3</v>
      </c>
      <c r="C402">
        <v>159</v>
      </c>
      <c r="D402">
        <v>604</v>
      </c>
      <c r="E402">
        <v>3</v>
      </c>
      <c r="F402">
        <v>25</v>
      </c>
      <c r="G402">
        <v>170</v>
      </c>
      <c r="H402">
        <v>15102</v>
      </c>
      <c r="I402">
        <v>15272</v>
      </c>
      <c r="J402">
        <v>6829</v>
      </c>
      <c r="K402">
        <v>54980</v>
      </c>
      <c r="L402">
        <v>50390</v>
      </c>
      <c r="M402" t="str">
        <f t="shared" si="6"/>
        <v>159-604-3-25</v>
      </c>
    </row>
    <row r="403" spans="1:13" x14ac:dyDescent="0.3">
      <c r="A403" s="5">
        <v>42415.436354166668</v>
      </c>
      <c r="B403">
        <v>3</v>
      </c>
      <c r="C403">
        <v>159</v>
      </c>
      <c r="D403">
        <v>604</v>
      </c>
      <c r="E403">
        <v>3</v>
      </c>
      <c r="F403">
        <v>25</v>
      </c>
      <c r="G403">
        <v>170</v>
      </c>
      <c r="H403">
        <v>15126</v>
      </c>
      <c r="I403">
        <v>15296</v>
      </c>
      <c r="J403">
        <v>6816</v>
      </c>
      <c r="K403">
        <v>55027</v>
      </c>
      <c r="L403">
        <v>50390</v>
      </c>
      <c r="M403" t="str">
        <f t="shared" si="6"/>
        <v>159-604-3-25</v>
      </c>
    </row>
    <row r="404" spans="1:13" x14ac:dyDescent="0.3">
      <c r="A404" s="5">
        <v>42415.436550925922</v>
      </c>
      <c r="B404">
        <v>3</v>
      </c>
      <c r="C404">
        <v>159</v>
      </c>
      <c r="D404">
        <v>8972</v>
      </c>
      <c r="E404">
        <v>3</v>
      </c>
      <c r="F404">
        <v>50</v>
      </c>
      <c r="G404">
        <v>169</v>
      </c>
      <c r="H404">
        <v>47870</v>
      </c>
      <c r="I404">
        <v>48039</v>
      </c>
      <c r="J404">
        <v>15923</v>
      </c>
      <c r="K404">
        <v>535541</v>
      </c>
      <c r="L404">
        <v>154394</v>
      </c>
      <c r="M404" t="str">
        <f t="shared" si="6"/>
        <v>159-8972-3-50</v>
      </c>
    </row>
    <row r="405" spans="1:13" x14ac:dyDescent="0.3">
      <c r="A405" s="5">
        <v>42415.437118055554</v>
      </c>
      <c r="B405">
        <v>3</v>
      </c>
      <c r="C405">
        <v>159</v>
      </c>
      <c r="D405">
        <v>8972</v>
      </c>
      <c r="E405">
        <v>3</v>
      </c>
      <c r="F405">
        <v>50</v>
      </c>
      <c r="G405">
        <v>169</v>
      </c>
      <c r="H405">
        <v>47266</v>
      </c>
      <c r="I405">
        <v>47435</v>
      </c>
      <c r="J405">
        <v>15826</v>
      </c>
      <c r="K405">
        <v>535977</v>
      </c>
      <c r="L405">
        <v>154394</v>
      </c>
      <c r="M405" t="str">
        <f t="shared" si="6"/>
        <v>159-8972-3-50</v>
      </c>
    </row>
    <row r="406" spans="1:13" x14ac:dyDescent="0.3">
      <c r="A406" s="5">
        <v>42415.437673611108</v>
      </c>
      <c r="B406">
        <v>3</v>
      </c>
      <c r="C406">
        <v>159</v>
      </c>
      <c r="D406">
        <v>8972</v>
      </c>
      <c r="E406">
        <v>3</v>
      </c>
      <c r="F406">
        <v>50</v>
      </c>
      <c r="G406">
        <v>169</v>
      </c>
      <c r="H406">
        <v>47113</v>
      </c>
      <c r="I406">
        <v>47282</v>
      </c>
      <c r="J406">
        <v>15827</v>
      </c>
      <c r="K406">
        <v>535947</v>
      </c>
      <c r="L406">
        <v>154394</v>
      </c>
      <c r="M406" t="str">
        <f t="shared" si="6"/>
        <v>159-8972-3-50</v>
      </c>
    </row>
    <row r="407" spans="1:13" x14ac:dyDescent="0.3">
      <c r="A407" s="5">
        <v>42415.438240740739</v>
      </c>
      <c r="B407">
        <v>3</v>
      </c>
      <c r="C407">
        <v>159</v>
      </c>
      <c r="D407">
        <v>41920</v>
      </c>
      <c r="E407">
        <v>3</v>
      </c>
      <c r="F407">
        <v>75</v>
      </c>
      <c r="G407">
        <v>169</v>
      </c>
      <c r="H407">
        <v>177240</v>
      </c>
      <c r="I407">
        <v>177409</v>
      </c>
      <c r="J407">
        <v>41364</v>
      </c>
      <c r="K407">
        <v>2513548</v>
      </c>
      <c r="L407">
        <v>392385</v>
      </c>
      <c r="M407" t="str">
        <f t="shared" si="6"/>
        <v>159-41920-3-75</v>
      </c>
    </row>
    <row r="408" spans="1:13" x14ac:dyDescent="0.3">
      <c r="A408" s="5">
        <v>42415.440300925926</v>
      </c>
      <c r="B408">
        <v>3</v>
      </c>
      <c r="C408">
        <v>159</v>
      </c>
      <c r="D408">
        <v>41920</v>
      </c>
      <c r="E408">
        <v>3</v>
      </c>
      <c r="F408">
        <v>75</v>
      </c>
      <c r="G408">
        <v>169</v>
      </c>
      <c r="H408">
        <v>176899</v>
      </c>
      <c r="I408">
        <v>177068</v>
      </c>
      <c r="J408">
        <v>40485</v>
      </c>
      <c r="K408">
        <v>2514454</v>
      </c>
      <c r="L408">
        <v>392385</v>
      </c>
      <c r="M408" t="str">
        <f t="shared" si="6"/>
        <v>159-41920-3-75</v>
      </c>
    </row>
    <row r="409" spans="1:13" x14ac:dyDescent="0.3">
      <c r="A409" s="5">
        <v>42415.442372685182</v>
      </c>
      <c r="B409">
        <v>3</v>
      </c>
      <c r="C409">
        <v>159</v>
      </c>
      <c r="D409">
        <v>41920</v>
      </c>
      <c r="E409">
        <v>3</v>
      </c>
      <c r="F409">
        <v>75</v>
      </c>
      <c r="G409">
        <v>170</v>
      </c>
      <c r="H409">
        <v>177275</v>
      </c>
      <c r="I409">
        <v>177445</v>
      </c>
      <c r="J409">
        <v>40816</v>
      </c>
      <c r="K409">
        <v>2514404</v>
      </c>
      <c r="L409">
        <v>392385</v>
      </c>
      <c r="M409" t="str">
        <f t="shared" si="6"/>
        <v>159-41920-3-75</v>
      </c>
    </row>
    <row r="410" spans="1:13" x14ac:dyDescent="0.3">
      <c r="A410" s="5">
        <v>42415.444432870368</v>
      </c>
      <c r="B410">
        <v>3</v>
      </c>
      <c r="C410">
        <v>159</v>
      </c>
      <c r="D410">
        <v>82658</v>
      </c>
      <c r="E410">
        <v>3</v>
      </c>
      <c r="F410">
        <v>100</v>
      </c>
      <c r="G410">
        <v>169</v>
      </c>
      <c r="H410">
        <v>336700</v>
      </c>
      <c r="I410">
        <v>336869</v>
      </c>
      <c r="J410">
        <v>67800</v>
      </c>
      <c r="K410">
        <v>5114323</v>
      </c>
      <c r="L410">
        <v>602465</v>
      </c>
      <c r="M410" t="str">
        <f t="shared" si="6"/>
        <v>159-82658-3-100</v>
      </c>
    </row>
    <row r="411" spans="1:13" x14ac:dyDescent="0.3">
      <c r="A411" s="5">
        <v>42415.448344907411</v>
      </c>
      <c r="B411">
        <v>3</v>
      </c>
      <c r="C411">
        <v>159</v>
      </c>
      <c r="D411">
        <v>82658</v>
      </c>
      <c r="E411">
        <v>3</v>
      </c>
      <c r="F411">
        <v>100</v>
      </c>
      <c r="G411">
        <v>172</v>
      </c>
      <c r="H411">
        <v>336269</v>
      </c>
      <c r="I411">
        <v>336441</v>
      </c>
      <c r="J411">
        <v>66864</v>
      </c>
      <c r="K411">
        <v>5116144</v>
      </c>
      <c r="L411">
        <v>602465</v>
      </c>
      <c r="M411" t="str">
        <f t="shared" si="6"/>
        <v>159-82658-3-100</v>
      </c>
    </row>
    <row r="412" spans="1:13" x14ac:dyDescent="0.3">
      <c r="A412" s="5">
        <v>42415.452256944445</v>
      </c>
      <c r="B412">
        <v>3</v>
      </c>
      <c r="C412">
        <v>159</v>
      </c>
      <c r="D412">
        <v>82658</v>
      </c>
      <c r="E412">
        <v>3</v>
      </c>
      <c r="F412">
        <v>100</v>
      </c>
      <c r="G412">
        <v>170</v>
      </c>
      <c r="H412">
        <v>335889</v>
      </c>
      <c r="I412">
        <v>336059</v>
      </c>
      <c r="J412">
        <v>66538</v>
      </c>
      <c r="K412">
        <v>5115545</v>
      </c>
      <c r="L412">
        <v>602465</v>
      </c>
      <c r="M412" t="str">
        <f t="shared" si="6"/>
        <v>159-82658-3-100</v>
      </c>
    </row>
    <row r="413" spans="1:13" x14ac:dyDescent="0.3">
      <c r="A413" s="5">
        <v>42415.456157407411</v>
      </c>
      <c r="B413">
        <v>3</v>
      </c>
      <c r="C413">
        <v>159</v>
      </c>
      <c r="D413">
        <v>149535</v>
      </c>
      <c r="E413">
        <v>3</v>
      </c>
      <c r="F413">
        <v>150</v>
      </c>
      <c r="G413">
        <v>169</v>
      </c>
      <c r="H413">
        <v>624761</v>
      </c>
      <c r="I413">
        <v>624930</v>
      </c>
      <c r="J413">
        <v>109737</v>
      </c>
      <c r="K413">
        <v>9707491</v>
      </c>
      <c r="L413">
        <v>917598</v>
      </c>
      <c r="M413" t="str">
        <f t="shared" si="6"/>
        <v>159-149535-3-150</v>
      </c>
    </row>
    <row r="414" spans="1:13" x14ac:dyDescent="0.3">
      <c r="A414" s="5">
        <v>42415.463402777779</v>
      </c>
      <c r="B414">
        <v>3</v>
      </c>
      <c r="C414">
        <v>159</v>
      </c>
      <c r="D414">
        <v>149535</v>
      </c>
      <c r="E414">
        <v>3</v>
      </c>
      <c r="F414">
        <v>150</v>
      </c>
      <c r="G414">
        <v>170</v>
      </c>
      <c r="H414">
        <v>625030</v>
      </c>
      <c r="I414">
        <v>625200</v>
      </c>
      <c r="J414">
        <v>110068</v>
      </c>
      <c r="K414">
        <v>9709491</v>
      </c>
      <c r="L414">
        <v>917598</v>
      </c>
      <c r="M414" t="str">
        <f t="shared" si="6"/>
        <v>159-149535-3-150</v>
      </c>
    </row>
    <row r="415" spans="1:13" x14ac:dyDescent="0.3">
      <c r="A415" s="5">
        <v>42415.470659722225</v>
      </c>
      <c r="B415">
        <v>3</v>
      </c>
      <c r="C415">
        <v>159</v>
      </c>
      <c r="D415">
        <v>149535</v>
      </c>
      <c r="E415">
        <v>3</v>
      </c>
      <c r="F415">
        <v>150</v>
      </c>
      <c r="G415">
        <v>169</v>
      </c>
      <c r="H415">
        <v>625439</v>
      </c>
      <c r="I415">
        <v>625608</v>
      </c>
      <c r="J415">
        <v>111978</v>
      </c>
      <c r="K415">
        <v>9709588</v>
      </c>
      <c r="L415">
        <v>917598</v>
      </c>
      <c r="M415" t="str">
        <f t="shared" si="6"/>
        <v>159-149535-3-150</v>
      </c>
    </row>
    <row r="416" spans="1:13" x14ac:dyDescent="0.3">
      <c r="A416" s="5">
        <v>42415.477905092594</v>
      </c>
      <c r="B416">
        <v>3</v>
      </c>
      <c r="C416">
        <v>159</v>
      </c>
      <c r="D416">
        <v>188983</v>
      </c>
      <c r="E416">
        <v>3</v>
      </c>
      <c r="F416">
        <v>200</v>
      </c>
      <c r="G416">
        <v>169</v>
      </c>
      <c r="H416">
        <v>812055</v>
      </c>
      <c r="I416">
        <v>812224</v>
      </c>
      <c r="J416">
        <v>135243</v>
      </c>
      <c r="K416">
        <v>12599271</v>
      </c>
      <c r="L416">
        <v>1095422</v>
      </c>
      <c r="M416" t="str">
        <f t="shared" si="6"/>
        <v>159-188983-3-200</v>
      </c>
    </row>
    <row r="417" spans="1:13" x14ac:dyDescent="0.3">
      <c r="A417" s="5">
        <v>42415.487326388888</v>
      </c>
      <c r="B417">
        <v>3</v>
      </c>
      <c r="C417">
        <v>159</v>
      </c>
      <c r="D417">
        <v>188983</v>
      </c>
      <c r="E417">
        <v>3</v>
      </c>
      <c r="F417">
        <v>200</v>
      </c>
      <c r="G417">
        <v>169</v>
      </c>
      <c r="H417">
        <v>812187</v>
      </c>
      <c r="I417">
        <v>812356</v>
      </c>
      <c r="J417">
        <v>135048</v>
      </c>
      <c r="K417">
        <v>12601558</v>
      </c>
      <c r="L417">
        <v>1095421</v>
      </c>
      <c r="M417" t="str">
        <f t="shared" si="6"/>
        <v>159-188983-3-200</v>
      </c>
    </row>
    <row r="418" spans="1:13" x14ac:dyDescent="0.3">
      <c r="A418" s="5">
        <v>42415.496736111112</v>
      </c>
      <c r="B418">
        <v>3</v>
      </c>
      <c r="C418">
        <v>159</v>
      </c>
      <c r="D418">
        <v>188983</v>
      </c>
      <c r="E418">
        <v>3</v>
      </c>
      <c r="F418">
        <v>200</v>
      </c>
      <c r="G418">
        <v>170</v>
      </c>
      <c r="H418">
        <v>812137</v>
      </c>
      <c r="I418">
        <v>812307</v>
      </c>
      <c r="J418">
        <v>135730</v>
      </c>
      <c r="K418">
        <v>12601451</v>
      </c>
      <c r="L418">
        <v>1095422</v>
      </c>
      <c r="M418" t="str">
        <f t="shared" si="6"/>
        <v>159-188983-3-200</v>
      </c>
    </row>
    <row r="419" spans="1:13" x14ac:dyDescent="0.3">
      <c r="A419" s="5">
        <v>42415.506157407406</v>
      </c>
      <c r="B419">
        <v>3</v>
      </c>
      <c r="C419">
        <v>159</v>
      </c>
      <c r="D419">
        <v>266183</v>
      </c>
      <c r="E419">
        <v>3</v>
      </c>
      <c r="F419">
        <v>500</v>
      </c>
      <c r="G419">
        <v>170</v>
      </c>
      <c r="H419">
        <v>1187418</v>
      </c>
      <c r="I419">
        <v>1187588</v>
      </c>
      <c r="J419">
        <v>189299</v>
      </c>
      <c r="K419">
        <v>18539560</v>
      </c>
      <c r="L419">
        <v>1485710</v>
      </c>
      <c r="M419" t="str">
        <f t="shared" si="6"/>
        <v>159-266183-3-500</v>
      </c>
    </row>
    <row r="420" spans="1:13" x14ac:dyDescent="0.3">
      <c r="A420" s="5">
        <v>42415.519918981481</v>
      </c>
      <c r="B420">
        <v>3</v>
      </c>
      <c r="C420">
        <v>159</v>
      </c>
      <c r="D420">
        <v>266183</v>
      </c>
      <c r="E420">
        <v>3</v>
      </c>
      <c r="F420">
        <v>500</v>
      </c>
      <c r="G420">
        <v>176</v>
      </c>
      <c r="H420">
        <v>1182116</v>
      </c>
      <c r="I420">
        <v>1182292</v>
      </c>
      <c r="J420">
        <v>189880</v>
      </c>
      <c r="K420">
        <v>18541605</v>
      </c>
      <c r="L420">
        <v>1485710</v>
      </c>
      <c r="M420" t="str">
        <f t="shared" si="6"/>
        <v>159-266183-3-500</v>
      </c>
    </row>
    <row r="421" spans="1:13" x14ac:dyDescent="0.3">
      <c r="A421" s="5">
        <v>42415.53361111111</v>
      </c>
      <c r="B421">
        <v>3</v>
      </c>
      <c r="C421">
        <v>159</v>
      </c>
      <c r="D421">
        <v>266183</v>
      </c>
      <c r="E421">
        <v>3</v>
      </c>
      <c r="F421">
        <v>500</v>
      </c>
      <c r="G421">
        <v>169</v>
      </c>
      <c r="H421">
        <v>1179905</v>
      </c>
      <c r="I421">
        <v>1180074</v>
      </c>
      <c r="J421">
        <v>189501</v>
      </c>
      <c r="K421">
        <v>18541453</v>
      </c>
      <c r="L421">
        <v>1485710</v>
      </c>
      <c r="M421" t="str">
        <f t="shared" si="6"/>
        <v>159-266183-3-500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7"/>
  <sheetViews>
    <sheetView topLeftCell="B325" workbookViewId="0">
      <selection activeCell="L337" sqref="L337"/>
    </sheetView>
  </sheetViews>
  <sheetFormatPr defaultRowHeight="14.4" x14ac:dyDescent="0.3"/>
  <cols>
    <col min="1" max="1" width="14.6640625" bestFit="1" customWidth="1"/>
    <col min="2" max="2" width="8.109375" bestFit="1" customWidth="1"/>
    <col min="3" max="3" width="14.44140625" bestFit="1" customWidth="1"/>
    <col min="4" max="4" width="17.33203125" bestFit="1" customWidth="1"/>
    <col min="5" max="5" width="18.88671875" bestFit="1" customWidth="1"/>
    <col min="6" max="6" width="23.77734375" bestFit="1" customWidth="1"/>
    <col min="7" max="7" width="13.6640625" bestFit="1" customWidth="1"/>
    <col min="8" max="8" width="16.109375" bestFit="1" customWidth="1"/>
    <col min="9" max="9" width="13.33203125" bestFit="1" customWidth="1"/>
    <col min="10" max="10" width="19.21875" bestFit="1" customWidth="1"/>
    <col min="11" max="11" width="20.44140625" bestFit="1" customWidth="1"/>
    <col min="12" max="12" width="18.88671875" bestFit="1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 s="5">
        <v>42416.778854166667</v>
      </c>
      <c r="B2">
        <v>3</v>
      </c>
      <c r="C2">
        <v>40</v>
      </c>
      <c r="D2">
        <v>85</v>
      </c>
      <c r="E2">
        <v>2</v>
      </c>
      <c r="F2">
        <v>25</v>
      </c>
      <c r="G2">
        <v>13</v>
      </c>
      <c r="H2">
        <v>1318</v>
      </c>
      <c r="I2">
        <v>1331</v>
      </c>
      <c r="J2">
        <v>1007</v>
      </c>
      <c r="K2">
        <v>11573</v>
      </c>
      <c r="L2">
        <v>112</v>
      </c>
      <c r="M2" t="str">
        <f>CONCATENATE(C2,"-",D2,"-",E2,"-",F2)</f>
        <v>40-85-2-25</v>
      </c>
    </row>
    <row r="3" spans="1:13" x14ac:dyDescent="0.3">
      <c r="A3" s="5">
        <v>42416.778877314813</v>
      </c>
      <c r="B3">
        <v>3</v>
      </c>
      <c r="C3">
        <v>40</v>
      </c>
      <c r="D3">
        <v>85</v>
      </c>
      <c r="E3">
        <v>2</v>
      </c>
      <c r="F3">
        <v>25</v>
      </c>
      <c r="G3">
        <v>14</v>
      </c>
      <c r="H3">
        <v>1609</v>
      </c>
      <c r="I3">
        <v>1623</v>
      </c>
      <c r="J3">
        <v>1016</v>
      </c>
      <c r="K3">
        <v>85</v>
      </c>
      <c r="L3">
        <v>112</v>
      </c>
      <c r="M3" t="str">
        <f t="shared" ref="M3:M66" si="0">CONCATENATE(C3,"-",D3,"-",E3,"-",F3)</f>
        <v>40-85-2-25</v>
      </c>
    </row>
    <row r="4" spans="1:13" x14ac:dyDescent="0.3">
      <c r="A4" s="5">
        <v>42416.778912037036</v>
      </c>
      <c r="B4">
        <v>3</v>
      </c>
      <c r="C4">
        <v>40</v>
      </c>
      <c r="D4">
        <v>85</v>
      </c>
      <c r="E4">
        <v>2</v>
      </c>
      <c r="F4">
        <v>25</v>
      </c>
      <c r="G4">
        <v>14</v>
      </c>
      <c r="H4">
        <v>2322</v>
      </c>
      <c r="I4">
        <v>2336</v>
      </c>
      <c r="J4">
        <v>1007</v>
      </c>
      <c r="K4">
        <v>92</v>
      </c>
      <c r="L4">
        <v>112</v>
      </c>
      <c r="M4" t="str">
        <f t="shared" si="0"/>
        <v>40-85-2-25</v>
      </c>
    </row>
    <row r="5" spans="1:13" x14ac:dyDescent="0.3">
      <c r="A5" s="5">
        <v>42416.778958333336</v>
      </c>
      <c r="B5">
        <v>3</v>
      </c>
      <c r="C5">
        <v>40</v>
      </c>
      <c r="D5">
        <v>582</v>
      </c>
      <c r="E5">
        <v>2</v>
      </c>
      <c r="F5">
        <v>50</v>
      </c>
      <c r="G5">
        <v>14</v>
      </c>
      <c r="H5">
        <v>1646</v>
      </c>
      <c r="I5">
        <v>1660</v>
      </c>
      <c r="J5">
        <v>790</v>
      </c>
      <c r="K5">
        <v>122</v>
      </c>
      <c r="L5">
        <v>150</v>
      </c>
      <c r="M5" t="str">
        <f t="shared" si="0"/>
        <v>40-582-2-50</v>
      </c>
    </row>
    <row r="6" spans="1:13" x14ac:dyDescent="0.3">
      <c r="A6" s="5">
        <v>42416.778981481482</v>
      </c>
      <c r="B6">
        <v>3</v>
      </c>
      <c r="C6">
        <v>40</v>
      </c>
      <c r="D6">
        <v>582</v>
      </c>
      <c r="E6">
        <v>2</v>
      </c>
      <c r="F6">
        <v>50</v>
      </c>
      <c r="G6">
        <v>14</v>
      </c>
      <c r="H6">
        <v>2217</v>
      </c>
      <c r="I6">
        <v>2231</v>
      </c>
      <c r="J6">
        <v>1123</v>
      </c>
      <c r="K6">
        <v>121</v>
      </c>
      <c r="L6">
        <v>150</v>
      </c>
      <c r="M6" t="str">
        <f t="shared" si="0"/>
        <v>40-582-2-50</v>
      </c>
    </row>
    <row r="7" spans="1:13" x14ac:dyDescent="0.3">
      <c r="A7" s="5">
        <v>42416.779027777775</v>
      </c>
      <c r="B7">
        <v>3</v>
      </c>
      <c r="C7">
        <v>40</v>
      </c>
      <c r="D7">
        <v>582</v>
      </c>
      <c r="E7">
        <v>2</v>
      </c>
      <c r="F7">
        <v>50</v>
      </c>
      <c r="G7">
        <v>14</v>
      </c>
      <c r="H7">
        <v>1360</v>
      </c>
      <c r="I7">
        <v>1374</v>
      </c>
      <c r="J7">
        <v>788</v>
      </c>
      <c r="K7">
        <v>112</v>
      </c>
      <c r="L7">
        <v>150</v>
      </c>
      <c r="M7" t="str">
        <f t="shared" si="0"/>
        <v>40-582-2-50</v>
      </c>
    </row>
    <row r="8" spans="1:13" x14ac:dyDescent="0.3">
      <c r="A8" s="5">
        <v>42416.779050925928</v>
      </c>
      <c r="B8">
        <v>3</v>
      </c>
      <c r="C8">
        <v>40</v>
      </c>
      <c r="D8">
        <v>1173</v>
      </c>
      <c r="E8">
        <v>2</v>
      </c>
      <c r="F8">
        <v>75</v>
      </c>
      <c r="G8">
        <v>14</v>
      </c>
      <c r="H8">
        <v>2345</v>
      </c>
      <c r="I8">
        <v>2359</v>
      </c>
      <c r="J8">
        <v>1248</v>
      </c>
      <c r="K8">
        <v>129</v>
      </c>
      <c r="L8">
        <v>194</v>
      </c>
      <c r="M8" t="str">
        <f t="shared" si="0"/>
        <v>40-1173-2-75</v>
      </c>
    </row>
    <row r="9" spans="1:13" x14ac:dyDescent="0.3">
      <c r="A9" s="5">
        <v>42416.779108796298</v>
      </c>
      <c r="B9">
        <v>3</v>
      </c>
      <c r="C9">
        <v>40</v>
      </c>
      <c r="D9">
        <v>1173</v>
      </c>
      <c r="E9">
        <v>2</v>
      </c>
      <c r="F9">
        <v>75</v>
      </c>
      <c r="G9">
        <v>14</v>
      </c>
      <c r="H9">
        <v>1678</v>
      </c>
      <c r="I9">
        <v>1692</v>
      </c>
      <c r="J9">
        <v>605</v>
      </c>
      <c r="K9">
        <v>120</v>
      </c>
      <c r="L9">
        <v>194</v>
      </c>
      <c r="M9" t="str">
        <f t="shared" si="0"/>
        <v>40-1173-2-75</v>
      </c>
    </row>
    <row r="10" spans="1:13" x14ac:dyDescent="0.3">
      <c r="A10" s="5">
        <v>42416.779143518521</v>
      </c>
      <c r="B10">
        <v>3</v>
      </c>
      <c r="C10">
        <v>40</v>
      </c>
      <c r="D10">
        <v>1173</v>
      </c>
      <c r="E10">
        <v>2</v>
      </c>
      <c r="F10">
        <v>75</v>
      </c>
      <c r="G10">
        <v>14</v>
      </c>
      <c r="H10">
        <v>1533</v>
      </c>
      <c r="I10">
        <v>1547</v>
      </c>
      <c r="J10">
        <v>1243</v>
      </c>
      <c r="K10">
        <v>110</v>
      </c>
      <c r="L10">
        <v>194</v>
      </c>
      <c r="M10" t="str">
        <f t="shared" si="0"/>
        <v>40-1173-2-75</v>
      </c>
    </row>
    <row r="11" spans="1:13" x14ac:dyDescent="0.3">
      <c r="A11" s="5">
        <v>42416.779178240744</v>
      </c>
      <c r="B11">
        <v>3</v>
      </c>
      <c r="C11">
        <v>40</v>
      </c>
      <c r="D11">
        <v>1332</v>
      </c>
      <c r="E11">
        <v>2</v>
      </c>
      <c r="F11">
        <v>100</v>
      </c>
      <c r="G11">
        <v>14</v>
      </c>
      <c r="H11">
        <v>1352</v>
      </c>
      <c r="I11">
        <v>1366</v>
      </c>
      <c r="J11">
        <v>1235</v>
      </c>
      <c r="K11">
        <v>116</v>
      </c>
      <c r="L11">
        <v>204</v>
      </c>
      <c r="M11" t="str">
        <f t="shared" si="0"/>
        <v>40-1332-2-100</v>
      </c>
    </row>
    <row r="12" spans="1:13" x14ac:dyDescent="0.3">
      <c r="A12" s="5">
        <v>42416.77920138889</v>
      </c>
      <c r="B12">
        <v>3</v>
      </c>
      <c r="C12">
        <v>40</v>
      </c>
      <c r="D12">
        <v>1332</v>
      </c>
      <c r="E12">
        <v>2</v>
      </c>
      <c r="F12">
        <v>100</v>
      </c>
      <c r="G12">
        <v>14</v>
      </c>
      <c r="H12">
        <v>1906</v>
      </c>
      <c r="I12">
        <v>1920</v>
      </c>
      <c r="J12">
        <v>1268</v>
      </c>
      <c r="K12">
        <v>110</v>
      </c>
      <c r="L12">
        <v>204</v>
      </c>
      <c r="M12" t="str">
        <f t="shared" si="0"/>
        <v>40-1332-2-100</v>
      </c>
    </row>
    <row r="13" spans="1:13" x14ac:dyDescent="0.3">
      <c r="A13" s="5">
        <v>42416.779236111113</v>
      </c>
      <c r="B13">
        <v>3</v>
      </c>
      <c r="C13">
        <v>40</v>
      </c>
      <c r="D13">
        <v>1332</v>
      </c>
      <c r="E13">
        <v>2</v>
      </c>
      <c r="F13">
        <v>100</v>
      </c>
      <c r="G13">
        <v>14</v>
      </c>
      <c r="H13">
        <v>1741</v>
      </c>
      <c r="I13">
        <v>1755</v>
      </c>
      <c r="J13">
        <v>1260</v>
      </c>
      <c r="K13">
        <v>113</v>
      </c>
      <c r="L13">
        <v>204</v>
      </c>
      <c r="M13" t="str">
        <f t="shared" si="0"/>
        <v>40-1332-2-100</v>
      </c>
    </row>
    <row r="14" spans="1:13" x14ac:dyDescent="0.3">
      <c r="A14" s="5">
        <v>42416.779270833336</v>
      </c>
      <c r="B14">
        <v>3</v>
      </c>
      <c r="C14">
        <v>40</v>
      </c>
      <c r="D14">
        <v>1700</v>
      </c>
      <c r="E14">
        <v>2</v>
      </c>
      <c r="F14">
        <v>150</v>
      </c>
      <c r="G14">
        <v>14</v>
      </c>
      <c r="H14">
        <v>1743</v>
      </c>
      <c r="I14">
        <v>1757</v>
      </c>
      <c r="J14">
        <v>1303</v>
      </c>
      <c r="K14">
        <v>104</v>
      </c>
      <c r="L14">
        <v>234</v>
      </c>
      <c r="M14" t="str">
        <f t="shared" si="0"/>
        <v>40-1700-2-150</v>
      </c>
    </row>
    <row r="15" spans="1:13" x14ac:dyDescent="0.3">
      <c r="A15" s="5">
        <v>42416.779305555552</v>
      </c>
      <c r="B15">
        <v>3</v>
      </c>
      <c r="C15">
        <v>40</v>
      </c>
      <c r="D15">
        <v>1700</v>
      </c>
      <c r="E15">
        <v>2</v>
      </c>
      <c r="F15">
        <v>150</v>
      </c>
      <c r="G15">
        <v>14</v>
      </c>
      <c r="H15">
        <v>2673</v>
      </c>
      <c r="I15">
        <v>2687</v>
      </c>
      <c r="J15">
        <v>1305</v>
      </c>
      <c r="K15">
        <v>122</v>
      </c>
      <c r="L15">
        <v>234</v>
      </c>
      <c r="M15" t="str">
        <f t="shared" si="0"/>
        <v>40-1700-2-150</v>
      </c>
    </row>
    <row r="16" spans="1:13" x14ac:dyDescent="0.3">
      <c r="A16" s="5">
        <v>42416.779351851852</v>
      </c>
      <c r="B16">
        <v>3</v>
      </c>
      <c r="C16">
        <v>40</v>
      </c>
      <c r="D16">
        <v>1700</v>
      </c>
      <c r="E16">
        <v>2</v>
      </c>
      <c r="F16">
        <v>150</v>
      </c>
      <c r="G16">
        <v>14</v>
      </c>
      <c r="H16">
        <v>1768</v>
      </c>
      <c r="I16">
        <v>1782</v>
      </c>
      <c r="J16">
        <v>1280</v>
      </c>
      <c r="K16">
        <v>112</v>
      </c>
      <c r="L16">
        <v>234</v>
      </c>
      <c r="M16" t="str">
        <f t="shared" si="0"/>
        <v>40-1700-2-150</v>
      </c>
    </row>
    <row r="17" spans="1:13" x14ac:dyDescent="0.3">
      <c r="A17" s="5">
        <v>42416.779386574075</v>
      </c>
      <c r="B17">
        <v>3</v>
      </c>
      <c r="C17">
        <v>40</v>
      </c>
      <c r="D17">
        <v>1828</v>
      </c>
      <c r="E17">
        <v>2</v>
      </c>
      <c r="F17">
        <v>200</v>
      </c>
      <c r="G17">
        <v>14</v>
      </c>
      <c r="H17">
        <v>1786</v>
      </c>
      <c r="I17">
        <v>1800</v>
      </c>
      <c r="J17">
        <v>1333</v>
      </c>
      <c r="K17">
        <v>86</v>
      </c>
      <c r="L17">
        <v>243</v>
      </c>
      <c r="M17" t="str">
        <f t="shared" si="0"/>
        <v>40-1828-2-200</v>
      </c>
    </row>
    <row r="18" spans="1:13" x14ac:dyDescent="0.3">
      <c r="A18" s="5">
        <v>42416.779421296298</v>
      </c>
      <c r="B18">
        <v>3</v>
      </c>
      <c r="C18">
        <v>40</v>
      </c>
      <c r="D18">
        <v>1828</v>
      </c>
      <c r="E18">
        <v>2</v>
      </c>
      <c r="F18">
        <v>200</v>
      </c>
      <c r="G18">
        <v>14</v>
      </c>
      <c r="H18">
        <v>1683</v>
      </c>
      <c r="I18">
        <v>1697</v>
      </c>
      <c r="J18">
        <v>1319</v>
      </c>
      <c r="K18">
        <v>72</v>
      </c>
      <c r="L18">
        <v>243</v>
      </c>
      <c r="M18" t="str">
        <f t="shared" si="0"/>
        <v>40-1828-2-200</v>
      </c>
    </row>
    <row r="19" spans="1:13" x14ac:dyDescent="0.3">
      <c r="A19" s="5">
        <v>42416.779456018521</v>
      </c>
      <c r="B19">
        <v>3</v>
      </c>
      <c r="C19">
        <v>40</v>
      </c>
      <c r="D19">
        <v>1828</v>
      </c>
      <c r="E19">
        <v>2</v>
      </c>
      <c r="F19">
        <v>200</v>
      </c>
      <c r="G19">
        <v>13</v>
      </c>
      <c r="H19">
        <v>1756</v>
      </c>
      <c r="I19">
        <v>1769</v>
      </c>
      <c r="J19">
        <v>1312</v>
      </c>
      <c r="K19">
        <v>68</v>
      </c>
      <c r="L19">
        <v>243</v>
      </c>
      <c r="M19" t="str">
        <f t="shared" si="0"/>
        <v>40-1828-2-200</v>
      </c>
    </row>
    <row r="20" spans="1:13" x14ac:dyDescent="0.3">
      <c r="A20" s="5">
        <v>42416.779490740744</v>
      </c>
      <c r="B20">
        <v>3</v>
      </c>
      <c r="C20">
        <v>40</v>
      </c>
      <c r="D20">
        <v>1828</v>
      </c>
      <c r="E20">
        <v>2</v>
      </c>
      <c r="F20">
        <v>500</v>
      </c>
      <c r="G20">
        <v>14</v>
      </c>
      <c r="H20">
        <v>1424</v>
      </c>
      <c r="I20">
        <v>1438</v>
      </c>
      <c r="J20">
        <v>1315</v>
      </c>
      <c r="K20">
        <v>71</v>
      </c>
      <c r="L20">
        <v>243</v>
      </c>
      <c r="M20" t="str">
        <f t="shared" si="0"/>
        <v>40-1828-2-500</v>
      </c>
    </row>
    <row r="21" spans="1:13" x14ac:dyDescent="0.3">
      <c r="A21" s="5">
        <v>42416.779537037037</v>
      </c>
      <c r="B21">
        <v>3</v>
      </c>
      <c r="C21">
        <v>40</v>
      </c>
      <c r="D21">
        <v>1828</v>
      </c>
      <c r="E21">
        <v>2</v>
      </c>
      <c r="F21">
        <v>500</v>
      </c>
      <c r="G21">
        <v>14</v>
      </c>
      <c r="H21">
        <v>2312</v>
      </c>
      <c r="I21">
        <v>2326</v>
      </c>
      <c r="J21">
        <v>968</v>
      </c>
      <c r="K21">
        <v>67</v>
      </c>
      <c r="L21">
        <v>243</v>
      </c>
      <c r="M21" t="str">
        <f t="shared" si="0"/>
        <v>40-1828-2-500</v>
      </c>
    </row>
    <row r="22" spans="1:13" x14ac:dyDescent="0.3">
      <c r="A22" s="5">
        <v>42416.77957175926</v>
      </c>
      <c r="B22">
        <v>3</v>
      </c>
      <c r="C22">
        <v>40</v>
      </c>
      <c r="D22">
        <v>1828</v>
      </c>
      <c r="E22">
        <v>2</v>
      </c>
      <c r="F22">
        <v>500</v>
      </c>
      <c r="G22">
        <v>14</v>
      </c>
      <c r="H22">
        <v>1758</v>
      </c>
      <c r="I22">
        <v>1772</v>
      </c>
      <c r="J22">
        <v>1302</v>
      </c>
      <c r="K22">
        <v>53</v>
      </c>
      <c r="L22">
        <v>243</v>
      </c>
      <c r="M22" t="str">
        <f t="shared" si="0"/>
        <v>40-1828-2-500</v>
      </c>
    </row>
    <row r="23" spans="1:13" x14ac:dyDescent="0.3">
      <c r="A23" s="5">
        <v>42416.779618055552</v>
      </c>
      <c r="B23">
        <v>3</v>
      </c>
      <c r="C23">
        <v>40</v>
      </c>
      <c r="D23">
        <v>279</v>
      </c>
      <c r="E23">
        <v>3</v>
      </c>
      <c r="F23">
        <v>25</v>
      </c>
      <c r="G23">
        <v>14</v>
      </c>
      <c r="H23">
        <v>1739</v>
      </c>
      <c r="I23">
        <v>1753</v>
      </c>
      <c r="J23">
        <v>1164</v>
      </c>
      <c r="K23">
        <v>51</v>
      </c>
      <c r="L23">
        <v>210</v>
      </c>
      <c r="M23" t="str">
        <f t="shared" si="0"/>
        <v>40-279-3-25</v>
      </c>
    </row>
    <row r="24" spans="1:13" x14ac:dyDescent="0.3">
      <c r="A24" s="5">
        <v>42416.779652777775</v>
      </c>
      <c r="B24">
        <v>3</v>
      </c>
      <c r="C24">
        <v>40</v>
      </c>
      <c r="D24">
        <v>279</v>
      </c>
      <c r="E24">
        <v>3</v>
      </c>
      <c r="F24">
        <v>25</v>
      </c>
      <c r="G24">
        <v>14</v>
      </c>
      <c r="H24">
        <v>1666</v>
      </c>
      <c r="I24">
        <v>1680</v>
      </c>
      <c r="J24">
        <v>1242</v>
      </c>
      <c r="K24">
        <v>72</v>
      </c>
      <c r="L24">
        <v>210</v>
      </c>
      <c r="M24" t="str">
        <f t="shared" si="0"/>
        <v>40-279-3-25</v>
      </c>
    </row>
    <row r="25" spans="1:13" x14ac:dyDescent="0.3">
      <c r="A25" s="5">
        <v>42416.779687499999</v>
      </c>
      <c r="B25">
        <v>3</v>
      </c>
      <c r="C25">
        <v>40</v>
      </c>
      <c r="D25">
        <v>279</v>
      </c>
      <c r="E25">
        <v>3</v>
      </c>
      <c r="F25">
        <v>25</v>
      </c>
      <c r="G25">
        <v>14</v>
      </c>
      <c r="H25">
        <v>1351</v>
      </c>
      <c r="I25">
        <v>1365</v>
      </c>
      <c r="J25">
        <v>1155</v>
      </c>
      <c r="K25">
        <v>75</v>
      </c>
      <c r="L25">
        <v>210</v>
      </c>
      <c r="M25" t="str">
        <f t="shared" si="0"/>
        <v>40-279-3-25</v>
      </c>
    </row>
    <row r="26" spans="1:13" x14ac:dyDescent="0.3">
      <c r="A26" s="5">
        <v>42416.779722222222</v>
      </c>
      <c r="B26">
        <v>3</v>
      </c>
      <c r="C26">
        <v>40</v>
      </c>
      <c r="D26">
        <v>7395</v>
      </c>
      <c r="E26">
        <v>3</v>
      </c>
      <c r="F26">
        <v>50</v>
      </c>
      <c r="G26">
        <v>14</v>
      </c>
      <c r="H26">
        <v>2425</v>
      </c>
      <c r="I26">
        <v>2439</v>
      </c>
      <c r="J26">
        <v>2475</v>
      </c>
      <c r="K26">
        <v>191</v>
      </c>
      <c r="L26">
        <v>1747</v>
      </c>
      <c r="M26" t="str">
        <f t="shared" si="0"/>
        <v>40-7395-3-50</v>
      </c>
    </row>
    <row r="27" spans="1:13" x14ac:dyDescent="0.3">
      <c r="A27" s="5">
        <v>42416.779756944445</v>
      </c>
      <c r="B27">
        <v>3</v>
      </c>
      <c r="C27">
        <v>40</v>
      </c>
      <c r="D27">
        <v>7395</v>
      </c>
      <c r="E27">
        <v>3</v>
      </c>
      <c r="F27">
        <v>50</v>
      </c>
      <c r="G27">
        <v>14</v>
      </c>
      <c r="H27">
        <v>2196</v>
      </c>
      <c r="I27">
        <v>2210</v>
      </c>
      <c r="J27">
        <v>2461</v>
      </c>
      <c r="K27">
        <v>208</v>
      </c>
      <c r="L27">
        <v>1747</v>
      </c>
      <c r="M27" t="str">
        <f t="shared" si="0"/>
        <v>40-7395-3-50</v>
      </c>
    </row>
    <row r="28" spans="1:13" x14ac:dyDescent="0.3">
      <c r="A28" s="5">
        <v>42416.779803240737</v>
      </c>
      <c r="B28">
        <v>3</v>
      </c>
      <c r="C28">
        <v>40</v>
      </c>
      <c r="D28">
        <v>7395</v>
      </c>
      <c r="E28">
        <v>3</v>
      </c>
      <c r="F28">
        <v>50</v>
      </c>
      <c r="G28">
        <v>14</v>
      </c>
      <c r="H28">
        <v>2454</v>
      </c>
      <c r="I28">
        <v>2468</v>
      </c>
      <c r="J28">
        <v>2556</v>
      </c>
      <c r="K28">
        <v>218</v>
      </c>
      <c r="L28">
        <v>1747</v>
      </c>
      <c r="M28" t="str">
        <f t="shared" si="0"/>
        <v>40-7395-3-50</v>
      </c>
    </row>
    <row r="29" spans="1:13" x14ac:dyDescent="0.3">
      <c r="A29" s="5">
        <v>42416.77983796296</v>
      </c>
      <c r="B29">
        <v>3</v>
      </c>
      <c r="C29">
        <v>40</v>
      </c>
      <c r="D29">
        <v>22668</v>
      </c>
      <c r="E29">
        <v>3</v>
      </c>
      <c r="F29">
        <v>75</v>
      </c>
      <c r="G29">
        <v>14</v>
      </c>
      <c r="H29">
        <v>3213</v>
      </c>
      <c r="I29">
        <v>3227</v>
      </c>
      <c r="J29">
        <v>4029</v>
      </c>
      <c r="K29">
        <v>420</v>
      </c>
      <c r="L29">
        <v>5139</v>
      </c>
      <c r="M29" t="str">
        <f t="shared" si="0"/>
        <v>40-22668-3-75</v>
      </c>
    </row>
    <row r="30" spans="1:13" x14ac:dyDescent="0.3">
      <c r="A30" s="5">
        <v>42416.779895833337</v>
      </c>
      <c r="B30">
        <v>3</v>
      </c>
      <c r="C30">
        <v>40</v>
      </c>
      <c r="D30">
        <v>22668</v>
      </c>
      <c r="E30">
        <v>3</v>
      </c>
      <c r="F30">
        <v>75</v>
      </c>
      <c r="G30">
        <v>14</v>
      </c>
      <c r="H30">
        <v>4189</v>
      </c>
      <c r="I30">
        <v>4203</v>
      </c>
      <c r="J30">
        <v>3879</v>
      </c>
      <c r="K30">
        <v>459</v>
      </c>
      <c r="L30">
        <v>5139</v>
      </c>
      <c r="M30" t="str">
        <f t="shared" si="0"/>
        <v>40-22668-3-75</v>
      </c>
    </row>
    <row r="31" spans="1:13" x14ac:dyDescent="0.3">
      <c r="A31" s="5">
        <v>42416.779965277776</v>
      </c>
      <c r="B31">
        <v>3</v>
      </c>
      <c r="C31">
        <v>40</v>
      </c>
      <c r="D31">
        <v>22668</v>
      </c>
      <c r="E31">
        <v>3</v>
      </c>
      <c r="F31">
        <v>75</v>
      </c>
      <c r="G31">
        <v>14</v>
      </c>
      <c r="H31">
        <v>3016</v>
      </c>
      <c r="I31">
        <v>3030</v>
      </c>
      <c r="J31">
        <v>3879</v>
      </c>
      <c r="K31">
        <v>460</v>
      </c>
      <c r="L31">
        <v>5139</v>
      </c>
      <c r="M31" t="str">
        <f t="shared" si="0"/>
        <v>40-22668-3-75</v>
      </c>
    </row>
    <row r="32" spans="1:13" x14ac:dyDescent="0.3">
      <c r="A32" s="5">
        <v>42416.780011574076</v>
      </c>
      <c r="B32">
        <v>3</v>
      </c>
      <c r="C32">
        <v>40</v>
      </c>
      <c r="D32">
        <v>32817</v>
      </c>
      <c r="E32">
        <v>3</v>
      </c>
      <c r="F32">
        <v>100</v>
      </c>
      <c r="G32">
        <v>14</v>
      </c>
      <c r="H32">
        <v>3594</v>
      </c>
      <c r="I32">
        <v>3608</v>
      </c>
      <c r="J32">
        <v>4641</v>
      </c>
      <c r="K32">
        <v>541</v>
      </c>
      <c r="L32">
        <v>6402</v>
      </c>
      <c r="M32" t="str">
        <f t="shared" si="0"/>
        <v>40-32817-3-100</v>
      </c>
    </row>
    <row r="33" spans="1:13" x14ac:dyDescent="0.3">
      <c r="A33" s="5">
        <v>42416.780069444445</v>
      </c>
      <c r="B33">
        <v>3</v>
      </c>
      <c r="C33">
        <v>40</v>
      </c>
      <c r="D33">
        <v>32817</v>
      </c>
      <c r="E33">
        <v>3</v>
      </c>
      <c r="F33">
        <v>100</v>
      </c>
      <c r="G33">
        <v>14</v>
      </c>
      <c r="H33">
        <v>3561</v>
      </c>
      <c r="I33">
        <v>3575</v>
      </c>
      <c r="J33">
        <v>4721</v>
      </c>
      <c r="K33">
        <v>574</v>
      </c>
      <c r="L33">
        <v>6402</v>
      </c>
      <c r="M33" t="str">
        <f t="shared" si="0"/>
        <v>40-32817-3-100</v>
      </c>
    </row>
    <row r="34" spans="1:13" x14ac:dyDescent="0.3">
      <c r="A34" s="5">
        <v>42416.780115740738</v>
      </c>
      <c r="B34">
        <v>3</v>
      </c>
      <c r="C34">
        <v>40</v>
      </c>
      <c r="D34">
        <v>32817</v>
      </c>
      <c r="E34">
        <v>3</v>
      </c>
      <c r="F34">
        <v>100</v>
      </c>
      <c r="G34">
        <v>14</v>
      </c>
      <c r="H34">
        <v>3536</v>
      </c>
      <c r="I34">
        <v>3550</v>
      </c>
      <c r="J34">
        <v>4590</v>
      </c>
      <c r="K34">
        <v>558</v>
      </c>
      <c r="L34">
        <v>6402</v>
      </c>
      <c r="M34" t="str">
        <f t="shared" si="0"/>
        <v>40-32817-3-100</v>
      </c>
    </row>
    <row r="35" spans="1:13" x14ac:dyDescent="0.3">
      <c r="A35" s="5">
        <v>42416.780173611114</v>
      </c>
      <c r="B35">
        <v>3</v>
      </c>
      <c r="C35">
        <v>40</v>
      </c>
      <c r="D35">
        <v>49446</v>
      </c>
      <c r="E35">
        <v>3</v>
      </c>
      <c r="F35">
        <v>150</v>
      </c>
      <c r="G35">
        <v>14</v>
      </c>
      <c r="H35">
        <v>4274</v>
      </c>
      <c r="I35">
        <v>4288</v>
      </c>
      <c r="J35">
        <v>5996</v>
      </c>
      <c r="K35">
        <v>772</v>
      </c>
      <c r="L35">
        <v>9341</v>
      </c>
      <c r="M35" t="str">
        <f t="shared" si="0"/>
        <v>40-49446-3-150</v>
      </c>
    </row>
    <row r="36" spans="1:13" x14ac:dyDescent="0.3">
      <c r="A36" s="5">
        <v>42416.780243055553</v>
      </c>
      <c r="B36">
        <v>3</v>
      </c>
      <c r="C36">
        <v>40</v>
      </c>
      <c r="D36">
        <v>49446</v>
      </c>
      <c r="E36">
        <v>3</v>
      </c>
      <c r="F36">
        <v>150</v>
      </c>
      <c r="G36">
        <v>14</v>
      </c>
      <c r="H36">
        <v>4168</v>
      </c>
      <c r="I36">
        <v>4182</v>
      </c>
      <c r="J36">
        <v>5827</v>
      </c>
      <c r="K36">
        <v>816</v>
      </c>
      <c r="L36">
        <v>9341</v>
      </c>
      <c r="M36" t="str">
        <f t="shared" si="0"/>
        <v>40-49446-3-150</v>
      </c>
    </row>
    <row r="37" spans="1:13" x14ac:dyDescent="0.3">
      <c r="A37" s="5">
        <v>42416.780300925922</v>
      </c>
      <c r="B37">
        <v>3</v>
      </c>
      <c r="C37">
        <v>40</v>
      </c>
      <c r="D37">
        <v>49446</v>
      </c>
      <c r="E37">
        <v>3</v>
      </c>
      <c r="F37">
        <v>150</v>
      </c>
      <c r="G37">
        <v>14</v>
      </c>
      <c r="H37">
        <v>4255</v>
      </c>
      <c r="I37">
        <v>4269</v>
      </c>
      <c r="J37">
        <v>5975</v>
      </c>
      <c r="K37">
        <v>816</v>
      </c>
      <c r="L37">
        <v>9341</v>
      </c>
      <c r="M37" t="str">
        <f t="shared" si="0"/>
        <v>40-49446-3-150</v>
      </c>
    </row>
    <row r="38" spans="1:13" x14ac:dyDescent="0.3">
      <c r="A38" s="5">
        <v>42416.780370370368</v>
      </c>
      <c r="B38">
        <v>3</v>
      </c>
      <c r="C38">
        <v>40</v>
      </c>
      <c r="D38">
        <v>58478</v>
      </c>
      <c r="E38">
        <v>3</v>
      </c>
      <c r="F38">
        <v>200</v>
      </c>
      <c r="G38">
        <v>15</v>
      </c>
      <c r="H38">
        <v>3901</v>
      </c>
      <c r="I38">
        <v>3916</v>
      </c>
      <c r="J38">
        <v>6542</v>
      </c>
      <c r="K38">
        <v>1014</v>
      </c>
      <c r="L38">
        <v>10547</v>
      </c>
      <c r="M38" t="str">
        <f t="shared" si="0"/>
        <v>40-58478-3-200</v>
      </c>
    </row>
    <row r="39" spans="1:13" x14ac:dyDescent="0.3">
      <c r="A39" s="5">
        <v>42416.780428240738</v>
      </c>
      <c r="B39">
        <v>3</v>
      </c>
      <c r="C39">
        <v>40</v>
      </c>
      <c r="D39">
        <v>58478</v>
      </c>
      <c r="E39">
        <v>3</v>
      </c>
      <c r="F39">
        <v>200</v>
      </c>
      <c r="G39">
        <v>14</v>
      </c>
      <c r="H39">
        <v>4446</v>
      </c>
      <c r="I39">
        <v>4460</v>
      </c>
      <c r="J39">
        <v>6285</v>
      </c>
      <c r="K39">
        <v>1031</v>
      </c>
      <c r="L39">
        <v>10547</v>
      </c>
      <c r="M39" t="str">
        <f t="shared" si="0"/>
        <v>40-58478-3-200</v>
      </c>
    </row>
    <row r="40" spans="1:13" x14ac:dyDescent="0.3">
      <c r="A40" s="5">
        <v>42416.780497685184</v>
      </c>
      <c r="B40">
        <v>3</v>
      </c>
      <c r="C40">
        <v>40</v>
      </c>
      <c r="D40">
        <v>58478</v>
      </c>
      <c r="E40">
        <v>3</v>
      </c>
      <c r="F40">
        <v>200</v>
      </c>
      <c r="G40">
        <v>14</v>
      </c>
      <c r="H40">
        <v>4509</v>
      </c>
      <c r="I40">
        <v>4523</v>
      </c>
      <c r="J40">
        <v>6452</v>
      </c>
      <c r="K40">
        <v>929</v>
      </c>
      <c r="L40">
        <v>10547</v>
      </c>
      <c r="M40" t="str">
        <f t="shared" si="0"/>
        <v>40-58478-3-200</v>
      </c>
    </row>
    <row r="41" spans="1:13" x14ac:dyDescent="0.3">
      <c r="A41" s="5">
        <v>42416.780555555553</v>
      </c>
      <c r="B41">
        <v>3</v>
      </c>
      <c r="C41">
        <v>40</v>
      </c>
      <c r="D41">
        <v>63307</v>
      </c>
      <c r="E41">
        <v>3</v>
      </c>
      <c r="F41">
        <v>500</v>
      </c>
      <c r="G41">
        <v>14</v>
      </c>
      <c r="H41">
        <v>5318</v>
      </c>
      <c r="I41">
        <v>5332</v>
      </c>
      <c r="J41">
        <v>6727</v>
      </c>
      <c r="K41">
        <v>971</v>
      </c>
      <c r="L41">
        <v>10963</v>
      </c>
      <c r="M41" t="str">
        <f t="shared" si="0"/>
        <v>40-63307-3-500</v>
      </c>
    </row>
    <row r="42" spans="1:13" x14ac:dyDescent="0.3">
      <c r="A42" s="5">
        <v>42416.780636574076</v>
      </c>
      <c r="B42">
        <v>3</v>
      </c>
      <c r="C42">
        <v>40</v>
      </c>
      <c r="D42">
        <v>63307</v>
      </c>
      <c r="E42">
        <v>3</v>
      </c>
      <c r="F42">
        <v>500</v>
      </c>
      <c r="G42">
        <v>14</v>
      </c>
      <c r="H42">
        <v>3837</v>
      </c>
      <c r="I42">
        <v>3851</v>
      </c>
      <c r="J42">
        <v>6443</v>
      </c>
      <c r="K42">
        <v>959</v>
      </c>
      <c r="L42">
        <v>10963</v>
      </c>
      <c r="M42" t="str">
        <f t="shared" si="0"/>
        <v>40-63307-3-500</v>
      </c>
    </row>
    <row r="43" spans="1:13" x14ac:dyDescent="0.3">
      <c r="A43" s="5">
        <v>42416.780694444446</v>
      </c>
      <c r="B43">
        <v>3</v>
      </c>
      <c r="C43">
        <v>40</v>
      </c>
      <c r="D43">
        <v>63307</v>
      </c>
      <c r="E43">
        <v>3</v>
      </c>
      <c r="F43">
        <v>500</v>
      </c>
      <c r="G43">
        <v>14</v>
      </c>
      <c r="H43">
        <v>6989</v>
      </c>
      <c r="I43">
        <v>7003</v>
      </c>
      <c r="J43">
        <v>6626</v>
      </c>
      <c r="K43">
        <v>981</v>
      </c>
      <c r="L43">
        <v>10963</v>
      </c>
      <c r="M43" t="str">
        <f t="shared" si="0"/>
        <v>40-63307-3-500</v>
      </c>
    </row>
    <row r="44" spans="1:13" x14ac:dyDescent="0.3">
      <c r="A44" s="5">
        <v>42416.780787037038</v>
      </c>
      <c r="B44">
        <v>3</v>
      </c>
      <c r="C44">
        <v>230</v>
      </c>
      <c r="D44">
        <v>442</v>
      </c>
      <c r="E44">
        <v>2</v>
      </c>
      <c r="F44">
        <v>25</v>
      </c>
      <c r="G44">
        <v>14</v>
      </c>
      <c r="H44">
        <v>2132</v>
      </c>
      <c r="I44">
        <v>2146</v>
      </c>
      <c r="J44">
        <v>1908</v>
      </c>
      <c r="K44">
        <v>308</v>
      </c>
      <c r="L44">
        <v>868</v>
      </c>
      <c r="M44" t="str">
        <f t="shared" si="0"/>
        <v>230-442-2-25</v>
      </c>
    </row>
    <row r="45" spans="1:13" x14ac:dyDescent="0.3">
      <c r="A45" s="5">
        <v>42416.780821759261</v>
      </c>
      <c r="B45">
        <v>3</v>
      </c>
      <c r="C45">
        <v>230</v>
      </c>
      <c r="D45">
        <v>442</v>
      </c>
      <c r="E45">
        <v>2</v>
      </c>
      <c r="F45">
        <v>25</v>
      </c>
      <c r="G45">
        <v>14</v>
      </c>
      <c r="H45">
        <v>2164</v>
      </c>
      <c r="I45">
        <v>2178</v>
      </c>
      <c r="J45">
        <v>2027</v>
      </c>
      <c r="K45">
        <v>70</v>
      </c>
      <c r="L45">
        <v>868</v>
      </c>
      <c r="M45" t="str">
        <f t="shared" si="0"/>
        <v>230-442-2-25</v>
      </c>
    </row>
    <row r="46" spans="1:13" x14ac:dyDescent="0.3">
      <c r="A46" s="5">
        <v>42416.780868055554</v>
      </c>
      <c r="B46">
        <v>3</v>
      </c>
      <c r="C46">
        <v>230</v>
      </c>
      <c r="D46">
        <v>442</v>
      </c>
      <c r="E46">
        <v>2</v>
      </c>
      <c r="F46">
        <v>25</v>
      </c>
      <c r="G46">
        <v>13</v>
      </c>
      <c r="H46">
        <v>4342</v>
      </c>
      <c r="I46">
        <v>4355</v>
      </c>
      <c r="J46">
        <v>1900</v>
      </c>
      <c r="K46">
        <v>71</v>
      </c>
      <c r="L46">
        <v>868</v>
      </c>
      <c r="M46" t="str">
        <f t="shared" si="0"/>
        <v>230-442-2-25</v>
      </c>
    </row>
    <row r="47" spans="1:13" x14ac:dyDescent="0.3">
      <c r="A47" s="5">
        <v>42416.7809375</v>
      </c>
      <c r="B47">
        <v>3</v>
      </c>
      <c r="C47">
        <v>230</v>
      </c>
      <c r="D47">
        <v>2207</v>
      </c>
      <c r="E47">
        <v>2</v>
      </c>
      <c r="F47">
        <v>50</v>
      </c>
      <c r="G47">
        <v>15</v>
      </c>
      <c r="H47">
        <v>2469</v>
      </c>
      <c r="I47">
        <v>2484</v>
      </c>
      <c r="J47">
        <v>2146</v>
      </c>
      <c r="K47">
        <v>84</v>
      </c>
      <c r="L47">
        <v>996</v>
      </c>
      <c r="M47" t="str">
        <f t="shared" si="0"/>
        <v>230-2207-2-50</v>
      </c>
    </row>
    <row r="48" spans="1:13" x14ac:dyDescent="0.3">
      <c r="A48" s="5">
        <v>42416.7809837963</v>
      </c>
      <c r="B48">
        <v>3</v>
      </c>
      <c r="C48">
        <v>230</v>
      </c>
      <c r="D48">
        <v>2207</v>
      </c>
      <c r="E48">
        <v>2</v>
      </c>
      <c r="F48">
        <v>50</v>
      </c>
      <c r="G48">
        <v>14</v>
      </c>
      <c r="H48">
        <v>1593</v>
      </c>
      <c r="I48">
        <v>1607</v>
      </c>
      <c r="J48">
        <v>2116</v>
      </c>
      <c r="K48">
        <v>89</v>
      </c>
      <c r="L48">
        <v>996</v>
      </c>
      <c r="M48" t="str">
        <f t="shared" si="0"/>
        <v>230-2207-2-50</v>
      </c>
    </row>
    <row r="49" spans="1:13" x14ac:dyDescent="0.3">
      <c r="A49" s="5">
        <v>42416.781018518515</v>
      </c>
      <c r="B49">
        <v>3</v>
      </c>
      <c r="C49">
        <v>230</v>
      </c>
      <c r="D49">
        <v>2207</v>
      </c>
      <c r="E49">
        <v>2</v>
      </c>
      <c r="F49">
        <v>50</v>
      </c>
      <c r="G49">
        <v>14</v>
      </c>
      <c r="H49">
        <v>2222</v>
      </c>
      <c r="I49">
        <v>2236</v>
      </c>
      <c r="J49">
        <v>2177</v>
      </c>
      <c r="K49">
        <v>85</v>
      </c>
      <c r="L49">
        <v>996</v>
      </c>
      <c r="M49" t="str">
        <f t="shared" si="0"/>
        <v>230-2207-2-50</v>
      </c>
    </row>
    <row r="50" spans="1:13" x14ac:dyDescent="0.3">
      <c r="A50" s="5">
        <v>42416.781053240738</v>
      </c>
      <c r="B50">
        <v>3</v>
      </c>
      <c r="C50">
        <v>230</v>
      </c>
      <c r="D50">
        <v>4449</v>
      </c>
      <c r="E50">
        <v>2</v>
      </c>
      <c r="F50">
        <v>75</v>
      </c>
      <c r="G50">
        <v>14</v>
      </c>
      <c r="H50">
        <v>2326</v>
      </c>
      <c r="I50">
        <v>2340</v>
      </c>
      <c r="J50">
        <v>2348</v>
      </c>
      <c r="K50">
        <v>97</v>
      </c>
      <c r="L50">
        <v>1171</v>
      </c>
      <c r="M50" t="str">
        <f t="shared" si="0"/>
        <v>230-4449-2-75</v>
      </c>
    </row>
    <row r="51" spans="1:13" x14ac:dyDescent="0.3">
      <c r="A51" s="5">
        <v>42416.781099537038</v>
      </c>
      <c r="B51">
        <v>3</v>
      </c>
      <c r="C51">
        <v>230</v>
      </c>
      <c r="D51">
        <v>4449</v>
      </c>
      <c r="E51">
        <v>2</v>
      </c>
      <c r="F51">
        <v>75</v>
      </c>
      <c r="G51">
        <v>14</v>
      </c>
      <c r="H51">
        <v>2297</v>
      </c>
      <c r="I51">
        <v>2311</v>
      </c>
      <c r="J51">
        <v>2274</v>
      </c>
      <c r="K51">
        <v>108</v>
      </c>
      <c r="L51">
        <v>1171</v>
      </c>
      <c r="M51" t="str">
        <f t="shared" si="0"/>
        <v>230-4449-2-75</v>
      </c>
    </row>
    <row r="52" spans="1:13" x14ac:dyDescent="0.3">
      <c r="A52" s="5">
        <v>42416.781134259261</v>
      </c>
      <c r="B52">
        <v>3</v>
      </c>
      <c r="C52">
        <v>230</v>
      </c>
      <c r="D52">
        <v>4449</v>
      </c>
      <c r="E52">
        <v>2</v>
      </c>
      <c r="F52">
        <v>75</v>
      </c>
      <c r="G52">
        <v>13</v>
      </c>
      <c r="H52">
        <v>2322</v>
      </c>
      <c r="I52">
        <v>2335</v>
      </c>
      <c r="J52">
        <v>2337</v>
      </c>
      <c r="K52">
        <v>109</v>
      </c>
      <c r="L52">
        <v>1171</v>
      </c>
      <c r="M52" t="str">
        <f t="shared" si="0"/>
        <v>230-4449-2-75</v>
      </c>
    </row>
    <row r="53" spans="1:13" x14ac:dyDescent="0.3">
      <c r="A53" s="5">
        <v>42416.781180555554</v>
      </c>
      <c r="B53">
        <v>3</v>
      </c>
      <c r="C53">
        <v>230</v>
      </c>
      <c r="D53">
        <v>7187</v>
      </c>
      <c r="E53">
        <v>2</v>
      </c>
      <c r="F53">
        <v>100</v>
      </c>
      <c r="G53">
        <v>14</v>
      </c>
      <c r="H53">
        <v>2408</v>
      </c>
      <c r="I53">
        <v>2422</v>
      </c>
      <c r="J53">
        <v>2451</v>
      </c>
      <c r="K53">
        <v>126</v>
      </c>
      <c r="L53">
        <v>1409</v>
      </c>
      <c r="M53" t="str">
        <f t="shared" si="0"/>
        <v>230-7187-2-100</v>
      </c>
    </row>
    <row r="54" spans="1:13" x14ac:dyDescent="0.3">
      <c r="A54" s="5">
        <v>42416.781215277777</v>
      </c>
      <c r="B54">
        <v>3</v>
      </c>
      <c r="C54">
        <v>230</v>
      </c>
      <c r="D54">
        <v>7187</v>
      </c>
      <c r="E54">
        <v>2</v>
      </c>
      <c r="F54">
        <v>100</v>
      </c>
      <c r="G54">
        <v>14</v>
      </c>
      <c r="H54">
        <v>2381</v>
      </c>
      <c r="I54">
        <v>2395</v>
      </c>
      <c r="J54">
        <v>2455</v>
      </c>
      <c r="K54">
        <v>131</v>
      </c>
      <c r="L54">
        <v>1409</v>
      </c>
      <c r="M54" t="str">
        <f t="shared" si="0"/>
        <v>230-7187-2-100</v>
      </c>
    </row>
    <row r="55" spans="1:13" x14ac:dyDescent="0.3">
      <c r="A55" s="5">
        <v>42416.781261574077</v>
      </c>
      <c r="B55">
        <v>3</v>
      </c>
      <c r="C55">
        <v>230</v>
      </c>
      <c r="D55">
        <v>7187</v>
      </c>
      <c r="E55">
        <v>2</v>
      </c>
      <c r="F55">
        <v>100</v>
      </c>
      <c r="G55">
        <v>14</v>
      </c>
      <c r="H55">
        <v>2418</v>
      </c>
      <c r="I55">
        <v>2432</v>
      </c>
      <c r="J55">
        <v>2497</v>
      </c>
      <c r="K55">
        <v>134</v>
      </c>
      <c r="L55">
        <v>1409</v>
      </c>
      <c r="M55" t="str">
        <f t="shared" si="0"/>
        <v>230-7187-2-100</v>
      </c>
    </row>
    <row r="56" spans="1:13" x14ac:dyDescent="0.3">
      <c r="A56" s="5">
        <v>42416.781307870369</v>
      </c>
      <c r="B56">
        <v>3</v>
      </c>
      <c r="C56">
        <v>230</v>
      </c>
      <c r="D56">
        <v>10278</v>
      </c>
      <c r="E56">
        <v>2</v>
      </c>
      <c r="F56">
        <v>150</v>
      </c>
      <c r="G56">
        <v>14</v>
      </c>
      <c r="H56">
        <v>2472</v>
      </c>
      <c r="I56">
        <v>2486</v>
      </c>
      <c r="J56">
        <v>2639</v>
      </c>
      <c r="K56">
        <v>153</v>
      </c>
      <c r="L56">
        <v>1690</v>
      </c>
      <c r="M56" t="str">
        <f t="shared" si="0"/>
        <v>230-10278-2-150</v>
      </c>
    </row>
    <row r="57" spans="1:13" x14ac:dyDescent="0.3">
      <c r="A57" s="5">
        <v>42416.781354166669</v>
      </c>
      <c r="B57">
        <v>3</v>
      </c>
      <c r="C57">
        <v>230</v>
      </c>
      <c r="D57">
        <v>10278</v>
      </c>
      <c r="E57">
        <v>2</v>
      </c>
      <c r="F57">
        <v>150</v>
      </c>
      <c r="G57">
        <v>14</v>
      </c>
      <c r="H57">
        <v>1884</v>
      </c>
      <c r="I57">
        <v>1898</v>
      </c>
      <c r="J57">
        <v>2741</v>
      </c>
      <c r="K57">
        <v>157</v>
      </c>
      <c r="L57">
        <v>1690</v>
      </c>
      <c r="M57" t="str">
        <f t="shared" si="0"/>
        <v>230-10278-2-150</v>
      </c>
    </row>
    <row r="58" spans="1:13" x14ac:dyDescent="0.3">
      <c r="A58" s="5">
        <v>42416.781388888892</v>
      </c>
      <c r="B58">
        <v>3</v>
      </c>
      <c r="C58">
        <v>230</v>
      </c>
      <c r="D58">
        <v>10278</v>
      </c>
      <c r="E58">
        <v>2</v>
      </c>
      <c r="F58">
        <v>150</v>
      </c>
      <c r="G58">
        <v>14</v>
      </c>
      <c r="H58">
        <v>5470</v>
      </c>
      <c r="I58">
        <v>5484</v>
      </c>
      <c r="J58">
        <v>2640</v>
      </c>
      <c r="K58">
        <v>160</v>
      </c>
      <c r="L58">
        <v>1690</v>
      </c>
      <c r="M58" t="str">
        <f t="shared" si="0"/>
        <v>230-10278-2-150</v>
      </c>
    </row>
    <row r="59" spans="1:13" x14ac:dyDescent="0.3">
      <c r="A59" s="5">
        <v>42416.781469907408</v>
      </c>
      <c r="B59">
        <v>3</v>
      </c>
      <c r="C59">
        <v>230</v>
      </c>
      <c r="D59">
        <v>11834</v>
      </c>
      <c r="E59">
        <v>2</v>
      </c>
      <c r="F59">
        <v>200</v>
      </c>
      <c r="G59">
        <v>14</v>
      </c>
      <c r="H59">
        <v>2438</v>
      </c>
      <c r="I59">
        <v>2452</v>
      </c>
      <c r="J59">
        <v>2735</v>
      </c>
      <c r="K59">
        <v>172</v>
      </c>
      <c r="L59">
        <v>1848</v>
      </c>
      <c r="M59" t="str">
        <f t="shared" si="0"/>
        <v>230-11834-2-200</v>
      </c>
    </row>
    <row r="60" spans="1:13" x14ac:dyDescent="0.3">
      <c r="A60" s="5">
        <v>42416.7815162037</v>
      </c>
      <c r="B60">
        <v>3</v>
      </c>
      <c r="C60">
        <v>230</v>
      </c>
      <c r="D60">
        <v>11834</v>
      </c>
      <c r="E60">
        <v>2</v>
      </c>
      <c r="F60">
        <v>200</v>
      </c>
      <c r="G60">
        <v>14</v>
      </c>
      <c r="H60">
        <v>2501</v>
      </c>
      <c r="I60">
        <v>2515</v>
      </c>
      <c r="J60">
        <v>2691</v>
      </c>
      <c r="K60">
        <v>174</v>
      </c>
      <c r="L60">
        <v>1848</v>
      </c>
      <c r="M60" t="str">
        <f t="shared" si="0"/>
        <v>230-11834-2-200</v>
      </c>
    </row>
    <row r="61" spans="1:13" x14ac:dyDescent="0.3">
      <c r="A61" s="5">
        <v>42416.781550925924</v>
      </c>
      <c r="B61">
        <v>3</v>
      </c>
      <c r="C61">
        <v>230</v>
      </c>
      <c r="D61">
        <v>11834</v>
      </c>
      <c r="E61">
        <v>2</v>
      </c>
      <c r="F61">
        <v>200</v>
      </c>
      <c r="G61">
        <v>14</v>
      </c>
      <c r="H61">
        <v>2568</v>
      </c>
      <c r="I61">
        <v>2582</v>
      </c>
      <c r="J61">
        <v>2815</v>
      </c>
      <c r="K61">
        <v>178</v>
      </c>
      <c r="L61">
        <v>1848</v>
      </c>
      <c r="M61" t="str">
        <f t="shared" si="0"/>
        <v>230-11834-2-200</v>
      </c>
    </row>
    <row r="62" spans="1:13" x14ac:dyDescent="0.3">
      <c r="A62" s="5">
        <v>42416.781597222223</v>
      </c>
      <c r="B62">
        <v>3</v>
      </c>
      <c r="C62">
        <v>230</v>
      </c>
      <c r="D62">
        <v>13878</v>
      </c>
      <c r="E62">
        <v>2</v>
      </c>
      <c r="F62">
        <v>500</v>
      </c>
      <c r="G62">
        <v>14</v>
      </c>
      <c r="H62">
        <v>2608</v>
      </c>
      <c r="I62">
        <v>2622</v>
      </c>
      <c r="J62">
        <v>2779</v>
      </c>
      <c r="K62">
        <v>195</v>
      </c>
      <c r="L62">
        <v>2050</v>
      </c>
      <c r="M62" t="str">
        <f t="shared" si="0"/>
        <v>230-13878-2-500</v>
      </c>
    </row>
    <row r="63" spans="1:13" x14ac:dyDescent="0.3">
      <c r="A63" s="5">
        <v>42416.781643518516</v>
      </c>
      <c r="B63">
        <v>3</v>
      </c>
      <c r="C63">
        <v>230</v>
      </c>
      <c r="D63">
        <v>13878</v>
      </c>
      <c r="E63">
        <v>2</v>
      </c>
      <c r="F63">
        <v>500</v>
      </c>
      <c r="G63">
        <v>14</v>
      </c>
      <c r="H63">
        <v>2644</v>
      </c>
      <c r="I63">
        <v>2658</v>
      </c>
      <c r="J63">
        <v>2900</v>
      </c>
      <c r="K63">
        <v>203</v>
      </c>
      <c r="L63">
        <v>2050</v>
      </c>
      <c r="M63" t="str">
        <f t="shared" si="0"/>
        <v>230-13878-2-500</v>
      </c>
    </row>
    <row r="64" spans="1:13" x14ac:dyDescent="0.3">
      <c r="A64" s="5">
        <v>42416.781689814816</v>
      </c>
      <c r="B64">
        <v>3</v>
      </c>
      <c r="C64">
        <v>230</v>
      </c>
      <c r="D64">
        <v>13878</v>
      </c>
      <c r="E64">
        <v>2</v>
      </c>
      <c r="F64">
        <v>500</v>
      </c>
      <c r="G64">
        <v>14</v>
      </c>
      <c r="H64">
        <v>2636</v>
      </c>
      <c r="I64">
        <v>2650</v>
      </c>
      <c r="J64">
        <v>2882</v>
      </c>
      <c r="K64">
        <v>203</v>
      </c>
      <c r="L64">
        <v>2050</v>
      </c>
      <c r="M64" t="str">
        <f t="shared" si="0"/>
        <v>230-13878-2-500</v>
      </c>
    </row>
    <row r="65" spans="1:13" x14ac:dyDescent="0.3">
      <c r="A65" s="5">
        <v>42416.781724537039</v>
      </c>
      <c r="B65">
        <v>3</v>
      </c>
      <c r="C65">
        <v>230</v>
      </c>
      <c r="D65">
        <v>843</v>
      </c>
      <c r="E65">
        <v>3</v>
      </c>
      <c r="F65">
        <v>25</v>
      </c>
      <c r="G65">
        <v>14</v>
      </c>
      <c r="H65">
        <v>2414</v>
      </c>
      <c r="I65">
        <v>2428</v>
      </c>
      <c r="J65">
        <v>2387</v>
      </c>
      <c r="K65">
        <v>170</v>
      </c>
      <c r="L65">
        <v>1587</v>
      </c>
      <c r="M65" t="str">
        <f t="shared" si="0"/>
        <v>230-843-3-25</v>
      </c>
    </row>
    <row r="66" spans="1:13" x14ac:dyDescent="0.3">
      <c r="A66" s="5">
        <v>42416.781770833331</v>
      </c>
      <c r="B66">
        <v>3</v>
      </c>
      <c r="C66">
        <v>230</v>
      </c>
      <c r="D66">
        <v>843</v>
      </c>
      <c r="E66">
        <v>3</v>
      </c>
      <c r="F66">
        <v>25</v>
      </c>
      <c r="G66">
        <v>14</v>
      </c>
      <c r="H66">
        <v>2404</v>
      </c>
      <c r="I66">
        <v>2418</v>
      </c>
      <c r="J66">
        <v>2436</v>
      </c>
      <c r="K66">
        <v>120</v>
      </c>
      <c r="L66">
        <v>1587</v>
      </c>
      <c r="M66" t="str">
        <f t="shared" si="0"/>
        <v>230-843-3-25</v>
      </c>
    </row>
    <row r="67" spans="1:13" x14ac:dyDescent="0.3">
      <c r="A67" s="5">
        <v>42416.781817129631</v>
      </c>
      <c r="B67">
        <v>3</v>
      </c>
      <c r="C67">
        <v>230</v>
      </c>
      <c r="D67">
        <v>843</v>
      </c>
      <c r="E67">
        <v>3</v>
      </c>
      <c r="F67">
        <v>25</v>
      </c>
      <c r="G67">
        <v>14</v>
      </c>
      <c r="H67">
        <v>1959</v>
      </c>
      <c r="I67">
        <v>1973</v>
      </c>
      <c r="J67">
        <v>2388</v>
      </c>
      <c r="K67">
        <v>120</v>
      </c>
      <c r="L67">
        <v>1587</v>
      </c>
      <c r="M67" t="str">
        <f t="shared" ref="M67:M130" si="1">CONCATENATE(C67,"-",D67,"-",E67,"-",F67)</f>
        <v>230-843-3-25</v>
      </c>
    </row>
    <row r="68" spans="1:13" x14ac:dyDescent="0.3">
      <c r="A68" s="5">
        <v>42416.781851851854</v>
      </c>
      <c r="B68">
        <v>3</v>
      </c>
      <c r="C68">
        <v>230</v>
      </c>
      <c r="D68">
        <v>17200</v>
      </c>
      <c r="E68">
        <v>3</v>
      </c>
      <c r="F68">
        <v>50</v>
      </c>
      <c r="G68">
        <v>14</v>
      </c>
      <c r="H68">
        <v>3982</v>
      </c>
      <c r="I68">
        <v>3996</v>
      </c>
      <c r="J68">
        <v>5903</v>
      </c>
      <c r="K68">
        <v>553</v>
      </c>
      <c r="L68">
        <v>9178</v>
      </c>
      <c r="M68" t="str">
        <f t="shared" si="1"/>
        <v>230-17200-3-50</v>
      </c>
    </row>
    <row r="69" spans="1:13" x14ac:dyDescent="0.3">
      <c r="A69" s="5">
        <v>42416.781921296293</v>
      </c>
      <c r="B69">
        <v>3</v>
      </c>
      <c r="C69">
        <v>230</v>
      </c>
      <c r="D69">
        <v>17200</v>
      </c>
      <c r="E69">
        <v>3</v>
      </c>
      <c r="F69">
        <v>50</v>
      </c>
      <c r="G69">
        <v>14</v>
      </c>
      <c r="H69">
        <v>3417</v>
      </c>
      <c r="I69">
        <v>3431</v>
      </c>
      <c r="J69">
        <v>5919</v>
      </c>
      <c r="K69">
        <v>620</v>
      </c>
      <c r="L69">
        <v>9178</v>
      </c>
      <c r="M69" t="str">
        <f t="shared" si="1"/>
        <v>230-17200-3-50</v>
      </c>
    </row>
    <row r="70" spans="1:13" x14ac:dyDescent="0.3">
      <c r="A70" s="5">
        <v>42416.781967592593</v>
      </c>
      <c r="B70">
        <v>3</v>
      </c>
      <c r="C70">
        <v>230</v>
      </c>
      <c r="D70">
        <v>17200</v>
      </c>
      <c r="E70">
        <v>3</v>
      </c>
      <c r="F70">
        <v>50</v>
      </c>
      <c r="G70">
        <v>14</v>
      </c>
      <c r="H70">
        <v>4024</v>
      </c>
      <c r="I70">
        <v>4038</v>
      </c>
      <c r="J70">
        <v>5833</v>
      </c>
      <c r="K70">
        <v>619</v>
      </c>
      <c r="L70">
        <v>9178</v>
      </c>
      <c r="M70" t="str">
        <f t="shared" si="1"/>
        <v>230-17200-3-50</v>
      </c>
    </row>
    <row r="71" spans="1:13" x14ac:dyDescent="0.3">
      <c r="A71" s="5">
        <v>42416.782037037039</v>
      </c>
      <c r="B71">
        <v>3</v>
      </c>
      <c r="C71">
        <v>230</v>
      </c>
      <c r="D71">
        <v>54147</v>
      </c>
      <c r="E71">
        <v>3</v>
      </c>
      <c r="F71">
        <v>75</v>
      </c>
      <c r="G71">
        <v>14</v>
      </c>
      <c r="H71">
        <v>6941</v>
      </c>
      <c r="I71">
        <v>6955</v>
      </c>
      <c r="J71">
        <v>11675</v>
      </c>
      <c r="K71">
        <v>1388</v>
      </c>
      <c r="L71">
        <v>21886</v>
      </c>
      <c r="M71" t="str">
        <f t="shared" si="1"/>
        <v>230-54147-3-75</v>
      </c>
    </row>
    <row r="72" spans="1:13" x14ac:dyDescent="0.3">
      <c r="A72" s="5">
        <v>42416.782129629632</v>
      </c>
      <c r="B72">
        <v>3</v>
      </c>
      <c r="C72">
        <v>230</v>
      </c>
      <c r="D72">
        <v>54147</v>
      </c>
      <c r="E72">
        <v>3</v>
      </c>
      <c r="F72">
        <v>75</v>
      </c>
      <c r="G72">
        <v>14</v>
      </c>
      <c r="H72">
        <v>9233</v>
      </c>
      <c r="I72">
        <v>9247</v>
      </c>
      <c r="J72">
        <v>11399</v>
      </c>
      <c r="K72">
        <v>1584</v>
      </c>
      <c r="L72">
        <v>21886</v>
      </c>
      <c r="M72" t="str">
        <f t="shared" si="1"/>
        <v>230-54147-3-75</v>
      </c>
    </row>
    <row r="73" spans="1:13" x14ac:dyDescent="0.3">
      <c r="A73" s="5">
        <v>42416.78224537037</v>
      </c>
      <c r="B73">
        <v>3</v>
      </c>
      <c r="C73">
        <v>230</v>
      </c>
      <c r="D73">
        <v>54147</v>
      </c>
      <c r="E73">
        <v>3</v>
      </c>
      <c r="F73">
        <v>75</v>
      </c>
      <c r="G73">
        <v>13</v>
      </c>
      <c r="H73">
        <v>6552</v>
      </c>
      <c r="I73">
        <v>6565</v>
      </c>
      <c r="J73">
        <v>11517</v>
      </c>
      <c r="K73">
        <v>1584</v>
      </c>
      <c r="L73">
        <v>21886</v>
      </c>
      <c r="M73" t="str">
        <f t="shared" si="1"/>
        <v>230-54147-3-75</v>
      </c>
    </row>
    <row r="74" spans="1:13" x14ac:dyDescent="0.3">
      <c r="A74" s="5">
        <v>42416.782337962963</v>
      </c>
      <c r="B74">
        <v>3</v>
      </c>
      <c r="C74">
        <v>230</v>
      </c>
      <c r="D74">
        <v>102899</v>
      </c>
      <c r="E74">
        <v>3</v>
      </c>
      <c r="F74">
        <v>100</v>
      </c>
      <c r="G74">
        <v>14</v>
      </c>
      <c r="H74">
        <v>11332</v>
      </c>
      <c r="I74">
        <v>11346</v>
      </c>
      <c r="J74">
        <v>19995</v>
      </c>
      <c r="K74">
        <v>2786</v>
      </c>
      <c r="L74">
        <v>41676</v>
      </c>
      <c r="M74" t="str">
        <f t="shared" si="1"/>
        <v>230-102899-3-100</v>
      </c>
    </row>
    <row r="75" spans="1:13" x14ac:dyDescent="0.3">
      <c r="A75" s="5">
        <v>42416.782476851855</v>
      </c>
      <c r="B75">
        <v>3</v>
      </c>
      <c r="C75">
        <v>230</v>
      </c>
      <c r="D75">
        <v>102899</v>
      </c>
      <c r="E75">
        <v>3</v>
      </c>
      <c r="F75">
        <v>100</v>
      </c>
      <c r="G75">
        <v>14</v>
      </c>
      <c r="H75">
        <v>11211</v>
      </c>
      <c r="I75">
        <v>11225</v>
      </c>
      <c r="J75">
        <v>20097</v>
      </c>
      <c r="K75">
        <v>3263</v>
      </c>
      <c r="L75">
        <v>41676</v>
      </c>
      <c r="M75" t="str">
        <f t="shared" si="1"/>
        <v>230-102899-3-100</v>
      </c>
    </row>
    <row r="76" spans="1:13" x14ac:dyDescent="0.3">
      <c r="A76" s="5">
        <v>42416.782627314817</v>
      </c>
      <c r="B76">
        <v>3</v>
      </c>
      <c r="C76">
        <v>230</v>
      </c>
      <c r="D76">
        <v>102899</v>
      </c>
      <c r="E76">
        <v>3</v>
      </c>
      <c r="F76">
        <v>100</v>
      </c>
      <c r="G76">
        <v>15</v>
      </c>
      <c r="H76">
        <v>11863</v>
      </c>
      <c r="I76">
        <v>11878</v>
      </c>
      <c r="J76">
        <v>19678</v>
      </c>
      <c r="K76">
        <v>3206</v>
      </c>
      <c r="L76">
        <v>41676</v>
      </c>
      <c r="M76" t="str">
        <f t="shared" si="1"/>
        <v>230-102899-3-100</v>
      </c>
    </row>
    <row r="77" spans="1:13" x14ac:dyDescent="0.3">
      <c r="A77" s="5">
        <v>42416.782777777778</v>
      </c>
      <c r="B77">
        <v>3</v>
      </c>
      <c r="C77">
        <v>230</v>
      </c>
      <c r="D77">
        <v>179457</v>
      </c>
      <c r="E77">
        <v>3</v>
      </c>
      <c r="F77">
        <v>150</v>
      </c>
      <c r="G77">
        <v>14</v>
      </c>
      <c r="H77">
        <v>19073</v>
      </c>
      <c r="I77">
        <v>19087</v>
      </c>
      <c r="J77">
        <v>33790</v>
      </c>
      <c r="K77">
        <v>5273</v>
      </c>
      <c r="L77">
        <v>71711</v>
      </c>
      <c r="M77" t="str">
        <f t="shared" si="1"/>
        <v>230-179457-3-150</v>
      </c>
    </row>
    <row r="78" spans="1:13" x14ac:dyDescent="0.3">
      <c r="A78" s="5">
        <v>42416.783009259256</v>
      </c>
      <c r="B78">
        <v>3</v>
      </c>
      <c r="C78">
        <v>230</v>
      </c>
      <c r="D78">
        <v>179457</v>
      </c>
      <c r="E78">
        <v>3</v>
      </c>
      <c r="F78">
        <v>150</v>
      </c>
      <c r="G78">
        <v>14</v>
      </c>
      <c r="H78">
        <v>19500</v>
      </c>
      <c r="I78">
        <v>19514</v>
      </c>
      <c r="J78">
        <v>34025</v>
      </c>
      <c r="K78">
        <v>5914</v>
      </c>
      <c r="L78">
        <v>71711</v>
      </c>
      <c r="M78" t="str">
        <f t="shared" si="1"/>
        <v>230-179457-3-150</v>
      </c>
    </row>
    <row r="79" spans="1:13" x14ac:dyDescent="0.3">
      <c r="A79" s="5">
        <v>42416.783252314817</v>
      </c>
      <c r="B79">
        <v>3</v>
      </c>
      <c r="C79">
        <v>230</v>
      </c>
      <c r="D79">
        <v>179457</v>
      </c>
      <c r="E79">
        <v>3</v>
      </c>
      <c r="F79">
        <v>150</v>
      </c>
      <c r="G79">
        <v>14</v>
      </c>
      <c r="H79">
        <v>19167</v>
      </c>
      <c r="I79">
        <v>19181</v>
      </c>
      <c r="J79">
        <v>33420</v>
      </c>
      <c r="K79">
        <v>5890</v>
      </c>
      <c r="L79">
        <v>71711</v>
      </c>
      <c r="M79" t="str">
        <f t="shared" si="1"/>
        <v>230-179457-3-150</v>
      </c>
    </row>
    <row r="80" spans="1:13" x14ac:dyDescent="0.3">
      <c r="A80" s="5">
        <v>42416.783495370371</v>
      </c>
      <c r="B80">
        <v>3</v>
      </c>
      <c r="C80">
        <v>230</v>
      </c>
      <c r="D80">
        <v>227715</v>
      </c>
      <c r="E80">
        <v>3</v>
      </c>
      <c r="F80">
        <v>200</v>
      </c>
      <c r="G80">
        <v>13</v>
      </c>
      <c r="H80">
        <v>23915</v>
      </c>
      <c r="I80">
        <v>23928</v>
      </c>
      <c r="J80">
        <v>41430</v>
      </c>
      <c r="K80">
        <v>7167</v>
      </c>
      <c r="L80">
        <v>89701</v>
      </c>
      <c r="M80" t="str">
        <f t="shared" si="1"/>
        <v>230-227715-3-200</v>
      </c>
    </row>
    <row r="81" spans="1:13" x14ac:dyDescent="0.3">
      <c r="A81" s="5">
        <v>42416.783784722225</v>
      </c>
      <c r="B81">
        <v>3</v>
      </c>
      <c r="C81">
        <v>230</v>
      </c>
      <c r="D81">
        <v>227715</v>
      </c>
      <c r="E81">
        <v>3</v>
      </c>
      <c r="F81">
        <v>200</v>
      </c>
      <c r="G81">
        <v>14</v>
      </c>
      <c r="H81">
        <v>24275</v>
      </c>
      <c r="I81">
        <v>24289</v>
      </c>
      <c r="J81">
        <v>42236</v>
      </c>
      <c r="K81">
        <v>7664</v>
      </c>
      <c r="L81">
        <v>89701</v>
      </c>
      <c r="M81" t="str">
        <f t="shared" si="1"/>
        <v>230-227715-3-200</v>
      </c>
    </row>
    <row r="82" spans="1:13" x14ac:dyDescent="0.3">
      <c r="A82" s="5">
        <v>42416.784074074072</v>
      </c>
      <c r="B82">
        <v>3</v>
      </c>
      <c r="C82">
        <v>230</v>
      </c>
      <c r="D82">
        <v>227715</v>
      </c>
      <c r="E82">
        <v>3</v>
      </c>
      <c r="F82">
        <v>200</v>
      </c>
      <c r="G82">
        <v>14</v>
      </c>
      <c r="H82">
        <v>23660</v>
      </c>
      <c r="I82">
        <v>23674</v>
      </c>
      <c r="J82">
        <v>41373</v>
      </c>
      <c r="K82">
        <v>7452</v>
      </c>
      <c r="L82">
        <v>89701</v>
      </c>
      <c r="M82" t="str">
        <f t="shared" si="1"/>
        <v>230-227715-3-200</v>
      </c>
    </row>
    <row r="83" spans="1:13" x14ac:dyDescent="0.3">
      <c r="A83" s="5">
        <v>42416.784375000003</v>
      </c>
      <c r="B83">
        <v>3</v>
      </c>
      <c r="C83">
        <v>230</v>
      </c>
      <c r="D83">
        <v>292096</v>
      </c>
      <c r="E83">
        <v>3</v>
      </c>
      <c r="F83">
        <v>500</v>
      </c>
      <c r="G83">
        <v>14</v>
      </c>
      <c r="H83">
        <v>29672</v>
      </c>
      <c r="I83">
        <v>29686</v>
      </c>
      <c r="J83">
        <v>52801</v>
      </c>
      <c r="K83">
        <v>9170</v>
      </c>
      <c r="L83">
        <v>113363</v>
      </c>
      <c r="M83" t="str">
        <f t="shared" si="1"/>
        <v>230-292096-3-500</v>
      </c>
    </row>
    <row r="84" spans="1:13" x14ac:dyDescent="0.3">
      <c r="A84" s="5">
        <v>42416.784733796296</v>
      </c>
      <c r="B84">
        <v>3</v>
      </c>
      <c r="C84">
        <v>230</v>
      </c>
      <c r="D84">
        <v>292096</v>
      </c>
      <c r="E84">
        <v>3</v>
      </c>
      <c r="F84">
        <v>500</v>
      </c>
      <c r="G84">
        <v>14</v>
      </c>
      <c r="H84">
        <v>29394</v>
      </c>
      <c r="I84">
        <v>29408</v>
      </c>
      <c r="J84">
        <v>52789</v>
      </c>
      <c r="K84">
        <v>9957</v>
      </c>
      <c r="L84">
        <v>113363</v>
      </c>
      <c r="M84" t="str">
        <f t="shared" si="1"/>
        <v>230-292096-3-500</v>
      </c>
    </row>
    <row r="85" spans="1:13" x14ac:dyDescent="0.3">
      <c r="A85" s="5">
        <v>42416.785092592596</v>
      </c>
      <c r="B85">
        <v>3</v>
      </c>
      <c r="C85">
        <v>230</v>
      </c>
      <c r="D85">
        <v>292096</v>
      </c>
      <c r="E85">
        <v>3</v>
      </c>
      <c r="F85">
        <v>500</v>
      </c>
      <c r="G85">
        <v>13</v>
      </c>
      <c r="H85">
        <v>30889</v>
      </c>
      <c r="I85">
        <v>30902</v>
      </c>
      <c r="J85">
        <v>53467</v>
      </c>
      <c r="K85">
        <v>10222</v>
      </c>
      <c r="L85">
        <v>113363</v>
      </c>
      <c r="M85" t="str">
        <f t="shared" si="1"/>
        <v>230-292096-3-500</v>
      </c>
    </row>
    <row r="86" spans="1:13" x14ac:dyDescent="0.3">
      <c r="A86" s="5">
        <v>42416.785462962966</v>
      </c>
      <c r="B86">
        <v>3</v>
      </c>
      <c r="C86">
        <v>85</v>
      </c>
      <c r="D86">
        <v>225</v>
      </c>
      <c r="E86">
        <v>2</v>
      </c>
      <c r="F86">
        <v>25</v>
      </c>
      <c r="G86">
        <v>14</v>
      </c>
      <c r="H86">
        <v>3513</v>
      </c>
      <c r="I86">
        <v>3527</v>
      </c>
      <c r="J86">
        <v>1438</v>
      </c>
      <c r="K86">
        <v>2709</v>
      </c>
      <c r="L86">
        <v>352</v>
      </c>
      <c r="M86" t="str">
        <f t="shared" si="1"/>
        <v>85-225-2-25</v>
      </c>
    </row>
    <row r="87" spans="1:13" x14ac:dyDescent="0.3">
      <c r="A87" s="5">
        <v>42416.785520833335</v>
      </c>
      <c r="B87">
        <v>3</v>
      </c>
      <c r="C87">
        <v>85</v>
      </c>
      <c r="D87">
        <v>225</v>
      </c>
      <c r="E87">
        <v>2</v>
      </c>
      <c r="F87">
        <v>25</v>
      </c>
      <c r="G87">
        <v>14</v>
      </c>
      <c r="H87">
        <v>1830</v>
      </c>
      <c r="I87">
        <v>1844</v>
      </c>
      <c r="J87">
        <v>1507</v>
      </c>
      <c r="K87">
        <v>41</v>
      </c>
      <c r="L87">
        <v>352</v>
      </c>
      <c r="M87" t="str">
        <f t="shared" si="1"/>
        <v>85-225-2-25</v>
      </c>
    </row>
    <row r="88" spans="1:13" x14ac:dyDescent="0.3">
      <c r="A88" s="5">
        <v>42416.785555555558</v>
      </c>
      <c r="B88">
        <v>3</v>
      </c>
      <c r="C88">
        <v>85</v>
      </c>
      <c r="D88">
        <v>225</v>
      </c>
      <c r="E88">
        <v>2</v>
      </c>
      <c r="F88">
        <v>25</v>
      </c>
      <c r="G88">
        <v>14</v>
      </c>
      <c r="H88">
        <v>1814</v>
      </c>
      <c r="I88">
        <v>1828</v>
      </c>
      <c r="J88">
        <v>1447</v>
      </c>
      <c r="K88">
        <v>41</v>
      </c>
      <c r="L88">
        <v>352</v>
      </c>
      <c r="M88" t="str">
        <f t="shared" si="1"/>
        <v>85-225-2-25</v>
      </c>
    </row>
    <row r="89" spans="1:13" x14ac:dyDescent="0.3">
      <c r="A89" s="5">
        <v>42416.785590277781</v>
      </c>
      <c r="B89">
        <v>3</v>
      </c>
      <c r="C89">
        <v>85</v>
      </c>
      <c r="D89">
        <v>937</v>
      </c>
      <c r="E89">
        <v>2</v>
      </c>
      <c r="F89">
        <v>50</v>
      </c>
      <c r="G89">
        <v>14</v>
      </c>
      <c r="H89">
        <v>1912</v>
      </c>
      <c r="I89">
        <v>1926</v>
      </c>
      <c r="J89">
        <v>1613</v>
      </c>
      <c r="K89">
        <v>45</v>
      </c>
      <c r="L89">
        <v>413</v>
      </c>
      <c r="M89" t="str">
        <f t="shared" si="1"/>
        <v>85-937-2-50</v>
      </c>
    </row>
    <row r="90" spans="1:13" x14ac:dyDescent="0.3">
      <c r="A90" s="5">
        <v>42416.785624999997</v>
      </c>
      <c r="B90">
        <v>3</v>
      </c>
      <c r="C90">
        <v>85</v>
      </c>
      <c r="D90">
        <v>937</v>
      </c>
      <c r="E90">
        <v>2</v>
      </c>
      <c r="F90">
        <v>50</v>
      </c>
      <c r="G90">
        <v>14</v>
      </c>
      <c r="H90">
        <v>1891</v>
      </c>
      <c r="I90">
        <v>1905</v>
      </c>
      <c r="J90">
        <v>1575</v>
      </c>
      <c r="K90">
        <v>47</v>
      </c>
      <c r="L90">
        <v>413</v>
      </c>
      <c r="M90" t="str">
        <f t="shared" si="1"/>
        <v>85-937-2-50</v>
      </c>
    </row>
    <row r="91" spans="1:13" x14ac:dyDescent="0.3">
      <c r="A91" s="5">
        <v>42416.78565972222</v>
      </c>
      <c r="B91">
        <v>3</v>
      </c>
      <c r="C91">
        <v>85</v>
      </c>
      <c r="D91">
        <v>937</v>
      </c>
      <c r="E91">
        <v>2</v>
      </c>
      <c r="F91">
        <v>50</v>
      </c>
      <c r="G91">
        <v>14</v>
      </c>
      <c r="H91">
        <v>1882</v>
      </c>
      <c r="I91">
        <v>1896</v>
      </c>
      <c r="J91">
        <v>1550</v>
      </c>
      <c r="K91">
        <v>45</v>
      </c>
      <c r="L91">
        <v>413</v>
      </c>
      <c r="M91" t="str">
        <f t="shared" si="1"/>
        <v>85-937-2-50</v>
      </c>
    </row>
    <row r="92" spans="1:13" x14ac:dyDescent="0.3">
      <c r="A92" s="5">
        <v>42416.785694444443</v>
      </c>
      <c r="B92">
        <v>3</v>
      </c>
      <c r="C92">
        <v>85</v>
      </c>
      <c r="D92">
        <v>1646</v>
      </c>
      <c r="E92">
        <v>2</v>
      </c>
      <c r="F92">
        <v>75</v>
      </c>
      <c r="G92">
        <v>14</v>
      </c>
      <c r="H92">
        <v>1885</v>
      </c>
      <c r="I92">
        <v>1899</v>
      </c>
      <c r="J92">
        <v>1620</v>
      </c>
      <c r="K92">
        <v>52</v>
      </c>
      <c r="L92">
        <v>480</v>
      </c>
      <c r="M92" t="str">
        <f t="shared" si="1"/>
        <v>85-1646-2-75</v>
      </c>
    </row>
    <row r="93" spans="1:13" x14ac:dyDescent="0.3">
      <c r="A93" s="5">
        <v>42416.785729166666</v>
      </c>
      <c r="B93">
        <v>3</v>
      </c>
      <c r="C93">
        <v>85</v>
      </c>
      <c r="D93">
        <v>1646</v>
      </c>
      <c r="E93">
        <v>2</v>
      </c>
      <c r="F93">
        <v>75</v>
      </c>
      <c r="G93">
        <v>14</v>
      </c>
      <c r="H93">
        <v>1797</v>
      </c>
      <c r="I93">
        <v>1811</v>
      </c>
      <c r="J93">
        <v>1636</v>
      </c>
      <c r="K93">
        <v>55</v>
      </c>
      <c r="L93">
        <v>480</v>
      </c>
      <c r="M93" t="str">
        <f t="shared" si="1"/>
        <v>85-1646-2-75</v>
      </c>
    </row>
    <row r="94" spans="1:13" x14ac:dyDescent="0.3">
      <c r="A94" s="5">
        <v>42416.785763888889</v>
      </c>
      <c r="B94">
        <v>3</v>
      </c>
      <c r="C94">
        <v>85</v>
      </c>
      <c r="D94">
        <v>1646</v>
      </c>
      <c r="E94">
        <v>2</v>
      </c>
      <c r="F94">
        <v>75</v>
      </c>
      <c r="G94">
        <v>13</v>
      </c>
      <c r="H94">
        <v>1919</v>
      </c>
      <c r="I94">
        <v>1932</v>
      </c>
      <c r="J94">
        <v>1719</v>
      </c>
      <c r="K94">
        <v>55</v>
      </c>
      <c r="L94">
        <v>480</v>
      </c>
      <c r="M94" t="str">
        <f t="shared" si="1"/>
        <v>85-1646-2-75</v>
      </c>
    </row>
    <row r="95" spans="1:13" x14ac:dyDescent="0.3">
      <c r="A95" s="5">
        <v>42416.785798611112</v>
      </c>
      <c r="B95">
        <v>3</v>
      </c>
      <c r="C95">
        <v>85</v>
      </c>
      <c r="D95">
        <v>2191</v>
      </c>
      <c r="E95">
        <v>2</v>
      </c>
      <c r="F95">
        <v>100</v>
      </c>
      <c r="G95">
        <v>14</v>
      </c>
      <c r="H95">
        <v>1600</v>
      </c>
      <c r="I95">
        <v>1614</v>
      </c>
      <c r="J95">
        <v>1286</v>
      </c>
      <c r="K95">
        <v>59</v>
      </c>
      <c r="L95">
        <v>531</v>
      </c>
      <c r="M95" t="str">
        <f t="shared" si="1"/>
        <v>85-2191-2-100</v>
      </c>
    </row>
    <row r="96" spans="1:13" x14ac:dyDescent="0.3">
      <c r="A96" s="5">
        <v>42416.785833333335</v>
      </c>
      <c r="B96">
        <v>3</v>
      </c>
      <c r="C96">
        <v>85</v>
      </c>
      <c r="D96">
        <v>2191</v>
      </c>
      <c r="E96">
        <v>2</v>
      </c>
      <c r="F96">
        <v>100</v>
      </c>
      <c r="G96">
        <v>14</v>
      </c>
      <c r="H96">
        <v>1916</v>
      </c>
      <c r="I96">
        <v>1930</v>
      </c>
      <c r="J96">
        <v>1747</v>
      </c>
      <c r="K96">
        <v>60</v>
      </c>
      <c r="L96">
        <v>531</v>
      </c>
      <c r="M96" t="str">
        <f t="shared" si="1"/>
        <v>85-2191-2-100</v>
      </c>
    </row>
    <row r="97" spans="1:13" x14ac:dyDescent="0.3">
      <c r="A97" s="5">
        <v>42416.785868055558</v>
      </c>
      <c r="B97">
        <v>3</v>
      </c>
      <c r="C97">
        <v>85</v>
      </c>
      <c r="D97">
        <v>2191</v>
      </c>
      <c r="E97">
        <v>2</v>
      </c>
      <c r="F97">
        <v>100</v>
      </c>
      <c r="G97">
        <v>14</v>
      </c>
      <c r="H97">
        <v>1565</v>
      </c>
      <c r="I97">
        <v>1579</v>
      </c>
      <c r="J97">
        <v>1768</v>
      </c>
      <c r="K97">
        <v>59</v>
      </c>
      <c r="L97">
        <v>531</v>
      </c>
      <c r="M97" t="str">
        <f t="shared" si="1"/>
        <v>85-2191-2-100</v>
      </c>
    </row>
    <row r="98" spans="1:13" x14ac:dyDescent="0.3">
      <c r="A98" s="5">
        <v>42416.785902777781</v>
      </c>
      <c r="B98">
        <v>3</v>
      </c>
      <c r="C98">
        <v>85</v>
      </c>
      <c r="D98">
        <v>2889</v>
      </c>
      <c r="E98">
        <v>2</v>
      </c>
      <c r="F98">
        <v>150</v>
      </c>
      <c r="G98">
        <v>14</v>
      </c>
      <c r="H98">
        <v>1650</v>
      </c>
      <c r="I98">
        <v>1664</v>
      </c>
      <c r="J98">
        <v>1861</v>
      </c>
      <c r="K98">
        <v>64</v>
      </c>
      <c r="L98">
        <v>603</v>
      </c>
      <c r="M98" t="str">
        <f t="shared" si="1"/>
        <v>85-2889-2-150</v>
      </c>
    </row>
    <row r="99" spans="1:13" x14ac:dyDescent="0.3">
      <c r="A99" s="5">
        <v>42416.785937499997</v>
      </c>
      <c r="B99">
        <v>3</v>
      </c>
      <c r="C99">
        <v>85</v>
      </c>
      <c r="D99">
        <v>2889</v>
      </c>
      <c r="E99">
        <v>2</v>
      </c>
      <c r="F99">
        <v>150</v>
      </c>
      <c r="G99">
        <v>14</v>
      </c>
      <c r="H99">
        <v>1391</v>
      </c>
      <c r="I99">
        <v>1405</v>
      </c>
      <c r="J99">
        <v>1841</v>
      </c>
      <c r="K99">
        <v>69</v>
      </c>
      <c r="L99">
        <v>603</v>
      </c>
      <c r="M99" t="str">
        <f t="shared" si="1"/>
        <v>85-2889-2-150</v>
      </c>
    </row>
    <row r="100" spans="1:13" x14ac:dyDescent="0.3">
      <c r="A100" s="5">
        <v>42416.78597222222</v>
      </c>
      <c r="B100">
        <v>3</v>
      </c>
      <c r="C100">
        <v>85</v>
      </c>
      <c r="D100">
        <v>2889</v>
      </c>
      <c r="E100">
        <v>2</v>
      </c>
      <c r="F100">
        <v>150</v>
      </c>
      <c r="G100">
        <v>15</v>
      </c>
      <c r="H100">
        <v>2063</v>
      </c>
      <c r="I100">
        <v>2078</v>
      </c>
      <c r="J100">
        <v>1792</v>
      </c>
      <c r="K100">
        <v>68</v>
      </c>
      <c r="L100">
        <v>603</v>
      </c>
      <c r="M100" t="str">
        <f t="shared" si="1"/>
        <v>85-2889-2-150</v>
      </c>
    </row>
    <row r="101" spans="1:13" x14ac:dyDescent="0.3">
      <c r="A101" s="5">
        <v>42416.786006944443</v>
      </c>
      <c r="B101">
        <v>3</v>
      </c>
      <c r="C101">
        <v>85</v>
      </c>
      <c r="D101">
        <v>3326</v>
      </c>
      <c r="E101">
        <v>2</v>
      </c>
      <c r="F101">
        <v>200</v>
      </c>
      <c r="G101">
        <v>14</v>
      </c>
      <c r="H101">
        <v>1710</v>
      </c>
      <c r="I101">
        <v>1724</v>
      </c>
      <c r="J101">
        <v>1908</v>
      </c>
      <c r="K101">
        <v>71</v>
      </c>
      <c r="L101">
        <v>643</v>
      </c>
      <c r="M101" t="str">
        <f t="shared" si="1"/>
        <v>85-3326-2-200</v>
      </c>
    </row>
    <row r="102" spans="1:13" x14ac:dyDescent="0.3">
      <c r="A102" s="5">
        <v>42416.786041666666</v>
      </c>
      <c r="B102">
        <v>3</v>
      </c>
      <c r="C102">
        <v>85</v>
      </c>
      <c r="D102">
        <v>3326</v>
      </c>
      <c r="E102">
        <v>2</v>
      </c>
      <c r="F102">
        <v>200</v>
      </c>
      <c r="G102">
        <v>14</v>
      </c>
      <c r="H102">
        <v>2066</v>
      </c>
      <c r="I102">
        <v>2080</v>
      </c>
      <c r="J102">
        <v>1937</v>
      </c>
      <c r="K102">
        <v>73</v>
      </c>
      <c r="L102">
        <v>643</v>
      </c>
      <c r="M102" t="str">
        <f t="shared" si="1"/>
        <v>85-3326-2-200</v>
      </c>
    </row>
    <row r="103" spans="1:13" x14ac:dyDescent="0.3">
      <c r="A103" s="5">
        <v>42416.786087962966</v>
      </c>
      <c r="B103">
        <v>3</v>
      </c>
      <c r="C103">
        <v>85</v>
      </c>
      <c r="D103">
        <v>3326</v>
      </c>
      <c r="E103">
        <v>2</v>
      </c>
      <c r="F103">
        <v>200</v>
      </c>
      <c r="G103">
        <v>14</v>
      </c>
      <c r="H103">
        <v>2537</v>
      </c>
      <c r="I103">
        <v>2551</v>
      </c>
      <c r="J103">
        <v>1947</v>
      </c>
      <c r="K103">
        <v>73</v>
      </c>
      <c r="L103">
        <v>643</v>
      </c>
      <c r="M103" t="str">
        <f t="shared" si="1"/>
        <v>85-3326-2-200</v>
      </c>
    </row>
    <row r="104" spans="1:13" x14ac:dyDescent="0.3">
      <c r="A104" s="5">
        <v>42416.786134259259</v>
      </c>
      <c r="B104">
        <v>3</v>
      </c>
      <c r="C104">
        <v>85</v>
      </c>
      <c r="D104">
        <v>4559</v>
      </c>
      <c r="E104">
        <v>2</v>
      </c>
      <c r="F104">
        <v>500</v>
      </c>
      <c r="G104">
        <v>14</v>
      </c>
      <c r="H104">
        <v>2174</v>
      </c>
      <c r="I104">
        <v>2188</v>
      </c>
      <c r="J104">
        <v>2105</v>
      </c>
      <c r="K104">
        <v>79</v>
      </c>
      <c r="L104">
        <v>748</v>
      </c>
      <c r="M104" t="str">
        <f t="shared" si="1"/>
        <v>85-4559-2-500</v>
      </c>
    </row>
    <row r="105" spans="1:13" x14ac:dyDescent="0.3">
      <c r="A105" s="5">
        <v>42416.786168981482</v>
      </c>
      <c r="B105">
        <v>3</v>
      </c>
      <c r="C105">
        <v>85</v>
      </c>
      <c r="D105">
        <v>4559</v>
      </c>
      <c r="E105">
        <v>2</v>
      </c>
      <c r="F105">
        <v>500</v>
      </c>
      <c r="G105">
        <v>13</v>
      </c>
      <c r="H105">
        <v>2162</v>
      </c>
      <c r="I105">
        <v>2175</v>
      </c>
      <c r="J105">
        <v>2068</v>
      </c>
      <c r="K105">
        <v>84</v>
      </c>
      <c r="L105">
        <v>748</v>
      </c>
      <c r="M105" t="str">
        <f t="shared" si="1"/>
        <v>85-4559-2-500</v>
      </c>
    </row>
    <row r="106" spans="1:13" x14ac:dyDescent="0.3">
      <c r="A106" s="5">
        <v>42416.786215277774</v>
      </c>
      <c r="B106">
        <v>3</v>
      </c>
      <c r="C106">
        <v>85</v>
      </c>
      <c r="D106">
        <v>4559</v>
      </c>
      <c r="E106">
        <v>2</v>
      </c>
      <c r="F106">
        <v>500</v>
      </c>
      <c r="G106">
        <v>14</v>
      </c>
      <c r="H106">
        <v>1557</v>
      </c>
      <c r="I106">
        <v>1571</v>
      </c>
      <c r="J106">
        <v>2113</v>
      </c>
      <c r="K106">
        <v>84</v>
      </c>
      <c r="L106">
        <v>748</v>
      </c>
      <c r="M106" t="str">
        <f t="shared" si="1"/>
        <v>85-4559-2-500</v>
      </c>
    </row>
    <row r="107" spans="1:13" x14ac:dyDescent="0.3">
      <c r="A107" s="5">
        <v>42416.786249999997</v>
      </c>
      <c r="B107">
        <v>3</v>
      </c>
      <c r="C107">
        <v>85</v>
      </c>
      <c r="D107">
        <v>534</v>
      </c>
      <c r="E107">
        <v>3</v>
      </c>
      <c r="F107">
        <v>25</v>
      </c>
      <c r="G107">
        <v>13</v>
      </c>
      <c r="H107">
        <v>1705</v>
      </c>
      <c r="I107">
        <v>1718</v>
      </c>
      <c r="J107">
        <v>2128</v>
      </c>
      <c r="K107">
        <v>97</v>
      </c>
      <c r="L107">
        <v>900</v>
      </c>
      <c r="M107" t="str">
        <f t="shared" si="1"/>
        <v>85-534-3-25</v>
      </c>
    </row>
    <row r="108" spans="1:13" x14ac:dyDescent="0.3">
      <c r="A108" s="5">
        <v>42416.78628472222</v>
      </c>
      <c r="B108">
        <v>3</v>
      </c>
      <c r="C108">
        <v>85</v>
      </c>
      <c r="D108">
        <v>534</v>
      </c>
      <c r="E108">
        <v>3</v>
      </c>
      <c r="F108">
        <v>25</v>
      </c>
      <c r="G108">
        <v>14</v>
      </c>
      <c r="H108">
        <v>2249</v>
      </c>
      <c r="I108">
        <v>2263</v>
      </c>
      <c r="J108">
        <v>2161</v>
      </c>
      <c r="K108">
        <v>80</v>
      </c>
      <c r="L108">
        <v>900</v>
      </c>
      <c r="M108" t="str">
        <f t="shared" si="1"/>
        <v>85-534-3-25</v>
      </c>
    </row>
    <row r="109" spans="1:13" x14ac:dyDescent="0.3">
      <c r="A109" s="5">
        <v>42416.78633101852</v>
      </c>
      <c r="B109">
        <v>3</v>
      </c>
      <c r="C109">
        <v>85</v>
      </c>
      <c r="D109">
        <v>534</v>
      </c>
      <c r="E109">
        <v>3</v>
      </c>
      <c r="F109">
        <v>25</v>
      </c>
      <c r="G109">
        <v>14</v>
      </c>
      <c r="H109">
        <v>2301</v>
      </c>
      <c r="I109">
        <v>2315</v>
      </c>
      <c r="J109">
        <v>2184</v>
      </c>
      <c r="K109">
        <v>81</v>
      </c>
      <c r="L109">
        <v>900</v>
      </c>
      <c r="M109" t="str">
        <f t="shared" si="1"/>
        <v>85-534-3-25</v>
      </c>
    </row>
    <row r="110" spans="1:13" x14ac:dyDescent="0.3">
      <c r="A110" s="5">
        <v>42416.786365740743</v>
      </c>
      <c r="B110">
        <v>3</v>
      </c>
      <c r="C110">
        <v>85</v>
      </c>
      <c r="D110">
        <v>7263</v>
      </c>
      <c r="E110">
        <v>3</v>
      </c>
      <c r="F110">
        <v>50</v>
      </c>
      <c r="G110">
        <v>14</v>
      </c>
      <c r="H110">
        <v>3478</v>
      </c>
      <c r="I110">
        <v>3492</v>
      </c>
      <c r="J110">
        <v>3627</v>
      </c>
      <c r="K110">
        <v>275</v>
      </c>
      <c r="L110">
        <v>4203</v>
      </c>
      <c r="M110" t="str">
        <f t="shared" si="1"/>
        <v>85-7263-3-50</v>
      </c>
    </row>
    <row r="111" spans="1:13" x14ac:dyDescent="0.3">
      <c r="A111" s="5">
        <v>42416.786423611113</v>
      </c>
      <c r="B111">
        <v>3</v>
      </c>
      <c r="C111">
        <v>85</v>
      </c>
      <c r="D111">
        <v>7263</v>
      </c>
      <c r="E111">
        <v>3</v>
      </c>
      <c r="F111">
        <v>50</v>
      </c>
      <c r="G111">
        <v>14</v>
      </c>
      <c r="H111">
        <v>2965</v>
      </c>
      <c r="I111">
        <v>2979</v>
      </c>
      <c r="J111">
        <v>3623</v>
      </c>
      <c r="K111">
        <v>297</v>
      </c>
      <c r="L111">
        <v>4203</v>
      </c>
      <c r="M111" t="str">
        <f t="shared" si="1"/>
        <v>85-7263-3-50</v>
      </c>
    </row>
    <row r="112" spans="1:13" x14ac:dyDescent="0.3">
      <c r="A112" s="5">
        <v>42416.786469907405</v>
      </c>
      <c r="B112">
        <v>3</v>
      </c>
      <c r="C112">
        <v>85</v>
      </c>
      <c r="D112">
        <v>7263</v>
      </c>
      <c r="E112">
        <v>3</v>
      </c>
      <c r="F112">
        <v>50</v>
      </c>
      <c r="G112">
        <v>14</v>
      </c>
      <c r="H112">
        <v>2969</v>
      </c>
      <c r="I112">
        <v>2983</v>
      </c>
      <c r="J112">
        <v>3647</v>
      </c>
      <c r="K112">
        <v>291</v>
      </c>
      <c r="L112">
        <v>4203</v>
      </c>
      <c r="M112" t="str">
        <f t="shared" si="1"/>
        <v>85-7263-3-50</v>
      </c>
    </row>
    <row r="113" spans="1:13" x14ac:dyDescent="0.3">
      <c r="A113" s="5">
        <v>42416.786516203705</v>
      </c>
      <c r="B113">
        <v>3</v>
      </c>
      <c r="C113">
        <v>85</v>
      </c>
      <c r="D113">
        <v>21451</v>
      </c>
      <c r="E113">
        <v>3</v>
      </c>
      <c r="F113">
        <v>75</v>
      </c>
      <c r="G113">
        <v>13</v>
      </c>
      <c r="H113">
        <v>6489</v>
      </c>
      <c r="I113">
        <v>6502</v>
      </c>
      <c r="J113">
        <v>5747</v>
      </c>
      <c r="K113">
        <v>565</v>
      </c>
      <c r="L113">
        <v>8520</v>
      </c>
      <c r="M113" t="str">
        <f t="shared" si="1"/>
        <v>85-21451-3-75</v>
      </c>
    </row>
    <row r="114" spans="1:13" x14ac:dyDescent="0.3">
      <c r="A114" s="5">
        <v>42416.786608796298</v>
      </c>
      <c r="B114">
        <v>3</v>
      </c>
      <c r="C114">
        <v>85</v>
      </c>
      <c r="D114">
        <v>21451</v>
      </c>
      <c r="E114">
        <v>3</v>
      </c>
      <c r="F114">
        <v>75</v>
      </c>
      <c r="G114">
        <v>14</v>
      </c>
      <c r="H114">
        <v>3940</v>
      </c>
      <c r="I114">
        <v>3954</v>
      </c>
      <c r="J114">
        <v>5611</v>
      </c>
      <c r="K114">
        <v>622</v>
      </c>
      <c r="L114">
        <v>8520</v>
      </c>
      <c r="M114" t="str">
        <f t="shared" si="1"/>
        <v>85-21451-3-75</v>
      </c>
    </row>
    <row r="115" spans="1:13" x14ac:dyDescent="0.3">
      <c r="A115" s="5">
        <v>42416.786666666667</v>
      </c>
      <c r="B115">
        <v>3</v>
      </c>
      <c r="C115">
        <v>85</v>
      </c>
      <c r="D115">
        <v>21451</v>
      </c>
      <c r="E115">
        <v>3</v>
      </c>
      <c r="F115">
        <v>75</v>
      </c>
      <c r="G115">
        <v>14</v>
      </c>
      <c r="H115">
        <v>3978</v>
      </c>
      <c r="I115">
        <v>3992</v>
      </c>
      <c r="J115">
        <v>5632</v>
      </c>
      <c r="K115">
        <v>641</v>
      </c>
      <c r="L115">
        <v>8520</v>
      </c>
      <c r="M115" t="str">
        <f t="shared" si="1"/>
        <v>85-21451-3-75</v>
      </c>
    </row>
    <row r="116" spans="1:13" x14ac:dyDescent="0.3">
      <c r="A116" s="5">
        <v>42416.786724537036</v>
      </c>
      <c r="B116">
        <v>3</v>
      </c>
      <c r="C116">
        <v>85</v>
      </c>
      <c r="D116">
        <v>37707</v>
      </c>
      <c r="E116">
        <v>3</v>
      </c>
      <c r="F116">
        <v>100</v>
      </c>
      <c r="G116">
        <v>14</v>
      </c>
      <c r="H116">
        <v>5013</v>
      </c>
      <c r="I116">
        <v>5027</v>
      </c>
      <c r="J116">
        <v>7848</v>
      </c>
      <c r="K116">
        <v>939</v>
      </c>
      <c r="L116">
        <v>13534</v>
      </c>
      <c r="M116" t="str">
        <f t="shared" si="1"/>
        <v>85-37707-3-100</v>
      </c>
    </row>
    <row r="117" spans="1:13" x14ac:dyDescent="0.3">
      <c r="A117" s="5">
        <v>42416.786793981482</v>
      </c>
      <c r="B117">
        <v>3</v>
      </c>
      <c r="C117">
        <v>85</v>
      </c>
      <c r="D117">
        <v>37707</v>
      </c>
      <c r="E117">
        <v>3</v>
      </c>
      <c r="F117">
        <v>100</v>
      </c>
      <c r="G117">
        <v>14</v>
      </c>
      <c r="H117">
        <v>5070</v>
      </c>
      <c r="I117">
        <v>5084</v>
      </c>
      <c r="J117">
        <v>7816</v>
      </c>
      <c r="K117">
        <v>1036</v>
      </c>
      <c r="L117">
        <v>13534</v>
      </c>
      <c r="M117" t="str">
        <f t="shared" si="1"/>
        <v>85-37707-3-100</v>
      </c>
    </row>
    <row r="118" spans="1:13" x14ac:dyDescent="0.3">
      <c r="A118" s="5">
        <v>42416.786863425928</v>
      </c>
      <c r="B118">
        <v>3</v>
      </c>
      <c r="C118">
        <v>85</v>
      </c>
      <c r="D118">
        <v>37707</v>
      </c>
      <c r="E118">
        <v>3</v>
      </c>
      <c r="F118">
        <v>100</v>
      </c>
      <c r="G118">
        <v>14</v>
      </c>
      <c r="H118">
        <v>5346</v>
      </c>
      <c r="I118">
        <v>5360</v>
      </c>
      <c r="J118">
        <v>7844</v>
      </c>
      <c r="K118">
        <v>1013</v>
      </c>
      <c r="L118">
        <v>13534</v>
      </c>
      <c r="M118" t="str">
        <f t="shared" si="1"/>
        <v>85-37707-3-100</v>
      </c>
    </row>
    <row r="119" spans="1:13" x14ac:dyDescent="0.3">
      <c r="A119" s="5">
        <v>42416.786944444444</v>
      </c>
      <c r="B119">
        <v>3</v>
      </c>
      <c r="C119">
        <v>85</v>
      </c>
      <c r="D119">
        <v>63077</v>
      </c>
      <c r="E119">
        <v>3</v>
      </c>
      <c r="F119">
        <v>150</v>
      </c>
      <c r="G119">
        <v>14</v>
      </c>
      <c r="H119">
        <v>6699</v>
      </c>
      <c r="I119">
        <v>6713</v>
      </c>
      <c r="J119">
        <v>10971</v>
      </c>
      <c r="K119">
        <v>1478</v>
      </c>
      <c r="L119">
        <v>20838</v>
      </c>
      <c r="M119" t="str">
        <f t="shared" si="1"/>
        <v>85-63077-3-150</v>
      </c>
    </row>
    <row r="120" spans="1:13" x14ac:dyDescent="0.3">
      <c r="A120" s="5">
        <v>42416.787037037036</v>
      </c>
      <c r="B120">
        <v>3</v>
      </c>
      <c r="C120">
        <v>85</v>
      </c>
      <c r="D120">
        <v>63077</v>
      </c>
      <c r="E120">
        <v>3</v>
      </c>
      <c r="F120">
        <v>150</v>
      </c>
      <c r="G120">
        <v>14</v>
      </c>
      <c r="H120">
        <v>6758</v>
      </c>
      <c r="I120">
        <v>6772</v>
      </c>
      <c r="J120">
        <v>11005</v>
      </c>
      <c r="K120">
        <v>1718</v>
      </c>
      <c r="L120">
        <v>20838</v>
      </c>
      <c r="M120" t="str">
        <f t="shared" si="1"/>
        <v>85-63077-3-150</v>
      </c>
    </row>
    <row r="121" spans="1:13" x14ac:dyDescent="0.3">
      <c r="A121" s="5">
        <v>42416.787129629629</v>
      </c>
      <c r="B121">
        <v>3</v>
      </c>
      <c r="C121">
        <v>85</v>
      </c>
      <c r="D121">
        <v>63077</v>
      </c>
      <c r="E121">
        <v>3</v>
      </c>
      <c r="F121">
        <v>150</v>
      </c>
      <c r="G121">
        <v>14</v>
      </c>
      <c r="H121">
        <v>6806</v>
      </c>
      <c r="I121">
        <v>6820</v>
      </c>
      <c r="J121">
        <v>11069</v>
      </c>
      <c r="K121">
        <v>1696</v>
      </c>
      <c r="L121">
        <v>20838</v>
      </c>
      <c r="M121" t="str">
        <f t="shared" si="1"/>
        <v>85-63077-3-150</v>
      </c>
    </row>
    <row r="122" spans="1:13" x14ac:dyDescent="0.3">
      <c r="A122" s="5">
        <v>42416.787222222221</v>
      </c>
      <c r="B122">
        <v>3</v>
      </c>
      <c r="C122">
        <v>85</v>
      </c>
      <c r="D122">
        <v>86116</v>
      </c>
      <c r="E122">
        <v>3</v>
      </c>
      <c r="F122">
        <v>200</v>
      </c>
      <c r="G122">
        <v>14</v>
      </c>
      <c r="H122">
        <v>8345</v>
      </c>
      <c r="I122">
        <v>8359</v>
      </c>
      <c r="J122">
        <v>13796</v>
      </c>
      <c r="K122">
        <v>2073</v>
      </c>
      <c r="L122">
        <v>26800</v>
      </c>
      <c r="M122" t="str">
        <f t="shared" si="1"/>
        <v>85-86116-3-200</v>
      </c>
    </row>
    <row r="123" spans="1:13" x14ac:dyDescent="0.3">
      <c r="A123" s="5">
        <v>42416.787326388891</v>
      </c>
      <c r="B123">
        <v>3</v>
      </c>
      <c r="C123">
        <v>85</v>
      </c>
      <c r="D123">
        <v>86116</v>
      </c>
      <c r="E123">
        <v>3</v>
      </c>
      <c r="F123">
        <v>200</v>
      </c>
      <c r="G123">
        <v>14</v>
      </c>
      <c r="H123">
        <v>8247</v>
      </c>
      <c r="I123">
        <v>8261</v>
      </c>
      <c r="J123">
        <v>13736</v>
      </c>
      <c r="K123">
        <v>2251</v>
      </c>
      <c r="L123">
        <v>26800</v>
      </c>
      <c r="M123" t="str">
        <f t="shared" si="1"/>
        <v>85-86116-3-200</v>
      </c>
    </row>
    <row r="124" spans="1:13" x14ac:dyDescent="0.3">
      <c r="A124" s="5">
        <v>42416.787442129629</v>
      </c>
      <c r="B124">
        <v>3</v>
      </c>
      <c r="C124">
        <v>85</v>
      </c>
      <c r="D124">
        <v>86116</v>
      </c>
      <c r="E124">
        <v>3</v>
      </c>
      <c r="F124">
        <v>200</v>
      </c>
      <c r="G124">
        <v>14</v>
      </c>
      <c r="H124">
        <v>8425</v>
      </c>
      <c r="I124">
        <v>8439</v>
      </c>
      <c r="J124">
        <v>13876</v>
      </c>
      <c r="K124">
        <v>2294</v>
      </c>
      <c r="L124">
        <v>26800</v>
      </c>
      <c r="M124" t="str">
        <f t="shared" si="1"/>
        <v>85-86116-3-200</v>
      </c>
    </row>
    <row r="125" spans="1:13" x14ac:dyDescent="0.3">
      <c r="A125" s="5">
        <v>42416.787546296298</v>
      </c>
      <c r="B125">
        <v>3</v>
      </c>
      <c r="C125">
        <v>85</v>
      </c>
      <c r="D125">
        <v>130555</v>
      </c>
      <c r="E125">
        <v>3</v>
      </c>
      <c r="F125">
        <v>500</v>
      </c>
      <c r="G125">
        <v>14</v>
      </c>
      <c r="H125">
        <v>12546</v>
      </c>
      <c r="I125">
        <v>12560</v>
      </c>
      <c r="J125">
        <v>19942</v>
      </c>
      <c r="K125">
        <v>3159</v>
      </c>
      <c r="L125">
        <v>40979</v>
      </c>
      <c r="M125" t="str">
        <f t="shared" si="1"/>
        <v>85-130555-3-500</v>
      </c>
    </row>
    <row r="126" spans="1:13" x14ac:dyDescent="0.3">
      <c r="A126" s="5">
        <v>42416.787708333337</v>
      </c>
      <c r="B126">
        <v>3</v>
      </c>
      <c r="C126">
        <v>85</v>
      </c>
      <c r="D126">
        <v>130555</v>
      </c>
      <c r="E126">
        <v>3</v>
      </c>
      <c r="F126">
        <v>500</v>
      </c>
      <c r="G126">
        <v>14</v>
      </c>
      <c r="H126">
        <v>13664</v>
      </c>
      <c r="I126">
        <v>13678</v>
      </c>
      <c r="J126">
        <v>19914</v>
      </c>
      <c r="K126">
        <v>3567</v>
      </c>
      <c r="L126">
        <v>40979</v>
      </c>
      <c r="M126" t="str">
        <f t="shared" si="1"/>
        <v>85-130555-3-500</v>
      </c>
    </row>
    <row r="127" spans="1:13" x14ac:dyDescent="0.3">
      <c r="A127" s="5">
        <v>42416.787881944445</v>
      </c>
      <c r="B127">
        <v>3</v>
      </c>
      <c r="C127">
        <v>85</v>
      </c>
      <c r="D127">
        <v>130555</v>
      </c>
      <c r="E127">
        <v>3</v>
      </c>
      <c r="F127">
        <v>500</v>
      </c>
      <c r="G127">
        <v>14</v>
      </c>
      <c r="H127">
        <v>11804</v>
      </c>
      <c r="I127">
        <v>11818</v>
      </c>
      <c r="J127">
        <v>20151</v>
      </c>
      <c r="K127">
        <v>3559</v>
      </c>
      <c r="L127">
        <v>40979</v>
      </c>
      <c r="M127" t="str">
        <f t="shared" si="1"/>
        <v>85-130555-3-500</v>
      </c>
    </row>
    <row r="128" spans="1:13" x14ac:dyDescent="0.3">
      <c r="A128" s="5">
        <v>42416.788032407407</v>
      </c>
      <c r="B128">
        <v>3</v>
      </c>
      <c r="C128">
        <v>47</v>
      </c>
      <c r="D128">
        <v>79</v>
      </c>
      <c r="E128">
        <v>2</v>
      </c>
      <c r="F128">
        <v>25</v>
      </c>
      <c r="G128">
        <v>14</v>
      </c>
      <c r="H128">
        <v>1689</v>
      </c>
      <c r="I128">
        <v>1703</v>
      </c>
      <c r="J128">
        <v>1195</v>
      </c>
      <c r="K128">
        <v>967</v>
      </c>
      <c r="L128">
        <v>168</v>
      </c>
      <c r="M128" t="str">
        <f t="shared" si="1"/>
        <v>47-79-2-25</v>
      </c>
    </row>
    <row r="129" spans="1:13" x14ac:dyDescent="0.3">
      <c r="A129" s="5">
        <v>42416.78806712963</v>
      </c>
      <c r="B129">
        <v>3</v>
      </c>
      <c r="C129">
        <v>47</v>
      </c>
      <c r="D129">
        <v>79</v>
      </c>
      <c r="E129">
        <v>2</v>
      </c>
      <c r="F129">
        <v>25</v>
      </c>
      <c r="G129">
        <v>15</v>
      </c>
      <c r="H129">
        <v>1895</v>
      </c>
      <c r="I129">
        <v>1910</v>
      </c>
      <c r="J129">
        <v>1134</v>
      </c>
      <c r="K129">
        <v>29</v>
      </c>
      <c r="L129">
        <v>168</v>
      </c>
      <c r="M129" t="str">
        <f t="shared" si="1"/>
        <v>47-79-2-25</v>
      </c>
    </row>
    <row r="130" spans="1:13" x14ac:dyDescent="0.3">
      <c r="A130" s="5">
        <v>42416.788101851853</v>
      </c>
      <c r="B130">
        <v>3</v>
      </c>
      <c r="C130">
        <v>47</v>
      </c>
      <c r="D130">
        <v>79</v>
      </c>
      <c r="E130">
        <v>2</v>
      </c>
      <c r="F130">
        <v>25</v>
      </c>
      <c r="G130">
        <v>14</v>
      </c>
      <c r="H130">
        <v>1204</v>
      </c>
      <c r="I130">
        <v>1218</v>
      </c>
      <c r="J130">
        <v>1139</v>
      </c>
      <c r="K130">
        <v>28</v>
      </c>
      <c r="L130">
        <v>168</v>
      </c>
      <c r="M130" t="str">
        <f t="shared" si="1"/>
        <v>47-79-2-25</v>
      </c>
    </row>
    <row r="131" spans="1:13" x14ac:dyDescent="0.3">
      <c r="A131" s="5">
        <v>42416.788136574076</v>
      </c>
      <c r="B131">
        <v>3</v>
      </c>
      <c r="C131">
        <v>47</v>
      </c>
      <c r="D131">
        <v>399</v>
      </c>
      <c r="E131">
        <v>2</v>
      </c>
      <c r="F131">
        <v>50</v>
      </c>
      <c r="G131">
        <v>14</v>
      </c>
      <c r="H131">
        <v>1688</v>
      </c>
      <c r="I131">
        <v>1702</v>
      </c>
      <c r="J131">
        <v>1175</v>
      </c>
      <c r="K131">
        <v>30</v>
      </c>
      <c r="L131">
        <v>193</v>
      </c>
      <c r="M131" t="str">
        <f t="shared" ref="M131:M194" si="2">CONCATENATE(C131,"-",D131,"-",E131,"-",F131)</f>
        <v>47-399-2-50</v>
      </c>
    </row>
    <row r="132" spans="1:13" x14ac:dyDescent="0.3">
      <c r="A132" s="5">
        <v>42416.788159722222</v>
      </c>
      <c r="B132">
        <v>3</v>
      </c>
      <c r="C132">
        <v>47</v>
      </c>
      <c r="D132">
        <v>399</v>
      </c>
      <c r="E132">
        <v>2</v>
      </c>
      <c r="F132">
        <v>50</v>
      </c>
      <c r="G132">
        <v>14</v>
      </c>
      <c r="H132">
        <v>2254</v>
      </c>
      <c r="I132">
        <v>2268</v>
      </c>
      <c r="J132">
        <v>1110</v>
      </c>
      <c r="K132">
        <v>33</v>
      </c>
      <c r="L132">
        <v>193</v>
      </c>
      <c r="M132" t="str">
        <f t="shared" si="2"/>
        <v>47-399-2-50</v>
      </c>
    </row>
    <row r="133" spans="1:13" x14ac:dyDescent="0.3">
      <c r="A133" s="5">
        <v>42416.788206018522</v>
      </c>
      <c r="B133">
        <v>3</v>
      </c>
      <c r="C133">
        <v>47</v>
      </c>
      <c r="D133">
        <v>399</v>
      </c>
      <c r="E133">
        <v>2</v>
      </c>
      <c r="F133">
        <v>50</v>
      </c>
      <c r="G133">
        <v>14</v>
      </c>
      <c r="H133">
        <v>1712</v>
      </c>
      <c r="I133">
        <v>1726</v>
      </c>
      <c r="J133">
        <v>1173</v>
      </c>
      <c r="K133">
        <v>31</v>
      </c>
      <c r="L133">
        <v>193</v>
      </c>
      <c r="M133" t="str">
        <f t="shared" si="2"/>
        <v>47-399-2-50</v>
      </c>
    </row>
    <row r="134" spans="1:13" x14ac:dyDescent="0.3">
      <c r="A134" s="5">
        <v>42416.788240740738</v>
      </c>
      <c r="B134">
        <v>3</v>
      </c>
      <c r="C134">
        <v>47</v>
      </c>
      <c r="D134">
        <v>1061</v>
      </c>
      <c r="E134">
        <v>2</v>
      </c>
      <c r="F134">
        <v>75</v>
      </c>
      <c r="G134">
        <v>14</v>
      </c>
      <c r="H134">
        <v>1704</v>
      </c>
      <c r="I134">
        <v>1718</v>
      </c>
      <c r="J134">
        <v>1210</v>
      </c>
      <c r="K134">
        <v>34</v>
      </c>
      <c r="L134">
        <v>245</v>
      </c>
      <c r="M134" t="str">
        <f t="shared" si="2"/>
        <v>47-1061-2-75</v>
      </c>
    </row>
    <row r="135" spans="1:13" x14ac:dyDescent="0.3">
      <c r="A135" s="5">
        <v>42416.788275462961</v>
      </c>
      <c r="B135">
        <v>3</v>
      </c>
      <c r="C135">
        <v>47</v>
      </c>
      <c r="D135">
        <v>1061</v>
      </c>
      <c r="E135">
        <v>2</v>
      </c>
      <c r="F135">
        <v>75</v>
      </c>
      <c r="G135">
        <v>14</v>
      </c>
      <c r="H135">
        <v>1753</v>
      </c>
      <c r="I135">
        <v>1767</v>
      </c>
      <c r="J135">
        <v>1296</v>
      </c>
      <c r="K135">
        <v>37</v>
      </c>
      <c r="L135">
        <v>245</v>
      </c>
      <c r="M135" t="str">
        <f t="shared" si="2"/>
        <v>47-1061-2-75</v>
      </c>
    </row>
    <row r="136" spans="1:13" x14ac:dyDescent="0.3">
      <c r="A136" s="5">
        <v>42416.788310185184</v>
      </c>
      <c r="B136">
        <v>3</v>
      </c>
      <c r="C136">
        <v>47</v>
      </c>
      <c r="D136">
        <v>1061</v>
      </c>
      <c r="E136">
        <v>2</v>
      </c>
      <c r="F136">
        <v>75</v>
      </c>
      <c r="G136">
        <v>13</v>
      </c>
      <c r="H136">
        <v>1303</v>
      </c>
      <c r="I136">
        <v>1316</v>
      </c>
      <c r="J136">
        <v>1298</v>
      </c>
      <c r="K136">
        <v>37</v>
      </c>
      <c r="L136">
        <v>245</v>
      </c>
      <c r="M136" t="str">
        <f t="shared" si="2"/>
        <v>47-1061-2-75</v>
      </c>
    </row>
    <row r="137" spans="1:13" x14ac:dyDescent="0.3">
      <c r="A137" s="5">
        <v>42416.788344907407</v>
      </c>
      <c r="B137">
        <v>3</v>
      </c>
      <c r="C137">
        <v>47</v>
      </c>
      <c r="D137">
        <v>1848</v>
      </c>
      <c r="E137">
        <v>2</v>
      </c>
      <c r="F137">
        <v>100</v>
      </c>
      <c r="G137">
        <v>14</v>
      </c>
      <c r="H137">
        <v>1237</v>
      </c>
      <c r="I137">
        <v>1251</v>
      </c>
      <c r="J137">
        <v>1416</v>
      </c>
      <c r="K137">
        <v>41</v>
      </c>
      <c r="L137">
        <v>303</v>
      </c>
      <c r="M137" t="str">
        <f t="shared" si="2"/>
        <v>47-1848-2-100</v>
      </c>
    </row>
    <row r="138" spans="1:13" x14ac:dyDescent="0.3">
      <c r="A138" s="5">
        <v>42416.78837962963</v>
      </c>
      <c r="B138">
        <v>3</v>
      </c>
      <c r="C138">
        <v>47</v>
      </c>
      <c r="D138">
        <v>1848</v>
      </c>
      <c r="E138">
        <v>2</v>
      </c>
      <c r="F138">
        <v>100</v>
      </c>
      <c r="G138">
        <v>14</v>
      </c>
      <c r="H138">
        <v>1169</v>
      </c>
      <c r="I138">
        <v>1183</v>
      </c>
      <c r="J138">
        <v>1445</v>
      </c>
      <c r="K138">
        <v>44</v>
      </c>
      <c r="L138">
        <v>303</v>
      </c>
      <c r="M138" t="str">
        <f t="shared" si="2"/>
        <v>47-1848-2-100</v>
      </c>
    </row>
    <row r="139" spans="1:13" x14ac:dyDescent="0.3">
      <c r="A139" s="5">
        <v>42416.788414351853</v>
      </c>
      <c r="B139">
        <v>3</v>
      </c>
      <c r="C139">
        <v>47</v>
      </c>
      <c r="D139">
        <v>1848</v>
      </c>
      <c r="E139">
        <v>2</v>
      </c>
      <c r="F139">
        <v>100</v>
      </c>
      <c r="G139">
        <v>13</v>
      </c>
      <c r="H139">
        <v>3394</v>
      </c>
      <c r="I139">
        <v>3407</v>
      </c>
      <c r="J139">
        <v>1426</v>
      </c>
      <c r="K139">
        <v>43</v>
      </c>
      <c r="L139">
        <v>303</v>
      </c>
      <c r="M139" t="str">
        <f t="shared" si="2"/>
        <v>47-1848-2-100</v>
      </c>
    </row>
    <row r="140" spans="1:13" x14ac:dyDescent="0.3">
      <c r="A140" s="5">
        <v>42416.788472222222</v>
      </c>
      <c r="B140">
        <v>3</v>
      </c>
      <c r="C140">
        <v>47</v>
      </c>
      <c r="D140">
        <v>2203</v>
      </c>
      <c r="E140">
        <v>2</v>
      </c>
      <c r="F140">
        <v>150</v>
      </c>
      <c r="G140">
        <v>14</v>
      </c>
      <c r="H140">
        <v>1820</v>
      </c>
      <c r="I140">
        <v>1834</v>
      </c>
      <c r="J140">
        <v>1411</v>
      </c>
      <c r="K140">
        <v>46</v>
      </c>
      <c r="L140">
        <v>330</v>
      </c>
      <c r="M140" t="str">
        <f t="shared" si="2"/>
        <v>47-2203-2-150</v>
      </c>
    </row>
    <row r="141" spans="1:13" x14ac:dyDescent="0.3">
      <c r="A141" s="5">
        <v>42416.788518518515</v>
      </c>
      <c r="B141">
        <v>3</v>
      </c>
      <c r="C141">
        <v>47</v>
      </c>
      <c r="D141">
        <v>2203</v>
      </c>
      <c r="E141">
        <v>2</v>
      </c>
      <c r="F141">
        <v>150</v>
      </c>
      <c r="G141">
        <v>14</v>
      </c>
      <c r="H141">
        <v>1738</v>
      </c>
      <c r="I141">
        <v>1752</v>
      </c>
      <c r="J141">
        <v>1460</v>
      </c>
      <c r="K141">
        <v>46</v>
      </c>
      <c r="L141">
        <v>330</v>
      </c>
      <c r="M141" t="str">
        <f t="shared" si="2"/>
        <v>47-2203-2-150</v>
      </c>
    </row>
    <row r="142" spans="1:13" x14ac:dyDescent="0.3">
      <c r="A142" s="5">
        <v>42416.788553240738</v>
      </c>
      <c r="B142">
        <v>3</v>
      </c>
      <c r="C142">
        <v>47</v>
      </c>
      <c r="D142">
        <v>2203</v>
      </c>
      <c r="E142">
        <v>2</v>
      </c>
      <c r="F142">
        <v>150</v>
      </c>
      <c r="G142">
        <v>14</v>
      </c>
      <c r="H142">
        <v>1698</v>
      </c>
      <c r="I142">
        <v>1712</v>
      </c>
      <c r="J142">
        <v>1444</v>
      </c>
      <c r="K142">
        <v>46</v>
      </c>
      <c r="L142">
        <v>330</v>
      </c>
      <c r="M142" t="str">
        <f t="shared" si="2"/>
        <v>47-2203-2-150</v>
      </c>
    </row>
    <row r="143" spans="1:13" x14ac:dyDescent="0.3">
      <c r="A143" s="5">
        <v>42416.788587962961</v>
      </c>
      <c r="B143">
        <v>3</v>
      </c>
      <c r="C143">
        <v>47</v>
      </c>
      <c r="D143">
        <v>2330</v>
      </c>
      <c r="E143">
        <v>2</v>
      </c>
      <c r="F143">
        <v>200</v>
      </c>
      <c r="G143">
        <v>14</v>
      </c>
      <c r="H143">
        <v>1830</v>
      </c>
      <c r="I143">
        <v>1844</v>
      </c>
      <c r="J143">
        <v>1402</v>
      </c>
      <c r="K143">
        <v>48</v>
      </c>
      <c r="L143">
        <v>342</v>
      </c>
      <c r="M143" t="str">
        <f t="shared" si="2"/>
        <v>47-2330-2-200</v>
      </c>
    </row>
    <row r="144" spans="1:13" x14ac:dyDescent="0.3">
      <c r="A144" s="5">
        <v>42416.788622685184</v>
      </c>
      <c r="B144">
        <v>3</v>
      </c>
      <c r="C144">
        <v>47</v>
      </c>
      <c r="D144">
        <v>2330</v>
      </c>
      <c r="E144">
        <v>2</v>
      </c>
      <c r="F144">
        <v>200</v>
      </c>
      <c r="G144">
        <v>14</v>
      </c>
      <c r="H144">
        <v>1695</v>
      </c>
      <c r="I144">
        <v>1709</v>
      </c>
      <c r="J144">
        <v>1495</v>
      </c>
      <c r="K144">
        <v>48</v>
      </c>
      <c r="L144">
        <v>342</v>
      </c>
      <c r="M144" t="str">
        <f t="shared" si="2"/>
        <v>47-2330-2-200</v>
      </c>
    </row>
    <row r="145" spans="1:13" x14ac:dyDescent="0.3">
      <c r="A145" s="5">
        <v>42416.788657407407</v>
      </c>
      <c r="B145">
        <v>3</v>
      </c>
      <c r="C145">
        <v>47</v>
      </c>
      <c r="D145">
        <v>2330</v>
      </c>
      <c r="E145">
        <v>2</v>
      </c>
      <c r="F145">
        <v>200</v>
      </c>
      <c r="G145">
        <v>14</v>
      </c>
      <c r="H145">
        <v>1852</v>
      </c>
      <c r="I145">
        <v>1866</v>
      </c>
      <c r="J145">
        <v>1472</v>
      </c>
      <c r="K145">
        <v>48</v>
      </c>
      <c r="L145">
        <v>342</v>
      </c>
      <c r="M145" t="str">
        <f t="shared" si="2"/>
        <v>47-2330-2-200</v>
      </c>
    </row>
    <row r="146" spans="1:13" x14ac:dyDescent="0.3">
      <c r="A146" s="5">
        <v>42416.78869212963</v>
      </c>
      <c r="B146">
        <v>3</v>
      </c>
      <c r="C146">
        <v>47</v>
      </c>
      <c r="D146">
        <v>2820</v>
      </c>
      <c r="E146">
        <v>2</v>
      </c>
      <c r="F146">
        <v>500</v>
      </c>
      <c r="G146">
        <v>14</v>
      </c>
      <c r="H146">
        <v>1877</v>
      </c>
      <c r="I146">
        <v>1891</v>
      </c>
      <c r="J146">
        <v>1539</v>
      </c>
      <c r="K146">
        <v>50</v>
      </c>
      <c r="L146">
        <v>382</v>
      </c>
      <c r="M146" t="str">
        <f t="shared" si="2"/>
        <v>47-2820-2-500</v>
      </c>
    </row>
    <row r="147" spans="1:13" x14ac:dyDescent="0.3">
      <c r="A147" s="5">
        <v>42416.788726851853</v>
      </c>
      <c r="B147">
        <v>3</v>
      </c>
      <c r="C147">
        <v>47</v>
      </c>
      <c r="D147">
        <v>2820</v>
      </c>
      <c r="E147">
        <v>2</v>
      </c>
      <c r="F147">
        <v>500</v>
      </c>
      <c r="G147">
        <v>15</v>
      </c>
      <c r="H147">
        <v>2157</v>
      </c>
      <c r="I147">
        <v>2172</v>
      </c>
      <c r="J147">
        <v>1521</v>
      </c>
      <c r="K147">
        <v>51</v>
      </c>
      <c r="L147">
        <v>382</v>
      </c>
      <c r="M147" t="str">
        <f t="shared" si="2"/>
        <v>47-2820-2-500</v>
      </c>
    </row>
    <row r="148" spans="1:13" x14ac:dyDescent="0.3">
      <c r="A148" s="5">
        <v>42416.788761574076</v>
      </c>
      <c r="B148">
        <v>3</v>
      </c>
      <c r="C148">
        <v>47</v>
      </c>
      <c r="D148">
        <v>2820</v>
      </c>
      <c r="E148">
        <v>2</v>
      </c>
      <c r="F148">
        <v>500</v>
      </c>
      <c r="G148">
        <v>14</v>
      </c>
      <c r="H148">
        <v>1883</v>
      </c>
      <c r="I148">
        <v>1897</v>
      </c>
      <c r="J148">
        <v>1544</v>
      </c>
      <c r="K148">
        <v>53</v>
      </c>
      <c r="L148">
        <v>382</v>
      </c>
      <c r="M148" t="str">
        <f t="shared" si="2"/>
        <v>47-2820-2-500</v>
      </c>
    </row>
    <row r="149" spans="1:13" x14ac:dyDescent="0.3">
      <c r="A149" s="5">
        <v>42416.7887962963</v>
      </c>
      <c r="B149">
        <v>3</v>
      </c>
      <c r="C149">
        <v>47</v>
      </c>
      <c r="D149">
        <v>193</v>
      </c>
      <c r="E149">
        <v>3</v>
      </c>
      <c r="F149">
        <v>25</v>
      </c>
      <c r="G149">
        <v>14</v>
      </c>
      <c r="H149">
        <v>1841</v>
      </c>
      <c r="I149">
        <v>1855</v>
      </c>
      <c r="J149">
        <v>1264</v>
      </c>
      <c r="K149">
        <v>50</v>
      </c>
      <c r="L149">
        <v>239</v>
      </c>
      <c r="M149" t="str">
        <f t="shared" si="2"/>
        <v>47-193-3-25</v>
      </c>
    </row>
    <row r="150" spans="1:13" x14ac:dyDescent="0.3">
      <c r="A150" s="5">
        <v>42416.788831018515</v>
      </c>
      <c r="B150">
        <v>3</v>
      </c>
      <c r="C150">
        <v>47</v>
      </c>
      <c r="D150">
        <v>193</v>
      </c>
      <c r="E150">
        <v>3</v>
      </c>
      <c r="F150">
        <v>25</v>
      </c>
      <c r="G150">
        <v>13</v>
      </c>
      <c r="H150">
        <v>1806</v>
      </c>
      <c r="I150">
        <v>1819</v>
      </c>
      <c r="J150">
        <v>1304</v>
      </c>
      <c r="K150">
        <v>40</v>
      </c>
      <c r="L150">
        <v>239</v>
      </c>
      <c r="M150" t="str">
        <f t="shared" si="2"/>
        <v>47-193-3-25</v>
      </c>
    </row>
    <row r="151" spans="1:13" x14ac:dyDescent="0.3">
      <c r="A151" s="5">
        <v>42416.788865740738</v>
      </c>
      <c r="B151">
        <v>3</v>
      </c>
      <c r="C151">
        <v>47</v>
      </c>
      <c r="D151">
        <v>193</v>
      </c>
      <c r="E151">
        <v>3</v>
      </c>
      <c r="F151">
        <v>25</v>
      </c>
      <c r="G151">
        <v>13</v>
      </c>
      <c r="H151">
        <v>2054</v>
      </c>
      <c r="I151">
        <v>2067</v>
      </c>
      <c r="J151">
        <v>1163</v>
      </c>
      <c r="K151">
        <v>40</v>
      </c>
      <c r="L151">
        <v>239</v>
      </c>
      <c r="M151" t="str">
        <f t="shared" si="2"/>
        <v>47-193-3-25</v>
      </c>
    </row>
    <row r="152" spans="1:13" x14ac:dyDescent="0.3">
      <c r="A152" s="5">
        <v>42416.788900462961</v>
      </c>
      <c r="B152">
        <v>3</v>
      </c>
      <c r="C152">
        <v>47</v>
      </c>
      <c r="D152">
        <v>4608</v>
      </c>
      <c r="E152">
        <v>3</v>
      </c>
      <c r="F152">
        <v>50</v>
      </c>
      <c r="G152">
        <v>14</v>
      </c>
      <c r="H152">
        <v>2277</v>
      </c>
      <c r="I152">
        <v>2291</v>
      </c>
      <c r="J152">
        <v>2168</v>
      </c>
      <c r="K152">
        <v>113</v>
      </c>
      <c r="L152">
        <v>1421</v>
      </c>
      <c r="M152" t="str">
        <f t="shared" si="2"/>
        <v>47-4608-3-50</v>
      </c>
    </row>
    <row r="153" spans="1:13" x14ac:dyDescent="0.3">
      <c r="A153" s="5">
        <v>42416.788946759261</v>
      </c>
      <c r="B153">
        <v>3</v>
      </c>
      <c r="C153">
        <v>47</v>
      </c>
      <c r="D153">
        <v>4608</v>
      </c>
      <c r="E153">
        <v>3</v>
      </c>
      <c r="F153">
        <v>50</v>
      </c>
      <c r="G153">
        <v>14</v>
      </c>
      <c r="H153">
        <v>2278</v>
      </c>
      <c r="I153">
        <v>2292</v>
      </c>
      <c r="J153">
        <v>2097</v>
      </c>
      <c r="K153">
        <v>129</v>
      </c>
      <c r="L153">
        <v>1421</v>
      </c>
      <c r="M153" t="str">
        <f t="shared" si="2"/>
        <v>47-4608-3-50</v>
      </c>
    </row>
    <row r="154" spans="1:13" x14ac:dyDescent="0.3">
      <c r="A154" s="5">
        <v>42416.788993055554</v>
      </c>
      <c r="B154">
        <v>3</v>
      </c>
      <c r="C154">
        <v>47</v>
      </c>
      <c r="D154">
        <v>4608</v>
      </c>
      <c r="E154">
        <v>3</v>
      </c>
      <c r="F154">
        <v>50</v>
      </c>
      <c r="G154">
        <v>14</v>
      </c>
      <c r="H154">
        <v>1567</v>
      </c>
      <c r="I154">
        <v>1581</v>
      </c>
      <c r="J154">
        <v>2102</v>
      </c>
      <c r="K154">
        <v>126</v>
      </c>
      <c r="L154">
        <v>1421</v>
      </c>
      <c r="M154" t="str">
        <f t="shared" si="2"/>
        <v>47-4608-3-50</v>
      </c>
    </row>
    <row r="155" spans="1:13" x14ac:dyDescent="0.3">
      <c r="A155" s="5">
        <v>42416.789027777777</v>
      </c>
      <c r="B155">
        <v>3</v>
      </c>
      <c r="C155">
        <v>47</v>
      </c>
      <c r="D155">
        <v>18113</v>
      </c>
      <c r="E155">
        <v>3</v>
      </c>
      <c r="F155">
        <v>75</v>
      </c>
      <c r="G155">
        <v>14</v>
      </c>
      <c r="H155">
        <v>3461</v>
      </c>
      <c r="I155">
        <v>3475</v>
      </c>
      <c r="J155">
        <v>3904</v>
      </c>
      <c r="K155">
        <v>342</v>
      </c>
      <c r="L155">
        <v>4966</v>
      </c>
      <c r="M155" t="str">
        <f t="shared" si="2"/>
        <v>47-18113-3-75</v>
      </c>
    </row>
    <row r="156" spans="1:13" x14ac:dyDescent="0.3">
      <c r="A156" s="5">
        <v>42416.789074074077</v>
      </c>
      <c r="B156">
        <v>3</v>
      </c>
      <c r="C156">
        <v>47</v>
      </c>
      <c r="D156">
        <v>18113</v>
      </c>
      <c r="E156">
        <v>3</v>
      </c>
      <c r="F156">
        <v>75</v>
      </c>
      <c r="G156">
        <v>14</v>
      </c>
      <c r="H156">
        <v>3090</v>
      </c>
      <c r="I156">
        <v>3104</v>
      </c>
      <c r="J156">
        <v>3800</v>
      </c>
      <c r="K156">
        <v>389</v>
      </c>
      <c r="L156">
        <v>4966</v>
      </c>
      <c r="M156" t="str">
        <f t="shared" si="2"/>
        <v>47-18113-3-75</v>
      </c>
    </row>
    <row r="157" spans="1:13" x14ac:dyDescent="0.3">
      <c r="A157" s="5">
        <v>42416.789120370369</v>
      </c>
      <c r="B157">
        <v>3</v>
      </c>
      <c r="C157">
        <v>47</v>
      </c>
      <c r="D157">
        <v>18113</v>
      </c>
      <c r="E157">
        <v>3</v>
      </c>
      <c r="F157">
        <v>75</v>
      </c>
      <c r="G157">
        <v>14</v>
      </c>
      <c r="H157">
        <v>3109</v>
      </c>
      <c r="I157">
        <v>3123</v>
      </c>
      <c r="J157">
        <v>3813</v>
      </c>
      <c r="K157">
        <v>402</v>
      </c>
      <c r="L157">
        <v>4966</v>
      </c>
      <c r="M157" t="str">
        <f t="shared" si="2"/>
        <v>47-18113-3-75</v>
      </c>
    </row>
    <row r="158" spans="1:13" x14ac:dyDescent="0.3">
      <c r="A158" s="5">
        <v>42416.789178240739</v>
      </c>
      <c r="B158">
        <v>3</v>
      </c>
      <c r="C158">
        <v>47</v>
      </c>
      <c r="D158">
        <v>37067</v>
      </c>
      <c r="E158">
        <v>3</v>
      </c>
      <c r="F158">
        <v>100</v>
      </c>
      <c r="G158">
        <v>14</v>
      </c>
      <c r="H158">
        <v>3838</v>
      </c>
      <c r="I158">
        <v>3852</v>
      </c>
      <c r="J158">
        <v>6016</v>
      </c>
      <c r="K158">
        <v>687</v>
      </c>
      <c r="L158">
        <v>9677</v>
      </c>
      <c r="M158" t="str">
        <f t="shared" si="2"/>
        <v>47-37067-3-100</v>
      </c>
    </row>
    <row r="159" spans="1:13" x14ac:dyDescent="0.3">
      <c r="A159" s="5">
        <v>42416.789236111108</v>
      </c>
      <c r="B159">
        <v>3</v>
      </c>
      <c r="C159">
        <v>47</v>
      </c>
      <c r="D159">
        <v>37067</v>
      </c>
      <c r="E159">
        <v>3</v>
      </c>
      <c r="F159">
        <v>100</v>
      </c>
      <c r="G159">
        <v>14</v>
      </c>
      <c r="H159">
        <v>5918</v>
      </c>
      <c r="I159">
        <v>5932</v>
      </c>
      <c r="J159">
        <v>5906</v>
      </c>
      <c r="K159">
        <v>785</v>
      </c>
      <c r="L159">
        <v>9677</v>
      </c>
      <c r="M159" t="str">
        <f t="shared" si="2"/>
        <v>47-37067-3-100</v>
      </c>
    </row>
    <row r="160" spans="1:13" x14ac:dyDescent="0.3">
      <c r="A160" s="5">
        <v>42416.789317129631</v>
      </c>
      <c r="B160">
        <v>3</v>
      </c>
      <c r="C160">
        <v>47</v>
      </c>
      <c r="D160">
        <v>37067</v>
      </c>
      <c r="E160">
        <v>3</v>
      </c>
      <c r="F160">
        <v>100</v>
      </c>
      <c r="G160">
        <v>14</v>
      </c>
      <c r="H160">
        <v>3465</v>
      </c>
      <c r="I160">
        <v>3479</v>
      </c>
      <c r="J160">
        <v>5905</v>
      </c>
      <c r="K160">
        <v>807</v>
      </c>
      <c r="L160">
        <v>9677</v>
      </c>
      <c r="M160" t="str">
        <f t="shared" si="2"/>
        <v>47-37067-3-100</v>
      </c>
    </row>
    <row r="161" spans="1:13" x14ac:dyDescent="0.3">
      <c r="A161" s="5">
        <v>42416.789375</v>
      </c>
      <c r="B161">
        <v>3</v>
      </c>
      <c r="C161">
        <v>47</v>
      </c>
      <c r="D161">
        <v>54254</v>
      </c>
      <c r="E161">
        <v>3</v>
      </c>
      <c r="F161">
        <v>150</v>
      </c>
      <c r="G161">
        <v>13</v>
      </c>
      <c r="H161">
        <v>5018</v>
      </c>
      <c r="I161">
        <v>5031</v>
      </c>
      <c r="J161">
        <v>7631</v>
      </c>
      <c r="K161">
        <v>1022</v>
      </c>
      <c r="L161">
        <v>13374</v>
      </c>
      <c r="M161" t="str">
        <f t="shared" si="2"/>
        <v>47-54254-3-150</v>
      </c>
    </row>
    <row r="162" spans="1:13" x14ac:dyDescent="0.3">
      <c r="A162" s="5">
        <v>42416.789444444446</v>
      </c>
      <c r="B162">
        <v>3</v>
      </c>
      <c r="C162">
        <v>47</v>
      </c>
      <c r="D162">
        <v>54254</v>
      </c>
      <c r="E162">
        <v>3</v>
      </c>
      <c r="F162">
        <v>150</v>
      </c>
      <c r="G162">
        <v>14</v>
      </c>
      <c r="H162">
        <v>5079</v>
      </c>
      <c r="I162">
        <v>5093</v>
      </c>
      <c r="J162">
        <v>7681</v>
      </c>
      <c r="K162">
        <v>1114</v>
      </c>
      <c r="L162">
        <v>13374</v>
      </c>
      <c r="M162" t="str">
        <f t="shared" si="2"/>
        <v>47-54254-3-150</v>
      </c>
    </row>
    <row r="163" spans="1:13" x14ac:dyDescent="0.3">
      <c r="A163" s="5">
        <v>42416.789513888885</v>
      </c>
      <c r="B163">
        <v>3</v>
      </c>
      <c r="C163">
        <v>47</v>
      </c>
      <c r="D163">
        <v>54254</v>
      </c>
      <c r="E163">
        <v>3</v>
      </c>
      <c r="F163">
        <v>150</v>
      </c>
      <c r="G163">
        <v>14</v>
      </c>
      <c r="H163">
        <v>6665</v>
      </c>
      <c r="I163">
        <v>6679</v>
      </c>
      <c r="J163">
        <v>7476</v>
      </c>
      <c r="K163">
        <v>1142</v>
      </c>
      <c r="L163">
        <v>13374</v>
      </c>
      <c r="M163" t="str">
        <f t="shared" si="2"/>
        <v>47-54254-3-150</v>
      </c>
    </row>
    <row r="164" spans="1:13" x14ac:dyDescent="0.3">
      <c r="A164" s="5">
        <v>42416.789606481485</v>
      </c>
      <c r="B164">
        <v>3</v>
      </c>
      <c r="C164">
        <v>47</v>
      </c>
      <c r="D164">
        <v>63648</v>
      </c>
      <c r="E164">
        <v>3</v>
      </c>
      <c r="F164">
        <v>200</v>
      </c>
      <c r="G164">
        <v>14</v>
      </c>
      <c r="H164">
        <v>5651</v>
      </c>
      <c r="I164">
        <v>5665</v>
      </c>
      <c r="J164">
        <v>8529</v>
      </c>
      <c r="K164">
        <v>1244</v>
      </c>
      <c r="L164">
        <v>15571</v>
      </c>
      <c r="M164" t="str">
        <f t="shared" si="2"/>
        <v>47-63648-3-200</v>
      </c>
    </row>
    <row r="165" spans="1:13" x14ac:dyDescent="0.3">
      <c r="A165" s="5">
        <v>42416.789687500001</v>
      </c>
      <c r="B165">
        <v>3</v>
      </c>
      <c r="C165">
        <v>47</v>
      </c>
      <c r="D165">
        <v>63648</v>
      </c>
      <c r="E165">
        <v>3</v>
      </c>
      <c r="F165">
        <v>200</v>
      </c>
      <c r="G165">
        <v>14</v>
      </c>
      <c r="H165">
        <v>5644</v>
      </c>
      <c r="I165">
        <v>5658</v>
      </c>
      <c r="J165">
        <v>8614</v>
      </c>
      <c r="K165">
        <v>1351</v>
      </c>
      <c r="L165">
        <v>15571</v>
      </c>
      <c r="M165" t="str">
        <f t="shared" si="2"/>
        <v>47-63648-3-200</v>
      </c>
    </row>
    <row r="166" spans="1:13" x14ac:dyDescent="0.3">
      <c r="A166" s="5">
        <v>42416.789768518516</v>
      </c>
      <c r="B166">
        <v>3</v>
      </c>
      <c r="C166">
        <v>47</v>
      </c>
      <c r="D166">
        <v>63648</v>
      </c>
      <c r="E166">
        <v>3</v>
      </c>
      <c r="F166">
        <v>200</v>
      </c>
      <c r="G166">
        <v>15</v>
      </c>
      <c r="H166">
        <v>5563</v>
      </c>
      <c r="I166">
        <v>5578</v>
      </c>
      <c r="J166">
        <v>8508</v>
      </c>
      <c r="K166">
        <v>1347</v>
      </c>
      <c r="L166">
        <v>15571</v>
      </c>
      <c r="M166" t="str">
        <f t="shared" si="2"/>
        <v>47-63648-3-200</v>
      </c>
    </row>
    <row r="167" spans="1:13" x14ac:dyDescent="0.3">
      <c r="A167" s="5">
        <v>42416.789849537039</v>
      </c>
      <c r="B167">
        <v>3</v>
      </c>
      <c r="C167">
        <v>47</v>
      </c>
      <c r="D167">
        <v>86383</v>
      </c>
      <c r="E167">
        <v>3</v>
      </c>
      <c r="F167">
        <v>500</v>
      </c>
      <c r="G167">
        <v>14</v>
      </c>
      <c r="H167">
        <v>7093</v>
      </c>
      <c r="I167">
        <v>7107</v>
      </c>
      <c r="J167">
        <v>11174</v>
      </c>
      <c r="K167">
        <v>1720</v>
      </c>
      <c r="L167">
        <v>21727</v>
      </c>
      <c r="M167" t="str">
        <f t="shared" si="2"/>
        <v>47-86383-3-500</v>
      </c>
    </row>
    <row r="168" spans="1:13" x14ac:dyDescent="0.3">
      <c r="A168" s="5">
        <v>42416.789942129632</v>
      </c>
      <c r="B168">
        <v>3</v>
      </c>
      <c r="C168">
        <v>47</v>
      </c>
      <c r="D168">
        <v>86383</v>
      </c>
      <c r="E168">
        <v>3</v>
      </c>
      <c r="F168">
        <v>500</v>
      </c>
      <c r="G168">
        <v>14</v>
      </c>
      <c r="H168">
        <v>7142</v>
      </c>
      <c r="I168">
        <v>7156</v>
      </c>
      <c r="J168">
        <v>11466</v>
      </c>
      <c r="K168">
        <v>1883</v>
      </c>
      <c r="L168">
        <v>21727</v>
      </c>
      <c r="M168" t="str">
        <f t="shared" si="2"/>
        <v>47-86383-3-500</v>
      </c>
    </row>
    <row r="169" spans="1:13" x14ac:dyDescent="0.3">
      <c r="A169" s="5">
        <v>42416.790034722224</v>
      </c>
      <c r="B169">
        <v>3</v>
      </c>
      <c r="C169">
        <v>47</v>
      </c>
      <c r="D169">
        <v>86383</v>
      </c>
      <c r="E169">
        <v>3</v>
      </c>
      <c r="F169">
        <v>500</v>
      </c>
      <c r="G169">
        <v>14</v>
      </c>
      <c r="H169">
        <v>7133</v>
      </c>
      <c r="I169">
        <v>7147</v>
      </c>
      <c r="J169">
        <v>11430</v>
      </c>
      <c r="K169">
        <v>1944</v>
      </c>
      <c r="L169">
        <v>21727</v>
      </c>
      <c r="M169" t="str">
        <f t="shared" si="2"/>
        <v>47-86383-3-500</v>
      </c>
    </row>
    <row r="170" spans="1:13" x14ac:dyDescent="0.3">
      <c r="A170" s="5">
        <v>42416.790138888886</v>
      </c>
      <c r="B170">
        <v>3</v>
      </c>
      <c r="C170">
        <v>123</v>
      </c>
      <c r="D170">
        <v>239</v>
      </c>
      <c r="E170">
        <v>2</v>
      </c>
      <c r="F170">
        <v>25</v>
      </c>
      <c r="G170">
        <v>14</v>
      </c>
      <c r="H170">
        <v>3923</v>
      </c>
      <c r="I170">
        <v>3937</v>
      </c>
      <c r="J170">
        <v>1686</v>
      </c>
      <c r="K170">
        <v>565</v>
      </c>
      <c r="L170">
        <v>533</v>
      </c>
      <c r="M170" t="str">
        <f t="shared" si="2"/>
        <v>123-239-2-25</v>
      </c>
    </row>
    <row r="171" spans="1:13" x14ac:dyDescent="0.3">
      <c r="A171" s="5">
        <v>42416.790196759262</v>
      </c>
      <c r="B171">
        <v>3</v>
      </c>
      <c r="C171">
        <v>123</v>
      </c>
      <c r="D171">
        <v>239</v>
      </c>
      <c r="E171">
        <v>2</v>
      </c>
      <c r="F171">
        <v>25</v>
      </c>
      <c r="G171">
        <v>14</v>
      </c>
      <c r="H171">
        <v>1979</v>
      </c>
      <c r="I171">
        <v>1993</v>
      </c>
      <c r="J171">
        <v>1726</v>
      </c>
      <c r="K171">
        <v>50</v>
      </c>
      <c r="L171">
        <v>533</v>
      </c>
      <c r="M171" t="str">
        <f t="shared" si="2"/>
        <v>123-239-2-25</v>
      </c>
    </row>
    <row r="172" spans="1:13" x14ac:dyDescent="0.3">
      <c r="A172" s="5">
        <v>42416.790231481478</v>
      </c>
      <c r="B172">
        <v>3</v>
      </c>
      <c r="C172">
        <v>123</v>
      </c>
      <c r="D172">
        <v>239</v>
      </c>
      <c r="E172">
        <v>2</v>
      </c>
      <c r="F172">
        <v>25</v>
      </c>
      <c r="G172">
        <v>14</v>
      </c>
      <c r="H172">
        <v>2247</v>
      </c>
      <c r="I172">
        <v>2261</v>
      </c>
      <c r="J172">
        <v>1660</v>
      </c>
      <c r="K172">
        <v>49</v>
      </c>
      <c r="L172">
        <v>533</v>
      </c>
      <c r="M172" t="str">
        <f t="shared" si="2"/>
        <v>123-239-2-25</v>
      </c>
    </row>
    <row r="173" spans="1:13" x14ac:dyDescent="0.3">
      <c r="A173" s="5">
        <v>42416.790289351855</v>
      </c>
      <c r="B173">
        <v>3</v>
      </c>
      <c r="C173">
        <v>123</v>
      </c>
      <c r="D173">
        <v>818</v>
      </c>
      <c r="E173">
        <v>2</v>
      </c>
      <c r="F173">
        <v>50</v>
      </c>
      <c r="G173">
        <v>14</v>
      </c>
      <c r="H173">
        <v>1635</v>
      </c>
      <c r="I173">
        <v>1649</v>
      </c>
      <c r="J173">
        <v>1731</v>
      </c>
      <c r="K173">
        <v>52</v>
      </c>
      <c r="L173">
        <v>573</v>
      </c>
      <c r="M173" t="str">
        <f t="shared" si="2"/>
        <v>123-818-2-50</v>
      </c>
    </row>
    <row r="174" spans="1:13" x14ac:dyDescent="0.3">
      <c r="A174" s="5">
        <v>42416.790324074071</v>
      </c>
      <c r="B174">
        <v>3</v>
      </c>
      <c r="C174">
        <v>123</v>
      </c>
      <c r="D174">
        <v>818</v>
      </c>
      <c r="E174">
        <v>2</v>
      </c>
      <c r="F174">
        <v>50</v>
      </c>
      <c r="G174">
        <v>13</v>
      </c>
      <c r="H174">
        <v>1812</v>
      </c>
      <c r="I174">
        <v>1825</v>
      </c>
      <c r="J174">
        <v>1729</v>
      </c>
      <c r="K174">
        <v>52</v>
      </c>
      <c r="L174">
        <v>573</v>
      </c>
      <c r="M174" t="str">
        <f t="shared" si="2"/>
        <v>123-818-2-50</v>
      </c>
    </row>
    <row r="175" spans="1:13" x14ac:dyDescent="0.3">
      <c r="A175" s="5">
        <v>42416.790358796294</v>
      </c>
      <c r="B175">
        <v>3</v>
      </c>
      <c r="C175">
        <v>123</v>
      </c>
      <c r="D175">
        <v>818</v>
      </c>
      <c r="E175">
        <v>2</v>
      </c>
      <c r="F175">
        <v>50</v>
      </c>
      <c r="G175">
        <v>14</v>
      </c>
      <c r="H175">
        <v>2000</v>
      </c>
      <c r="I175">
        <v>2014</v>
      </c>
      <c r="J175">
        <v>1744</v>
      </c>
      <c r="K175">
        <v>54</v>
      </c>
      <c r="L175">
        <v>573</v>
      </c>
      <c r="M175" t="str">
        <f t="shared" si="2"/>
        <v>123-818-2-50</v>
      </c>
    </row>
    <row r="176" spans="1:13" x14ac:dyDescent="0.3">
      <c r="A176" s="5">
        <v>42416.790393518517</v>
      </c>
      <c r="B176">
        <v>3</v>
      </c>
      <c r="C176">
        <v>123</v>
      </c>
      <c r="D176">
        <v>2410</v>
      </c>
      <c r="E176">
        <v>2</v>
      </c>
      <c r="F176">
        <v>75</v>
      </c>
      <c r="G176">
        <v>14</v>
      </c>
      <c r="H176">
        <v>2053</v>
      </c>
      <c r="I176">
        <v>2067</v>
      </c>
      <c r="J176">
        <v>1826</v>
      </c>
      <c r="K176">
        <v>62</v>
      </c>
      <c r="L176">
        <v>689</v>
      </c>
      <c r="M176" t="str">
        <f t="shared" si="2"/>
        <v>123-2410-2-75</v>
      </c>
    </row>
    <row r="177" spans="1:13" x14ac:dyDescent="0.3">
      <c r="A177" s="5">
        <v>42416.79042824074</v>
      </c>
      <c r="B177">
        <v>3</v>
      </c>
      <c r="C177">
        <v>123</v>
      </c>
      <c r="D177">
        <v>2410</v>
      </c>
      <c r="E177">
        <v>2</v>
      </c>
      <c r="F177">
        <v>75</v>
      </c>
      <c r="G177">
        <v>14</v>
      </c>
      <c r="H177">
        <v>2076</v>
      </c>
      <c r="I177">
        <v>2090</v>
      </c>
      <c r="J177">
        <v>1819</v>
      </c>
      <c r="K177">
        <v>69</v>
      </c>
      <c r="L177">
        <v>689</v>
      </c>
      <c r="M177" t="str">
        <f t="shared" si="2"/>
        <v>123-2410-2-75</v>
      </c>
    </row>
    <row r="178" spans="1:13" x14ac:dyDescent="0.3">
      <c r="A178" s="5">
        <v>42416.790462962963</v>
      </c>
      <c r="B178">
        <v>3</v>
      </c>
      <c r="C178">
        <v>123</v>
      </c>
      <c r="D178">
        <v>2410</v>
      </c>
      <c r="E178">
        <v>2</v>
      </c>
      <c r="F178">
        <v>75</v>
      </c>
      <c r="G178">
        <v>14</v>
      </c>
      <c r="H178">
        <v>2027</v>
      </c>
      <c r="I178">
        <v>2041</v>
      </c>
      <c r="J178">
        <v>1810</v>
      </c>
      <c r="K178">
        <v>70</v>
      </c>
      <c r="L178">
        <v>689</v>
      </c>
      <c r="M178" t="str">
        <f t="shared" si="2"/>
        <v>123-2410-2-75</v>
      </c>
    </row>
    <row r="179" spans="1:13" x14ac:dyDescent="0.3">
      <c r="A179" s="5">
        <v>42416.790509259263</v>
      </c>
      <c r="B179">
        <v>3</v>
      </c>
      <c r="C179">
        <v>123</v>
      </c>
      <c r="D179">
        <v>4211</v>
      </c>
      <c r="E179">
        <v>2</v>
      </c>
      <c r="F179">
        <v>100</v>
      </c>
      <c r="G179">
        <v>14</v>
      </c>
      <c r="H179">
        <v>2123</v>
      </c>
      <c r="I179">
        <v>2137</v>
      </c>
      <c r="J179">
        <v>1980</v>
      </c>
      <c r="K179">
        <v>78</v>
      </c>
      <c r="L179">
        <v>818</v>
      </c>
      <c r="M179" t="str">
        <f t="shared" si="2"/>
        <v>123-4211-2-100</v>
      </c>
    </row>
    <row r="180" spans="1:13" x14ac:dyDescent="0.3">
      <c r="A180" s="5">
        <v>42416.790543981479</v>
      </c>
      <c r="B180">
        <v>3</v>
      </c>
      <c r="C180">
        <v>123</v>
      </c>
      <c r="D180">
        <v>4211</v>
      </c>
      <c r="E180">
        <v>2</v>
      </c>
      <c r="F180">
        <v>100</v>
      </c>
      <c r="G180">
        <v>14</v>
      </c>
      <c r="H180">
        <v>2095</v>
      </c>
      <c r="I180">
        <v>2109</v>
      </c>
      <c r="J180">
        <v>1993</v>
      </c>
      <c r="K180">
        <v>82</v>
      </c>
      <c r="L180">
        <v>818</v>
      </c>
      <c r="M180" t="str">
        <f t="shared" si="2"/>
        <v>123-4211-2-100</v>
      </c>
    </row>
    <row r="181" spans="1:13" x14ac:dyDescent="0.3">
      <c r="A181" s="5">
        <v>42416.790578703702</v>
      </c>
      <c r="B181">
        <v>3</v>
      </c>
      <c r="C181">
        <v>123</v>
      </c>
      <c r="D181">
        <v>4211</v>
      </c>
      <c r="E181">
        <v>2</v>
      </c>
      <c r="F181">
        <v>100</v>
      </c>
      <c r="G181">
        <v>14</v>
      </c>
      <c r="H181">
        <v>2090</v>
      </c>
      <c r="I181">
        <v>2104</v>
      </c>
      <c r="J181">
        <v>1970</v>
      </c>
      <c r="K181">
        <v>82</v>
      </c>
      <c r="L181">
        <v>818</v>
      </c>
      <c r="M181" t="str">
        <f t="shared" si="2"/>
        <v>123-4211-2-100</v>
      </c>
    </row>
    <row r="182" spans="1:13" x14ac:dyDescent="0.3">
      <c r="A182" s="5">
        <v>42416.790613425925</v>
      </c>
      <c r="B182">
        <v>3</v>
      </c>
      <c r="C182">
        <v>123</v>
      </c>
      <c r="D182">
        <v>6861</v>
      </c>
      <c r="E182">
        <v>2</v>
      </c>
      <c r="F182">
        <v>150</v>
      </c>
      <c r="G182">
        <v>14</v>
      </c>
      <c r="H182">
        <v>2211</v>
      </c>
      <c r="I182">
        <v>2225</v>
      </c>
      <c r="J182">
        <v>2112</v>
      </c>
      <c r="K182">
        <v>100</v>
      </c>
      <c r="L182">
        <v>1014</v>
      </c>
      <c r="M182" t="str">
        <f t="shared" si="2"/>
        <v>123-6861-2-150</v>
      </c>
    </row>
    <row r="183" spans="1:13" x14ac:dyDescent="0.3">
      <c r="A183" s="5">
        <v>42416.790659722225</v>
      </c>
      <c r="B183">
        <v>3</v>
      </c>
      <c r="C183">
        <v>123</v>
      </c>
      <c r="D183">
        <v>6861</v>
      </c>
      <c r="E183">
        <v>2</v>
      </c>
      <c r="F183">
        <v>150</v>
      </c>
      <c r="G183">
        <v>14</v>
      </c>
      <c r="H183">
        <v>2193</v>
      </c>
      <c r="I183">
        <v>2207</v>
      </c>
      <c r="J183">
        <v>2079</v>
      </c>
      <c r="K183">
        <v>106</v>
      </c>
      <c r="L183">
        <v>1014</v>
      </c>
      <c r="M183" t="str">
        <f t="shared" si="2"/>
        <v>123-6861-2-150</v>
      </c>
    </row>
    <row r="184" spans="1:13" x14ac:dyDescent="0.3">
      <c r="A184" s="5">
        <v>42416.790694444448</v>
      </c>
      <c r="B184">
        <v>3</v>
      </c>
      <c r="C184">
        <v>123</v>
      </c>
      <c r="D184">
        <v>6861</v>
      </c>
      <c r="E184">
        <v>2</v>
      </c>
      <c r="F184">
        <v>150</v>
      </c>
      <c r="G184">
        <v>15</v>
      </c>
      <c r="H184">
        <v>1908</v>
      </c>
      <c r="I184">
        <v>1923</v>
      </c>
      <c r="J184">
        <v>2100</v>
      </c>
      <c r="K184">
        <v>107</v>
      </c>
      <c r="L184">
        <v>1014</v>
      </c>
      <c r="M184" t="str">
        <f t="shared" si="2"/>
        <v>123-6861-2-150</v>
      </c>
    </row>
    <row r="185" spans="1:13" x14ac:dyDescent="0.3">
      <c r="A185" s="5">
        <v>42416.79074074074</v>
      </c>
      <c r="B185">
        <v>3</v>
      </c>
      <c r="C185">
        <v>123</v>
      </c>
      <c r="D185">
        <v>8055</v>
      </c>
      <c r="E185">
        <v>2</v>
      </c>
      <c r="F185">
        <v>200</v>
      </c>
      <c r="G185">
        <v>14</v>
      </c>
      <c r="H185">
        <v>1547</v>
      </c>
      <c r="I185">
        <v>1561</v>
      </c>
      <c r="J185">
        <v>2194</v>
      </c>
      <c r="K185">
        <v>108</v>
      </c>
      <c r="L185">
        <v>1116</v>
      </c>
      <c r="M185" t="str">
        <f t="shared" si="2"/>
        <v>123-8055-2-200</v>
      </c>
    </row>
    <row r="186" spans="1:13" x14ac:dyDescent="0.3">
      <c r="A186" s="5">
        <v>42416.790775462963</v>
      </c>
      <c r="B186">
        <v>3</v>
      </c>
      <c r="C186">
        <v>123</v>
      </c>
      <c r="D186">
        <v>8055</v>
      </c>
      <c r="E186">
        <v>2</v>
      </c>
      <c r="F186">
        <v>200</v>
      </c>
      <c r="G186">
        <v>14</v>
      </c>
      <c r="H186">
        <v>2274</v>
      </c>
      <c r="I186">
        <v>2288</v>
      </c>
      <c r="J186">
        <v>2223</v>
      </c>
      <c r="K186">
        <v>119</v>
      </c>
      <c r="L186">
        <v>1116</v>
      </c>
      <c r="M186" t="str">
        <f t="shared" si="2"/>
        <v>123-8055-2-200</v>
      </c>
    </row>
    <row r="187" spans="1:13" x14ac:dyDescent="0.3">
      <c r="A187" s="5">
        <v>42416.790810185186</v>
      </c>
      <c r="B187">
        <v>3</v>
      </c>
      <c r="C187">
        <v>123</v>
      </c>
      <c r="D187">
        <v>8055</v>
      </c>
      <c r="E187">
        <v>2</v>
      </c>
      <c r="F187">
        <v>200</v>
      </c>
      <c r="G187">
        <v>14</v>
      </c>
      <c r="H187">
        <v>2251</v>
      </c>
      <c r="I187">
        <v>2265</v>
      </c>
      <c r="J187">
        <v>2222</v>
      </c>
      <c r="K187">
        <v>118</v>
      </c>
      <c r="L187">
        <v>1116</v>
      </c>
      <c r="M187" t="str">
        <f t="shared" si="2"/>
        <v>123-8055-2-200</v>
      </c>
    </row>
    <row r="188" spans="1:13" x14ac:dyDescent="0.3">
      <c r="A188" s="5">
        <v>42416.790856481479</v>
      </c>
      <c r="B188">
        <v>3</v>
      </c>
      <c r="C188">
        <v>123</v>
      </c>
      <c r="D188">
        <v>10188</v>
      </c>
      <c r="E188">
        <v>2</v>
      </c>
      <c r="F188">
        <v>500</v>
      </c>
      <c r="G188">
        <v>14</v>
      </c>
      <c r="H188">
        <v>3464</v>
      </c>
      <c r="I188">
        <v>3478</v>
      </c>
      <c r="J188">
        <v>2407</v>
      </c>
      <c r="K188">
        <v>126</v>
      </c>
      <c r="L188">
        <v>1259</v>
      </c>
      <c r="M188" t="str">
        <f t="shared" si="2"/>
        <v>123-10188-2-500</v>
      </c>
    </row>
    <row r="189" spans="1:13" x14ac:dyDescent="0.3">
      <c r="A189" s="5">
        <v>42416.790902777779</v>
      </c>
      <c r="B189">
        <v>3</v>
      </c>
      <c r="C189">
        <v>123</v>
      </c>
      <c r="D189">
        <v>10188</v>
      </c>
      <c r="E189">
        <v>2</v>
      </c>
      <c r="F189">
        <v>500</v>
      </c>
      <c r="G189">
        <v>14</v>
      </c>
      <c r="H189">
        <v>2256</v>
      </c>
      <c r="I189">
        <v>2270</v>
      </c>
      <c r="J189">
        <v>2334</v>
      </c>
      <c r="K189">
        <v>130</v>
      </c>
      <c r="L189">
        <v>1259</v>
      </c>
      <c r="M189" t="str">
        <f t="shared" si="2"/>
        <v>123-10188-2-500</v>
      </c>
    </row>
    <row r="190" spans="1:13" x14ac:dyDescent="0.3">
      <c r="A190" s="5">
        <v>42416.790949074071</v>
      </c>
      <c r="B190">
        <v>3</v>
      </c>
      <c r="C190">
        <v>123</v>
      </c>
      <c r="D190">
        <v>10188</v>
      </c>
      <c r="E190">
        <v>2</v>
      </c>
      <c r="F190">
        <v>500</v>
      </c>
      <c r="G190">
        <v>14</v>
      </c>
      <c r="H190">
        <v>2309</v>
      </c>
      <c r="I190">
        <v>2323</v>
      </c>
      <c r="J190">
        <v>2401</v>
      </c>
      <c r="K190">
        <v>131</v>
      </c>
      <c r="L190">
        <v>1259</v>
      </c>
      <c r="M190" t="str">
        <f t="shared" si="2"/>
        <v>123-10188-2-500</v>
      </c>
    </row>
    <row r="191" spans="1:13" x14ac:dyDescent="0.3">
      <c r="A191" s="5">
        <v>42416.790995370371</v>
      </c>
      <c r="B191">
        <v>3</v>
      </c>
      <c r="C191">
        <v>123</v>
      </c>
      <c r="D191">
        <v>698</v>
      </c>
      <c r="E191">
        <v>3</v>
      </c>
      <c r="F191">
        <v>25</v>
      </c>
      <c r="G191">
        <v>14</v>
      </c>
      <c r="H191">
        <v>2025</v>
      </c>
      <c r="I191">
        <v>2039</v>
      </c>
      <c r="J191">
        <v>1921</v>
      </c>
      <c r="K191">
        <v>108</v>
      </c>
      <c r="L191">
        <v>839</v>
      </c>
      <c r="M191" t="str">
        <f t="shared" si="2"/>
        <v>123-698-3-25</v>
      </c>
    </row>
    <row r="192" spans="1:13" x14ac:dyDescent="0.3">
      <c r="A192" s="5">
        <v>42416.791030092594</v>
      </c>
      <c r="B192">
        <v>3</v>
      </c>
      <c r="C192">
        <v>123</v>
      </c>
      <c r="D192">
        <v>698</v>
      </c>
      <c r="E192">
        <v>3</v>
      </c>
      <c r="F192">
        <v>25</v>
      </c>
      <c r="G192">
        <v>14</v>
      </c>
      <c r="H192">
        <v>2147</v>
      </c>
      <c r="I192">
        <v>2161</v>
      </c>
      <c r="J192">
        <v>1893</v>
      </c>
      <c r="K192">
        <v>78</v>
      </c>
      <c r="L192">
        <v>839</v>
      </c>
      <c r="M192" t="str">
        <f t="shared" si="2"/>
        <v>123-698-3-25</v>
      </c>
    </row>
    <row r="193" spans="1:13" x14ac:dyDescent="0.3">
      <c r="A193" s="5">
        <v>42416.791064814817</v>
      </c>
      <c r="B193">
        <v>3</v>
      </c>
      <c r="C193">
        <v>123</v>
      </c>
      <c r="D193">
        <v>698</v>
      </c>
      <c r="E193">
        <v>3</v>
      </c>
      <c r="F193">
        <v>25</v>
      </c>
      <c r="G193">
        <v>14</v>
      </c>
      <c r="H193">
        <v>2117</v>
      </c>
      <c r="I193">
        <v>2131</v>
      </c>
      <c r="J193">
        <v>1955</v>
      </c>
      <c r="K193">
        <v>77</v>
      </c>
      <c r="L193">
        <v>839</v>
      </c>
      <c r="M193" t="str">
        <f t="shared" si="2"/>
        <v>123-698-3-25</v>
      </c>
    </row>
    <row r="194" spans="1:13" x14ac:dyDescent="0.3">
      <c r="A194" s="5">
        <v>42416.79111111111</v>
      </c>
      <c r="B194">
        <v>3</v>
      </c>
      <c r="C194">
        <v>123</v>
      </c>
      <c r="D194">
        <v>8278</v>
      </c>
      <c r="E194">
        <v>3</v>
      </c>
      <c r="F194">
        <v>50</v>
      </c>
      <c r="G194">
        <v>14</v>
      </c>
      <c r="H194">
        <v>2084</v>
      </c>
      <c r="I194">
        <v>2098</v>
      </c>
      <c r="J194">
        <v>3145</v>
      </c>
      <c r="K194">
        <v>216</v>
      </c>
      <c r="L194">
        <v>3262</v>
      </c>
      <c r="M194" t="str">
        <f t="shared" si="2"/>
        <v>123-8278-3-50</v>
      </c>
    </row>
    <row r="195" spans="1:13" x14ac:dyDescent="0.3">
      <c r="A195" s="5">
        <v>42416.79115740741</v>
      </c>
      <c r="B195">
        <v>3</v>
      </c>
      <c r="C195">
        <v>123</v>
      </c>
      <c r="D195">
        <v>8278</v>
      </c>
      <c r="E195">
        <v>3</v>
      </c>
      <c r="F195">
        <v>50</v>
      </c>
      <c r="G195">
        <v>14</v>
      </c>
      <c r="H195">
        <v>1999</v>
      </c>
      <c r="I195">
        <v>2013</v>
      </c>
      <c r="J195">
        <v>3096</v>
      </c>
      <c r="K195">
        <v>241</v>
      </c>
      <c r="L195">
        <v>3262</v>
      </c>
      <c r="M195" t="str">
        <f t="shared" ref="M195:M258" si="3">CONCATENATE(C195,"-",D195,"-",E195,"-",F195)</f>
        <v>123-8278-3-50</v>
      </c>
    </row>
    <row r="196" spans="1:13" x14ac:dyDescent="0.3">
      <c r="A196" s="5">
        <v>42416.791192129633</v>
      </c>
      <c r="B196">
        <v>3</v>
      </c>
      <c r="C196">
        <v>123</v>
      </c>
      <c r="D196">
        <v>8278</v>
      </c>
      <c r="E196">
        <v>3</v>
      </c>
      <c r="F196">
        <v>50</v>
      </c>
      <c r="G196">
        <v>14</v>
      </c>
      <c r="H196">
        <v>2158</v>
      </c>
      <c r="I196">
        <v>2172</v>
      </c>
      <c r="J196">
        <v>3093</v>
      </c>
      <c r="K196">
        <v>247</v>
      </c>
      <c r="L196">
        <v>3262</v>
      </c>
      <c r="M196" t="str">
        <f t="shared" si="3"/>
        <v>123-8278-3-50</v>
      </c>
    </row>
    <row r="197" spans="1:13" x14ac:dyDescent="0.3">
      <c r="A197" s="5">
        <v>42416.791238425925</v>
      </c>
      <c r="B197">
        <v>3</v>
      </c>
      <c r="C197">
        <v>123</v>
      </c>
      <c r="D197">
        <v>38507</v>
      </c>
      <c r="E197">
        <v>3</v>
      </c>
      <c r="F197">
        <v>75</v>
      </c>
      <c r="G197">
        <v>14</v>
      </c>
      <c r="H197">
        <v>4557</v>
      </c>
      <c r="I197">
        <v>4571</v>
      </c>
      <c r="J197">
        <v>7224</v>
      </c>
      <c r="K197">
        <v>823</v>
      </c>
      <c r="L197">
        <v>12626</v>
      </c>
      <c r="M197" t="str">
        <f t="shared" si="3"/>
        <v>123-38507-3-75</v>
      </c>
    </row>
    <row r="198" spans="1:13" x14ac:dyDescent="0.3">
      <c r="A198" s="5">
        <v>42416.791307870371</v>
      </c>
      <c r="B198">
        <v>3</v>
      </c>
      <c r="C198">
        <v>123</v>
      </c>
      <c r="D198">
        <v>38507</v>
      </c>
      <c r="E198">
        <v>3</v>
      </c>
      <c r="F198">
        <v>75</v>
      </c>
      <c r="G198">
        <v>14</v>
      </c>
      <c r="H198">
        <v>6835</v>
      </c>
      <c r="I198">
        <v>6849</v>
      </c>
      <c r="J198">
        <v>7136</v>
      </c>
      <c r="K198">
        <v>919</v>
      </c>
      <c r="L198">
        <v>12626</v>
      </c>
      <c r="M198" t="str">
        <f t="shared" si="3"/>
        <v>123-38507-3-75</v>
      </c>
    </row>
    <row r="199" spans="1:13" x14ac:dyDescent="0.3">
      <c r="A199" s="5">
        <v>42416.791400462964</v>
      </c>
      <c r="B199">
        <v>3</v>
      </c>
      <c r="C199">
        <v>123</v>
      </c>
      <c r="D199">
        <v>38507</v>
      </c>
      <c r="E199">
        <v>3</v>
      </c>
      <c r="F199">
        <v>75</v>
      </c>
      <c r="G199">
        <v>14</v>
      </c>
      <c r="H199">
        <v>4761</v>
      </c>
      <c r="I199">
        <v>4775</v>
      </c>
      <c r="J199">
        <v>7268</v>
      </c>
      <c r="K199">
        <v>925</v>
      </c>
      <c r="L199">
        <v>12626</v>
      </c>
      <c r="M199" t="str">
        <f t="shared" si="3"/>
        <v>123-38507-3-75</v>
      </c>
    </row>
    <row r="200" spans="1:13" x14ac:dyDescent="0.3">
      <c r="A200" s="5">
        <v>42416.79146990741</v>
      </c>
      <c r="B200">
        <v>3</v>
      </c>
      <c r="C200">
        <v>123</v>
      </c>
      <c r="D200">
        <v>87553</v>
      </c>
      <c r="E200">
        <v>3</v>
      </c>
      <c r="F200">
        <v>100</v>
      </c>
      <c r="G200">
        <v>14</v>
      </c>
      <c r="H200">
        <v>7279</v>
      </c>
      <c r="I200">
        <v>7293</v>
      </c>
      <c r="J200">
        <v>12112</v>
      </c>
      <c r="K200">
        <v>1655</v>
      </c>
      <c r="L200">
        <v>23766</v>
      </c>
      <c r="M200" t="str">
        <f t="shared" si="3"/>
        <v>123-87553-3-100</v>
      </c>
    </row>
    <row r="201" spans="1:13" x14ac:dyDescent="0.3">
      <c r="A201" s="5">
        <v>42416.791562500002</v>
      </c>
      <c r="B201">
        <v>3</v>
      </c>
      <c r="C201">
        <v>123</v>
      </c>
      <c r="D201">
        <v>87553</v>
      </c>
      <c r="E201">
        <v>3</v>
      </c>
      <c r="F201">
        <v>100</v>
      </c>
      <c r="G201">
        <v>14</v>
      </c>
      <c r="H201">
        <v>7809</v>
      </c>
      <c r="I201">
        <v>7823</v>
      </c>
      <c r="J201">
        <v>12180</v>
      </c>
      <c r="K201">
        <v>1816</v>
      </c>
      <c r="L201">
        <v>23766</v>
      </c>
      <c r="M201" t="str">
        <f t="shared" si="3"/>
        <v>123-87553-3-100</v>
      </c>
    </row>
    <row r="202" spans="1:13" x14ac:dyDescent="0.3">
      <c r="A202" s="5">
        <v>42416.791666666664</v>
      </c>
      <c r="B202">
        <v>3</v>
      </c>
      <c r="C202">
        <v>123</v>
      </c>
      <c r="D202">
        <v>87553</v>
      </c>
      <c r="E202">
        <v>3</v>
      </c>
      <c r="F202">
        <v>100</v>
      </c>
      <c r="G202">
        <v>14</v>
      </c>
      <c r="H202">
        <v>7348</v>
      </c>
      <c r="I202">
        <v>7362</v>
      </c>
      <c r="J202">
        <v>12172</v>
      </c>
      <c r="K202">
        <v>1873</v>
      </c>
      <c r="L202">
        <v>23766</v>
      </c>
      <c r="M202" t="str">
        <f t="shared" si="3"/>
        <v>123-87553-3-100</v>
      </c>
    </row>
    <row r="203" spans="1:13" x14ac:dyDescent="0.3">
      <c r="A203" s="5">
        <v>42416.791770833333</v>
      </c>
      <c r="B203">
        <v>3</v>
      </c>
      <c r="C203">
        <v>123</v>
      </c>
      <c r="D203">
        <v>173774</v>
      </c>
      <c r="E203">
        <v>3</v>
      </c>
      <c r="F203">
        <v>150</v>
      </c>
      <c r="G203">
        <v>14</v>
      </c>
      <c r="H203">
        <v>12764</v>
      </c>
      <c r="I203">
        <v>12778</v>
      </c>
      <c r="J203">
        <v>22419</v>
      </c>
      <c r="K203">
        <v>3247</v>
      </c>
      <c r="L203">
        <v>46353</v>
      </c>
      <c r="M203" t="str">
        <f t="shared" si="3"/>
        <v>123-173774-3-150</v>
      </c>
    </row>
    <row r="204" spans="1:13" x14ac:dyDescent="0.3">
      <c r="A204" s="5">
        <v>42416.791932870372</v>
      </c>
      <c r="B204">
        <v>3</v>
      </c>
      <c r="C204">
        <v>123</v>
      </c>
      <c r="D204">
        <v>173774</v>
      </c>
      <c r="E204">
        <v>3</v>
      </c>
      <c r="F204">
        <v>150</v>
      </c>
      <c r="G204">
        <v>14</v>
      </c>
      <c r="H204">
        <v>13623</v>
      </c>
      <c r="I204">
        <v>13637</v>
      </c>
      <c r="J204">
        <v>22378</v>
      </c>
      <c r="K204">
        <v>3890</v>
      </c>
      <c r="L204">
        <v>46353</v>
      </c>
      <c r="M204" t="str">
        <f t="shared" si="3"/>
        <v>123-173774-3-150</v>
      </c>
    </row>
    <row r="205" spans="1:13" x14ac:dyDescent="0.3">
      <c r="A205" s="5">
        <v>42416.79210648148</v>
      </c>
      <c r="B205">
        <v>3</v>
      </c>
      <c r="C205">
        <v>123</v>
      </c>
      <c r="D205">
        <v>173774</v>
      </c>
      <c r="E205">
        <v>3</v>
      </c>
      <c r="F205">
        <v>150</v>
      </c>
      <c r="G205">
        <v>14</v>
      </c>
      <c r="H205">
        <v>12612</v>
      </c>
      <c r="I205">
        <v>12626</v>
      </c>
      <c r="J205">
        <v>22153</v>
      </c>
      <c r="K205">
        <v>3780</v>
      </c>
      <c r="L205">
        <v>46353</v>
      </c>
      <c r="M205" t="str">
        <f t="shared" si="3"/>
        <v>123-173774-3-150</v>
      </c>
    </row>
    <row r="206" spans="1:13" x14ac:dyDescent="0.3">
      <c r="A206" s="5">
        <v>42416.792256944442</v>
      </c>
      <c r="B206">
        <v>3</v>
      </c>
      <c r="C206">
        <v>123</v>
      </c>
      <c r="D206">
        <v>216066</v>
      </c>
      <c r="E206">
        <v>3</v>
      </c>
      <c r="F206">
        <v>200</v>
      </c>
      <c r="G206">
        <v>14</v>
      </c>
      <c r="H206">
        <v>16197</v>
      </c>
      <c r="I206">
        <v>16211</v>
      </c>
      <c r="J206">
        <v>27494</v>
      </c>
      <c r="K206">
        <v>4696</v>
      </c>
      <c r="L206">
        <v>58288</v>
      </c>
      <c r="M206" t="str">
        <f t="shared" si="3"/>
        <v>123-216066-3-200</v>
      </c>
    </row>
    <row r="207" spans="1:13" x14ac:dyDescent="0.3">
      <c r="A207" s="5">
        <v>42416.79246527778</v>
      </c>
      <c r="B207">
        <v>3</v>
      </c>
      <c r="C207">
        <v>123</v>
      </c>
      <c r="D207">
        <v>216066</v>
      </c>
      <c r="E207">
        <v>3</v>
      </c>
      <c r="F207">
        <v>200</v>
      </c>
      <c r="G207">
        <v>13</v>
      </c>
      <c r="H207">
        <v>18864</v>
      </c>
      <c r="I207">
        <v>18877</v>
      </c>
      <c r="J207">
        <v>27604</v>
      </c>
      <c r="K207">
        <v>4920</v>
      </c>
      <c r="L207">
        <v>58288</v>
      </c>
      <c r="M207" t="str">
        <f t="shared" si="3"/>
        <v>123-216066-3-200</v>
      </c>
    </row>
    <row r="208" spans="1:13" x14ac:dyDescent="0.3">
      <c r="A208" s="5">
        <v>42416.792696759258</v>
      </c>
      <c r="B208">
        <v>3</v>
      </c>
      <c r="C208">
        <v>123</v>
      </c>
      <c r="D208">
        <v>216066</v>
      </c>
      <c r="E208">
        <v>3</v>
      </c>
      <c r="F208">
        <v>200</v>
      </c>
      <c r="G208">
        <v>14</v>
      </c>
      <c r="H208">
        <v>16120</v>
      </c>
      <c r="I208">
        <v>16134</v>
      </c>
      <c r="J208">
        <v>28015</v>
      </c>
      <c r="K208">
        <v>4927</v>
      </c>
      <c r="L208">
        <v>58288</v>
      </c>
      <c r="M208" t="str">
        <f t="shared" si="3"/>
        <v>123-216066-3-200</v>
      </c>
    </row>
    <row r="209" spans="1:13" x14ac:dyDescent="0.3">
      <c r="A209" s="5">
        <v>42416.792893518519</v>
      </c>
      <c r="B209">
        <v>3</v>
      </c>
      <c r="C209">
        <v>123</v>
      </c>
      <c r="D209">
        <v>297474</v>
      </c>
      <c r="E209">
        <v>3</v>
      </c>
      <c r="F209">
        <v>500</v>
      </c>
      <c r="G209">
        <v>13</v>
      </c>
      <c r="H209">
        <v>23829</v>
      </c>
      <c r="I209">
        <v>23842</v>
      </c>
      <c r="J209">
        <v>39233</v>
      </c>
      <c r="K209">
        <v>6566</v>
      </c>
      <c r="L209">
        <v>82217</v>
      </c>
      <c r="M209" t="str">
        <f t="shared" si="3"/>
        <v>123-297474-3-500</v>
      </c>
    </row>
    <row r="210" spans="1:13" x14ac:dyDescent="0.3">
      <c r="A210" s="5">
        <v>42416.793182870373</v>
      </c>
      <c r="B210">
        <v>3</v>
      </c>
      <c r="C210">
        <v>123</v>
      </c>
      <c r="D210">
        <v>297474</v>
      </c>
      <c r="E210">
        <v>3</v>
      </c>
      <c r="F210">
        <v>500</v>
      </c>
      <c r="G210">
        <v>14</v>
      </c>
      <c r="H210">
        <v>22654</v>
      </c>
      <c r="I210">
        <v>22668</v>
      </c>
      <c r="J210">
        <v>38217</v>
      </c>
      <c r="K210">
        <v>7267</v>
      </c>
      <c r="L210">
        <v>82217</v>
      </c>
      <c r="M210" t="str">
        <f t="shared" si="3"/>
        <v>123-297474-3-500</v>
      </c>
    </row>
    <row r="211" spans="1:13" x14ac:dyDescent="0.3">
      <c r="A211" s="5">
        <v>42416.79346064815</v>
      </c>
      <c r="B211">
        <v>3</v>
      </c>
      <c r="C211">
        <v>123</v>
      </c>
      <c r="D211">
        <v>297474</v>
      </c>
      <c r="E211">
        <v>3</v>
      </c>
      <c r="F211">
        <v>500</v>
      </c>
      <c r="G211">
        <v>14</v>
      </c>
      <c r="H211">
        <v>22320</v>
      </c>
      <c r="I211">
        <v>22334</v>
      </c>
      <c r="J211">
        <v>38150</v>
      </c>
      <c r="K211">
        <v>7130</v>
      </c>
      <c r="L211">
        <v>82217</v>
      </c>
      <c r="M211" t="str">
        <f t="shared" si="3"/>
        <v>123-297474-3-500</v>
      </c>
    </row>
    <row r="212" spans="1:13" x14ac:dyDescent="0.3">
      <c r="A212" s="5">
        <v>42416.793726851851</v>
      </c>
      <c r="B212">
        <v>3</v>
      </c>
      <c r="C212">
        <v>128</v>
      </c>
      <c r="D212">
        <v>397</v>
      </c>
      <c r="E212">
        <v>2</v>
      </c>
      <c r="F212">
        <v>25</v>
      </c>
      <c r="G212">
        <v>14</v>
      </c>
      <c r="H212">
        <v>1877</v>
      </c>
      <c r="I212">
        <v>1891</v>
      </c>
      <c r="J212">
        <v>1578</v>
      </c>
      <c r="K212">
        <v>1977</v>
      </c>
      <c r="L212">
        <v>430</v>
      </c>
      <c r="M212" t="str">
        <f t="shared" si="3"/>
        <v>128-397-2-25</v>
      </c>
    </row>
    <row r="213" spans="1:13" x14ac:dyDescent="0.3">
      <c r="A213" s="5">
        <v>42416.793773148151</v>
      </c>
      <c r="B213">
        <v>3</v>
      </c>
      <c r="C213">
        <v>128</v>
      </c>
      <c r="D213">
        <v>397</v>
      </c>
      <c r="E213">
        <v>2</v>
      </c>
      <c r="F213">
        <v>25</v>
      </c>
      <c r="G213">
        <v>14</v>
      </c>
      <c r="H213">
        <v>1896</v>
      </c>
      <c r="I213">
        <v>1910</v>
      </c>
      <c r="J213">
        <v>1583</v>
      </c>
      <c r="K213">
        <v>45</v>
      </c>
      <c r="L213">
        <v>430</v>
      </c>
      <c r="M213" t="str">
        <f t="shared" si="3"/>
        <v>128-397-2-25</v>
      </c>
    </row>
    <row r="214" spans="1:13" x14ac:dyDescent="0.3">
      <c r="A214" s="5">
        <v>42416.793807870374</v>
      </c>
      <c r="B214">
        <v>3</v>
      </c>
      <c r="C214">
        <v>128</v>
      </c>
      <c r="D214">
        <v>397</v>
      </c>
      <c r="E214">
        <v>2</v>
      </c>
      <c r="F214">
        <v>25</v>
      </c>
      <c r="G214">
        <v>15</v>
      </c>
      <c r="H214">
        <v>1897</v>
      </c>
      <c r="I214">
        <v>1912</v>
      </c>
      <c r="J214">
        <v>1580</v>
      </c>
      <c r="K214">
        <v>46</v>
      </c>
      <c r="L214">
        <v>430</v>
      </c>
      <c r="M214" t="str">
        <f t="shared" si="3"/>
        <v>128-397-2-25</v>
      </c>
    </row>
    <row r="215" spans="1:13" x14ac:dyDescent="0.3">
      <c r="A215" s="5">
        <v>42416.793842592589</v>
      </c>
      <c r="B215">
        <v>3</v>
      </c>
      <c r="C215">
        <v>128</v>
      </c>
      <c r="D215">
        <v>1247</v>
      </c>
      <c r="E215">
        <v>2</v>
      </c>
      <c r="F215">
        <v>50</v>
      </c>
      <c r="G215">
        <v>14</v>
      </c>
      <c r="H215">
        <v>1893</v>
      </c>
      <c r="I215">
        <v>1907</v>
      </c>
      <c r="J215">
        <v>1619</v>
      </c>
      <c r="K215">
        <v>50</v>
      </c>
      <c r="L215">
        <v>492</v>
      </c>
      <c r="M215" t="str">
        <f t="shared" si="3"/>
        <v>128-1247-2-50</v>
      </c>
    </row>
    <row r="216" spans="1:13" x14ac:dyDescent="0.3">
      <c r="A216" s="5">
        <v>42416.793877314813</v>
      </c>
      <c r="B216">
        <v>3</v>
      </c>
      <c r="C216">
        <v>128</v>
      </c>
      <c r="D216">
        <v>1247</v>
      </c>
      <c r="E216">
        <v>2</v>
      </c>
      <c r="F216">
        <v>50</v>
      </c>
      <c r="G216">
        <v>14</v>
      </c>
      <c r="H216">
        <v>2090</v>
      </c>
      <c r="I216">
        <v>2104</v>
      </c>
      <c r="J216">
        <v>1684</v>
      </c>
      <c r="K216">
        <v>51</v>
      </c>
      <c r="L216">
        <v>492</v>
      </c>
      <c r="M216" t="str">
        <f t="shared" si="3"/>
        <v>128-1247-2-50</v>
      </c>
    </row>
    <row r="217" spans="1:13" x14ac:dyDescent="0.3">
      <c r="A217" s="5">
        <v>42416.793912037036</v>
      </c>
      <c r="B217">
        <v>3</v>
      </c>
      <c r="C217">
        <v>128</v>
      </c>
      <c r="D217">
        <v>1247</v>
      </c>
      <c r="E217">
        <v>2</v>
      </c>
      <c r="F217">
        <v>50</v>
      </c>
      <c r="G217">
        <v>14</v>
      </c>
      <c r="H217">
        <v>1759</v>
      </c>
      <c r="I217">
        <v>1773</v>
      </c>
      <c r="J217">
        <v>1706</v>
      </c>
      <c r="K217">
        <v>52</v>
      </c>
      <c r="L217">
        <v>492</v>
      </c>
      <c r="M217" t="str">
        <f t="shared" si="3"/>
        <v>128-1247-2-50</v>
      </c>
    </row>
    <row r="218" spans="1:13" x14ac:dyDescent="0.3">
      <c r="A218" s="5">
        <v>42416.793946759259</v>
      </c>
      <c r="B218">
        <v>3</v>
      </c>
      <c r="C218">
        <v>128</v>
      </c>
      <c r="D218">
        <v>2437</v>
      </c>
      <c r="E218">
        <v>2</v>
      </c>
      <c r="F218">
        <v>75</v>
      </c>
      <c r="G218">
        <v>14</v>
      </c>
      <c r="H218">
        <v>4448</v>
      </c>
      <c r="I218">
        <v>4462</v>
      </c>
      <c r="J218">
        <v>1806</v>
      </c>
      <c r="K218">
        <v>57</v>
      </c>
      <c r="L218">
        <v>592</v>
      </c>
      <c r="M218" t="str">
        <f t="shared" si="3"/>
        <v>128-2437-2-75</v>
      </c>
    </row>
    <row r="219" spans="1:13" x14ac:dyDescent="0.3">
      <c r="A219" s="5">
        <v>42416.794027777774</v>
      </c>
      <c r="B219">
        <v>3</v>
      </c>
      <c r="C219">
        <v>128</v>
      </c>
      <c r="D219">
        <v>2437</v>
      </c>
      <c r="E219">
        <v>2</v>
      </c>
      <c r="F219">
        <v>75</v>
      </c>
      <c r="G219">
        <v>14</v>
      </c>
      <c r="H219">
        <v>2050</v>
      </c>
      <c r="I219">
        <v>2064</v>
      </c>
      <c r="J219">
        <v>1835</v>
      </c>
      <c r="K219">
        <v>65</v>
      </c>
      <c r="L219">
        <v>592</v>
      </c>
      <c r="M219" t="str">
        <f t="shared" si="3"/>
        <v>128-2437-2-75</v>
      </c>
    </row>
    <row r="220" spans="1:13" x14ac:dyDescent="0.3">
      <c r="A220" s="5">
        <v>42416.794062499997</v>
      </c>
      <c r="B220">
        <v>3</v>
      </c>
      <c r="C220">
        <v>128</v>
      </c>
      <c r="D220">
        <v>2437</v>
      </c>
      <c r="E220">
        <v>2</v>
      </c>
      <c r="F220">
        <v>75</v>
      </c>
      <c r="G220">
        <v>14</v>
      </c>
      <c r="H220">
        <v>1992</v>
      </c>
      <c r="I220">
        <v>2006</v>
      </c>
      <c r="J220">
        <v>1798</v>
      </c>
      <c r="K220">
        <v>62</v>
      </c>
      <c r="L220">
        <v>592</v>
      </c>
      <c r="M220" t="str">
        <f t="shared" si="3"/>
        <v>128-2437-2-75</v>
      </c>
    </row>
    <row r="221" spans="1:13" x14ac:dyDescent="0.3">
      <c r="A221" s="5">
        <v>42416.79409722222</v>
      </c>
      <c r="B221">
        <v>3</v>
      </c>
      <c r="C221">
        <v>128</v>
      </c>
      <c r="D221">
        <v>3664</v>
      </c>
      <c r="E221">
        <v>2</v>
      </c>
      <c r="F221">
        <v>100</v>
      </c>
      <c r="G221">
        <v>14</v>
      </c>
      <c r="H221">
        <v>2080</v>
      </c>
      <c r="I221">
        <v>2094</v>
      </c>
      <c r="J221">
        <v>1939</v>
      </c>
      <c r="K221">
        <v>70</v>
      </c>
      <c r="L221">
        <v>698</v>
      </c>
      <c r="M221" t="str">
        <f t="shared" si="3"/>
        <v>128-3664-2-100</v>
      </c>
    </row>
    <row r="222" spans="1:13" x14ac:dyDescent="0.3">
      <c r="A222" s="5">
        <v>42416.79414351852</v>
      </c>
      <c r="B222">
        <v>3</v>
      </c>
      <c r="C222">
        <v>128</v>
      </c>
      <c r="D222">
        <v>3664</v>
      </c>
      <c r="E222">
        <v>2</v>
      </c>
      <c r="F222">
        <v>100</v>
      </c>
      <c r="G222">
        <v>14</v>
      </c>
      <c r="H222">
        <v>1883</v>
      </c>
      <c r="I222">
        <v>1897</v>
      </c>
      <c r="J222">
        <v>1935</v>
      </c>
      <c r="K222">
        <v>76</v>
      </c>
      <c r="L222">
        <v>698</v>
      </c>
      <c r="M222" t="str">
        <f t="shared" si="3"/>
        <v>128-3664-2-100</v>
      </c>
    </row>
    <row r="223" spans="1:13" x14ac:dyDescent="0.3">
      <c r="A223" s="5">
        <v>42416.794178240743</v>
      </c>
      <c r="B223">
        <v>3</v>
      </c>
      <c r="C223">
        <v>128</v>
      </c>
      <c r="D223">
        <v>3664</v>
      </c>
      <c r="E223">
        <v>2</v>
      </c>
      <c r="F223">
        <v>100</v>
      </c>
      <c r="G223">
        <v>14</v>
      </c>
      <c r="H223">
        <v>2084</v>
      </c>
      <c r="I223">
        <v>2098</v>
      </c>
      <c r="J223">
        <v>1898</v>
      </c>
      <c r="K223">
        <v>74</v>
      </c>
      <c r="L223">
        <v>698</v>
      </c>
      <c r="M223" t="str">
        <f t="shared" si="3"/>
        <v>128-3664-2-100</v>
      </c>
    </row>
    <row r="224" spans="1:13" x14ac:dyDescent="0.3">
      <c r="A224" s="5">
        <v>42416.794212962966</v>
      </c>
      <c r="B224">
        <v>3</v>
      </c>
      <c r="C224">
        <v>128</v>
      </c>
      <c r="D224">
        <v>5301</v>
      </c>
      <c r="E224">
        <v>2</v>
      </c>
      <c r="F224">
        <v>150</v>
      </c>
      <c r="G224">
        <v>14</v>
      </c>
      <c r="H224">
        <v>2196</v>
      </c>
      <c r="I224">
        <v>2210</v>
      </c>
      <c r="J224">
        <v>2055</v>
      </c>
      <c r="K224">
        <v>87</v>
      </c>
      <c r="L224">
        <v>843</v>
      </c>
      <c r="M224" t="str">
        <f t="shared" si="3"/>
        <v>128-5301-2-150</v>
      </c>
    </row>
    <row r="225" spans="1:13" x14ac:dyDescent="0.3">
      <c r="A225" s="5">
        <v>42416.794259259259</v>
      </c>
      <c r="B225">
        <v>3</v>
      </c>
      <c r="C225">
        <v>128</v>
      </c>
      <c r="D225">
        <v>5301</v>
      </c>
      <c r="E225">
        <v>2</v>
      </c>
      <c r="F225">
        <v>150</v>
      </c>
      <c r="G225">
        <v>14</v>
      </c>
      <c r="H225">
        <v>1763</v>
      </c>
      <c r="I225">
        <v>1777</v>
      </c>
      <c r="J225">
        <v>2086</v>
      </c>
      <c r="K225">
        <v>94</v>
      </c>
      <c r="L225">
        <v>843</v>
      </c>
      <c r="M225" t="str">
        <f t="shared" si="3"/>
        <v>128-5301-2-150</v>
      </c>
    </row>
    <row r="226" spans="1:13" x14ac:dyDescent="0.3">
      <c r="A226" s="5">
        <v>42416.794293981482</v>
      </c>
      <c r="B226">
        <v>3</v>
      </c>
      <c r="C226">
        <v>128</v>
      </c>
      <c r="D226">
        <v>5301</v>
      </c>
      <c r="E226">
        <v>2</v>
      </c>
      <c r="F226">
        <v>150</v>
      </c>
      <c r="G226">
        <v>14</v>
      </c>
      <c r="H226">
        <v>2102</v>
      </c>
      <c r="I226">
        <v>2116</v>
      </c>
      <c r="J226">
        <v>2086</v>
      </c>
      <c r="K226">
        <v>94</v>
      </c>
      <c r="L226">
        <v>843</v>
      </c>
      <c r="M226" t="str">
        <f t="shared" si="3"/>
        <v>128-5301-2-150</v>
      </c>
    </row>
    <row r="227" spans="1:13" x14ac:dyDescent="0.3">
      <c r="A227" s="5">
        <v>42416.794328703705</v>
      </c>
      <c r="B227">
        <v>3</v>
      </c>
      <c r="C227">
        <v>128</v>
      </c>
      <c r="D227">
        <v>6228</v>
      </c>
      <c r="E227">
        <v>2</v>
      </c>
      <c r="F227">
        <v>200</v>
      </c>
      <c r="G227">
        <v>13</v>
      </c>
      <c r="H227">
        <v>2225</v>
      </c>
      <c r="I227">
        <v>2238</v>
      </c>
      <c r="J227">
        <v>2166</v>
      </c>
      <c r="K227">
        <v>99</v>
      </c>
      <c r="L227">
        <v>934</v>
      </c>
      <c r="M227" t="str">
        <f t="shared" si="3"/>
        <v>128-6228-2-200</v>
      </c>
    </row>
    <row r="228" spans="1:13" x14ac:dyDescent="0.3">
      <c r="A228" s="5">
        <v>42416.794386574074</v>
      </c>
      <c r="B228">
        <v>3</v>
      </c>
      <c r="C228">
        <v>128</v>
      </c>
      <c r="D228">
        <v>6228</v>
      </c>
      <c r="E228">
        <v>2</v>
      </c>
      <c r="F228">
        <v>200</v>
      </c>
      <c r="G228">
        <v>14</v>
      </c>
      <c r="H228">
        <v>2050</v>
      </c>
      <c r="I228">
        <v>2064</v>
      </c>
      <c r="J228">
        <v>2135</v>
      </c>
      <c r="K228">
        <v>100</v>
      </c>
      <c r="L228">
        <v>934</v>
      </c>
      <c r="M228" t="str">
        <f t="shared" si="3"/>
        <v>128-6228-2-200</v>
      </c>
    </row>
    <row r="229" spans="1:13" x14ac:dyDescent="0.3">
      <c r="A229" s="5">
        <v>42416.794421296298</v>
      </c>
      <c r="B229">
        <v>3</v>
      </c>
      <c r="C229">
        <v>128</v>
      </c>
      <c r="D229">
        <v>6228</v>
      </c>
      <c r="E229">
        <v>2</v>
      </c>
      <c r="F229">
        <v>200</v>
      </c>
      <c r="G229">
        <v>14</v>
      </c>
      <c r="H229">
        <v>2225</v>
      </c>
      <c r="I229">
        <v>2239</v>
      </c>
      <c r="J229">
        <v>2172</v>
      </c>
      <c r="K229">
        <v>104</v>
      </c>
      <c r="L229">
        <v>934</v>
      </c>
      <c r="M229" t="str">
        <f t="shared" si="3"/>
        <v>128-6228-2-200</v>
      </c>
    </row>
    <row r="230" spans="1:13" x14ac:dyDescent="0.3">
      <c r="A230" s="5">
        <v>42416.79446759259</v>
      </c>
      <c r="B230">
        <v>3</v>
      </c>
      <c r="C230">
        <v>128</v>
      </c>
      <c r="D230">
        <v>6662</v>
      </c>
      <c r="E230">
        <v>2</v>
      </c>
      <c r="F230">
        <v>500</v>
      </c>
      <c r="G230">
        <v>15</v>
      </c>
      <c r="H230">
        <v>3862</v>
      </c>
      <c r="I230">
        <v>3877</v>
      </c>
      <c r="J230">
        <v>2163</v>
      </c>
      <c r="K230">
        <v>105</v>
      </c>
      <c r="L230">
        <v>975</v>
      </c>
      <c r="M230" t="str">
        <f t="shared" si="3"/>
        <v>128-6662-2-500</v>
      </c>
    </row>
    <row r="231" spans="1:13" x14ac:dyDescent="0.3">
      <c r="A231" s="5">
        <v>42416.794525462959</v>
      </c>
      <c r="B231">
        <v>3</v>
      </c>
      <c r="C231">
        <v>128</v>
      </c>
      <c r="D231">
        <v>6662</v>
      </c>
      <c r="E231">
        <v>2</v>
      </c>
      <c r="F231">
        <v>500</v>
      </c>
      <c r="G231">
        <v>14</v>
      </c>
      <c r="H231">
        <v>1900</v>
      </c>
      <c r="I231">
        <v>1914</v>
      </c>
      <c r="J231">
        <v>2154</v>
      </c>
      <c r="K231">
        <v>106</v>
      </c>
      <c r="L231">
        <v>975</v>
      </c>
      <c r="M231" t="str">
        <f t="shared" si="3"/>
        <v>128-6662-2-500</v>
      </c>
    </row>
    <row r="232" spans="1:13" x14ac:dyDescent="0.3">
      <c r="A232" s="5">
        <v>42416.794560185182</v>
      </c>
      <c r="B232">
        <v>3</v>
      </c>
      <c r="C232">
        <v>128</v>
      </c>
      <c r="D232">
        <v>6662</v>
      </c>
      <c r="E232">
        <v>2</v>
      </c>
      <c r="F232">
        <v>500</v>
      </c>
      <c r="G232">
        <v>14</v>
      </c>
      <c r="H232">
        <v>1902</v>
      </c>
      <c r="I232">
        <v>1916</v>
      </c>
      <c r="J232">
        <v>2197</v>
      </c>
      <c r="K232">
        <v>109</v>
      </c>
      <c r="L232">
        <v>975</v>
      </c>
      <c r="M232" t="str">
        <f t="shared" si="3"/>
        <v>128-6662-2-500</v>
      </c>
    </row>
    <row r="233" spans="1:13" x14ac:dyDescent="0.3">
      <c r="A233" s="5">
        <v>42416.794594907406</v>
      </c>
      <c r="B233">
        <v>3</v>
      </c>
      <c r="C233">
        <v>128</v>
      </c>
      <c r="D233">
        <v>935</v>
      </c>
      <c r="E233">
        <v>3</v>
      </c>
      <c r="F233">
        <v>25</v>
      </c>
      <c r="G233">
        <v>14</v>
      </c>
      <c r="H233">
        <v>2278</v>
      </c>
      <c r="I233">
        <v>2292</v>
      </c>
      <c r="J233">
        <v>2237</v>
      </c>
      <c r="K233">
        <v>126</v>
      </c>
      <c r="L233">
        <v>1313</v>
      </c>
      <c r="M233" t="str">
        <f t="shared" si="3"/>
        <v>128-935-3-25</v>
      </c>
    </row>
    <row r="234" spans="1:13" x14ac:dyDescent="0.3">
      <c r="A234" s="5">
        <v>42416.794629629629</v>
      </c>
      <c r="B234">
        <v>3</v>
      </c>
      <c r="C234">
        <v>128</v>
      </c>
      <c r="D234">
        <v>935</v>
      </c>
      <c r="E234">
        <v>3</v>
      </c>
      <c r="F234">
        <v>25</v>
      </c>
      <c r="G234">
        <v>14</v>
      </c>
      <c r="H234">
        <v>2308</v>
      </c>
      <c r="I234">
        <v>2322</v>
      </c>
      <c r="J234">
        <v>2259</v>
      </c>
      <c r="K234">
        <v>106</v>
      </c>
      <c r="L234">
        <v>1313</v>
      </c>
      <c r="M234" t="str">
        <f t="shared" si="3"/>
        <v>128-935-3-25</v>
      </c>
    </row>
    <row r="235" spans="1:13" x14ac:dyDescent="0.3">
      <c r="A235" s="5">
        <v>42416.794675925928</v>
      </c>
      <c r="B235">
        <v>3</v>
      </c>
      <c r="C235">
        <v>128</v>
      </c>
      <c r="D235">
        <v>935</v>
      </c>
      <c r="E235">
        <v>3</v>
      </c>
      <c r="F235">
        <v>25</v>
      </c>
      <c r="G235">
        <v>14</v>
      </c>
      <c r="H235">
        <v>2322</v>
      </c>
      <c r="I235">
        <v>2336</v>
      </c>
      <c r="J235">
        <v>2265</v>
      </c>
      <c r="K235">
        <v>103</v>
      </c>
      <c r="L235">
        <v>1313</v>
      </c>
      <c r="M235" t="str">
        <f t="shared" si="3"/>
        <v>128-935-3-25</v>
      </c>
    </row>
    <row r="236" spans="1:13" x14ac:dyDescent="0.3">
      <c r="A236" s="5">
        <v>42416.794722222221</v>
      </c>
      <c r="B236">
        <v>3</v>
      </c>
      <c r="C236">
        <v>128</v>
      </c>
      <c r="D236">
        <v>10804</v>
      </c>
      <c r="E236">
        <v>3</v>
      </c>
      <c r="F236">
        <v>50</v>
      </c>
      <c r="G236">
        <v>14</v>
      </c>
      <c r="H236">
        <v>2526</v>
      </c>
      <c r="I236">
        <v>2540</v>
      </c>
      <c r="J236">
        <v>3864</v>
      </c>
      <c r="K236">
        <v>297</v>
      </c>
      <c r="L236">
        <v>4804</v>
      </c>
      <c r="M236" t="str">
        <f t="shared" si="3"/>
        <v>128-10804-3-50</v>
      </c>
    </row>
    <row r="237" spans="1:13" x14ac:dyDescent="0.3">
      <c r="A237" s="5">
        <v>42416.794768518521</v>
      </c>
      <c r="B237">
        <v>3</v>
      </c>
      <c r="C237">
        <v>128</v>
      </c>
      <c r="D237">
        <v>10804</v>
      </c>
      <c r="E237">
        <v>3</v>
      </c>
      <c r="F237">
        <v>50</v>
      </c>
      <c r="G237">
        <v>14</v>
      </c>
      <c r="H237">
        <v>3075</v>
      </c>
      <c r="I237">
        <v>3089</v>
      </c>
      <c r="J237">
        <v>3867</v>
      </c>
      <c r="K237">
        <v>340</v>
      </c>
      <c r="L237">
        <v>4804</v>
      </c>
      <c r="M237" t="str">
        <f t="shared" si="3"/>
        <v>128-10804-3-50</v>
      </c>
    </row>
    <row r="238" spans="1:13" x14ac:dyDescent="0.3">
      <c r="A238" s="5">
        <v>42416.794814814813</v>
      </c>
      <c r="B238">
        <v>3</v>
      </c>
      <c r="C238">
        <v>128</v>
      </c>
      <c r="D238">
        <v>10804</v>
      </c>
      <c r="E238">
        <v>3</v>
      </c>
      <c r="F238">
        <v>50</v>
      </c>
      <c r="G238">
        <v>14</v>
      </c>
      <c r="H238">
        <v>3060</v>
      </c>
      <c r="I238">
        <v>3074</v>
      </c>
      <c r="J238">
        <v>3888</v>
      </c>
      <c r="K238">
        <v>341</v>
      </c>
      <c r="L238">
        <v>4804</v>
      </c>
      <c r="M238" t="str">
        <f t="shared" si="3"/>
        <v>128-10804-3-50</v>
      </c>
    </row>
    <row r="239" spans="1:13" x14ac:dyDescent="0.3">
      <c r="A239" s="5">
        <v>42416.794872685183</v>
      </c>
      <c r="B239">
        <v>3</v>
      </c>
      <c r="C239">
        <v>128</v>
      </c>
      <c r="D239">
        <v>35543</v>
      </c>
      <c r="E239">
        <v>3</v>
      </c>
      <c r="F239">
        <v>75</v>
      </c>
      <c r="G239">
        <v>14</v>
      </c>
      <c r="H239">
        <v>4577</v>
      </c>
      <c r="I239">
        <v>4591</v>
      </c>
      <c r="J239">
        <v>6874</v>
      </c>
      <c r="K239">
        <v>765</v>
      </c>
      <c r="L239">
        <v>11585</v>
      </c>
      <c r="M239" t="str">
        <f t="shared" si="3"/>
        <v>128-35543-3-75</v>
      </c>
    </row>
    <row r="240" spans="1:13" x14ac:dyDescent="0.3">
      <c r="A240" s="5">
        <v>42416.794942129629</v>
      </c>
      <c r="B240">
        <v>3</v>
      </c>
      <c r="C240">
        <v>128</v>
      </c>
      <c r="D240">
        <v>35543</v>
      </c>
      <c r="E240">
        <v>3</v>
      </c>
      <c r="F240">
        <v>75</v>
      </c>
      <c r="G240">
        <v>14</v>
      </c>
      <c r="H240">
        <v>6279</v>
      </c>
      <c r="I240">
        <v>6293</v>
      </c>
      <c r="J240">
        <v>6891</v>
      </c>
      <c r="K240">
        <v>886</v>
      </c>
      <c r="L240">
        <v>11585</v>
      </c>
      <c r="M240" t="str">
        <f t="shared" si="3"/>
        <v>128-35543-3-75</v>
      </c>
    </row>
    <row r="241" spans="1:13" x14ac:dyDescent="0.3">
      <c r="A241" s="5">
        <v>42416.795023148145</v>
      </c>
      <c r="B241">
        <v>3</v>
      </c>
      <c r="C241">
        <v>128</v>
      </c>
      <c r="D241">
        <v>35543</v>
      </c>
      <c r="E241">
        <v>3</v>
      </c>
      <c r="F241">
        <v>75</v>
      </c>
      <c r="G241">
        <v>14</v>
      </c>
      <c r="H241">
        <v>4591</v>
      </c>
      <c r="I241">
        <v>4605</v>
      </c>
      <c r="J241">
        <v>6966</v>
      </c>
      <c r="K241">
        <v>873</v>
      </c>
      <c r="L241">
        <v>11585</v>
      </c>
      <c r="M241" t="str">
        <f t="shared" si="3"/>
        <v>128-35543-3-75</v>
      </c>
    </row>
    <row r="242" spans="1:13" x14ac:dyDescent="0.3">
      <c r="A242" s="5">
        <v>42416.795092592591</v>
      </c>
      <c r="B242">
        <v>3</v>
      </c>
      <c r="C242">
        <v>128</v>
      </c>
      <c r="D242">
        <v>67312</v>
      </c>
      <c r="E242">
        <v>3</v>
      </c>
      <c r="F242">
        <v>100</v>
      </c>
      <c r="G242">
        <v>14</v>
      </c>
      <c r="H242">
        <v>6354</v>
      </c>
      <c r="I242">
        <v>6368</v>
      </c>
      <c r="J242">
        <v>10383</v>
      </c>
      <c r="K242">
        <v>1412</v>
      </c>
      <c r="L242">
        <v>19740</v>
      </c>
      <c r="M242" t="str">
        <f t="shared" si="3"/>
        <v>128-67312-3-100</v>
      </c>
    </row>
    <row r="243" spans="1:13" x14ac:dyDescent="0.3">
      <c r="A243" s="5">
        <v>42416.795185185183</v>
      </c>
      <c r="B243">
        <v>3</v>
      </c>
      <c r="C243">
        <v>128</v>
      </c>
      <c r="D243">
        <v>67312</v>
      </c>
      <c r="E243">
        <v>3</v>
      </c>
      <c r="F243">
        <v>100</v>
      </c>
      <c r="G243">
        <v>14</v>
      </c>
      <c r="H243">
        <v>6411</v>
      </c>
      <c r="I243">
        <v>6425</v>
      </c>
      <c r="J243">
        <v>10457</v>
      </c>
      <c r="K243">
        <v>1556</v>
      </c>
      <c r="L243">
        <v>19740</v>
      </c>
      <c r="M243" t="str">
        <f t="shared" si="3"/>
        <v>128-67312-3-100</v>
      </c>
    </row>
    <row r="244" spans="1:13" x14ac:dyDescent="0.3">
      <c r="A244" s="5">
        <v>42416.795266203706</v>
      </c>
      <c r="B244">
        <v>3</v>
      </c>
      <c r="C244">
        <v>128</v>
      </c>
      <c r="D244">
        <v>67312</v>
      </c>
      <c r="E244">
        <v>3</v>
      </c>
      <c r="F244">
        <v>100</v>
      </c>
      <c r="G244">
        <v>14</v>
      </c>
      <c r="H244">
        <v>6389</v>
      </c>
      <c r="I244">
        <v>6403</v>
      </c>
      <c r="J244">
        <v>10457</v>
      </c>
      <c r="K244">
        <v>1559</v>
      </c>
      <c r="L244">
        <v>19740</v>
      </c>
      <c r="M244" t="str">
        <f t="shared" si="3"/>
        <v>128-67312-3-100</v>
      </c>
    </row>
    <row r="245" spans="1:13" x14ac:dyDescent="0.3">
      <c r="A245" s="5">
        <v>42416.795370370368</v>
      </c>
      <c r="B245">
        <v>3</v>
      </c>
      <c r="C245">
        <v>128</v>
      </c>
      <c r="D245">
        <v>125575</v>
      </c>
      <c r="E245">
        <v>3</v>
      </c>
      <c r="F245">
        <v>150</v>
      </c>
      <c r="G245">
        <v>14</v>
      </c>
      <c r="H245">
        <v>8997</v>
      </c>
      <c r="I245">
        <v>9011</v>
      </c>
      <c r="J245">
        <v>16627</v>
      </c>
      <c r="K245">
        <v>2417</v>
      </c>
      <c r="L245">
        <v>33632</v>
      </c>
      <c r="M245" t="str">
        <f t="shared" si="3"/>
        <v>128-125575-3-150</v>
      </c>
    </row>
    <row r="246" spans="1:13" x14ac:dyDescent="0.3">
      <c r="A246" s="5">
        <v>42416.795486111114</v>
      </c>
      <c r="B246">
        <v>3</v>
      </c>
      <c r="C246">
        <v>128</v>
      </c>
      <c r="D246">
        <v>125575</v>
      </c>
      <c r="E246">
        <v>3</v>
      </c>
      <c r="F246">
        <v>150</v>
      </c>
      <c r="G246">
        <v>14</v>
      </c>
      <c r="H246">
        <v>10429</v>
      </c>
      <c r="I246">
        <v>10443</v>
      </c>
      <c r="J246">
        <v>16448</v>
      </c>
      <c r="K246">
        <v>2847</v>
      </c>
      <c r="L246">
        <v>33632</v>
      </c>
      <c r="M246" t="str">
        <f t="shared" si="3"/>
        <v>128-125575-3-150</v>
      </c>
    </row>
    <row r="247" spans="1:13" x14ac:dyDescent="0.3">
      <c r="A247" s="5">
        <v>42416.795613425929</v>
      </c>
      <c r="B247">
        <v>3</v>
      </c>
      <c r="C247">
        <v>128</v>
      </c>
      <c r="D247">
        <v>125575</v>
      </c>
      <c r="E247">
        <v>3</v>
      </c>
      <c r="F247">
        <v>150</v>
      </c>
      <c r="G247">
        <v>13</v>
      </c>
      <c r="H247">
        <v>9941</v>
      </c>
      <c r="I247">
        <v>9954</v>
      </c>
      <c r="J247">
        <v>16531</v>
      </c>
      <c r="K247">
        <v>2731</v>
      </c>
      <c r="L247">
        <v>33632</v>
      </c>
      <c r="M247" t="str">
        <f t="shared" si="3"/>
        <v>128-125575-3-150</v>
      </c>
    </row>
    <row r="248" spans="1:13" x14ac:dyDescent="0.3">
      <c r="A248" s="5">
        <v>42416.795752314814</v>
      </c>
      <c r="B248">
        <v>3</v>
      </c>
      <c r="C248">
        <v>128</v>
      </c>
      <c r="D248">
        <v>161480</v>
      </c>
      <c r="E248">
        <v>3</v>
      </c>
      <c r="F248">
        <v>200</v>
      </c>
      <c r="G248">
        <v>14</v>
      </c>
      <c r="H248">
        <v>12252</v>
      </c>
      <c r="I248">
        <v>12266</v>
      </c>
      <c r="J248">
        <v>20937</v>
      </c>
      <c r="K248">
        <v>3431</v>
      </c>
      <c r="L248">
        <v>42722</v>
      </c>
      <c r="M248" t="str">
        <f t="shared" si="3"/>
        <v>128-161480-3-200</v>
      </c>
    </row>
    <row r="249" spans="1:13" x14ac:dyDescent="0.3">
      <c r="A249" s="5">
        <v>42416.795902777776</v>
      </c>
      <c r="B249">
        <v>3</v>
      </c>
      <c r="C249">
        <v>128</v>
      </c>
      <c r="D249">
        <v>161480</v>
      </c>
      <c r="E249">
        <v>3</v>
      </c>
      <c r="F249">
        <v>200</v>
      </c>
      <c r="G249">
        <v>14</v>
      </c>
      <c r="H249">
        <v>11966</v>
      </c>
      <c r="I249">
        <v>11980</v>
      </c>
      <c r="J249">
        <v>20642</v>
      </c>
      <c r="K249">
        <v>3668</v>
      </c>
      <c r="L249">
        <v>42722</v>
      </c>
      <c r="M249" t="str">
        <f t="shared" si="3"/>
        <v>128-161480-3-200</v>
      </c>
    </row>
    <row r="250" spans="1:13" x14ac:dyDescent="0.3">
      <c r="A250" s="5">
        <v>42416.796053240738</v>
      </c>
      <c r="B250">
        <v>3</v>
      </c>
      <c r="C250">
        <v>128</v>
      </c>
      <c r="D250">
        <v>161480</v>
      </c>
      <c r="E250">
        <v>3</v>
      </c>
      <c r="F250">
        <v>200</v>
      </c>
      <c r="G250">
        <v>14</v>
      </c>
      <c r="H250">
        <v>11989</v>
      </c>
      <c r="I250">
        <v>12003</v>
      </c>
      <c r="J250">
        <v>20757</v>
      </c>
      <c r="K250">
        <v>3646</v>
      </c>
      <c r="L250">
        <v>42722</v>
      </c>
      <c r="M250" t="str">
        <f t="shared" si="3"/>
        <v>128-161480-3-200</v>
      </c>
    </row>
    <row r="251" spans="1:13" x14ac:dyDescent="0.3">
      <c r="A251" s="5">
        <v>42416.796203703707</v>
      </c>
      <c r="B251">
        <v>3</v>
      </c>
      <c r="C251">
        <v>128</v>
      </c>
      <c r="D251">
        <v>194231</v>
      </c>
      <c r="E251">
        <v>3</v>
      </c>
      <c r="F251">
        <v>500</v>
      </c>
      <c r="G251">
        <v>14</v>
      </c>
      <c r="H251">
        <v>13745</v>
      </c>
      <c r="I251">
        <v>13759</v>
      </c>
      <c r="J251">
        <v>23489</v>
      </c>
      <c r="K251">
        <v>4036</v>
      </c>
      <c r="L251">
        <v>49338</v>
      </c>
      <c r="M251" t="str">
        <f t="shared" si="3"/>
        <v>128-194231-3-500</v>
      </c>
    </row>
    <row r="252" spans="1:13" x14ac:dyDescent="0.3">
      <c r="A252" s="5">
        <v>42416.796388888892</v>
      </c>
      <c r="B252">
        <v>3</v>
      </c>
      <c r="C252">
        <v>128</v>
      </c>
      <c r="D252">
        <v>194231</v>
      </c>
      <c r="E252">
        <v>3</v>
      </c>
      <c r="F252">
        <v>500</v>
      </c>
      <c r="G252">
        <v>14</v>
      </c>
      <c r="H252">
        <v>15518</v>
      </c>
      <c r="I252">
        <v>15532</v>
      </c>
      <c r="J252">
        <v>23697</v>
      </c>
      <c r="K252">
        <v>4347</v>
      </c>
      <c r="L252">
        <v>49338</v>
      </c>
      <c r="M252" t="str">
        <f t="shared" si="3"/>
        <v>128-194231-3-500</v>
      </c>
    </row>
    <row r="253" spans="1:13" x14ac:dyDescent="0.3">
      <c r="A253" s="5">
        <v>42416.796585648146</v>
      </c>
      <c r="B253">
        <v>3</v>
      </c>
      <c r="C253">
        <v>128</v>
      </c>
      <c r="D253">
        <v>194231</v>
      </c>
      <c r="E253">
        <v>3</v>
      </c>
      <c r="F253">
        <v>500</v>
      </c>
      <c r="G253">
        <v>14</v>
      </c>
      <c r="H253">
        <v>14043</v>
      </c>
      <c r="I253">
        <v>14057</v>
      </c>
      <c r="J253">
        <v>23481</v>
      </c>
      <c r="K253">
        <v>4320</v>
      </c>
      <c r="L253">
        <v>49338</v>
      </c>
      <c r="M253" t="str">
        <f t="shared" si="3"/>
        <v>128-194231-3-500</v>
      </c>
    </row>
    <row r="254" spans="1:13" x14ac:dyDescent="0.3">
      <c r="A254" s="5">
        <v>42416.796759259261</v>
      </c>
      <c r="B254">
        <v>3</v>
      </c>
      <c r="C254">
        <v>32</v>
      </c>
      <c r="D254">
        <v>135</v>
      </c>
      <c r="E254">
        <v>2</v>
      </c>
      <c r="F254">
        <v>25</v>
      </c>
      <c r="G254">
        <v>13</v>
      </c>
      <c r="H254">
        <v>1581</v>
      </c>
      <c r="I254">
        <v>1594</v>
      </c>
      <c r="J254">
        <v>753</v>
      </c>
      <c r="K254">
        <v>1167</v>
      </c>
      <c r="L254">
        <v>97</v>
      </c>
      <c r="M254" t="str">
        <f t="shared" si="3"/>
        <v>32-135-2-25</v>
      </c>
    </row>
    <row r="255" spans="1:13" x14ac:dyDescent="0.3">
      <c r="A255" s="5">
        <v>42416.796793981484</v>
      </c>
      <c r="B255">
        <v>3</v>
      </c>
      <c r="C255">
        <v>32</v>
      </c>
      <c r="D255">
        <v>135</v>
      </c>
      <c r="E255">
        <v>2</v>
      </c>
      <c r="F255">
        <v>25</v>
      </c>
      <c r="G255">
        <v>14</v>
      </c>
      <c r="H255">
        <v>1352</v>
      </c>
      <c r="I255">
        <v>1366</v>
      </c>
      <c r="J255">
        <v>959</v>
      </c>
      <c r="K255">
        <v>28</v>
      </c>
      <c r="L255">
        <v>97</v>
      </c>
      <c r="M255" t="str">
        <f t="shared" si="3"/>
        <v>32-135-2-25</v>
      </c>
    </row>
    <row r="256" spans="1:13" x14ac:dyDescent="0.3">
      <c r="A256" s="5">
        <v>42416.7968287037</v>
      </c>
      <c r="B256">
        <v>3</v>
      </c>
      <c r="C256">
        <v>32</v>
      </c>
      <c r="D256">
        <v>135</v>
      </c>
      <c r="E256">
        <v>2</v>
      </c>
      <c r="F256">
        <v>25</v>
      </c>
      <c r="G256">
        <v>14</v>
      </c>
      <c r="H256">
        <v>981</v>
      </c>
      <c r="I256">
        <v>995</v>
      </c>
      <c r="J256">
        <v>964</v>
      </c>
      <c r="K256">
        <v>24</v>
      </c>
      <c r="L256">
        <v>97</v>
      </c>
      <c r="M256" t="str">
        <f t="shared" si="3"/>
        <v>32-135-2-25</v>
      </c>
    </row>
    <row r="257" spans="1:13" x14ac:dyDescent="0.3">
      <c r="A257" s="5">
        <v>42416.796851851854</v>
      </c>
      <c r="B257">
        <v>3</v>
      </c>
      <c r="C257">
        <v>32</v>
      </c>
      <c r="D257">
        <v>382</v>
      </c>
      <c r="E257">
        <v>2</v>
      </c>
      <c r="F257">
        <v>50</v>
      </c>
      <c r="G257">
        <v>14</v>
      </c>
      <c r="H257">
        <v>1644</v>
      </c>
      <c r="I257">
        <v>1658</v>
      </c>
      <c r="J257">
        <v>1034</v>
      </c>
      <c r="K257">
        <v>25</v>
      </c>
      <c r="L257">
        <v>119</v>
      </c>
      <c r="M257" t="str">
        <f t="shared" si="3"/>
        <v>32-382-2-50</v>
      </c>
    </row>
    <row r="258" spans="1:13" x14ac:dyDescent="0.3">
      <c r="A258" s="5">
        <v>42416.796886574077</v>
      </c>
      <c r="B258">
        <v>3</v>
      </c>
      <c r="C258">
        <v>32</v>
      </c>
      <c r="D258">
        <v>382</v>
      </c>
      <c r="E258">
        <v>2</v>
      </c>
      <c r="F258">
        <v>50</v>
      </c>
      <c r="G258">
        <v>14</v>
      </c>
      <c r="H258">
        <v>1604</v>
      </c>
      <c r="I258">
        <v>1618</v>
      </c>
      <c r="J258">
        <v>1025</v>
      </c>
      <c r="K258">
        <v>26</v>
      </c>
      <c r="L258">
        <v>119</v>
      </c>
      <c r="M258" t="str">
        <f t="shared" si="3"/>
        <v>32-382-2-50</v>
      </c>
    </row>
    <row r="259" spans="1:13" x14ac:dyDescent="0.3">
      <c r="A259" s="5">
        <v>42416.7969212963</v>
      </c>
      <c r="B259">
        <v>3</v>
      </c>
      <c r="C259">
        <v>32</v>
      </c>
      <c r="D259">
        <v>382</v>
      </c>
      <c r="E259">
        <v>2</v>
      </c>
      <c r="F259">
        <v>50</v>
      </c>
      <c r="G259">
        <v>14</v>
      </c>
      <c r="H259">
        <v>1537</v>
      </c>
      <c r="I259">
        <v>1551</v>
      </c>
      <c r="J259">
        <v>1017</v>
      </c>
      <c r="K259">
        <v>27</v>
      </c>
      <c r="L259">
        <v>119</v>
      </c>
      <c r="M259" t="str">
        <f t="shared" ref="M259:M322" si="4">CONCATENATE(C259,"-",D259,"-",E259,"-",F259)</f>
        <v>32-382-2-50</v>
      </c>
    </row>
    <row r="260" spans="1:13" x14ac:dyDescent="0.3">
      <c r="A260" s="5">
        <v>42416.796944444446</v>
      </c>
      <c r="B260">
        <v>3</v>
      </c>
      <c r="C260">
        <v>32</v>
      </c>
      <c r="D260">
        <v>706</v>
      </c>
      <c r="E260">
        <v>2</v>
      </c>
      <c r="F260">
        <v>75</v>
      </c>
      <c r="G260">
        <v>14</v>
      </c>
      <c r="H260">
        <v>1660</v>
      </c>
      <c r="I260">
        <v>1674</v>
      </c>
      <c r="J260">
        <v>1116</v>
      </c>
      <c r="K260">
        <v>28</v>
      </c>
      <c r="L260">
        <v>154</v>
      </c>
      <c r="M260" t="str">
        <f t="shared" si="4"/>
        <v>32-706-2-75</v>
      </c>
    </row>
    <row r="261" spans="1:13" x14ac:dyDescent="0.3">
      <c r="A261" s="5">
        <v>42416.796990740739</v>
      </c>
      <c r="B261">
        <v>3</v>
      </c>
      <c r="C261">
        <v>32</v>
      </c>
      <c r="D261">
        <v>706</v>
      </c>
      <c r="E261">
        <v>2</v>
      </c>
      <c r="F261">
        <v>75</v>
      </c>
      <c r="G261">
        <v>14</v>
      </c>
      <c r="H261">
        <v>1301</v>
      </c>
      <c r="I261">
        <v>1315</v>
      </c>
      <c r="J261">
        <v>1128</v>
      </c>
      <c r="K261">
        <v>30</v>
      </c>
      <c r="L261">
        <v>154</v>
      </c>
      <c r="M261" t="str">
        <f t="shared" si="4"/>
        <v>32-706-2-75</v>
      </c>
    </row>
    <row r="262" spans="1:13" x14ac:dyDescent="0.3">
      <c r="A262" s="5">
        <v>42416.797025462962</v>
      </c>
      <c r="B262">
        <v>3</v>
      </c>
      <c r="C262">
        <v>32</v>
      </c>
      <c r="D262">
        <v>706</v>
      </c>
      <c r="E262">
        <v>2</v>
      </c>
      <c r="F262">
        <v>75</v>
      </c>
      <c r="G262">
        <v>14</v>
      </c>
      <c r="H262">
        <v>1379</v>
      </c>
      <c r="I262">
        <v>1393</v>
      </c>
      <c r="J262">
        <v>1115</v>
      </c>
      <c r="K262">
        <v>30</v>
      </c>
      <c r="L262">
        <v>154</v>
      </c>
      <c r="M262" t="str">
        <f t="shared" si="4"/>
        <v>32-706-2-75</v>
      </c>
    </row>
    <row r="263" spans="1:13" x14ac:dyDescent="0.3">
      <c r="A263" s="5">
        <v>42416.797060185185</v>
      </c>
      <c r="B263">
        <v>3</v>
      </c>
      <c r="C263">
        <v>32</v>
      </c>
      <c r="D263">
        <v>802</v>
      </c>
      <c r="E263">
        <v>2</v>
      </c>
      <c r="F263">
        <v>100</v>
      </c>
      <c r="G263">
        <v>14</v>
      </c>
      <c r="H263">
        <v>1352</v>
      </c>
      <c r="I263">
        <v>1366</v>
      </c>
      <c r="J263">
        <v>1153</v>
      </c>
      <c r="K263">
        <v>30</v>
      </c>
      <c r="L263">
        <v>165</v>
      </c>
      <c r="M263" t="str">
        <f t="shared" si="4"/>
        <v>32-802-2-100</v>
      </c>
    </row>
    <row r="264" spans="1:13" x14ac:dyDescent="0.3">
      <c r="A264" s="5">
        <v>42416.797094907408</v>
      </c>
      <c r="B264">
        <v>3</v>
      </c>
      <c r="C264">
        <v>32</v>
      </c>
      <c r="D264">
        <v>802</v>
      </c>
      <c r="E264">
        <v>2</v>
      </c>
      <c r="F264">
        <v>100</v>
      </c>
      <c r="G264">
        <v>14</v>
      </c>
      <c r="H264">
        <v>1302</v>
      </c>
      <c r="I264">
        <v>1316</v>
      </c>
      <c r="J264">
        <v>1138</v>
      </c>
      <c r="K264">
        <v>31</v>
      </c>
      <c r="L264">
        <v>165</v>
      </c>
      <c r="M264" t="str">
        <f t="shared" si="4"/>
        <v>32-802-2-100</v>
      </c>
    </row>
    <row r="265" spans="1:13" x14ac:dyDescent="0.3">
      <c r="A265" s="5">
        <v>42416.797129629631</v>
      </c>
      <c r="B265">
        <v>3</v>
      </c>
      <c r="C265">
        <v>32</v>
      </c>
      <c r="D265">
        <v>802</v>
      </c>
      <c r="E265">
        <v>2</v>
      </c>
      <c r="F265">
        <v>100</v>
      </c>
      <c r="G265">
        <v>14</v>
      </c>
      <c r="H265">
        <v>1081</v>
      </c>
      <c r="I265">
        <v>1095</v>
      </c>
      <c r="J265">
        <v>1160</v>
      </c>
      <c r="K265">
        <v>30</v>
      </c>
      <c r="L265">
        <v>165</v>
      </c>
      <c r="M265" t="str">
        <f t="shared" si="4"/>
        <v>32-802-2-100</v>
      </c>
    </row>
    <row r="266" spans="1:13" x14ac:dyDescent="0.3">
      <c r="A266" s="5">
        <v>42416.797164351854</v>
      </c>
      <c r="B266">
        <v>3</v>
      </c>
      <c r="C266">
        <v>32</v>
      </c>
      <c r="D266">
        <v>981</v>
      </c>
      <c r="E266">
        <v>2</v>
      </c>
      <c r="F266">
        <v>150</v>
      </c>
      <c r="G266">
        <v>14</v>
      </c>
      <c r="H266">
        <v>1002</v>
      </c>
      <c r="I266">
        <v>1016</v>
      </c>
      <c r="J266">
        <v>1171</v>
      </c>
      <c r="K266">
        <v>32</v>
      </c>
      <c r="L266">
        <v>179</v>
      </c>
      <c r="M266" t="str">
        <f t="shared" si="4"/>
        <v>32-981-2-150</v>
      </c>
    </row>
    <row r="267" spans="1:13" x14ac:dyDescent="0.3">
      <c r="A267" s="5">
        <v>42416.7971875</v>
      </c>
      <c r="B267">
        <v>3</v>
      </c>
      <c r="C267">
        <v>32</v>
      </c>
      <c r="D267">
        <v>981</v>
      </c>
      <c r="E267">
        <v>2</v>
      </c>
      <c r="F267">
        <v>150</v>
      </c>
      <c r="G267">
        <v>14</v>
      </c>
      <c r="H267">
        <v>1661</v>
      </c>
      <c r="I267">
        <v>1675</v>
      </c>
      <c r="J267">
        <v>1109</v>
      </c>
      <c r="K267">
        <v>32</v>
      </c>
      <c r="L267">
        <v>179</v>
      </c>
      <c r="M267" t="str">
        <f t="shared" si="4"/>
        <v>32-981-2-150</v>
      </c>
    </row>
    <row r="268" spans="1:13" x14ac:dyDescent="0.3">
      <c r="A268" s="5">
        <v>42416.797222222223</v>
      </c>
      <c r="B268">
        <v>3</v>
      </c>
      <c r="C268">
        <v>32</v>
      </c>
      <c r="D268">
        <v>981</v>
      </c>
      <c r="E268">
        <v>2</v>
      </c>
      <c r="F268">
        <v>150</v>
      </c>
      <c r="G268">
        <v>14</v>
      </c>
      <c r="H268">
        <v>1686</v>
      </c>
      <c r="I268">
        <v>1700</v>
      </c>
      <c r="J268">
        <v>1164</v>
      </c>
      <c r="K268">
        <v>33</v>
      </c>
      <c r="L268">
        <v>179</v>
      </c>
      <c r="M268" t="str">
        <f t="shared" si="4"/>
        <v>32-981-2-150</v>
      </c>
    </row>
    <row r="269" spans="1:13" x14ac:dyDescent="0.3">
      <c r="A269" s="5">
        <v>42416.797256944446</v>
      </c>
      <c r="B269">
        <v>3</v>
      </c>
      <c r="C269">
        <v>32</v>
      </c>
      <c r="D269">
        <v>1161</v>
      </c>
      <c r="E269">
        <v>2</v>
      </c>
      <c r="F269">
        <v>200</v>
      </c>
      <c r="G269">
        <v>14</v>
      </c>
      <c r="H269">
        <v>2829</v>
      </c>
      <c r="I269">
        <v>2843</v>
      </c>
      <c r="J269">
        <v>1151</v>
      </c>
      <c r="K269">
        <v>34</v>
      </c>
      <c r="L269">
        <v>197</v>
      </c>
      <c r="M269" t="str">
        <f t="shared" si="4"/>
        <v>32-1161-2-200</v>
      </c>
    </row>
    <row r="270" spans="1:13" x14ac:dyDescent="0.3">
      <c r="A270" s="5">
        <v>42416.797303240739</v>
      </c>
      <c r="B270">
        <v>3</v>
      </c>
      <c r="C270">
        <v>32</v>
      </c>
      <c r="D270">
        <v>1161</v>
      </c>
      <c r="E270">
        <v>2</v>
      </c>
      <c r="F270">
        <v>200</v>
      </c>
      <c r="G270">
        <v>14</v>
      </c>
      <c r="H270">
        <v>1585</v>
      </c>
      <c r="I270">
        <v>1599</v>
      </c>
      <c r="J270">
        <v>1218</v>
      </c>
      <c r="K270">
        <v>35</v>
      </c>
      <c r="L270">
        <v>197</v>
      </c>
      <c r="M270" t="str">
        <f t="shared" si="4"/>
        <v>32-1161-2-200</v>
      </c>
    </row>
    <row r="271" spans="1:13" x14ac:dyDescent="0.3">
      <c r="A271" s="5">
        <v>42416.797337962962</v>
      </c>
      <c r="B271">
        <v>3</v>
      </c>
      <c r="C271">
        <v>32</v>
      </c>
      <c r="D271">
        <v>1161</v>
      </c>
      <c r="E271">
        <v>2</v>
      </c>
      <c r="F271">
        <v>200</v>
      </c>
      <c r="G271">
        <v>14</v>
      </c>
      <c r="H271">
        <v>1924</v>
      </c>
      <c r="I271">
        <v>1938</v>
      </c>
      <c r="J271">
        <v>1236</v>
      </c>
      <c r="K271">
        <v>34</v>
      </c>
      <c r="L271">
        <v>197</v>
      </c>
      <c r="M271" t="str">
        <f t="shared" si="4"/>
        <v>32-1161-2-200</v>
      </c>
    </row>
    <row r="272" spans="1:13" x14ac:dyDescent="0.3">
      <c r="A272" s="5">
        <v>42416.797372685185</v>
      </c>
      <c r="B272">
        <v>3</v>
      </c>
      <c r="C272">
        <v>32</v>
      </c>
      <c r="D272">
        <v>1161</v>
      </c>
      <c r="E272">
        <v>2</v>
      </c>
      <c r="F272">
        <v>500</v>
      </c>
      <c r="G272">
        <v>14</v>
      </c>
      <c r="H272">
        <v>1718</v>
      </c>
      <c r="I272">
        <v>1732</v>
      </c>
      <c r="J272">
        <v>1223</v>
      </c>
      <c r="K272">
        <v>34</v>
      </c>
      <c r="L272">
        <v>197</v>
      </c>
      <c r="M272" t="str">
        <f t="shared" si="4"/>
        <v>32-1161-2-500</v>
      </c>
    </row>
    <row r="273" spans="1:13" x14ac:dyDescent="0.3">
      <c r="A273" s="5">
        <v>42416.797407407408</v>
      </c>
      <c r="B273">
        <v>3</v>
      </c>
      <c r="C273">
        <v>32</v>
      </c>
      <c r="D273">
        <v>1161</v>
      </c>
      <c r="E273">
        <v>2</v>
      </c>
      <c r="F273">
        <v>500</v>
      </c>
      <c r="G273">
        <v>14</v>
      </c>
      <c r="H273">
        <v>1728</v>
      </c>
      <c r="I273">
        <v>1742</v>
      </c>
      <c r="J273">
        <v>1234</v>
      </c>
      <c r="K273">
        <v>34</v>
      </c>
      <c r="L273">
        <v>197</v>
      </c>
      <c r="M273" t="str">
        <f t="shared" si="4"/>
        <v>32-1161-2-500</v>
      </c>
    </row>
    <row r="274" spans="1:13" x14ac:dyDescent="0.3">
      <c r="A274" s="5">
        <v>42416.797442129631</v>
      </c>
      <c r="B274">
        <v>3</v>
      </c>
      <c r="C274">
        <v>32</v>
      </c>
      <c r="D274">
        <v>1161</v>
      </c>
      <c r="E274">
        <v>2</v>
      </c>
      <c r="F274">
        <v>500</v>
      </c>
      <c r="G274">
        <v>14</v>
      </c>
      <c r="H274">
        <v>1340</v>
      </c>
      <c r="I274">
        <v>1354</v>
      </c>
      <c r="J274">
        <v>1216</v>
      </c>
      <c r="K274">
        <v>35</v>
      </c>
      <c r="L274">
        <v>197</v>
      </c>
      <c r="M274" t="str">
        <f t="shared" si="4"/>
        <v>32-1161-2-500</v>
      </c>
    </row>
    <row r="275" spans="1:13" x14ac:dyDescent="0.3">
      <c r="A275" s="5">
        <v>42416.797465277778</v>
      </c>
      <c r="B275">
        <v>3</v>
      </c>
      <c r="C275">
        <v>32</v>
      </c>
      <c r="D275">
        <v>586</v>
      </c>
      <c r="E275">
        <v>3</v>
      </c>
      <c r="F275">
        <v>25</v>
      </c>
      <c r="G275">
        <v>14</v>
      </c>
      <c r="H275">
        <v>1933</v>
      </c>
      <c r="I275">
        <v>1947</v>
      </c>
      <c r="J275">
        <v>1467</v>
      </c>
      <c r="K275">
        <v>52</v>
      </c>
      <c r="L275">
        <v>365</v>
      </c>
      <c r="M275" t="str">
        <f t="shared" si="4"/>
        <v>32-586-3-25</v>
      </c>
    </row>
    <row r="276" spans="1:13" x14ac:dyDescent="0.3">
      <c r="A276" s="5">
        <v>42416.797511574077</v>
      </c>
      <c r="B276">
        <v>3</v>
      </c>
      <c r="C276">
        <v>32</v>
      </c>
      <c r="D276">
        <v>586</v>
      </c>
      <c r="E276">
        <v>3</v>
      </c>
      <c r="F276">
        <v>25</v>
      </c>
      <c r="G276">
        <v>14</v>
      </c>
      <c r="H276">
        <v>1493</v>
      </c>
      <c r="I276">
        <v>1507</v>
      </c>
      <c r="J276">
        <v>1438</v>
      </c>
      <c r="K276">
        <v>49</v>
      </c>
      <c r="L276">
        <v>365</v>
      </c>
      <c r="M276" t="str">
        <f t="shared" si="4"/>
        <v>32-586-3-25</v>
      </c>
    </row>
    <row r="277" spans="1:13" x14ac:dyDescent="0.3">
      <c r="A277" s="5">
        <v>42416.797546296293</v>
      </c>
      <c r="B277">
        <v>3</v>
      </c>
      <c r="C277">
        <v>32</v>
      </c>
      <c r="D277">
        <v>586</v>
      </c>
      <c r="E277">
        <v>3</v>
      </c>
      <c r="F277">
        <v>25</v>
      </c>
      <c r="G277">
        <v>14</v>
      </c>
      <c r="H277">
        <v>1936</v>
      </c>
      <c r="I277">
        <v>1950</v>
      </c>
      <c r="J277">
        <v>1446</v>
      </c>
      <c r="K277">
        <v>48</v>
      </c>
      <c r="L277">
        <v>365</v>
      </c>
      <c r="M277" t="str">
        <f t="shared" si="4"/>
        <v>32-586-3-25</v>
      </c>
    </row>
    <row r="278" spans="1:13" x14ac:dyDescent="0.3">
      <c r="A278" s="5">
        <v>42416.797581018516</v>
      </c>
      <c r="B278">
        <v>3</v>
      </c>
      <c r="C278">
        <v>32</v>
      </c>
      <c r="D278">
        <v>4019</v>
      </c>
      <c r="E278">
        <v>3</v>
      </c>
      <c r="F278">
        <v>50</v>
      </c>
      <c r="G278">
        <v>14</v>
      </c>
      <c r="H278">
        <v>3983</v>
      </c>
      <c r="I278">
        <v>3997</v>
      </c>
      <c r="J278">
        <v>2081</v>
      </c>
      <c r="K278">
        <v>101</v>
      </c>
      <c r="L278">
        <v>1150</v>
      </c>
      <c r="M278" t="str">
        <f t="shared" si="4"/>
        <v>32-4019-3-50</v>
      </c>
    </row>
    <row r="279" spans="1:13" x14ac:dyDescent="0.3">
      <c r="A279" s="5">
        <v>42416.797638888886</v>
      </c>
      <c r="B279">
        <v>3</v>
      </c>
      <c r="C279">
        <v>32</v>
      </c>
      <c r="D279">
        <v>4019</v>
      </c>
      <c r="E279">
        <v>3</v>
      </c>
      <c r="F279">
        <v>50</v>
      </c>
      <c r="G279">
        <v>14</v>
      </c>
      <c r="H279">
        <v>2276</v>
      </c>
      <c r="I279">
        <v>2290</v>
      </c>
      <c r="J279">
        <v>2110</v>
      </c>
      <c r="K279">
        <v>112</v>
      </c>
      <c r="L279">
        <v>1150</v>
      </c>
      <c r="M279" t="str">
        <f t="shared" si="4"/>
        <v>32-4019-3-50</v>
      </c>
    </row>
    <row r="280" spans="1:13" x14ac:dyDescent="0.3">
      <c r="A280" s="5">
        <v>42416.797685185185</v>
      </c>
      <c r="B280">
        <v>3</v>
      </c>
      <c r="C280">
        <v>32</v>
      </c>
      <c r="D280">
        <v>4019</v>
      </c>
      <c r="E280">
        <v>3</v>
      </c>
      <c r="F280">
        <v>50</v>
      </c>
      <c r="G280">
        <v>14</v>
      </c>
      <c r="H280">
        <v>2193</v>
      </c>
      <c r="I280">
        <v>2207</v>
      </c>
      <c r="J280">
        <v>2004</v>
      </c>
      <c r="K280">
        <v>114</v>
      </c>
      <c r="L280">
        <v>1150</v>
      </c>
      <c r="M280" t="str">
        <f t="shared" si="4"/>
        <v>32-4019-3-50</v>
      </c>
    </row>
    <row r="281" spans="1:13" x14ac:dyDescent="0.3">
      <c r="A281" s="5">
        <v>42416.797719907408</v>
      </c>
      <c r="B281">
        <v>3</v>
      </c>
      <c r="C281">
        <v>32</v>
      </c>
      <c r="D281">
        <v>10719</v>
      </c>
      <c r="E281">
        <v>3</v>
      </c>
      <c r="F281">
        <v>75</v>
      </c>
      <c r="G281">
        <v>14</v>
      </c>
      <c r="H281">
        <v>2569</v>
      </c>
      <c r="I281">
        <v>2583</v>
      </c>
      <c r="J281">
        <v>2804</v>
      </c>
      <c r="K281">
        <v>203</v>
      </c>
      <c r="L281">
        <v>2702</v>
      </c>
      <c r="M281" t="str">
        <f t="shared" si="4"/>
        <v>32-10719-3-75</v>
      </c>
    </row>
    <row r="282" spans="1:13" x14ac:dyDescent="0.3">
      <c r="A282" s="5">
        <v>42416.797766203701</v>
      </c>
      <c r="B282">
        <v>3</v>
      </c>
      <c r="C282">
        <v>32</v>
      </c>
      <c r="D282">
        <v>10719</v>
      </c>
      <c r="E282">
        <v>3</v>
      </c>
      <c r="F282">
        <v>75</v>
      </c>
      <c r="G282">
        <v>13</v>
      </c>
      <c r="H282">
        <v>2065</v>
      </c>
      <c r="I282">
        <v>2078</v>
      </c>
      <c r="J282">
        <v>2828</v>
      </c>
      <c r="K282">
        <v>232</v>
      </c>
      <c r="L282">
        <v>2702</v>
      </c>
      <c r="M282" t="str">
        <f t="shared" si="4"/>
        <v>32-10719-3-75</v>
      </c>
    </row>
    <row r="283" spans="1:13" x14ac:dyDescent="0.3">
      <c r="A283" s="5">
        <v>42416.797812500001</v>
      </c>
      <c r="B283">
        <v>3</v>
      </c>
      <c r="C283">
        <v>32</v>
      </c>
      <c r="D283">
        <v>10719</v>
      </c>
      <c r="E283">
        <v>3</v>
      </c>
      <c r="F283">
        <v>75</v>
      </c>
      <c r="G283">
        <v>14</v>
      </c>
      <c r="H283">
        <v>2626</v>
      </c>
      <c r="I283">
        <v>2640</v>
      </c>
      <c r="J283">
        <v>2836</v>
      </c>
      <c r="K283">
        <v>232</v>
      </c>
      <c r="L283">
        <v>2702</v>
      </c>
      <c r="M283" t="str">
        <f t="shared" si="4"/>
        <v>32-10719-3-75</v>
      </c>
    </row>
    <row r="284" spans="1:13" x14ac:dyDescent="0.3">
      <c r="A284" s="5">
        <v>42416.797858796293</v>
      </c>
      <c r="B284">
        <v>3</v>
      </c>
      <c r="C284">
        <v>32</v>
      </c>
      <c r="D284">
        <v>13923</v>
      </c>
      <c r="E284">
        <v>3</v>
      </c>
      <c r="F284">
        <v>100</v>
      </c>
      <c r="G284">
        <v>14</v>
      </c>
      <c r="H284">
        <v>2367</v>
      </c>
      <c r="I284">
        <v>2381</v>
      </c>
      <c r="J284">
        <v>3210</v>
      </c>
      <c r="K284">
        <v>276</v>
      </c>
      <c r="L284">
        <v>3398</v>
      </c>
      <c r="M284" t="str">
        <f t="shared" si="4"/>
        <v>32-13923-3-100</v>
      </c>
    </row>
    <row r="285" spans="1:13" x14ac:dyDescent="0.3">
      <c r="A285" s="5">
        <v>42416.797893518517</v>
      </c>
      <c r="B285">
        <v>3</v>
      </c>
      <c r="C285">
        <v>32</v>
      </c>
      <c r="D285">
        <v>13923</v>
      </c>
      <c r="E285">
        <v>3</v>
      </c>
      <c r="F285">
        <v>100</v>
      </c>
      <c r="G285">
        <v>15</v>
      </c>
      <c r="H285">
        <v>2823</v>
      </c>
      <c r="I285">
        <v>2838</v>
      </c>
      <c r="J285">
        <v>3151</v>
      </c>
      <c r="K285">
        <v>292</v>
      </c>
      <c r="L285">
        <v>3398</v>
      </c>
      <c r="M285" t="str">
        <f t="shared" si="4"/>
        <v>32-13923-3-100</v>
      </c>
    </row>
    <row r="286" spans="1:13" x14ac:dyDescent="0.3">
      <c r="A286" s="5">
        <v>42416.797939814816</v>
      </c>
      <c r="B286">
        <v>3</v>
      </c>
      <c r="C286">
        <v>32</v>
      </c>
      <c r="D286">
        <v>13923</v>
      </c>
      <c r="E286">
        <v>3</v>
      </c>
      <c r="F286">
        <v>100</v>
      </c>
      <c r="G286">
        <v>14</v>
      </c>
      <c r="H286">
        <v>2817</v>
      </c>
      <c r="I286">
        <v>2831</v>
      </c>
      <c r="J286">
        <v>3175</v>
      </c>
      <c r="K286">
        <v>297</v>
      </c>
      <c r="L286">
        <v>3398</v>
      </c>
      <c r="M286" t="str">
        <f t="shared" si="4"/>
        <v>32-13923-3-100</v>
      </c>
    </row>
    <row r="287" spans="1:13" x14ac:dyDescent="0.3">
      <c r="A287" s="5">
        <v>42416.797986111109</v>
      </c>
      <c r="B287">
        <v>3</v>
      </c>
      <c r="C287">
        <v>32</v>
      </c>
      <c r="D287">
        <v>20927</v>
      </c>
      <c r="E287">
        <v>3</v>
      </c>
      <c r="F287">
        <v>150</v>
      </c>
      <c r="G287">
        <v>14</v>
      </c>
      <c r="H287">
        <v>3180</v>
      </c>
      <c r="I287">
        <v>3194</v>
      </c>
      <c r="J287">
        <v>3830</v>
      </c>
      <c r="K287">
        <v>393</v>
      </c>
      <c r="L287">
        <v>4825</v>
      </c>
      <c r="M287" t="str">
        <f t="shared" si="4"/>
        <v>32-20927-3-150</v>
      </c>
    </row>
    <row r="288" spans="1:13" x14ac:dyDescent="0.3">
      <c r="A288" s="5">
        <v>42416.798043981478</v>
      </c>
      <c r="B288">
        <v>3</v>
      </c>
      <c r="C288">
        <v>32</v>
      </c>
      <c r="D288">
        <v>20927</v>
      </c>
      <c r="E288">
        <v>3</v>
      </c>
      <c r="F288">
        <v>150</v>
      </c>
      <c r="G288">
        <v>14</v>
      </c>
      <c r="H288">
        <v>3167</v>
      </c>
      <c r="I288">
        <v>3181</v>
      </c>
      <c r="J288">
        <v>3858</v>
      </c>
      <c r="K288">
        <v>419</v>
      </c>
      <c r="L288">
        <v>4825</v>
      </c>
      <c r="M288" t="str">
        <f t="shared" si="4"/>
        <v>32-20927-3-150</v>
      </c>
    </row>
    <row r="289" spans="1:13" x14ac:dyDescent="0.3">
      <c r="A289" s="5">
        <v>42416.798090277778</v>
      </c>
      <c r="B289">
        <v>3</v>
      </c>
      <c r="C289">
        <v>32</v>
      </c>
      <c r="D289">
        <v>20927</v>
      </c>
      <c r="E289">
        <v>3</v>
      </c>
      <c r="F289">
        <v>150</v>
      </c>
      <c r="G289">
        <v>14</v>
      </c>
      <c r="H289">
        <v>3187</v>
      </c>
      <c r="I289">
        <v>3201</v>
      </c>
      <c r="J289">
        <v>3844</v>
      </c>
      <c r="K289">
        <v>432</v>
      </c>
      <c r="L289">
        <v>4825</v>
      </c>
      <c r="M289" t="str">
        <f t="shared" si="4"/>
        <v>32-20927-3-150</v>
      </c>
    </row>
    <row r="290" spans="1:13" x14ac:dyDescent="0.3">
      <c r="A290" s="5">
        <v>42416.798148148147</v>
      </c>
      <c r="B290">
        <v>3</v>
      </c>
      <c r="C290">
        <v>32</v>
      </c>
      <c r="D290">
        <v>27338</v>
      </c>
      <c r="E290">
        <v>3</v>
      </c>
      <c r="F290">
        <v>200</v>
      </c>
      <c r="G290">
        <v>14</v>
      </c>
      <c r="H290">
        <v>3533</v>
      </c>
      <c r="I290">
        <v>3547</v>
      </c>
      <c r="J290">
        <v>4523</v>
      </c>
      <c r="K290">
        <v>524</v>
      </c>
      <c r="L290">
        <v>6276</v>
      </c>
      <c r="M290" t="str">
        <f t="shared" si="4"/>
        <v>32-27338-3-200</v>
      </c>
    </row>
    <row r="291" spans="1:13" x14ac:dyDescent="0.3">
      <c r="A291" s="5">
        <v>42416.798194444447</v>
      </c>
      <c r="B291">
        <v>3</v>
      </c>
      <c r="C291">
        <v>32</v>
      </c>
      <c r="D291">
        <v>27338</v>
      </c>
      <c r="E291">
        <v>3</v>
      </c>
      <c r="F291">
        <v>200</v>
      </c>
      <c r="G291">
        <v>14</v>
      </c>
      <c r="H291">
        <v>3528</v>
      </c>
      <c r="I291">
        <v>3542</v>
      </c>
      <c r="J291">
        <v>4541</v>
      </c>
      <c r="K291">
        <v>552</v>
      </c>
      <c r="L291">
        <v>6276</v>
      </c>
      <c r="M291" t="str">
        <f t="shared" si="4"/>
        <v>32-27338-3-200</v>
      </c>
    </row>
    <row r="292" spans="1:13" x14ac:dyDescent="0.3">
      <c r="A292" s="5">
        <v>42416.798252314817</v>
      </c>
      <c r="B292">
        <v>3</v>
      </c>
      <c r="C292">
        <v>32</v>
      </c>
      <c r="D292">
        <v>27338</v>
      </c>
      <c r="E292">
        <v>3</v>
      </c>
      <c r="F292">
        <v>200</v>
      </c>
      <c r="G292">
        <v>14</v>
      </c>
      <c r="H292">
        <v>3529</v>
      </c>
      <c r="I292">
        <v>3543</v>
      </c>
      <c r="J292">
        <v>4570</v>
      </c>
      <c r="K292">
        <v>553</v>
      </c>
      <c r="L292">
        <v>6276</v>
      </c>
      <c r="M292" t="str">
        <f t="shared" si="4"/>
        <v>32-27338-3-200</v>
      </c>
    </row>
    <row r="293" spans="1:13" x14ac:dyDescent="0.3">
      <c r="A293" s="5">
        <v>42416.798310185186</v>
      </c>
      <c r="B293">
        <v>3</v>
      </c>
      <c r="C293">
        <v>32</v>
      </c>
      <c r="D293">
        <v>31959</v>
      </c>
      <c r="E293">
        <v>3</v>
      </c>
      <c r="F293">
        <v>500</v>
      </c>
      <c r="G293">
        <v>13</v>
      </c>
      <c r="H293">
        <v>3620</v>
      </c>
      <c r="I293">
        <v>3633</v>
      </c>
      <c r="J293">
        <v>4726</v>
      </c>
      <c r="K293">
        <v>597</v>
      </c>
      <c r="L293">
        <v>6722</v>
      </c>
      <c r="M293" t="str">
        <f t="shared" si="4"/>
        <v>32-31959-3-500</v>
      </c>
    </row>
    <row r="294" spans="1:13" x14ac:dyDescent="0.3">
      <c r="A294" s="5">
        <v>42416.798356481479</v>
      </c>
      <c r="B294">
        <v>3</v>
      </c>
      <c r="C294">
        <v>32</v>
      </c>
      <c r="D294">
        <v>31959</v>
      </c>
      <c r="E294">
        <v>3</v>
      </c>
      <c r="F294">
        <v>500</v>
      </c>
      <c r="G294">
        <v>14</v>
      </c>
      <c r="H294">
        <v>3626</v>
      </c>
      <c r="I294">
        <v>3640</v>
      </c>
      <c r="J294">
        <v>4727</v>
      </c>
      <c r="K294">
        <v>617</v>
      </c>
      <c r="L294">
        <v>6722</v>
      </c>
      <c r="M294" t="str">
        <f t="shared" si="4"/>
        <v>32-31959-3-500</v>
      </c>
    </row>
    <row r="295" spans="1:13" x14ac:dyDescent="0.3">
      <c r="A295" s="5">
        <v>42416.798414351855</v>
      </c>
      <c r="B295">
        <v>3</v>
      </c>
      <c r="C295">
        <v>32</v>
      </c>
      <c r="D295">
        <v>31959</v>
      </c>
      <c r="E295">
        <v>3</v>
      </c>
      <c r="F295">
        <v>500</v>
      </c>
      <c r="G295">
        <v>14</v>
      </c>
      <c r="H295">
        <v>3715</v>
      </c>
      <c r="I295">
        <v>3729</v>
      </c>
      <c r="J295">
        <v>4527</v>
      </c>
      <c r="K295">
        <v>616</v>
      </c>
      <c r="L295">
        <v>6722</v>
      </c>
      <c r="M295" t="str">
        <f t="shared" si="4"/>
        <v>32-31959-3-500</v>
      </c>
    </row>
    <row r="296" spans="1:13" x14ac:dyDescent="0.3">
      <c r="A296" s="5">
        <v>42416.798472222225</v>
      </c>
      <c r="B296">
        <v>3</v>
      </c>
      <c r="C296">
        <v>18</v>
      </c>
      <c r="D296">
        <v>54</v>
      </c>
      <c r="E296">
        <v>2</v>
      </c>
      <c r="F296">
        <v>25</v>
      </c>
      <c r="G296">
        <v>14</v>
      </c>
      <c r="H296">
        <v>1395</v>
      </c>
      <c r="I296">
        <v>1409</v>
      </c>
      <c r="J296">
        <v>802</v>
      </c>
      <c r="K296">
        <v>176</v>
      </c>
      <c r="L296">
        <v>79</v>
      </c>
      <c r="M296" t="str">
        <f t="shared" si="4"/>
        <v>18-54-2-25</v>
      </c>
    </row>
    <row r="297" spans="1:13" x14ac:dyDescent="0.3">
      <c r="A297" s="5">
        <v>42416.798506944448</v>
      </c>
      <c r="B297">
        <v>3</v>
      </c>
      <c r="C297">
        <v>18</v>
      </c>
      <c r="D297">
        <v>54</v>
      </c>
      <c r="E297">
        <v>2</v>
      </c>
      <c r="F297">
        <v>25</v>
      </c>
      <c r="G297">
        <v>14</v>
      </c>
      <c r="H297">
        <v>1092</v>
      </c>
      <c r="I297">
        <v>1106</v>
      </c>
      <c r="J297">
        <v>803</v>
      </c>
      <c r="K297">
        <v>19</v>
      </c>
      <c r="L297">
        <v>79</v>
      </c>
      <c r="M297" t="str">
        <f t="shared" si="4"/>
        <v>18-54-2-25</v>
      </c>
    </row>
    <row r="298" spans="1:13" x14ac:dyDescent="0.3">
      <c r="A298" s="5">
        <v>42416.798530092594</v>
      </c>
      <c r="B298">
        <v>3</v>
      </c>
      <c r="C298">
        <v>18</v>
      </c>
      <c r="D298">
        <v>54</v>
      </c>
      <c r="E298">
        <v>2</v>
      </c>
      <c r="F298">
        <v>25</v>
      </c>
      <c r="G298">
        <v>14</v>
      </c>
      <c r="H298">
        <v>1555</v>
      </c>
      <c r="I298">
        <v>1569</v>
      </c>
      <c r="J298">
        <v>684</v>
      </c>
      <c r="K298">
        <v>19</v>
      </c>
      <c r="L298">
        <v>79</v>
      </c>
      <c r="M298" t="str">
        <f t="shared" si="4"/>
        <v>18-54-2-25</v>
      </c>
    </row>
    <row r="299" spans="1:13" x14ac:dyDescent="0.3">
      <c r="A299" s="5">
        <v>42416.798564814817</v>
      </c>
      <c r="B299">
        <v>3</v>
      </c>
      <c r="C299">
        <v>18</v>
      </c>
      <c r="D299">
        <v>176</v>
      </c>
      <c r="E299">
        <v>2</v>
      </c>
      <c r="F299">
        <v>50</v>
      </c>
      <c r="G299">
        <v>14</v>
      </c>
      <c r="H299">
        <v>1895</v>
      </c>
      <c r="I299">
        <v>1909</v>
      </c>
      <c r="J299">
        <v>839</v>
      </c>
      <c r="K299">
        <v>20</v>
      </c>
      <c r="L299">
        <v>87</v>
      </c>
      <c r="M299" t="str">
        <f t="shared" si="4"/>
        <v>18-176-2-50</v>
      </c>
    </row>
    <row r="300" spans="1:13" x14ac:dyDescent="0.3">
      <c r="A300" s="5">
        <v>42416.79859953704</v>
      </c>
      <c r="B300">
        <v>3</v>
      </c>
      <c r="C300">
        <v>18</v>
      </c>
      <c r="D300">
        <v>176</v>
      </c>
      <c r="E300">
        <v>2</v>
      </c>
      <c r="F300">
        <v>50</v>
      </c>
      <c r="G300">
        <v>14</v>
      </c>
      <c r="H300">
        <v>1109</v>
      </c>
      <c r="I300">
        <v>1123</v>
      </c>
      <c r="J300">
        <v>836</v>
      </c>
      <c r="K300">
        <v>21</v>
      </c>
      <c r="L300">
        <v>87</v>
      </c>
      <c r="M300" t="str">
        <f t="shared" si="4"/>
        <v>18-176-2-50</v>
      </c>
    </row>
    <row r="301" spans="1:13" x14ac:dyDescent="0.3">
      <c r="A301" s="5">
        <v>42416.798634259256</v>
      </c>
      <c r="B301">
        <v>3</v>
      </c>
      <c r="C301">
        <v>18</v>
      </c>
      <c r="D301">
        <v>176</v>
      </c>
      <c r="E301">
        <v>2</v>
      </c>
      <c r="F301">
        <v>50</v>
      </c>
      <c r="G301">
        <v>14</v>
      </c>
      <c r="H301">
        <v>1058</v>
      </c>
      <c r="I301">
        <v>1072</v>
      </c>
      <c r="J301">
        <v>515</v>
      </c>
      <c r="K301">
        <v>21</v>
      </c>
      <c r="L301">
        <v>87</v>
      </c>
      <c r="M301" t="str">
        <f t="shared" si="4"/>
        <v>18-176-2-50</v>
      </c>
    </row>
    <row r="302" spans="1:13" x14ac:dyDescent="0.3">
      <c r="A302" s="5">
        <v>42416.798668981479</v>
      </c>
      <c r="B302">
        <v>3</v>
      </c>
      <c r="C302">
        <v>18</v>
      </c>
      <c r="D302">
        <v>376</v>
      </c>
      <c r="E302">
        <v>2</v>
      </c>
      <c r="F302">
        <v>75</v>
      </c>
      <c r="G302">
        <v>14</v>
      </c>
      <c r="H302">
        <v>864</v>
      </c>
      <c r="I302">
        <v>878</v>
      </c>
      <c r="J302">
        <v>888</v>
      </c>
      <c r="K302">
        <v>22</v>
      </c>
      <c r="L302">
        <v>100</v>
      </c>
      <c r="M302" t="str">
        <f t="shared" si="4"/>
        <v>18-376-2-75</v>
      </c>
    </row>
    <row r="303" spans="1:13" x14ac:dyDescent="0.3">
      <c r="A303" s="5">
        <v>42416.798692129632</v>
      </c>
      <c r="B303">
        <v>3</v>
      </c>
      <c r="C303">
        <v>18</v>
      </c>
      <c r="D303">
        <v>376</v>
      </c>
      <c r="E303">
        <v>2</v>
      </c>
      <c r="F303">
        <v>75</v>
      </c>
      <c r="G303">
        <v>14</v>
      </c>
      <c r="H303">
        <v>1547</v>
      </c>
      <c r="I303">
        <v>1561</v>
      </c>
      <c r="J303">
        <v>531</v>
      </c>
      <c r="K303">
        <v>22</v>
      </c>
      <c r="L303">
        <v>100</v>
      </c>
      <c r="M303" t="str">
        <f t="shared" si="4"/>
        <v>18-376-2-75</v>
      </c>
    </row>
    <row r="304" spans="1:13" x14ac:dyDescent="0.3">
      <c r="A304" s="5">
        <v>42416.798726851855</v>
      </c>
      <c r="B304">
        <v>3</v>
      </c>
      <c r="C304">
        <v>18</v>
      </c>
      <c r="D304">
        <v>376</v>
      </c>
      <c r="E304">
        <v>2</v>
      </c>
      <c r="F304">
        <v>75</v>
      </c>
      <c r="G304">
        <v>14</v>
      </c>
      <c r="H304">
        <v>1581</v>
      </c>
      <c r="I304">
        <v>1595</v>
      </c>
      <c r="J304">
        <v>763</v>
      </c>
      <c r="K304">
        <v>21</v>
      </c>
      <c r="L304">
        <v>100</v>
      </c>
      <c r="M304" t="str">
        <f t="shared" si="4"/>
        <v>18-376-2-75</v>
      </c>
    </row>
    <row r="305" spans="1:13" x14ac:dyDescent="0.3">
      <c r="A305" s="5">
        <v>42416.798761574071</v>
      </c>
      <c r="B305">
        <v>3</v>
      </c>
      <c r="C305">
        <v>18</v>
      </c>
      <c r="D305">
        <v>611</v>
      </c>
      <c r="E305">
        <v>2</v>
      </c>
      <c r="F305">
        <v>100</v>
      </c>
      <c r="G305">
        <v>14</v>
      </c>
      <c r="H305">
        <v>918</v>
      </c>
      <c r="I305">
        <v>932</v>
      </c>
      <c r="J305">
        <v>1001</v>
      </c>
      <c r="K305">
        <v>22</v>
      </c>
      <c r="L305">
        <v>115</v>
      </c>
      <c r="M305" t="str">
        <f t="shared" si="4"/>
        <v>18-611-2-100</v>
      </c>
    </row>
    <row r="306" spans="1:13" x14ac:dyDescent="0.3">
      <c r="A306" s="5">
        <v>42416.798796296294</v>
      </c>
      <c r="B306">
        <v>3</v>
      </c>
      <c r="C306">
        <v>18</v>
      </c>
      <c r="D306">
        <v>611</v>
      </c>
      <c r="E306">
        <v>2</v>
      </c>
      <c r="F306">
        <v>100</v>
      </c>
      <c r="G306">
        <v>14</v>
      </c>
      <c r="H306">
        <v>1434</v>
      </c>
      <c r="I306">
        <v>1448</v>
      </c>
      <c r="J306">
        <v>1014</v>
      </c>
      <c r="K306">
        <v>23</v>
      </c>
      <c r="L306">
        <v>115</v>
      </c>
      <c r="M306" t="str">
        <f t="shared" si="4"/>
        <v>18-611-2-100</v>
      </c>
    </row>
    <row r="307" spans="1:13" x14ac:dyDescent="0.3">
      <c r="A307" s="5">
        <v>42416.798831018517</v>
      </c>
      <c r="B307">
        <v>3</v>
      </c>
      <c r="C307">
        <v>18</v>
      </c>
      <c r="D307">
        <v>611</v>
      </c>
      <c r="E307">
        <v>2</v>
      </c>
      <c r="F307">
        <v>100</v>
      </c>
      <c r="G307">
        <v>14</v>
      </c>
      <c r="H307">
        <v>1903</v>
      </c>
      <c r="I307">
        <v>1917</v>
      </c>
      <c r="J307">
        <v>993</v>
      </c>
      <c r="K307">
        <v>23</v>
      </c>
      <c r="L307">
        <v>115</v>
      </c>
      <c r="M307" t="str">
        <f t="shared" si="4"/>
        <v>18-611-2-100</v>
      </c>
    </row>
    <row r="308" spans="1:13" x14ac:dyDescent="0.3">
      <c r="A308" s="5">
        <v>42416.79886574074</v>
      </c>
      <c r="B308">
        <v>3</v>
      </c>
      <c r="C308">
        <v>18</v>
      </c>
      <c r="D308">
        <v>791</v>
      </c>
      <c r="E308">
        <v>2</v>
      </c>
      <c r="F308">
        <v>150</v>
      </c>
      <c r="G308">
        <v>14</v>
      </c>
      <c r="H308">
        <v>1337</v>
      </c>
      <c r="I308">
        <v>1351</v>
      </c>
      <c r="J308">
        <v>790</v>
      </c>
      <c r="K308">
        <v>25</v>
      </c>
      <c r="L308">
        <v>129</v>
      </c>
      <c r="M308" t="str">
        <f t="shared" si="4"/>
        <v>18-791-2-150</v>
      </c>
    </row>
    <row r="309" spans="1:13" x14ac:dyDescent="0.3">
      <c r="A309" s="5">
        <v>42416.798888888887</v>
      </c>
      <c r="B309">
        <v>3</v>
      </c>
      <c r="C309">
        <v>18</v>
      </c>
      <c r="D309">
        <v>791</v>
      </c>
      <c r="E309">
        <v>2</v>
      </c>
      <c r="F309">
        <v>150</v>
      </c>
      <c r="G309">
        <v>13</v>
      </c>
      <c r="H309">
        <v>3314</v>
      </c>
      <c r="I309">
        <v>3327</v>
      </c>
      <c r="J309">
        <v>943</v>
      </c>
      <c r="K309">
        <v>25</v>
      </c>
      <c r="L309">
        <v>129</v>
      </c>
      <c r="M309" t="str">
        <f t="shared" si="4"/>
        <v>18-791-2-150</v>
      </c>
    </row>
    <row r="310" spans="1:13" x14ac:dyDescent="0.3">
      <c r="A310" s="5">
        <v>42416.798946759256</v>
      </c>
      <c r="B310">
        <v>3</v>
      </c>
      <c r="C310">
        <v>18</v>
      </c>
      <c r="D310">
        <v>791</v>
      </c>
      <c r="E310">
        <v>2</v>
      </c>
      <c r="F310">
        <v>150</v>
      </c>
      <c r="G310">
        <v>14</v>
      </c>
      <c r="H310">
        <v>1421</v>
      </c>
      <c r="I310">
        <v>1435</v>
      </c>
      <c r="J310">
        <v>791</v>
      </c>
      <c r="K310">
        <v>25</v>
      </c>
      <c r="L310">
        <v>129</v>
      </c>
      <c r="M310" t="str">
        <f t="shared" si="4"/>
        <v>18-791-2-150</v>
      </c>
    </row>
    <row r="311" spans="1:13" x14ac:dyDescent="0.3">
      <c r="A311" s="5">
        <v>42416.798981481479</v>
      </c>
      <c r="B311">
        <v>3</v>
      </c>
      <c r="C311">
        <v>18</v>
      </c>
      <c r="D311">
        <v>1102</v>
      </c>
      <c r="E311">
        <v>2</v>
      </c>
      <c r="F311">
        <v>200</v>
      </c>
      <c r="G311">
        <v>14</v>
      </c>
      <c r="H311">
        <v>1219</v>
      </c>
      <c r="I311">
        <v>1233</v>
      </c>
      <c r="J311">
        <v>851</v>
      </c>
      <c r="K311">
        <v>27</v>
      </c>
      <c r="L311">
        <v>151</v>
      </c>
      <c r="M311" t="str">
        <f t="shared" si="4"/>
        <v>18-1102-2-200</v>
      </c>
    </row>
    <row r="312" spans="1:13" x14ac:dyDescent="0.3">
      <c r="A312" s="5">
        <v>42416.799016203702</v>
      </c>
      <c r="B312">
        <v>3</v>
      </c>
      <c r="C312">
        <v>18</v>
      </c>
      <c r="D312">
        <v>1102</v>
      </c>
      <c r="E312">
        <v>2</v>
      </c>
      <c r="F312">
        <v>200</v>
      </c>
      <c r="G312">
        <v>14</v>
      </c>
      <c r="H312">
        <v>1139</v>
      </c>
      <c r="I312">
        <v>1153</v>
      </c>
      <c r="J312">
        <v>831</v>
      </c>
      <c r="K312">
        <v>28</v>
      </c>
      <c r="L312">
        <v>151</v>
      </c>
      <c r="M312" t="str">
        <f t="shared" si="4"/>
        <v>18-1102-2-200</v>
      </c>
    </row>
    <row r="313" spans="1:13" x14ac:dyDescent="0.3">
      <c r="A313" s="5">
        <v>42416.799050925925</v>
      </c>
      <c r="B313">
        <v>3</v>
      </c>
      <c r="C313">
        <v>18</v>
      </c>
      <c r="D313">
        <v>1102</v>
      </c>
      <c r="E313">
        <v>2</v>
      </c>
      <c r="F313">
        <v>200</v>
      </c>
      <c r="G313">
        <v>14</v>
      </c>
      <c r="H313">
        <v>1073</v>
      </c>
      <c r="I313">
        <v>1087</v>
      </c>
      <c r="J313">
        <v>1012</v>
      </c>
      <c r="K313">
        <v>27</v>
      </c>
      <c r="L313">
        <v>151</v>
      </c>
      <c r="M313" t="str">
        <f t="shared" si="4"/>
        <v>18-1102-2-200</v>
      </c>
    </row>
    <row r="314" spans="1:13" x14ac:dyDescent="0.3">
      <c r="A314" s="5">
        <v>42416.799085648148</v>
      </c>
      <c r="B314">
        <v>3</v>
      </c>
      <c r="C314">
        <v>18</v>
      </c>
      <c r="D314">
        <v>1364</v>
      </c>
      <c r="E314">
        <v>2</v>
      </c>
      <c r="F314">
        <v>500</v>
      </c>
      <c r="G314">
        <v>14</v>
      </c>
      <c r="H314">
        <v>898</v>
      </c>
      <c r="I314">
        <v>912</v>
      </c>
      <c r="J314">
        <v>1062</v>
      </c>
      <c r="K314">
        <v>30</v>
      </c>
      <c r="L314">
        <v>170</v>
      </c>
      <c r="M314" t="str">
        <f t="shared" si="4"/>
        <v>18-1364-2-500</v>
      </c>
    </row>
    <row r="315" spans="1:13" x14ac:dyDescent="0.3">
      <c r="A315" s="5">
        <v>42416.799108796295</v>
      </c>
      <c r="B315">
        <v>3</v>
      </c>
      <c r="C315">
        <v>18</v>
      </c>
      <c r="D315">
        <v>1364</v>
      </c>
      <c r="E315">
        <v>2</v>
      </c>
      <c r="F315">
        <v>500</v>
      </c>
      <c r="G315">
        <v>14</v>
      </c>
      <c r="H315">
        <v>1682</v>
      </c>
      <c r="I315">
        <v>1696</v>
      </c>
      <c r="J315">
        <v>885</v>
      </c>
      <c r="K315">
        <v>30</v>
      </c>
      <c r="L315">
        <v>170</v>
      </c>
      <c r="M315" t="str">
        <f t="shared" si="4"/>
        <v>18-1364-2-500</v>
      </c>
    </row>
    <row r="316" spans="1:13" x14ac:dyDescent="0.3">
      <c r="A316" s="5">
        <v>42416.799143518518</v>
      </c>
      <c r="B316">
        <v>3</v>
      </c>
      <c r="C316">
        <v>18</v>
      </c>
      <c r="D316">
        <v>1364</v>
      </c>
      <c r="E316">
        <v>2</v>
      </c>
      <c r="F316">
        <v>500</v>
      </c>
      <c r="G316">
        <v>14</v>
      </c>
      <c r="H316">
        <v>1595</v>
      </c>
      <c r="I316">
        <v>1609</v>
      </c>
      <c r="J316">
        <v>855</v>
      </c>
      <c r="K316">
        <v>29</v>
      </c>
      <c r="L316">
        <v>170</v>
      </c>
      <c r="M316" t="str">
        <f t="shared" si="4"/>
        <v>18-1364-2-500</v>
      </c>
    </row>
    <row r="317" spans="1:13" x14ac:dyDescent="0.3">
      <c r="A317" s="5">
        <v>42416.799178240741</v>
      </c>
      <c r="B317">
        <v>3</v>
      </c>
      <c r="C317">
        <v>18</v>
      </c>
      <c r="D317">
        <v>249</v>
      </c>
      <c r="E317">
        <v>3</v>
      </c>
      <c r="F317">
        <v>25</v>
      </c>
      <c r="G317">
        <v>13</v>
      </c>
      <c r="H317">
        <v>1726</v>
      </c>
      <c r="I317">
        <v>1739</v>
      </c>
      <c r="J317">
        <v>1130</v>
      </c>
      <c r="K317">
        <v>35</v>
      </c>
      <c r="L317">
        <v>161</v>
      </c>
      <c r="M317" t="str">
        <f t="shared" si="4"/>
        <v>18-249-3-25</v>
      </c>
    </row>
    <row r="318" spans="1:13" x14ac:dyDescent="0.3">
      <c r="A318" s="5">
        <v>42416.799212962964</v>
      </c>
      <c r="B318">
        <v>3</v>
      </c>
      <c r="C318">
        <v>18</v>
      </c>
      <c r="D318">
        <v>249</v>
      </c>
      <c r="E318">
        <v>3</v>
      </c>
      <c r="F318">
        <v>25</v>
      </c>
      <c r="G318">
        <v>14</v>
      </c>
      <c r="H318">
        <v>1091</v>
      </c>
      <c r="I318">
        <v>1105</v>
      </c>
      <c r="J318">
        <v>1098</v>
      </c>
      <c r="K318">
        <v>32</v>
      </c>
      <c r="L318">
        <v>161</v>
      </c>
      <c r="M318" t="str">
        <f t="shared" si="4"/>
        <v>18-249-3-25</v>
      </c>
    </row>
    <row r="319" spans="1:13" x14ac:dyDescent="0.3">
      <c r="A319" s="5">
        <v>42416.799247685187</v>
      </c>
      <c r="B319">
        <v>3</v>
      </c>
      <c r="C319">
        <v>18</v>
      </c>
      <c r="D319">
        <v>249</v>
      </c>
      <c r="E319">
        <v>3</v>
      </c>
      <c r="F319">
        <v>25</v>
      </c>
      <c r="G319">
        <v>13</v>
      </c>
      <c r="H319">
        <v>1110</v>
      </c>
      <c r="I319">
        <v>1123</v>
      </c>
      <c r="J319">
        <v>1119</v>
      </c>
      <c r="K319">
        <v>31</v>
      </c>
      <c r="L319">
        <v>161</v>
      </c>
      <c r="M319" t="str">
        <f t="shared" si="4"/>
        <v>18-249-3-25</v>
      </c>
    </row>
    <row r="320" spans="1:13" x14ac:dyDescent="0.3">
      <c r="A320" s="5">
        <v>42416.79928240741</v>
      </c>
      <c r="B320">
        <v>3</v>
      </c>
      <c r="C320">
        <v>18</v>
      </c>
      <c r="D320">
        <v>1950</v>
      </c>
      <c r="E320">
        <v>3</v>
      </c>
      <c r="F320">
        <v>50</v>
      </c>
      <c r="G320">
        <v>14</v>
      </c>
      <c r="H320">
        <v>1895</v>
      </c>
      <c r="I320">
        <v>1909</v>
      </c>
      <c r="J320">
        <v>1526</v>
      </c>
      <c r="K320">
        <v>59</v>
      </c>
      <c r="L320">
        <v>568</v>
      </c>
      <c r="M320" t="str">
        <f t="shared" si="4"/>
        <v>18-1950-3-50</v>
      </c>
    </row>
    <row r="321" spans="1:13" x14ac:dyDescent="0.3">
      <c r="A321" s="5">
        <v>42416.799317129633</v>
      </c>
      <c r="B321">
        <v>3</v>
      </c>
      <c r="C321">
        <v>18</v>
      </c>
      <c r="D321">
        <v>1950</v>
      </c>
      <c r="E321">
        <v>3</v>
      </c>
      <c r="F321">
        <v>50</v>
      </c>
      <c r="G321">
        <v>14</v>
      </c>
      <c r="H321">
        <v>1422</v>
      </c>
      <c r="I321">
        <v>1436</v>
      </c>
      <c r="J321">
        <v>1601</v>
      </c>
      <c r="K321">
        <v>65</v>
      </c>
      <c r="L321">
        <v>568</v>
      </c>
      <c r="M321" t="str">
        <f t="shared" si="4"/>
        <v>18-1950-3-50</v>
      </c>
    </row>
    <row r="322" spans="1:13" x14ac:dyDescent="0.3">
      <c r="A322" s="5">
        <v>42416.799351851849</v>
      </c>
      <c r="B322">
        <v>3</v>
      </c>
      <c r="C322">
        <v>18</v>
      </c>
      <c r="D322">
        <v>1950</v>
      </c>
      <c r="E322">
        <v>3</v>
      </c>
      <c r="F322">
        <v>50</v>
      </c>
      <c r="G322">
        <v>14</v>
      </c>
      <c r="H322">
        <v>3682</v>
      </c>
      <c r="I322">
        <v>3696</v>
      </c>
      <c r="J322">
        <v>1595</v>
      </c>
      <c r="K322">
        <v>63</v>
      </c>
      <c r="L322">
        <v>568</v>
      </c>
      <c r="M322" t="str">
        <f t="shared" si="4"/>
        <v>18-1950-3-50</v>
      </c>
    </row>
    <row r="323" spans="1:13" x14ac:dyDescent="0.3">
      <c r="A323" s="5">
        <v>42416.799409722225</v>
      </c>
      <c r="B323">
        <v>3</v>
      </c>
      <c r="C323">
        <v>18</v>
      </c>
      <c r="D323">
        <v>6916</v>
      </c>
      <c r="E323">
        <v>3</v>
      </c>
      <c r="F323">
        <v>75</v>
      </c>
      <c r="G323">
        <v>14</v>
      </c>
      <c r="H323">
        <v>2362</v>
      </c>
      <c r="I323">
        <v>2376</v>
      </c>
      <c r="J323">
        <v>2205</v>
      </c>
      <c r="K323">
        <v>126</v>
      </c>
      <c r="L323">
        <v>1506</v>
      </c>
      <c r="M323" t="str">
        <f t="shared" ref="M323:M337" si="5">CONCATENATE(C323,"-",D323,"-",E323,"-",F323)</f>
        <v>18-6916-3-75</v>
      </c>
    </row>
    <row r="324" spans="1:13" x14ac:dyDescent="0.3">
      <c r="A324" s="5">
        <v>42416.799444444441</v>
      </c>
      <c r="B324">
        <v>3</v>
      </c>
      <c r="C324">
        <v>18</v>
      </c>
      <c r="D324">
        <v>6916</v>
      </c>
      <c r="E324">
        <v>3</v>
      </c>
      <c r="F324">
        <v>75</v>
      </c>
      <c r="G324">
        <v>14</v>
      </c>
      <c r="H324">
        <v>2367</v>
      </c>
      <c r="I324">
        <v>2381</v>
      </c>
      <c r="J324">
        <v>2233</v>
      </c>
      <c r="K324">
        <v>143</v>
      </c>
      <c r="L324">
        <v>1506</v>
      </c>
      <c r="M324" t="str">
        <f t="shared" si="5"/>
        <v>18-6916-3-75</v>
      </c>
    </row>
    <row r="325" spans="1:13" x14ac:dyDescent="0.3">
      <c r="A325" s="5">
        <v>42416.799490740741</v>
      </c>
      <c r="B325">
        <v>3</v>
      </c>
      <c r="C325">
        <v>18</v>
      </c>
      <c r="D325">
        <v>6916</v>
      </c>
      <c r="E325">
        <v>3</v>
      </c>
      <c r="F325">
        <v>75</v>
      </c>
      <c r="G325">
        <v>14</v>
      </c>
      <c r="H325">
        <v>2321</v>
      </c>
      <c r="I325">
        <v>2335</v>
      </c>
      <c r="J325">
        <v>2187</v>
      </c>
      <c r="K325">
        <v>140</v>
      </c>
      <c r="L325">
        <v>1506</v>
      </c>
      <c r="M325" t="str">
        <f t="shared" si="5"/>
        <v>18-6916-3-75</v>
      </c>
    </row>
    <row r="326" spans="1:13" x14ac:dyDescent="0.3">
      <c r="A326" s="5">
        <v>42416.799525462964</v>
      </c>
      <c r="B326">
        <v>3</v>
      </c>
      <c r="C326">
        <v>18</v>
      </c>
      <c r="D326">
        <v>13369</v>
      </c>
      <c r="E326">
        <v>3</v>
      </c>
      <c r="F326">
        <v>100</v>
      </c>
      <c r="G326">
        <v>14</v>
      </c>
      <c r="H326">
        <v>2724</v>
      </c>
      <c r="I326">
        <v>2738</v>
      </c>
      <c r="J326">
        <v>2909</v>
      </c>
      <c r="K326">
        <v>228</v>
      </c>
      <c r="L326">
        <v>2870</v>
      </c>
      <c r="M326" t="str">
        <f t="shared" si="5"/>
        <v>18-13369-3-100</v>
      </c>
    </row>
    <row r="327" spans="1:13" x14ac:dyDescent="0.3">
      <c r="A327" s="5">
        <v>42416.799571759257</v>
      </c>
      <c r="B327">
        <v>3</v>
      </c>
      <c r="C327">
        <v>18</v>
      </c>
      <c r="D327">
        <v>13369</v>
      </c>
      <c r="E327">
        <v>3</v>
      </c>
      <c r="F327">
        <v>100</v>
      </c>
      <c r="G327">
        <v>14</v>
      </c>
      <c r="H327">
        <v>2671</v>
      </c>
      <c r="I327">
        <v>2685</v>
      </c>
      <c r="J327">
        <v>2905</v>
      </c>
      <c r="K327">
        <v>261</v>
      </c>
      <c r="L327">
        <v>2870</v>
      </c>
      <c r="M327" t="str">
        <f t="shared" si="5"/>
        <v>18-13369-3-100</v>
      </c>
    </row>
    <row r="328" spans="1:13" x14ac:dyDescent="0.3">
      <c r="A328" s="5">
        <v>42416.799618055556</v>
      </c>
      <c r="B328">
        <v>3</v>
      </c>
      <c r="C328">
        <v>18</v>
      </c>
      <c r="D328">
        <v>13369</v>
      </c>
      <c r="E328">
        <v>3</v>
      </c>
      <c r="F328">
        <v>100</v>
      </c>
      <c r="G328">
        <v>14</v>
      </c>
      <c r="H328">
        <v>2703</v>
      </c>
      <c r="I328">
        <v>2717</v>
      </c>
      <c r="J328">
        <v>2919</v>
      </c>
      <c r="K328">
        <v>257</v>
      </c>
      <c r="L328">
        <v>2870</v>
      </c>
      <c r="M328" t="str">
        <f t="shared" si="5"/>
        <v>18-13369-3-100</v>
      </c>
    </row>
    <row r="329" spans="1:13" x14ac:dyDescent="0.3">
      <c r="A329" s="5">
        <v>42416.799664351849</v>
      </c>
      <c r="B329">
        <v>3</v>
      </c>
      <c r="C329">
        <v>18</v>
      </c>
      <c r="D329">
        <v>20845</v>
      </c>
      <c r="E329">
        <v>3</v>
      </c>
      <c r="F329">
        <v>150</v>
      </c>
      <c r="G329">
        <v>14</v>
      </c>
      <c r="H329">
        <v>2903</v>
      </c>
      <c r="I329">
        <v>2917</v>
      </c>
      <c r="J329">
        <v>3563</v>
      </c>
      <c r="K329">
        <v>332</v>
      </c>
      <c r="L329">
        <v>4350</v>
      </c>
      <c r="M329" t="str">
        <f t="shared" si="5"/>
        <v>18-20845-3-150</v>
      </c>
    </row>
    <row r="330" spans="1:13" x14ac:dyDescent="0.3">
      <c r="A330" s="5">
        <v>42416.799710648149</v>
      </c>
      <c r="B330">
        <v>3</v>
      </c>
      <c r="C330">
        <v>18</v>
      </c>
      <c r="D330">
        <v>20845</v>
      </c>
      <c r="E330">
        <v>3</v>
      </c>
      <c r="F330">
        <v>150</v>
      </c>
      <c r="G330">
        <v>14</v>
      </c>
      <c r="H330">
        <v>3793</v>
      </c>
      <c r="I330">
        <v>3807</v>
      </c>
      <c r="J330">
        <v>3587</v>
      </c>
      <c r="K330">
        <v>378</v>
      </c>
      <c r="L330">
        <v>4350</v>
      </c>
      <c r="M330" t="str">
        <f t="shared" si="5"/>
        <v>18-20845-3-150</v>
      </c>
    </row>
    <row r="331" spans="1:13" x14ac:dyDescent="0.3">
      <c r="A331" s="5">
        <v>42416.799768518518</v>
      </c>
      <c r="B331">
        <v>3</v>
      </c>
      <c r="C331">
        <v>18</v>
      </c>
      <c r="D331">
        <v>20845</v>
      </c>
      <c r="E331">
        <v>3</v>
      </c>
      <c r="F331">
        <v>150</v>
      </c>
      <c r="G331">
        <v>14</v>
      </c>
      <c r="H331">
        <v>3050</v>
      </c>
      <c r="I331">
        <v>3064</v>
      </c>
      <c r="J331">
        <v>3577</v>
      </c>
      <c r="K331">
        <v>386</v>
      </c>
      <c r="L331">
        <v>4350</v>
      </c>
      <c r="M331" t="str">
        <f t="shared" si="5"/>
        <v>18-20845-3-150</v>
      </c>
    </row>
    <row r="332" spans="1:13" x14ac:dyDescent="0.3">
      <c r="A332" s="5">
        <v>42416.799826388888</v>
      </c>
      <c r="B332">
        <v>3</v>
      </c>
      <c r="C332">
        <v>18</v>
      </c>
      <c r="D332">
        <v>34716</v>
      </c>
      <c r="E332">
        <v>3</v>
      </c>
      <c r="F332">
        <v>200</v>
      </c>
      <c r="G332">
        <v>14</v>
      </c>
      <c r="H332">
        <v>3291</v>
      </c>
      <c r="I332">
        <v>3305</v>
      </c>
      <c r="J332">
        <v>4844</v>
      </c>
      <c r="K332">
        <v>538</v>
      </c>
      <c r="L332">
        <v>6838</v>
      </c>
      <c r="M332" t="str">
        <f t="shared" si="5"/>
        <v>18-34716-3-200</v>
      </c>
    </row>
    <row r="333" spans="1:13" x14ac:dyDescent="0.3">
      <c r="A333" s="5">
        <v>42416.799872685187</v>
      </c>
      <c r="B333">
        <v>3</v>
      </c>
      <c r="C333">
        <v>18</v>
      </c>
      <c r="D333">
        <v>34716</v>
      </c>
      <c r="E333">
        <v>3</v>
      </c>
      <c r="F333">
        <v>200</v>
      </c>
      <c r="G333">
        <v>14</v>
      </c>
      <c r="H333">
        <v>3761</v>
      </c>
      <c r="I333">
        <v>3775</v>
      </c>
      <c r="J333">
        <v>4900</v>
      </c>
      <c r="K333">
        <v>590</v>
      </c>
      <c r="L333">
        <v>6838</v>
      </c>
      <c r="M333" t="str">
        <f t="shared" si="5"/>
        <v>18-34716-3-200</v>
      </c>
    </row>
    <row r="334" spans="1:13" x14ac:dyDescent="0.3">
      <c r="A334" s="5">
        <v>42416.799930555557</v>
      </c>
      <c r="B334">
        <v>3</v>
      </c>
      <c r="C334">
        <v>18</v>
      </c>
      <c r="D334">
        <v>34716</v>
      </c>
      <c r="E334">
        <v>3</v>
      </c>
      <c r="F334">
        <v>200</v>
      </c>
      <c r="G334">
        <v>14</v>
      </c>
      <c r="H334">
        <v>3751</v>
      </c>
      <c r="I334">
        <v>3765</v>
      </c>
      <c r="J334">
        <v>4807</v>
      </c>
      <c r="K334">
        <v>602</v>
      </c>
      <c r="L334">
        <v>6838</v>
      </c>
      <c r="M334" t="str">
        <f t="shared" si="5"/>
        <v>18-34716-3-200</v>
      </c>
    </row>
    <row r="335" spans="1:13" x14ac:dyDescent="0.3">
      <c r="A335" s="5">
        <v>42416.799988425926</v>
      </c>
      <c r="B335">
        <v>3</v>
      </c>
      <c r="C335">
        <v>18</v>
      </c>
      <c r="D335">
        <v>45745</v>
      </c>
      <c r="E335">
        <v>3</v>
      </c>
      <c r="F335">
        <v>500</v>
      </c>
      <c r="G335">
        <v>14</v>
      </c>
      <c r="H335">
        <v>4510</v>
      </c>
      <c r="I335">
        <v>4524</v>
      </c>
      <c r="J335">
        <v>6212</v>
      </c>
      <c r="K335">
        <v>787</v>
      </c>
      <c r="L335">
        <v>9698</v>
      </c>
      <c r="M335" t="str">
        <f t="shared" si="5"/>
        <v>18-45745-3-500</v>
      </c>
    </row>
    <row r="336" spans="1:13" x14ac:dyDescent="0.3">
      <c r="A336" s="5">
        <v>42416.800057870372</v>
      </c>
      <c r="B336">
        <v>3</v>
      </c>
      <c r="C336">
        <v>18</v>
      </c>
      <c r="D336">
        <v>45745</v>
      </c>
      <c r="E336">
        <v>3</v>
      </c>
      <c r="F336">
        <v>500</v>
      </c>
      <c r="G336">
        <v>13</v>
      </c>
      <c r="H336">
        <v>4421</v>
      </c>
      <c r="I336">
        <v>4434</v>
      </c>
      <c r="J336">
        <v>6152</v>
      </c>
      <c r="K336">
        <v>837</v>
      </c>
      <c r="L336">
        <v>9698</v>
      </c>
      <c r="M336" t="str">
        <f t="shared" si="5"/>
        <v>18-45745-3-500</v>
      </c>
    </row>
    <row r="337" spans="1:13" x14ac:dyDescent="0.3">
      <c r="A337" s="5">
        <v>42416.800127314818</v>
      </c>
      <c r="B337">
        <v>3</v>
      </c>
      <c r="C337">
        <v>18</v>
      </c>
      <c r="D337">
        <v>45745</v>
      </c>
      <c r="E337">
        <v>3</v>
      </c>
      <c r="F337">
        <v>500</v>
      </c>
      <c r="G337">
        <v>14</v>
      </c>
      <c r="H337">
        <v>4336</v>
      </c>
      <c r="I337">
        <v>4350</v>
      </c>
      <c r="J337">
        <v>6044</v>
      </c>
      <c r="K337">
        <v>860</v>
      </c>
      <c r="L337">
        <v>9698</v>
      </c>
      <c r="M337" t="str">
        <f t="shared" si="5"/>
        <v>18-45745-3-500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1"/>
  <sheetViews>
    <sheetView topLeftCell="D114" zoomScaleNormal="100" workbookViewId="0">
      <selection activeCell="L132" sqref="L132"/>
    </sheetView>
  </sheetViews>
  <sheetFormatPr defaultRowHeight="14.4" x14ac:dyDescent="0.3"/>
  <cols>
    <col min="1" max="1" width="16.109375" hidden="1" customWidth="1"/>
    <col min="2" max="2" width="8.109375" bestFit="1" customWidth="1"/>
    <col min="3" max="3" width="14.44140625" bestFit="1" customWidth="1"/>
    <col min="4" max="4" width="17.33203125" bestFit="1" customWidth="1"/>
    <col min="5" max="5" width="18.88671875" bestFit="1" customWidth="1"/>
    <col min="6" max="6" width="23.77734375" bestFit="1" customWidth="1"/>
    <col min="7" max="7" width="18.77734375" hidden="1" customWidth="1"/>
    <col min="8" max="8" width="20" bestFit="1" customWidth="1"/>
    <col min="9" max="9" width="16.5546875" hidden="1" customWidth="1"/>
    <col min="10" max="10" width="27.5546875" bestFit="1" customWidth="1"/>
    <col min="11" max="11" width="28.77734375" bestFit="1" customWidth="1"/>
    <col min="12" max="12" width="18.88671875" style="1" bestFit="1" customWidth="1"/>
    <col min="13" max="13" width="26.33203125" bestFit="1" customWidth="1"/>
    <col min="14" max="14" width="35" bestFit="1" customWidth="1"/>
    <col min="15" max="15" width="30.44140625" bestFit="1" customWidth="1"/>
    <col min="16" max="16" width="33.77734375" bestFit="1" customWidth="1"/>
  </cols>
  <sheetData>
    <row r="1" spans="1:17" x14ac:dyDescent="0.3">
      <c r="A1" t="s">
        <v>12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157</v>
      </c>
      <c r="H1" t="s">
        <v>164</v>
      </c>
      <c r="I1" t="s">
        <v>153</v>
      </c>
      <c r="J1" t="s">
        <v>156</v>
      </c>
      <c r="K1" t="s">
        <v>165</v>
      </c>
      <c r="L1" s="1" t="s">
        <v>158</v>
      </c>
      <c r="M1" t="s">
        <v>159</v>
      </c>
      <c r="N1" t="s">
        <v>160</v>
      </c>
      <c r="O1" t="s">
        <v>161</v>
      </c>
      <c r="P1" t="s">
        <v>162</v>
      </c>
      <c r="Q1" t="s">
        <v>163</v>
      </c>
    </row>
    <row r="2" spans="1:17" x14ac:dyDescent="0.3">
      <c r="A2" t="s">
        <v>13</v>
      </c>
      <c r="B2">
        <v>3</v>
      </c>
      <c r="C2">
        <f>AVERAGEIF(timing!$M:$M,$A2,timing!C:C)</f>
        <v>40</v>
      </c>
      <c r="D2">
        <f>AVERAGEIF(timing!$M:$M,$A2,timing!D:D)</f>
        <v>85</v>
      </c>
      <c r="E2">
        <f>AVERAGEIF(timing!$M:$M,$A2,timing!E:E)</f>
        <v>2</v>
      </c>
      <c r="F2">
        <f>AVERAGEIF(timing!$M:$M,$A2,timing!F:F)</f>
        <v>25</v>
      </c>
      <c r="G2" s="3">
        <f>AVERAGEIF(timing!$M:$M,$A2,timing!G:G)/1000</f>
        <v>0.17</v>
      </c>
      <c r="H2" s="3">
        <f>AVERAGEIF(timing!$M:$M,$A2,timing!H:H)/60000</f>
        <v>5.0644444444444443E-2</v>
      </c>
      <c r="I2" s="3">
        <f>AVERAGEIF(timing!$M:$M,$A2,timing!I:I)/1000</f>
        <v>3.2086666666666663</v>
      </c>
      <c r="J2" s="3">
        <f>AVERAGEIF(timing!$M:$M,$A2,timing!J:J)/1000</f>
        <v>2.4613333333333336</v>
      </c>
      <c r="K2" s="3">
        <f>AVERAGEIF(timing!$M:$M,$A2,timing!K:K)/60000</f>
        <v>0.10257222222222222</v>
      </c>
      <c r="L2" s="1">
        <f>AVERAGEIF(timing!$M:$M,$A2,timing!L:L)/1024</f>
        <v>2.0341796875</v>
      </c>
      <c r="M2" s="2">
        <f>H2/D2*60000</f>
        <v>35.749019607843131</v>
      </c>
      <c r="N2" s="2">
        <f>K2/D2*1000</f>
        <v>1.2067320261437908</v>
      </c>
      <c r="O2" s="2">
        <f>L2/D2*1024</f>
        <v>24.505882352941178</v>
      </c>
      <c r="P2" s="2">
        <f>J2/D2*1000</f>
        <v>28.956862745098043</v>
      </c>
      <c r="Q2" s="2">
        <f>H2/60</f>
        <v>8.4407407407407402E-4</v>
      </c>
    </row>
    <row r="3" spans="1:17" x14ac:dyDescent="0.3">
      <c r="A3" t="s">
        <v>14</v>
      </c>
      <c r="B3">
        <v>3</v>
      </c>
      <c r="C3">
        <f>AVERAGEIF(timing!$M:$M,$A3,timing!C:C)</f>
        <v>40</v>
      </c>
      <c r="D3">
        <f>AVERAGEIF(timing!$M:$M,$A3,timing!D:D)</f>
        <v>582</v>
      </c>
      <c r="E3">
        <f>AVERAGEIF(timing!$M:$M,$A3,timing!E:E)</f>
        <v>2</v>
      </c>
      <c r="F3">
        <f>AVERAGEIF(timing!$M:$M,$A3,timing!F:F)</f>
        <v>50</v>
      </c>
      <c r="G3" s="3">
        <f>AVERAGEIF(timing!$M:$M,$A3,timing!G:G)/1000</f>
        <v>0.17</v>
      </c>
      <c r="H3" s="3">
        <f>AVERAGEIF(timing!$M:$M,$A3,timing!H:H)/60000</f>
        <v>8.351666666666667E-2</v>
      </c>
      <c r="I3" s="3">
        <f>AVERAGEIF(timing!$M:$M,$A3,timing!I:I)/1000</f>
        <v>5.181</v>
      </c>
      <c r="J3" s="3">
        <f>AVERAGEIF(timing!$M:$M,$A3,timing!J:J)/1000</f>
        <v>3.2946666666666666</v>
      </c>
      <c r="K3" s="3">
        <f>AVERAGEIF(timing!$M:$M,$A3,timing!K:K)/60000</f>
        <v>0.52569444444444446</v>
      </c>
      <c r="L3" s="1">
        <f>AVERAGEIF(timing!$M:$M,$A3,timing!L:L)/1024</f>
        <v>3.3359375</v>
      </c>
      <c r="M3" s="2">
        <f t="shared" ref="M3:M66" si="0">H3/D3*60000</f>
        <v>8.6099656357388312</v>
      </c>
      <c r="N3" s="2">
        <f t="shared" ref="N3:N66" si="1">K3/D3*1000</f>
        <v>0.90325505918289428</v>
      </c>
      <c r="O3" s="2">
        <f t="shared" ref="O3:O66" si="2">L3/D3*1024</f>
        <v>5.869415807560137</v>
      </c>
      <c r="P3" s="2">
        <f t="shared" ref="P3:P66" si="3">J3/D3*1000</f>
        <v>5.6609392898052695</v>
      </c>
      <c r="Q3" s="2">
        <f t="shared" ref="Q3:Q66" si="4">H3/60</f>
        <v>1.3919444444444446E-3</v>
      </c>
    </row>
    <row r="4" spans="1:17" x14ac:dyDescent="0.3">
      <c r="A4" t="s">
        <v>15</v>
      </c>
      <c r="B4">
        <v>3</v>
      </c>
      <c r="C4">
        <f>AVERAGEIF(timing!$M:$M,$A4,timing!C:C)</f>
        <v>40</v>
      </c>
      <c r="D4">
        <f>AVERAGEIF(timing!$M:$M,$A4,timing!D:D)</f>
        <v>1173</v>
      </c>
      <c r="E4">
        <f>AVERAGEIF(timing!$M:$M,$A4,timing!E:E)</f>
        <v>2</v>
      </c>
      <c r="F4">
        <f>AVERAGEIF(timing!$M:$M,$A4,timing!F:F)</f>
        <v>75</v>
      </c>
      <c r="G4" s="3">
        <f>AVERAGEIF(timing!$M:$M,$A4,timing!G:G)/1000</f>
        <v>0.16966666666666666</v>
      </c>
      <c r="H4" s="3">
        <f>AVERAGEIF(timing!$M:$M,$A4,timing!H:H)/60000</f>
        <v>0.13610555555555556</v>
      </c>
      <c r="I4" s="3">
        <f>AVERAGEIF(timing!$M:$M,$A4,timing!I:I)/1000</f>
        <v>8.3360000000000003</v>
      </c>
      <c r="J4" s="3">
        <f>AVERAGEIF(timing!$M:$M,$A4,timing!J:J)/1000</f>
        <v>4.1116666666666672</v>
      </c>
      <c r="K4" s="3">
        <f>AVERAGEIF(timing!$M:$M,$A4,timing!K:K)/60000</f>
        <v>1.027911111111111</v>
      </c>
      <c r="L4" s="1">
        <f>AVERAGEIF(timing!$M:$M,$A4,timing!L:L)/1024</f>
        <v>4.8779296875</v>
      </c>
      <c r="M4" s="2">
        <f t="shared" si="0"/>
        <v>6.961921000284172</v>
      </c>
      <c r="N4" s="2">
        <f t="shared" si="1"/>
        <v>0.87630955763948082</v>
      </c>
      <c r="O4" s="2">
        <f t="shared" si="2"/>
        <v>4.2583120204603579</v>
      </c>
      <c r="P4" s="2">
        <f t="shared" si="3"/>
        <v>3.5052571753339024</v>
      </c>
      <c r="Q4" s="2">
        <f t="shared" si="4"/>
        <v>2.2684259259259259E-3</v>
      </c>
    </row>
    <row r="5" spans="1:17" x14ac:dyDescent="0.3">
      <c r="A5" t="s">
        <v>16</v>
      </c>
      <c r="B5">
        <v>3</v>
      </c>
      <c r="C5">
        <f>AVERAGEIF(timing!$M:$M,$A5,timing!C:C)</f>
        <v>40</v>
      </c>
      <c r="D5">
        <f>AVERAGEIF(timing!$M:$M,$A5,timing!D:D)</f>
        <v>1332</v>
      </c>
      <c r="E5">
        <f>AVERAGEIF(timing!$M:$M,$A5,timing!E:E)</f>
        <v>2</v>
      </c>
      <c r="F5">
        <f>AVERAGEIF(timing!$M:$M,$A5,timing!F:F)</f>
        <v>100</v>
      </c>
      <c r="G5" s="3">
        <f>AVERAGEIF(timing!$M:$M,$A5,timing!G:G)/1000</f>
        <v>0.17166666666666666</v>
      </c>
      <c r="H5" s="3">
        <f>AVERAGEIF(timing!$M:$M,$A5,timing!H:H)/60000</f>
        <v>0.13458333333333333</v>
      </c>
      <c r="I5" s="3">
        <f>AVERAGEIF(timing!$M:$M,$A5,timing!I:I)/1000</f>
        <v>8.2466666666666661</v>
      </c>
      <c r="J5" s="3">
        <f>AVERAGEIF(timing!$M:$M,$A5,timing!J:J)/1000</f>
        <v>3.9123333333333337</v>
      </c>
      <c r="K5" s="3">
        <f>AVERAGEIF(timing!$M:$M,$A5,timing!K:K)/60000</f>
        <v>1.1674444444444445</v>
      </c>
      <c r="L5" s="1">
        <f>AVERAGEIF(timing!$M:$M,$A5,timing!L:L)/1024</f>
        <v>5.2861328125</v>
      </c>
      <c r="M5" s="2">
        <f t="shared" si="0"/>
        <v>6.0623123123123124</v>
      </c>
      <c r="N5" s="2">
        <f t="shared" si="1"/>
        <v>0.87645979312645983</v>
      </c>
      <c r="O5" s="2">
        <f t="shared" si="2"/>
        <v>4.0638138138138142</v>
      </c>
      <c r="P5" s="2">
        <f t="shared" si="3"/>
        <v>2.9371871871871877</v>
      </c>
      <c r="Q5" s="2">
        <f t="shared" si="4"/>
        <v>2.2430555555555554E-3</v>
      </c>
    </row>
    <row r="6" spans="1:17" x14ac:dyDescent="0.3">
      <c r="A6" t="s">
        <v>17</v>
      </c>
      <c r="B6">
        <v>3</v>
      </c>
      <c r="C6">
        <f>AVERAGEIF(timing!$M:$M,$A6,timing!C:C)</f>
        <v>40</v>
      </c>
      <c r="D6">
        <f>AVERAGEIF(timing!$M:$M,$A6,timing!D:D)</f>
        <v>1700</v>
      </c>
      <c r="E6">
        <f>AVERAGEIF(timing!$M:$M,$A6,timing!E:E)</f>
        <v>2</v>
      </c>
      <c r="F6">
        <f>AVERAGEIF(timing!$M:$M,$A6,timing!F:F)</f>
        <v>150</v>
      </c>
      <c r="G6" s="3">
        <f>AVERAGEIF(timing!$M:$M,$A6,timing!G:G)/1000</f>
        <v>0.16966666666666666</v>
      </c>
      <c r="H6" s="3">
        <f>AVERAGEIF(timing!$M:$M,$A6,timing!H:H)/60000</f>
        <v>0.14919444444444444</v>
      </c>
      <c r="I6" s="3">
        <f>AVERAGEIF(timing!$M:$M,$A6,timing!I:I)/1000</f>
        <v>9.1213333333333342</v>
      </c>
      <c r="J6" s="3">
        <f>AVERAGEIF(timing!$M:$M,$A6,timing!J:J)/1000</f>
        <v>4.0963333333333329</v>
      </c>
      <c r="K6" s="3">
        <f>AVERAGEIF(timing!$M:$M,$A6,timing!K:K)/60000</f>
        <v>1.4879888888888888</v>
      </c>
      <c r="L6" s="1">
        <f>AVERAGEIF(timing!$M:$M,$A6,timing!L:L)/1024</f>
        <v>6.2587890625</v>
      </c>
      <c r="M6" s="2">
        <f t="shared" si="0"/>
        <v>5.2656862745098039</v>
      </c>
      <c r="N6" s="2">
        <f t="shared" si="1"/>
        <v>0.87528758169934628</v>
      </c>
      <c r="O6" s="2">
        <f t="shared" si="2"/>
        <v>3.77</v>
      </c>
      <c r="P6" s="2">
        <f t="shared" si="3"/>
        <v>2.4096078431372545</v>
      </c>
      <c r="Q6" s="2">
        <f t="shared" si="4"/>
        <v>2.4865740740740738E-3</v>
      </c>
    </row>
    <row r="7" spans="1:17" x14ac:dyDescent="0.3">
      <c r="A7" t="s">
        <v>18</v>
      </c>
      <c r="B7">
        <v>3</v>
      </c>
      <c r="C7">
        <f>AVERAGEIF(timing!$M:$M,$A7,timing!C:C)</f>
        <v>40</v>
      </c>
      <c r="D7">
        <f>AVERAGEIF(timing!$M:$M,$A7,timing!D:D)</f>
        <v>1828</v>
      </c>
      <c r="E7">
        <f>AVERAGEIF(timing!$M:$M,$A7,timing!E:E)</f>
        <v>2</v>
      </c>
      <c r="F7">
        <f>AVERAGEIF(timing!$M:$M,$A7,timing!F:F)</f>
        <v>200</v>
      </c>
      <c r="G7" s="3">
        <f>AVERAGEIF(timing!$M:$M,$A7,timing!G:G)/1000</f>
        <v>0.17</v>
      </c>
      <c r="H7" s="3">
        <f>AVERAGEIF(timing!$M:$M,$A7,timing!H:H)/60000</f>
        <v>0.1729</v>
      </c>
      <c r="I7" s="3">
        <f>AVERAGEIF(timing!$M:$M,$A7,timing!I:I)/1000</f>
        <v>10.544</v>
      </c>
      <c r="J7" s="3">
        <f>AVERAGEIF(timing!$M:$M,$A7,timing!J:J)/1000</f>
        <v>4.113666666666667</v>
      </c>
      <c r="K7" s="3">
        <f>AVERAGEIF(timing!$M:$M,$A7,timing!K:K)/60000</f>
        <v>1.5973111111111111</v>
      </c>
      <c r="L7" s="1">
        <f>AVERAGEIF(timing!$M:$M,$A7,timing!L:L)/1024</f>
        <v>6.591796875</v>
      </c>
      <c r="M7" s="2">
        <f t="shared" si="0"/>
        <v>5.675054704595186</v>
      </c>
      <c r="N7" s="2">
        <f t="shared" si="1"/>
        <v>0.87380257719426213</v>
      </c>
      <c r="O7" s="2">
        <f t="shared" si="2"/>
        <v>3.6925601750547048</v>
      </c>
      <c r="P7" s="2">
        <f t="shared" si="3"/>
        <v>2.2503646973012401</v>
      </c>
      <c r="Q7" s="2">
        <f t="shared" si="4"/>
        <v>2.8816666666666665E-3</v>
      </c>
    </row>
    <row r="8" spans="1:17" x14ac:dyDescent="0.3">
      <c r="A8" t="s">
        <v>19</v>
      </c>
      <c r="B8">
        <v>3</v>
      </c>
      <c r="C8">
        <f>AVERAGEIF(timing!$M:$M,$A8,timing!C:C)</f>
        <v>40</v>
      </c>
      <c r="D8">
        <f>AVERAGEIF(timing!$M:$M,$A8,timing!D:D)</f>
        <v>1828</v>
      </c>
      <c r="E8">
        <f>AVERAGEIF(timing!$M:$M,$A8,timing!E:E)</f>
        <v>2</v>
      </c>
      <c r="F8">
        <f>AVERAGEIF(timing!$M:$M,$A8,timing!F:F)</f>
        <v>500</v>
      </c>
      <c r="G8" s="3">
        <f>AVERAGEIF(timing!$M:$M,$A8,timing!G:G)/1000</f>
        <v>0.17100000000000001</v>
      </c>
      <c r="H8" s="3">
        <f>AVERAGEIF(timing!$M:$M,$A8,timing!H:H)/60000</f>
        <v>0.16197222222222224</v>
      </c>
      <c r="I8" s="3">
        <f>AVERAGEIF(timing!$M:$M,$A8,timing!I:I)/1000</f>
        <v>9.8893333333333331</v>
      </c>
      <c r="J8" s="3">
        <f>AVERAGEIF(timing!$M:$M,$A8,timing!J:J)/1000</f>
        <v>4.4080000000000004</v>
      </c>
      <c r="K8" s="3">
        <f>AVERAGEIF(timing!$M:$M,$A8,timing!K:K)/60000</f>
        <v>1.5976555555555554</v>
      </c>
      <c r="L8" s="1">
        <f>AVERAGEIF(timing!$M:$M,$A8,timing!L:L)/1024</f>
        <v>6.591796875</v>
      </c>
      <c r="M8" s="2">
        <f t="shared" si="0"/>
        <v>5.3163749088256758</v>
      </c>
      <c r="N8" s="2">
        <f t="shared" si="1"/>
        <v>0.87399100413323605</v>
      </c>
      <c r="O8" s="2">
        <f t="shared" si="2"/>
        <v>3.6925601750547048</v>
      </c>
      <c r="P8" s="2">
        <f t="shared" si="3"/>
        <v>2.4113785557986875</v>
      </c>
      <c r="Q8" s="2">
        <f t="shared" si="4"/>
        <v>2.6995370370370372E-3</v>
      </c>
    </row>
    <row r="9" spans="1:17" x14ac:dyDescent="0.3">
      <c r="A9" t="s">
        <v>20</v>
      </c>
      <c r="B9">
        <v>3</v>
      </c>
      <c r="C9">
        <f>AVERAGEIF(timing!$M:$M,$A9,timing!C:C)</f>
        <v>40</v>
      </c>
      <c r="D9">
        <f>AVERAGEIF(timing!$M:$M,$A9,timing!D:D)</f>
        <v>279</v>
      </c>
      <c r="E9">
        <f>AVERAGEIF(timing!$M:$M,$A9,timing!E:E)</f>
        <v>3</v>
      </c>
      <c r="F9">
        <f>AVERAGEIF(timing!$M:$M,$A9,timing!F:F)</f>
        <v>25</v>
      </c>
      <c r="G9" s="3">
        <f>AVERAGEIF(timing!$M:$M,$A9,timing!G:G)/1000</f>
        <v>0.17033333333333334</v>
      </c>
      <c r="H9" s="3">
        <f>AVERAGEIF(timing!$M:$M,$A9,timing!H:H)/60000</f>
        <v>6.9394444444444453E-2</v>
      </c>
      <c r="I9" s="3">
        <f>AVERAGEIF(timing!$M:$M,$A9,timing!I:I)/1000</f>
        <v>4.3339999999999996</v>
      </c>
      <c r="J9" s="3">
        <f>AVERAGEIF(timing!$M:$M,$A9,timing!J:J)/1000</f>
        <v>3.2320000000000002</v>
      </c>
      <c r="K9" s="3">
        <f>AVERAGEIF(timing!$M:$M,$A9,timing!K:K)/60000</f>
        <v>0.28276666666666667</v>
      </c>
      <c r="L9" s="1">
        <f>AVERAGEIF(timing!$M:$M,$A9,timing!L:L)/1024</f>
        <v>4.0556640625</v>
      </c>
      <c r="M9" s="2">
        <f t="shared" si="0"/>
        <v>14.923536439665474</v>
      </c>
      <c r="N9" s="2">
        <f t="shared" si="1"/>
        <v>1.0135005973715649</v>
      </c>
      <c r="O9" s="2">
        <f t="shared" si="2"/>
        <v>14.885304659498209</v>
      </c>
      <c r="P9" s="2">
        <f t="shared" si="3"/>
        <v>11.584229390681005</v>
      </c>
      <c r="Q9" s="2">
        <f t="shared" si="4"/>
        <v>1.1565740740740742E-3</v>
      </c>
    </row>
    <row r="10" spans="1:17" x14ac:dyDescent="0.3">
      <c r="A10" t="s">
        <v>21</v>
      </c>
      <c r="B10">
        <v>3</v>
      </c>
      <c r="C10">
        <f>AVERAGEIF(timing!$M:$M,$A10,timing!C:C)</f>
        <v>40</v>
      </c>
      <c r="D10">
        <f>AVERAGEIF(timing!$M:$M,$A10,timing!D:D)</f>
        <v>7395</v>
      </c>
      <c r="E10">
        <f>AVERAGEIF(timing!$M:$M,$A10,timing!E:E)</f>
        <v>3</v>
      </c>
      <c r="F10">
        <f>AVERAGEIF(timing!$M:$M,$A10,timing!F:F)</f>
        <v>50</v>
      </c>
      <c r="G10" s="3">
        <f>AVERAGEIF(timing!$M:$M,$A10,timing!G:G)/1000</f>
        <v>0.17333333333333334</v>
      </c>
      <c r="H10" s="3">
        <f>AVERAGEIF(timing!$M:$M,$A10,timing!H:H)/60000</f>
        <v>0.49378333333333335</v>
      </c>
      <c r="I10" s="3">
        <f>AVERAGEIF(timing!$M:$M,$A10,timing!I:I)/1000</f>
        <v>29.800333333333331</v>
      </c>
      <c r="J10" s="3">
        <f>AVERAGEIF(timing!$M:$M,$A10,timing!J:J)/1000</f>
        <v>8.1903333333333332</v>
      </c>
      <c r="K10" s="3">
        <f>AVERAGEIF(timing!$M:$M,$A10,timing!K:K)/60000</f>
        <v>6.5413611111111116</v>
      </c>
      <c r="L10" s="1">
        <f>AVERAGEIF(timing!$M:$M,$A10,timing!L:L)/1024</f>
        <v>41.7138671875</v>
      </c>
      <c r="M10" s="2">
        <f t="shared" si="0"/>
        <v>4.0063556457065586</v>
      </c>
      <c r="N10" s="2">
        <f t="shared" si="1"/>
        <v>0.88456539704004211</v>
      </c>
      <c r="O10" s="2">
        <f t="shared" si="2"/>
        <v>5.776200135226504</v>
      </c>
      <c r="P10" s="2">
        <f t="shared" si="3"/>
        <v>1.1075501464953796</v>
      </c>
      <c r="Q10" s="2">
        <f t="shared" si="4"/>
        <v>8.2297222222222233E-3</v>
      </c>
    </row>
    <row r="11" spans="1:17" x14ac:dyDescent="0.3">
      <c r="A11" t="s">
        <v>22</v>
      </c>
      <c r="B11">
        <v>3</v>
      </c>
      <c r="C11">
        <f>AVERAGEIF(timing!$M:$M,$A11,timing!C:C)</f>
        <v>40</v>
      </c>
      <c r="D11">
        <f>AVERAGEIF(timing!$M:$M,$A11,timing!D:D)</f>
        <v>22668</v>
      </c>
      <c r="E11">
        <f>AVERAGEIF(timing!$M:$M,$A11,timing!E:E)</f>
        <v>3</v>
      </c>
      <c r="F11">
        <f>AVERAGEIF(timing!$M:$M,$A11,timing!F:F)</f>
        <v>75</v>
      </c>
      <c r="G11" s="3">
        <f>AVERAGEIF(timing!$M:$M,$A11,timing!G:G)/1000</f>
        <v>0.17033333333333334</v>
      </c>
      <c r="H11" s="3">
        <f>AVERAGEIF(timing!$M:$M,$A11,timing!H:H)/60000</f>
        <v>1.5016777777777779</v>
      </c>
      <c r="I11" s="3">
        <f>AVERAGEIF(timing!$M:$M,$A11,timing!I:I)/1000</f>
        <v>90.271000000000001</v>
      </c>
      <c r="J11" s="3">
        <f>AVERAGEIF(timing!$M:$M,$A11,timing!J:J)/1000</f>
        <v>17.640999999999998</v>
      </c>
      <c r="K11" s="3">
        <f>AVERAGEIF(timing!$M:$M,$A11,timing!K:K)/60000</f>
        <v>20.658777777777779</v>
      </c>
      <c r="L11" s="1">
        <f>AVERAGEIF(timing!$M:$M,$A11,timing!L:L)/1024</f>
        <v>121.5634765625</v>
      </c>
      <c r="M11" s="2">
        <f t="shared" si="0"/>
        <v>3.9747956002588087</v>
      </c>
      <c r="N11" s="2">
        <f t="shared" si="1"/>
        <v>0.91136305707507403</v>
      </c>
      <c r="O11" s="2">
        <f t="shared" si="2"/>
        <v>5.4914857949532383</v>
      </c>
      <c r="P11" s="2">
        <f t="shared" si="3"/>
        <v>0.77823363331568729</v>
      </c>
      <c r="Q11" s="2">
        <f t="shared" si="4"/>
        <v>2.5027962962962964E-2</v>
      </c>
    </row>
    <row r="12" spans="1:17" x14ac:dyDescent="0.3">
      <c r="A12" t="s">
        <v>23</v>
      </c>
      <c r="B12">
        <v>3</v>
      </c>
      <c r="C12">
        <f>AVERAGEIF(timing!$M:$M,$A12,timing!C:C)</f>
        <v>40</v>
      </c>
      <c r="D12">
        <f>AVERAGEIF(timing!$M:$M,$A12,timing!D:D)</f>
        <v>32817</v>
      </c>
      <c r="E12">
        <f>AVERAGEIF(timing!$M:$M,$A12,timing!E:E)</f>
        <v>3</v>
      </c>
      <c r="F12">
        <f>AVERAGEIF(timing!$M:$M,$A12,timing!F:F)</f>
        <v>100</v>
      </c>
      <c r="G12" s="3">
        <f>AVERAGEIF(timing!$M:$M,$A12,timing!G:G)/1000</f>
        <v>0.17100000000000001</v>
      </c>
      <c r="H12" s="3">
        <f>AVERAGEIF(timing!$M:$M,$A12,timing!H:H)/60000</f>
        <v>2.0876888888888887</v>
      </c>
      <c r="I12" s="3">
        <f>AVERAGEIF(timing!$M:$M,$A12,timing!I:I)/1000</f>
        <v>125.43233333333333</v>
      </c>
      <c r="J12" s="3">
        <f>AVERAGEIF(timing!$M:$M,$A12,timing!J:J)/1000</f>
        <v>22.675999999999998</v>
      </c>
      <c r="K12" s="3">
        <f>AVERAGEIF(timing!$M:$M,$A12,timing!K:K)/60000</f>
        <v>30.083816666666667</v>
      </c>
      <c r="L12" s="1">
        <f>AVERAGEIF(timing!$M:$M,$A12,timing!L:L)/1024</f>
        <v>154.8408203125</v>
      </c>
      <c r="M12" s="2">
        <f t="shared" si="0"/>
        <v>3.8169647845120922</v>
      </c>
      <c r="N12" s="2">
        <f t="shared" si="1"/>
        <v>0.91671440615128341</v>
      </c>
      <c r="O12" s="2">
        <f t="shared" si="2"/>
        <v>4.8315507206630706</v>
      </c>
      <c r="P12" s="2">
        <f t="shared" si="3"/>
        <v>0.6909833318097327</v>
      </c>
      <c r="Q12" s="2">
        <f t="shared" si="4"/>
        <v>3.4794814814814813E-2</v>
      </c>
    </row>
    <row r="13" spans="1:17" x14ac:dyDescent="0.3">
      <c r="A13" t="s">
        <v>24</v>
      </c>
      <c r="B13">
        <v>3</v>
      </c>
      <c r="C13">
        <f>AVERAGEIF(timing!$M:$M,$A13,timing!C:C)</f>
        <v>40</v>
      </c>
      <c r="D13">
        <f>AVERAGEIF(timing!$M:$M,$A13,timing!D:D)</f>
        <v>49446</v>
      </c>
      <c r="E13">
        <f>AVERAGEIF(timing!$M:$M,$A13,timing!E:E)</f>
        <v>3</v>
      </c>
      <c r="F13">
        <f>AVERAGEIF(timing!$M:$M,$A13,timing!F:F)</f>
        <v>150</v>
      </c>
      <c r="G13" s="3">
        <f>AVERAGEIF(timing!$M:$M,$A13,timing!G:G)/1000</f>
        <v>0.16933333333333334</v>
      </c>
      <c r="H13" s="3">
        <f>AVERAGEIF(timing!$M:$M,$A13,timing!H:H)/60000</f>
        <v>3.2428222222222223</v>
      </c>
      <c r="I13" s="3">
        <f>AVERAGEIF(timing!$M:$M,$A13,timing!I:I)/1000</f>
        <v>194.73866666666666</v>
      </c>
      <c r="J13" s="3">
        <f>AVERAGEIF(timing!$M:$M,$A13,timing!J:J)/1000</f>
        <v>32.059666666666665</v>
      </c>
      <c r="K13" s="3">
        <f>AVERAGEIF(timing!$M:$M,$A13,timing!K:K)/60000</f>
        <v>46.459772222222227</v>
      </c>
      <c r="L13" s="1">
        <f>AVERAGEIF(timing!$M:$M,$A13,timing!L:L)/1024</f>
        <v>221.9140625</v>
      </c>
      <c r="M13" s="2">
        <f t="shared" si="0"/>
        <v>3.9349863150372797</v>
      </c>
      <c r="N13" s="2">
        <f t="shared" si="1"/>
        <v>0.93960628204955354</v>
      </c>
      <c r="O13" s="2">
        <f t="shared" si="2"/>
        <v>4.5957205840715121</v>
      </c>
      <c r="P13" s="2">
        <f t="shared" si="3"/>
        <v>0.64837735442031041</v>
      </c>
      <c r="Q13" s="2">
        <f t="shared" si="4"/>
        <v>5.4047037037037039E-2</v>
      </c>
    </row>
    <row r="14" spans="1:17" x14ac:dyDescent="0.3">
      <c r="A14" t="s">
        <v>25</v>
      </c>
      <c r="B14">
        <v>3</v>
      </c>
      <c r="C14">
        <f>AVERAGEIF(timing!$M:$M,$A14,timing!C:C)</f>
        <v>40</v>
      </c>
      <c r="D14">
        <f>AVERAGEIF(timing!$M:$M,$A14,timing!D:D)</f>
        <v>58478</v>
      </c>
      <c r="E14">
        <f>AVERAGEIF(timing!$M:$M,$A14,timing!E:E)</f>
        <v>3</v>
      </c>
      <c r="F14">
        <f>AVERAGEIF(timing!$M:$M,$A14,timing!F:F)</f>
        <v>200</v>
      </c>
      <c r="G14" s="3">
        <f>AVERAGEIF(timing!$M:$M,$A14,timing!G:G)/1000</f>
        <v>0.17066666666666666</v>
      </c>
      <c r="H14" s="3">
        <f>AVERAGEIF(timing!$M:$M,$A14,timing!H:H)/60000</f>
        <v>3.7081</v>
      </c>
      <c r="I14" s="3">
        <f>AVERAGEIF(timing!$M:$M,$A14,timing!I:I)/1000</f>
        <v>222.65666666666667</v>
      </c>
      <c r="J14" s="3">
        <f>AVERAGEIF(timing!$M:$M,$A14,timing!J:J)/1000</f>
        <v>36.582333333333338</v>
      </c>
      <c r="K14" s="3">
        <f>AVERAGEIF(timing!$M:$M,$A14,timing!K:K)/60000</f>
        <v>54.895583333333335</v>
      </c>
      <c r="L14" s="1">
        <f>AVERAGEIF(timing!$M:$M,$A14,timing!L:L)/1024</f>
        <v>252.23046875</v>
      </c>
      <c r="M14" s="2">
        <f t="shared" si="0"/>
        <v>3.8046102807893565</v>
      </c>
      <c r="N14" s="2">
        <f t="shared" si="1"/>
        <v>0.9387390699636331</v>
      </c>
      <c r="O14" s="2">
        <f t="shared" si="2"/>
        <v>4.4167721194295293</v>
      </c>
      <c r="P14" s="2">
        <f t="shared" si="3"/>
        <v>0.62557429004639931</v>
      </c>
      <c r="Q14" s="2">
        <f t="shared" si="4"/>
        <v>6.1801666666666664E-2</v>
      </c>
    </row>
    <row r="15" spans="1:17" x14ac:dyDescent="0.3">
      <c r="A15" t="s">
        <v>26</v>
      </c>
      <c r="B15">
        <v>3</v>
      </c>
      <c r="C15">
        <f>AVERAGEIF(timing!$M:$M,$A15,timing!C:C)</f>
        <v>40</v>
      </c>
      <c r="D15">
        <f>AVERAGEIF(timing!$M:$M,$A15,timing!D:D)</f>
        <v>63307</v>
      </c>
      <c r="E15">
        <f>AVERAGEIF(timing!$M:$M,$A15,timing!E:E)</f>
        <v>3</v>
      </c>
      <c r="F15">
        <f>AVERAGEIF(timing!$M:$M,$A15,timing!F:F)</f>
        <v>500</v>
      </c>
      <c r="G15" s="3">
        <f>AVERAGEIF(timing!$M:$M,$A15,timing!G:G)/1000</f>
        <v>0.16866666666666666</v>
      </c>
      <c r="H15" s="3">
        <f>AVERAGEIF(timing!$M:$M,$A15,timing!H:H)/60000</f>
        <v>3.9780611111111108</v>
      </c>
      <c r="I15" s="3">
        <f>AVERAGEIF(timing!$M:$M,$A15,timing!I:I)/1000</f>
        <v>238.85233333333335</v>
      </c>
      <c r="J15" s="3">
        <f>AVERAGEIF(timing!$M:$M,$A15,timing!J:J)/1000</f>
        <v>38.917000000000002</v>
      </c>
      <c r="K15" s="3">
        <f>AVERAGEIF(timing!$M:$M,$A15,timing!K:K)/60000</f>
        <v>58.968577777777774</v>
      </c>
      <c r="L15" s="1">
        <f>AVERAGEIF(timing!$M:$M,$A15,timing!L:L)/1024</f>
        <v>265.11328125</v>
      </c>
      <c r="M15" s="2">
        <f t="shared" si="0"/>
        <v>3.7702571069023429</v>
      </c>
      <c r="N15" s="2">
        <f t="shared" si="1"/>
        <v>0.93147010248120699</v>
      </c>
      <c r="O15" s="2">
        <f t="shared" si="2"/>
        <v>4.2882461655109232</v>
      </c>
      <c r="P15" s="2">
        <f t="shared" si="3"/>
        <v>0.61473454752239098</v>
      </c>
      <c r="Q15" s="2">
        <f t="shared" si="4"/>
        <v>6.6301018518518509E-2</v>
      </c>
    </row>
    <row r="16" spans="1:17" x14ac:dyDescent="0.3">
      <c r="A16" t="s">
        <v>27</v>
      </c>
      <c r="B16">
        <v>3</v>
      </c>
      <c r="C16">
        <f>AVERAGEIF(timing!$M:$M,$A16,timing!C:C)</f>
        <v>85</v>
      </c>
      <c r="D16">
        <f>AVERAGEIF(timing!$M:$M,$A16,timing!D:D)</f>
        <v>225</v>
      </c>
      <c r="E16">
        <f>AVERAGEIF(timing!$M:$M,$A16,timing!E:E)</f>
        <v>2</v>
      </c>
      <c r="F16">
        <f>AVERAGEIF(timing!$M:$M,$A16,timing!F:F)</f>
        <v>25</v>
      </c>
      <c r="G16" s="3">
        <f>AVERAGEIF(timing!$M:$M,$A16,timing!G:G)/1000</f>
        <v>0.17</v>
      </c>
      <c r="H16" s="3">
        <f>AVERAGEIF(timing!$M:$M,$A16,timing!H:H)/60000</f>
        <v>6.5677777777777779E-2</v>
      </c>
      <c r="I16" s="3">
        <f>AVERAGEIF(timing!$M:$M,$A16,timing!I:I)/1000</f>
        <v>4.1106666666666669</v>
      </c>
      <c r="J16" s="3">
        <f>AVERAGEIF(timing!$M:$M,$A16,timing!J:J)/1000</f>
        <v>3.3923333333333336</v>
      </c>
      <c r="K16" s="3">
        <f>AVERAGEIF(timing!$M:$M,$A16,timing!K:K)/60000</f>
        <v>0.26848333333333335</v>
      </c>
      <c r="L16" s="1">
        <f>AVERAGEIF(timing!$M:$M,$A16,timing!L:L)/1024</f>
        <v>6.8037109375</v>
      </c>
      <c r="M16" s="2">
        <f t="shared" si="0"/>
        <v>17.514074074074074</v>
      </c>
      <c r="N16" s="2">
        <f t="shared" si="1"/>
        <v>1.1932592592592595</v>
      </c>
      <c r="O16" s="2">
        <f t="shared" si="2"/>
        <v>30.964444444444446</v>
      </c>
      <c r="P16" s="2">
        <f t="shared" si="3"/>
        <v>15.077037037037037</v>
      </c>
      <c r="Q16" s="2">
        <f t="shared" si="4"/>
        <v>1.0946296296296296E-3</v>
      </c>
    </row>
    <row r="17" spans="1:17" x14ac:dyDescent="0.3">
      <c r="A17" t="s">
        <v>28</v>
      </c>
      <c r="B17">
        <v>3</v>
      </c>
      <c r="C17">
        <f>AVERAGEIF(timing!$M:$M,$A17,timing!C:C)</f>
        <v>85</v>
      </c>
      <c r="D17">
        <f>AVERAGEIF(timing!$M:$M,$A17,timing!D:D)</f>
        <v>937</v>
      </c>
      <c r="E17">
        <f>AVERAGEIF(timing!$M:$M,$A17,timing!E:E)</f>
        <v>2</v>
      </c>
      <c r="F17">
        <f>AVERAGEIF(timing!$M:$M,$A17,timing!F:F)</f>
        <v>50</v>
      </c>
      <c r="G17" s="3">
        <f>AVERAGEIF(timing!$M:$M,$A17,timing!G:G)/1000</f>
        <v>0.17066666666666666</v>
      </c>
      <c r="H17" s="3">
        <f>AVERAGEIF(timing!$M:$M,$A17,timing!H:H)/60000</f>
        <v>0.11428333333333333</v>
      </c>
      <c r="I17" s="3">
        <f>AVERAGEIF(timing!$M:$M,$A17,timing!I:I)/1000</f>
        <v>7.0276666666666667</v>
      </c>
      <c r="J17" s="3">
        <f>AVERAGEIF(timing!$M:$M,$A17,timing!J:J)/1000</f>
        <v>4.1053333333333333</v>
      </c>
      <c r="K17" s="3">
        <f>AVERAGEIF(timing!$M:$M,$A17,timing!K:K)/60000</f>
        <v>0.88299444444444442</v>
      </c>
      <c r="L17" s="1">
        <f>AVERAGEIF(timing!$M:$M,$A17,timing!L:L)/1024</f>
        <v>8.69921875</v>
      </c>
      <c r="M17" s="2">
        <f t="shared" si="0"/>
        <v>7.3180362860192103</v>
      </c>
      <c r="N17" s="2">
        <f t="shared" si="1"/>
        <v>0.942363334519151</v>
      </c>
      <c r="O17" s="2">
        <f t="shared" si="2"/>
        <v>9.506937033084311</v>
      </c>
      <c r="P17" s="2">
        <f t="shared" si="3"/>
        <v>4.3813589469939522</v>
      </c>
      <c r="Q17" s="2">
        <f t="shared" si="4"/>
        <v>1.9047222222222221E-3</v>
      </c>
    </row>
    <row r="18" spans="1:17" x14ac:dyDescent="0.3">
      <c r="A18" t="s">
        <v>29</v>
      </c>
      <c r="B18">
        <v>3</v>
      </c>
      <c r="C18">
        <f>AVERAGEIF(timing!$M:$M,$A18,timing!C:C)</f>
        <v>85</v>
      </c>
      <c r="D18">
        <f>AVERAGEIF(timing!$M:$M,$A18,timing!D:D)</f>
        <v>1646</v>
      </c>
      <c r="E18">
        <f>AVERAGEIF(timing!$M:$M,$A18,timing!E:E)</f>
        <v>2</v>
      </c>
      <c r="F18">
        <f>AVERAGEIF(timing!$M:$M,$A18,timing!F:F)</f>
        <v>75</v>
      </c>
      <c r="G18" s="3">
        <f>AVERAGEIF(timing!$M:$M,$A18,timing!G:G)/1000</f>
        <v>0.16933333333333334</v>
      </c>
      <c r="H18" s="3">
        <f>AVERAGEIF(timing!$M:$M,$A18,timing!H:H)/60000</f>
        <v>0.14891111111111111</v>
      </c>
      <c r="I18" s="3">
        <f>AVERAGEIF(timing!$M:$M,$A18,timing!I:I)/1000</f>
        <v>9.1039999999999992</v>
      </c>
      <c r="J18" s="3">
        <f>AVERAGEIF(timing!$M:$M,$A18,timing!J:J)/1000</f>
        <v>4.5056666666666674</v>
      </c>
      <c r="K18" s="3">
        <f>AVERAGEIF(timing!$M:$M,$A18,timing!K:K)/60000</f>
        <v>1.5312444444444446</v>
      </c>
      <c r="L18" s="1">
        <f>AVERAGEIF(timing!$M:$M,$A18,timing!L:L)/1024</f>
        <v>10.62109375</v>
      </c>
      <c r="M18" s="2">
        <f t="shared" si="0"/>
        <v>5.4281085459700282</v>
      </c>
      <c r="N18" s="2">
        <f t="shared" si="1"/>
        <v>0.9302821655191037</v>
      </c>
      <c r="O18" s="2">
        <f t="shared" si="2"/>
        <v>6.6075334143377882</v>
      </c>
      <c r="P18" s="2">
        <f t="shared" si="3"/>
        <v>2.7373430538679631</v>
      </c>
      <c r="Q18" s="2">
        <f t="shared" si="4"/>
        <v>2.4818518518518518E-3</v>
      </c>
    </row>
    <row r="19" spans="1:17" x14ac:dyDescent="0.3">
      <c r="A19" t="s">
        <v>30</v>
      </c>
      <c r="B19">
        <v>3</v>
      </c>
      <c r="C19">
        <f>AVERAGEIF(timing!$M:$M,$A19,timing!C:C)</f>
        <v>85</v>
      </c>
      <c r="D19">
        <f>AVERAGEIF(timing!$M:$M,$A19,timing!D:D)</f>
        <v>2191</v>
      </c>
      <c r="E19">
        <f>AVERAGEIF(timing!$M:$M,$A19,timing!E:E)</f>
        <v>2</v>
      </c>
      <c r="F19">
        <f>AVERAGEIF(timing!$M:$M,$A19,timing!F:F)</f>
        <v>100</v>
      </c>
      <c r="G19" s="3">
        <f>AVERAGEIF(timing!$M:$M,$A19,timing!G:G)/1000</f>
        <v>0.17033333333333334</v>
      </c>
      <c r="H19" s="3">
        <f>AVERAGEIF(timing!$M:$M,$A19,timing!H:H)/60000</f>
        <v>0.189</v>
      </c>
      <c r="I19" s="3">
        <f>AVERAGEIF(timing!$M:$M,$A19,timing!I:I)/1000</f>
        <v>11.510333333333334</v>
      </c>
      <c r="J19" s="3">
        <f>AVERAGEIF(timing!$M:$M,$A19,timing!J:J)/1000</f>
        <v>4.8326666666666673</v>
      </c>
      <c r="K19" s="3">
        <f>AVERAGEIF(timing!$M:$M,$A19,timing!K:K)/60000</f>
        <v>2.0267777777777778</v>
      </c>
      <c r="L19" s="1">
        <f>AVERAGEIF(timing!$M:$M,$A19,timing!L:L)/1024</f>
        <v>12.09375</v>
      </c>
      <c r="M19" s="2">
        <f t="shared" si="0"/>
        <v>5.1757188498402549</v>
      </c>
      <c r="N19" s="2">
        <f t="shared" si="1"/>
        <v>0.92504690907246812</v>
      </c>
      <c r="O19" s="2">
        <f t="shared" si="2"/>
        <v>5.6522136010953901</v>
      </c>
      <c r="P19" s="2">
        <f t="shared" si="3"/>
        <v>2.2056899437091131</v>
      </c>
      <c r="Q19" s="2">
        <f t="shared" si="4"/>
        <v>3.15E-3</v>
      </c>
    </row>
    <row r="20" spans="1:17" x14ac:dyDescent="0.3">
      <c r="A20" t="s">
        <v>31</v>
      </c>
      <c r="B20">
        <v>3</v>
      </c>
      <c r="C20">
        <f>AVERAGEIF(timing!$M:$M,$A20,timing!C:C)</f>
        <v>85</v>
      </c>
      <c r="D20">
        <f>AVERAGEIF(timing!$M:$M,$A20,timing!D:D)</f>
        <v>2889</v>
      </c>
      <c r="E20">
        <f>AVERAGEIF(timing!$M:$M,$A20,timing!E:E)</f>
        <v>2</v>
      </c>
      <c r="F20">
        <f>AVERAGEIF(timing!$M:$M,$A20,timing!F:F)</f>
        <v>150</v>
      </c>
      <c r="G20" s="3">
        <f>AVERAGEIF(timing!$M:$M,$A20,timing!G:G)/1000</f>
        <v>0.16933333333333334</v>
      </c>
      <c r="H20" s="3">
        <f>AVERAGEIF(timing!$M:$M,$A20,timing!H:H)/60000</f>
        <v>0.2371388888888889</v>
      </c>
      <c r="I20" s="3">
        <f>AVERAGEIF(timing!$M:$M,$A20,timing!I:I)/1000</f>
        <v>14.397666666666666</v>
      </c>
      <c r="J20" s="3">
        <f>AVERAGEIF(timing!$M:$M,$A20,timing!J:J)/1000</f>
        <v>5.1676666666666673</v>
      </c>
      <c r="K20" s="3">
        <f>AVERAGEIF(timing!$M:$M,$A20,timing!K:K)/60000</f>
        <v>2.6844055555555557</v>
      </c>
      <c r="L20" s="1">
        <f>AVERAGEIF(timing!$M:$M,$A20,timing!L:L)/1024</f>
        <v>14.0126953125</v>
      </c>
      <c r="M20" s="2">
        <f t="shared" si="0"/>
        <v>4.9250028845044422</v>
      </c>
      <c r="N20" s="2">
        <f t="shared" si="1"/>
        <v>0.92918156993961776</v>
      </c>
      <c r="O20" s="2">
        <f t="shared" si="2"/>
        <v>4.9667705088265839</v>
      </c>
      <c r="P20" s="2">
        <f t="shared" si="3"/>
        <v>1.7887388946578979</v>
      </c>
      <c r="Q20" s="2">
        <f t="shared" si="4"/>
        <v>3.9523148148148148E-3</v>
      </c>
    </row>
    <row r="21" spans="1:17" x14ac:dyDescent="0.3">
      <c r="A21" t="s">
        <v>32</v>
      </c>
      <c r="B21">
        <v>3</v>
      </c>
      <c r="C21">
        <f>AVERAGEIF(timing!$M:$M,$A21,timing!C:C)</f>
        <v>85</v>
      </c>
      <c r="D21">
        <f>AVERAGEIF(timing!$M:$M,$A21,timing!D:D)</f>
        <v>3326</v>
      </c>
      <c r="E21">
        <f>AVERAGEIF(timing!$M:$M,$A21,timing!E:E)</f>
        <v>2</v>
      </c>
      <c r="F21">
        <f>AVERAGEIF(timing!$M:$M,$A21,timing!F:F)</f>
        <v>200</v>
      </c>
      <c r="G21" s="3">
        <f>AVERAGEIF(timing!$M:$M,$A21,timing!G:G)/1000</f>
        <v>0.17033333333333334</v>
      </c>
      <c r="H21" s="3">
        <f>AVERAGEIF(timing!$M:$M,$A21,timing!H:H)/60000</f>
        <v>0.25078333333333336</v>
      </c>
      <c r="I21" s="3">
        <f>AVERAGEIF(timing!$M:$M,$A21,timing!I:I)/1000</f>
        <v>15.217333333333334</v>
      </c>
      <c r="J21" s="3">
        <f>AVERAGEIF(timing!$M:$M,$A21,timing!J:J)/1000</f>
        <v>5.3739999999999997</v>
      </c>
      <c r="K21" s="3">
        <f>AVERAGEIF(timing!$M:$M,$A21,timing!K:K)/60000</f>
        <v>3.0800222222222224</v>
      </c>
      <c r="L21" s="1">
        <f>AVERAGEIF(timing!$M:$M,$A21,timing!L:L)/1024</f>
        <v>15.19140625</v>
      </c>
      <c r="M21" s="2">
        <f t="shared" si="0"/>
        <v>4.5240529164161156</v>
      </c>
      <c r="N21" s="2">
        <f t="shared" si="1"/>
        <v>0.92604396338611616</v>
      </c>
      <c r="O21" s="2">
        <f t="shared" si="2"/>
        <v>4.6770895971136497</v>
      </c>
      <c r="P21" s="2">
        <f t="shared" si="3"/>
        <v>1.6157546602525557</v>
      </c>
      <c r="Q21" s="2">
        <f t="shared" si="4"/>
        <v>4.1797222222222227E-3</v>
      </c>
    </row>
    <row r="22" spans="1:17" x14ac:dyDescent="0.3">
      <c r="A22" t="s">
        <v>33</v>
      </c>
      <c r="B22">
        <v>3</v>
      </c>
      <c r="C22">
        <f>AVERAGEIF(timing!$M:$M,$A22,timing!C:C)</f>
        <v>85</v>
      </c>
      <c r="D22">
        <f>AVERAGEIF(timing!$M:$M,$A22,timing!D:D)</f>
        <v>4559</v>
      </c>
      <c r="E22">
        <f>AVERAGEIF(timing!$M:$M,$A22,timing!E:E)</f>
        <v>2</v>
      </c>
      <c r="F22">
        <f>AVERAGEIF(timing!$M:$M,$A22,timing!F:F)</f>
        <v>500</v>
      </c>
      <c r="G22" s="3">
        <f>AVERAGEIF(timing!$M:$M,$A22,timing!G:G)/1000</f>
        <v>0.17066666666666666</v>
      </c>
      <c r="H22" s="3">
        <f>AVERAGEIF(timing!$M:$M,$A22,timing!H:H)/60000</f>
        <v>0.33739444444444444</v>
      </c>
      <c r="I22" s="3">
        <f>AVERAGEIF(timing!$M:$M,$A22,timing!I:I)/1000</f>
        <v>20.414333333333332</v>
      </c>
      <c r="J22" s="3">
        <f>AVERAGEIF(timing!$M:$M,$A22,timing!J:J)/1000</f>
        <v>5.9156666666666666</v>
      </c>
      <c r="K22" s="3">
        <f>AVERAGEIF(timing!$M:$M,$A22,timing!K:K)/60000</f>
        <v>4.1686166666666669</v>
      </c>
      <c r="L22" s="1">
        <f>AVERAGEIF(timing!$M:$M,$A22,timing!L:L)/1024</f>
        <v>18.4755859375</v>
      </c>
      <c r="M22" s="2">
        <f t="shared" si="0"/>
        <v>4.4403743511003873</v>
      </c>
      <c r="N22" s="2">
        <f t="shared" si="1"/>
        <v>0.91437084155882142</v>
      </c>
      <c r="O22" s="2">
        <f t="shared" si="2"/>
        <v>4.1498135556042994</v>
      </c>
      <c r="P22" s="2">
        <f t="shared" si="3"/>
        <v>1.2975798786283541</v>
      </c>
      <c r="Q22" s="2">
        <f t="shared" si="4"/>
        <v>5.6232407407407403E-3</v>
      </c>
    </row>
    <row r="23" spans="1:17" x14ac:dyDescent="0.3">
      <c r="A23" t="s">
        <v>34</v>
      </c>
      <c r="B23">
        <v>3</v>
      </c>
      <c r="C23">
        <f>AVERAGEIF(timing!$M:$M,$A23,timing!C:C)</f>
        <v>85</v>
      </c>
      <c r="D23">
        <f>AVERAGEIF(timing!$M:$M,$A23,timing!D:D)</f>
        <v>534</v>
      </c>
      <c r="E23">
        <f>AVERAGEIF(timing!$M:$M,$A23,timing!E:E)</f>
        <v>3</v>
      </c>
      <c r="F23">
        <f>AVERAGEIF(timing!$M:$M,$A23,timing!F:F)</f>
        <v>25</v>
      </c>
      <c r="G23" s="3">
        <f>AVERAGEIF(timing!$M:$M,$A23,timing!G:G)/1000</f>
        <v>0.17133333333333334</v>
      </c>
      <c r="H23" s="3">
        <f>AVERAGEIF(timing!$M:$M,$A23,timing!H:H)/60000</f>
        <v>0.11117222222222221</v>
      </c>
      <c r="I23" s="3">
        <f>AVERAGEIF(timing!$M:$M,$A23,timing!I:I)/1000</f>
        <v>6.8416666666666668</v>
      </c>
      <c r="J23" s="3">
        <f>AVERAGEIF(timing!$M:$M,$A23,timing!J:J)/1000</f>
        <v>4.5683333333333334</v>
      </c>
      <c r="K23" s="3">
        <f>AVERAGEIF(timing!$M:$M,$A23,timing!K:K)/60000</f>
        <v>0.61642222222222232</v>
      </c>
      <c r="L23" s="1">
        <f>AVERAGEIF(timing!$M:$M,$A23,timing!L:L)/1024</f>
        <v>17.5048828125</v>
      </c>
      <c r="M23" s="2">
        <f t="shared" si="0"/>
        <v>12.491260923845191</v>
      </c>
      <c r="N23" s="2">
        <f t="shared" si="1"/>
        <v>1.1543487307532252</v>
      </c>
      <c r="O23" s="2">
        <f t="shared" si="2"/>
        <v>33.567415730337082</v>
      </c>
      <c r="P23" s="2">
        <f t="shared" si="3"/>
        <v>8.5549313358302133</v>
      </c>
      <c r="Q23" s="2">
        <f t="shared" si="4"/>
        <v>1.8528703703703702E-3</v>
      </c>
    </row>
    <row r="24" spans="1:17" x14ac:dyDescent="0.3">
      <c r="A24" t="s">
        <v>35</v>
      </c>
      <c r="B24">
        <v>3</v>
      </c>
      <c r="C24">
        <f>AVERAGEIF(timing!$M:$M,$A24,timing!C:C)</f>
        <v>85</v>
      </c>
      <c r="D24">
        <f>AVERAGEIF(timing!$M:$M,$A24,timing!D:D)</f>
        <v>7263</v>
      </c>
      <c r="E24">
        <f>AVERAGEIF(timing!$M:$M,$A24,timing!E:E)</f>
        <v>3</v>
      </c>
      <c r="F24">
        <f>AVERAGEIF(timing!$M:$M,$A24,timing!F:F)</f>
        <v>50</v>
      </c>
      <c r="G24" s="3">
        <f>AVERAGEIF(timing!$M:$M,$A24,timing!G:G)/1000</f>
        <v>0.17100000000000001</v>
      </c>
      <c r="H24" s="3">
        <f>AVERAGEIF(timing!$M:$M,$A24,timing!H:H)/60000</f>
        <v>0.55797777777777768</v>
      </c>
      <c r="I24" s="3">
        <f>AVERAGEIF(timing!$M:$M,$A24,timing!I:I)/1000</f>
        <v>33.649666666666661</v>
      </c>
      <c r="J24" s="3">
        <f>AVERAGEIF(timing!$M:$M,$A24,timing!J:J)/1000</f>
        <v>11.103666666666665</v>
      </c>
      <c r="K24" s="3">
        <f>AVERAGEIF(timing!$M:$M,$A24,timing!K:K)/60000</f>
        <v>7.0358333333333336</v>
      </c>
      <c r="L24" s="1">
        <f>AVERAGEIF(timing!$M:$M,$A24,timing!L:L)/1024</f>
        <v>87.4248046875</v>
      </c>
      <c r="M24" s="2">
        <f t="shared" si="0"/>
        <v>4.6094818486392208</v>
      </c>
      <c r="N24" s="2">
        <f t="shared" si="1"/>
        <v>0.96872275001147368</v>
      </c>
      <c r="O24" s="2">
        <f t="shared" si="2"/>
        <v>12.325898389095416</v>
      </c>
      <c r="P24" s="2">
        <f t="shared" si="3"/>
        <v>1.5287989352425533</v>
      </c>
      <c r="Q24" s="2">
        <f t="shared" si="4"/>
        <v>9.2996296296296282E-3</v>
      </c>
    </row>
    <row r="25" spans="1:17" x14ac:dyDescent="0.3">
      <c r="A25" t="s">
        <v>36</v>
      </c>
      <c r="B25">
        <v>3</v>
      </c>
      <c r="C25">
        <f>AVERAGEIF(timing!$M:$M,$A25,timing!C:C)</f>
        <v>85</v>
      </c>
      <c r="D25">
        <f>AVERAGEIF(timing!$M:$M,$A25,timing!D:D)</f>
        <v>21451</v>
      </c>
      <c r="E25">
        <f>AVERAGEIF(timing!$M:$M,$A25,timing!E:E)</f>
        <v>3</v>
      </c>
      <c r="F25">
        <f>AVERAGEIF(timing!$M:$M,$A25,timing!F:F)</f>
        <v>75</v>
      </c>
      <c r="G25" s="3">
        <f>AVERAGEIF(timing!$M:$M,$A25,timing!G:G)/1000</f>
        <v>0.17066666666666666</v>
      </c>
      <c r="H25" s="3">
        <f>AVERAGEIF(timing!$M:$M,$A25,timing!H:H)/60000</f>
        <v>1.5420944444444444</v>
      </c>
      <c r="I25" s="3">
        <f>AVERAGEIF(timing!$M:$M,$A25,timing!I:I)/1000</f>
        <v>92.696333333333328</v>
      </c>
      <c r="J25" s="3">
        <f>AVERAGEIF(timing!$M:$M,$A25,timing!J:J)/1000</f>
        <v>21.275333333333332</v>
      </c>
      <c r="K25" s="3">
        <f>AVERAGEIF(timing!$M:$M,$A25,timing!K:K)/60000</f>
        <v>21.618083333333335</v>
      </c>
      <c r="L25" s="1">
        <f>AVERAGEIF(timing!$M:$M,$A25,timing!L:L)/1024</f>
        <v>177.6083984375</v>
      </c>
      <c r="M25" s="2">
        <f t="shared" si="0"/>
        <v>4.3133498049818968</v>
      </c>
      <c r="N25" s="2">
        <f t="shared" si="1"/>
        <v>1.0077890696626419</v>
      </c>
      <c r="O25" s="2">
        <f t="shared" si="2"/>
        <v>8.4784392336021632</v>
      </c>
      <c r="P25" s="2">
        <f t="shared" si="3"/>
        <v>0.99181079359159641</v>
      </c>
      <c r="Q25" s="2">
        <f t="shared" si="4"/>
        <v>2.5701574074074075E-2</v>
      </c>
    </row>
    <row r="26" spans="1:17" x14ac:dyDescent="0.3">
      <c r="A26" t="s">
        <v>37</v>
      </c>
      <c r="B26">
        <v>3</v>
      </c>
      <c r="C26">
        <f>AVERAGEIF(timing!$M:$M,$A26,timing!C:C)</f>
        <v>85</v>
      </c>
      <c r="D26">
        <f>AVERAGEIF(timing!$M:$M,$A26,timing!D:D)</f>
        <v>37707</v>
      </c>
      <c r="E26">
        <f>AVERAGEIF(timing!$M:$M,$A26,timing!E:E)</f>
        <v>3</v>
      </c>
      <c r="F26">
        <f>AVERAGEIF(timing!$M:$M,$A26,timing!F:F)</f>
        <v>100</v>
      </c>
      <c r="G26" s="3">
        <f>AVERAGEIF(timing!$M:$M,$A26,timing!G:G)/1000</f>
        <v>0.17166666666666666</v>
      </c>
      <c r="H26" s="3">
        <f>AVERAGEIF(timing!$M:$M,$A26,timing!H:H)/60000</f>
        <v>2.7008055555555557</v>
      </c>
      <c r="I26" s="3">
        <f>AVERAGEIF(timing!$M:$M,$A26,timing!I:I)/1000</f>
        <v>162.22</v>
      </c>
      <c r="J26" s="3">
        <f>AVERAGEIF(timing!$M:$M,$A26,timing!J:J)/1000</f>
        <v>32.490666666666669</v>
      </c>
      <c r="K26" s="3">
        <f>AVERAGEIF(timing!$M:$M,$A26,timing!K:K)/60000</f>
        <v>39.570555555555558</v>
      </c>
      <c r="L26" s="1">
        <f>AVERAGEIF(timing!$M:$M,$A26,timing!L:L)/1024</f>
        <v>276.8193359375</v>
      </c>
      <c r="M26" s="2">
        <f t="shared" si="0"/>
        <v>4.2975663227871044</v>
      </c>
      <c r="N26" s="2">
        <f t="shared" si="1"/>
        <v>1.0494220053453087</v>
      </c>
      <c r="O26" s="2">
        <f t="shared" si="2"/>
        <v>7.5175166414724055</v>
      </c>
      <c r="P26" s="2">
        <f t="shared" si="3"/>
        <v>0.86166140681217462</v>
      </c>
      <c r="Q26" s="2">
        <f t="shared" si="4"/>
        <v>4.5013425925925929E-2</v>
      </c>
    </row>
    <row r="27" spans="1:17" x14ac:dyDescent="0.3">
      <c r="A27" t="s">
        <v>38</v>
      </c>
      <c r="B27">
        <v>3</v>
      </c>
      <c r="C27">
        <f>AVERAGEIF(timing!$M:$M,$A27,timing!C:C)</f>
        <v>85</v>
      </c>
      <c r="D27">
        <f>AVERAGEIF(timing!$M:$M,$A27,timing!D:D)</f>
        <v>63077</v>
      </c>
      <c r="E27">
        <f>AVERAGEIF(timing!$M:$M,$A27,timing!E:E)</f>
        <v>3</v>
      </c>
      <c r="F27">
        <f>AVERAGEIF(timing!$M:$M,$A27,timing!F:F)</f>
        <v>150</v>
      </c>
      <c r="G27" s="3">
        <f>AVERAGEIF(timing!$M:$M,$A27,timing!G:G)/1000</f>
        <v>0.17066666666666666</v>
      </c>
      <c r="H27" s="3">
        <f>AVERAGEIF(timing!$M:$M,$A27,timing!H:H)/60000</f>
        <v>4.77285</v>
      </c>
      <c r="I27" s="3">
        <f>AVERAGEIF(timing!$M:$M,$A27,timing!I:I)/1000</f>
        <v>286.54166666666669</v>
      </c>
      <c r="J27" s="3">
        <f>AVERAGEIF(timing!$M:$M,$A27,timing!J:J)/1000</f>
        <v>49.564333333333337</v>
      </c>
      <c r="K27" s="3">
        <f>AVERAGEIF(timing!$M:$M,$A27,timing!K:K)/60000</f>
        <v>71.441677777777784</v>
      </c>
      <c r="L27" s="1">
        <f>AVERAGEIF(timing!$M:$M,$A27,timing!L:L)/1024</f>
        <v>403.95540364583331</v>
      </c>
      <c r="M27" s="2">
        <f t="shared" si="0"/>
        <v>4.5400225121676678</v>
      </c>
      <c r="N27" s="2">
        <f t="shared" si="1"/>
        <v>1.1326105835372289</v>
      </c>
      <c r="O27" s="2">
        <f t="shared" si="2"/>
        <v>6.5578631408173074</v>
      </c>
      <c r="P27" s="2">
        <f t="shared" si="3"/>
        <v>0.78577505799789682</v>
      </c>
      <c r="Q27" s="2">
        <f t="shared" si="4"/>
        <v>7.9547500000000007E-2</v>
      </c>
    </row>
    <row r="28" spans="1:17" x14ac:dyDescent="0.3">
      <c r="A28" t="s">
        <v>39</v>
      </c>
      <c r="B28">
        <v>3</v>
      </c>
      <c r="C28">
        <f>AVERAGEIF(timing!$M:$M,$A28,timing!C:C)</f>
        <v>85</v>
      </c>
      <c r="D28">
        <f>AVERAGEIF(timing!$M:$M,$A28,timing!D:D)</f>
        <v>86116</v>
      </c>
      <c r="E28">
        <f>AVERAGEIF(timing!$M:$M,$A28,timing!E:E)</f>
        <v>3</v>
      </c>
      <c r="F28">
        <f>AVERAGEIF(timing!$M:$M,$A28,timing!F:F)</f>
        <v>200</v>
      </c>
      <c r="G28" s="3">
        <f>AVERAGEIF(timing!$M:$M,$A28,timing!G:G)/1000</f>
        <v>0.17</v>
      </c>
      <c r="H28" s="3">
        <f>AVERAGEIF(timing!$M:$M,$A28,timing!H:H)/60000</f>
        <v>6.5789222222222223</v>
      </c>
      <c r="I28" s="3">
        <f>AVERAGEIF(timing!$M:$M,$A28,timing!I:I)/1000</f>
        <v>394.90533333333332</v>
      </c>
      <c r="J28" s="3">
        <f>AVERAGEIF(timing!$M:$M,$A28,timing!J:J)/1000</f>
        <v>64.059333333333342</v>
      </c>
      <c r="K28" s="3">
        <f>AVERAGEIF(timing!$M:$M,$A28,timing!K:K)/60000</f>
        <v>100.04431111111111</v>
      </c>
      <c r="L28" s="1">
        <f>AVERAGEIF(timing!$M:$M,$A28,timing!L:L)/1024</f>
        <v>507.86328125</v>
      </c>
      <c r="M28" s="2">
        <f t="shared" si="0"/>
        <v>4.583762986359484</v>
      </c>
      <c r="N28" s="2">
        <f t="shared" si="1"/>
        <v>1.1617389464340089</v>
      </c>
      <c r="O28" s="2">
        <f t="shared" si="2"/>
        <v>6.0389706906962699</v>
      </c>
      <c r="P28" s="2">
        <f t="shared" si="3"/>
        <v>0.74387260594237237</v>
      </c>
      <c r="Q28" s="2">
        <f t="shared" si="4"/>
        <v>0.10964870370370371</v>
      </c>
    </row>
    <row r="29" spans="1:17" x14ac:dyDescent="0.3">
      <c r="A29" t="s">
        <v>40</v>
      </c>
      <c r="B29">
        <v>3</v>
      </c>
      <c r="C29">
        <f>AVERAGEIF(timing!$M:$M,$A29,timing!C:C)</f>
        <v>85</v>
      </c>
      <c r="D29">
        <f>AVERAGEIF(timing!$M:$M,$A29,timing!D:D)</f>
        <v>130555</v>
      </c>
      <c r="E29">
        <f>AVERAGEIF(timing!$M:$M,$A29,timing!E:E)</f>
        <v>3</v>
      </c>
      <c r="F29">
        <f>AVERAGEIF(timing!$M:$M,$A29,timing!F:F)</f>
        <v>500</v>
      </c>
      <c r="G29" s="3">
        <f>AVERAGEIF(timing!$M:$M,$A29,timing!G:G)/1000</f>
        <v>0.17033333333333334</v>
      </c>
      <c r="H29" s="3">
        <f>AVERAGEIF(timing!$M:$M,$A29,timing!H:H)/60000</f>
        <v>10.177344444444444</v>
      </c>
      <c r="I29" s="3">
        <f>AVERAGEIF(timing!$M:$M,$A29,timing!I:I)/1000</f>
        <v>610.81100000000004</v>
      </c>
      <c r="J29" s="3">
        <f>AVERAGEIF(timing!$M:$M,$A29,timing!J:J)/1000</f>
        <v>95.024666666666675</v>
      </c>
      <c r="K29" s="3">
        <f>AVERAGEIF(timing!$M:$M,$A29,timing!K:K)/60000</f>
        <v>158.43190000000001</v>
      </c>
      <c r="L29" s="1">
        <f>AVERAGEIF(timing!$M:$M,$A29,timing!L:L)/1024</f>
        <v>746.697265625</v>
      </c>
      <c r="M29" s="2">
        <f t="shared" si="0"/>
        <v>4.6772675628406928</v>
      </c>
      <c r="N29" s="2">
        <f t="shared" si="1"/>
        <v>1.2135261001110644</v>
      </c>
      <c r="O29" s="2">
        <f t="shared" si="2"/>
        <v>5.8566734326529053</v>
      </c>
      <c r="P29" s="2">
        <f t="shared" si="3"/>
        <v>0.72785160787918246</v>
      </c>
      <c r="Q29" s="2">
        <f t="shared" si="4"/>
        <v>0.16962240740740739</v>
      </c>
    </row>
    <row r="30" spans="1:17" x14ac:dyDescent="0.3">
      <c r="A30" t="s">
        <v>41</v>
      </c>
      <c r="B30">
        <v>3</v>
      </c>
      <c r="C30">
        <f>AVERAGEIF(timing!$M:$M,$A30,timing!C:C)</f>
        <v>123</v>
      </c>
      <c r="D30">
        <f>AVERAGEIF(timing!$M:$M,$A30,timing!D:D)</f>
        <v>239</v>
      </c>
      <c r="E30">
        <f>AVERAGEIF(timing!$M:$M,$A30,timing!E:E)</f>
        <v>2</v>
      </c>
      <c r="F30">
        <f>AVERAGEIF(timing!$M:$M,$A30,timing!F:F)</f>
        <v>25</v>
      </c>
      <c r="G30" s="3">
        <f>AVERAGEIF(timing!$M:$M,$A30,timing!G:G)/1000</f>
        <v>0.17033333333333334</v>
      </c>
      <c r="H30" s="3">
        <f>AVERAGEIF(timing!$M:$M,$A30,timing!H:H)/60000</f>
        <v>6.9744444444444456E-2</v>
      </c>
      <c r="I30" s="3">
        <f>AVERAGEIF(timing!$M:$M,$A30,timing!I:I)/1000</f>
        <v>4.3550000000000004</v>
      </c>
      <c r="J30" s="3">
        <f>AVERAGEIF(timing!$M:$M,$A30,timing!J:J)/1000</f>
        <v>3.7923333333333336</v>
      </c>
      <c r="K30" s="3">
        <f>AVERAGEIF(timing!$M:$M,$A30,timing!K:K)/60000</f>
        <v>0.31937777777777782</v>
      </c>
      <c r="L30" s="1">
        <f>AVERAGEIF(timing!$M:$M,$A30,timing!L:L)/1024</f>
        <v>10.3115234375</v>
      </c>
      <c r="M30" s="2">
        <f t="shared" si="0"/>
        <v>17.509065550906559</v>
      </c>
      <c r="N30" s="2">
        <f t="shared" si="1"/>
        <v>1.3363086936308695</v>
      </c>
      <c r="O30" s="2">
        <f t="shared" si="2"/>
        <v>44.179916317991633</v>
      </c>
      <c r="P30" s="2">
        <f t="shared" si="3"/>
        <v>15.867503486750349</v>
      </c>
      <c r="Q30" s="2">
        <f t="shared" si="4"/>
        <v>1.1624074074074076E-3</v>
      </c>
    </row>
    <row r="31" spans="1:17" x14ac:dyDescent="0.3">
      <c r="A31" t="s">
        <v>42</v>
      </c>
      <c r="B31">
        <v>3</v>
      </c>
      <c r="C31">
        <f>AVERAGEIF(timing!$M:$M,$A31,timing!C:C)</f>
        <v>123</v>
      </c>
      <c r="D31">
        <f>AVERAGEIF(timing!$M:$M,$A31,timing!D:D)</f>
        <v>818</v>
      </c>
      <c r="E31">
        <f>AVERAGEIF(timing!$M:$M,$A31,timing!E:E)</f>
        <v>2</v>
      </c>
      <c r="F31">
        <f>AVERAGEIF(timing!$M:$M,$A31,timing!F:F)</f>
        <v>50</v>
      </c>
      <c r="G31" s="3">
        <f>AVERAGEIF(timing!$M:$M,$A31,timing!G:G)/1000</f>
        <v>0.17033333333333334</v>
      </c>
      <c r="H31" s="3">
        <f>AVERAGEIF(timing!$M:$M,$A31,timing!H:H)/60000</f>
        <v>0.11073888888888889</v>
      </c>
      <c r="I31" s="3">
        <f>AVERAGEIF(timing!$M:$M,$A31,timing!I:I)/1000</f>
        <v>6.8146666666666667</v>
      </c>
      <c r="J31" s="3">
        <f>AVERAGEIF(timing!$M:$M,$A31,timing!J:J)/1000</f>
        <v>4.3433333333333328</v>
      </c>
      <c r="K31" s="3">
        <f>AVERAGEIF(timing!$M:$M,$A31,timing!K:K)/60000</f>
        <v>0.76916111111111107</v>
      </c>
      <c r="L31" s="1">
        <f>AVERAGEIF(timing!$M:$M,$A31,timing!L:L)/1024</f>
        <v>11.8076171875</v>
      </c>
      <c r="M31" s="2">
        <f t="shared" si="0"/>
        <v>8.1226568867155677</v>
      </c>
      <c r="N31" s="2">
        <f t="shared" si="1"/>
        <v>0.940294756859549</v>
      </c>
      <c r="O31" s="2">
        <f t="shared" si="2"/>
        <v>14.78117359413203</v>
      </c>
      <c r="P31" s="2">
        <f t="shared" si="3"/>
        <v>5.3096984515077414</v>
      </c>
      <c r="Q31" s="2">
        <f t="shared" si="4"/>
        <v>1.8456481481481481E-3</v>
      </c>
    </row>
    <row r="32" spans="1:17" x14ac:dyDescent="0.3">
      <c r="A32" t="s">
        <v>43</v>
      </c>
      <c r="B32">
        <v>3</v>
      </c>
      <c r="C32">
        <f>AVERAGEIF(timing!$M:$M,$A32,timing!C:C)</f>
        <v>123</v>
      </c>
      <c r="D32">
        <f>AVERAGEIF(timing!$M:$M,$A32,timing!D:D)</f>
        <v>2410</v>
      </c>
      <c r="E32">
        <f>AVERAGEIF(timing!$M:$M,$A32,timing!E:E)</f>
        <v>2</v>
      </c>
      <c r="F32">
        <f>AVERAGEIF(timing!$M:$M,$A32,timing!F:F)</f>
        <v>75</v>
      </c>
      <c r="G32" s="3">
        <f>AVERAGEIF(timing!$M:$M,$A32,timing!G:G)/1000</f>
        <v>0.16933333333333334</v>
      </c>
      <c r="H32" s="3">
        <f>AVERAGEIF(timing!$M:$M,$A32,timing!H:H)/60000</f>
        <v>0.19188333333333332</v>
      </c>
      <c r="I32" s="3">
        <f>AVERAGEIF(timing!$M:$M,$A32,timing!I:I)/1000</f>
        <v>11.682333333333334</v>
      </c>
      <c r="J32" s="3">
        <f>AVERAGEIF(timing!$M:$M,$A32,timing!J:J)/1000</f>
        <v>5.1583333333333332</v>
      </c>
      <c r="K32" s="3">
        <f>AVERAGEIF(timing!$M:$M,$A32,timing!K:K)/60000</f>
        <v>2.1090444444444447</v>
      </c>
      <c r="L32" s="1">
        <f>AVERAGEIF(timing!$M:$M,$A32,timing!L:L)/1024</f>
        <v>15.94921875</v>
      </c>
      <c r="M32" s="2">
        <f t="shared" si="0"/>
        <v>4.7771784232365144</v>
      </c>
      <c r="N32" s="2">
        <f t="shared" si="1"/>
        <v>0.87512217611802678</v>
      </c>
      <c r="O32" s="2">
        <f t="shared" si="2"/>
        <v>6.7767634854771783</v>
      </c>
      <c r="P32" s="2">
        <f t="shared" si="3"/>
        <v>2.140387275242047</v>
      </c>
      <c r="Q32" s="2">
        <f t="shared" si="4"/>
        <v>3.1980555555555555E-3</v>
      </c>
    </row>
    <row r="33" spans="1:17" x14ac:dyDescent="0.3">
      <c r="A33" t="s">
        <v>44</v>
      </c>
      <c r="B33">
        <v>3</v>
      </c>
      <c r="C33">
        <f>AVERAGEIF(timing!$M:$M,$A33,timing!C:C)</f>
        <v>123</v>
      </c>
      <c r="D33">
        <f>AVERAGEIF(timing!$M:$M,$A33,timing!D:D)</f>
        <v>4211</v>
      </c>
      <c r="E33">
        <f>AVERAGEIF(timing!$M:$M,$A33,timing!E:E)</f>
        <v>2</v>
      </c>
      <c r="F33">
        <f>AVERAGEIF(timing!$M:$M,$A33,timing!F:F)</f>
        <v>100</v>
      </c>
      <c r="G33" s="3">
        <f>AVERAGEIF(timing!$M:$M,$A33,timing!G:G)/1000</f>
        <v>0.16966666666666666</v>
      </c>
      <c r="H33" s="3">
        <f>AVERAGEIF(timing!$M:$M,$A33,timing!H:H)/60000</f>
        <v>0.29353333333333331</v>
      </c>
      <c r="I33" s="3">
        <f>AVERAGEIF(timing!$M:$M,$A33,timing!I:I)/1000</f>
        <v>17.781666666666666</v>
      </c>
      <c r="J33" s="3">
        <f>AVERAGEIF(timing!$M:$M,$A33,timing!J:J)/1000</f>
        <v>6.0119999999999996</v>
      </c>
      <c r="K33" s="3">
        <f>AVERAGEIF(timing!$M:$M,$A33,timing!K:K)/60000</f>
        <v>3.6195222222222223</v>
      </c>
      <c r="L33" s="1">
        <f>AVERAGEIF(timing!$M:$M,$A33,timing!L:L)/1024</f>
        <v>20.624674479166668</v>
      </c>
      <c r="M33" s="2">
        <f t="shared" si="0"/>
        <v>4.1823794823082396</v>
      </c>
      <c r="N33" s="2">
        <f t="shared" si="1"/>
        <v>0.85953982954695374</v>
      </c>
      <c r="O33" s="2">
        <f t="shared" si="2"/>
        <v>5.0153566057151906</v>
      </c>
      <c r="P33" s="2">
        <f t="shared" si="3"/>
        <v>1.4276893849441936</v>
      </c>
      <c r="Q33" s="2">
        <f t="shared" si="4"/>
        <v>4.8922222222222223E-3</v>
      </c>
    </row>
    <row r="34" spans="1:17" x14ac:dyDescent="0.3">
      <c r="A34" t="s">
        <v>45</v>
      </c>
      <c r="B34">
        <v>3</v>
      </c>
      <c r="C34">
        <f>AVERAGEIF(timing!$M:$M,$A34,timing!C:C)</f>
        <v>123</v>
      </c>
      <c r="D34">
        <f>AVERAGEIF(timing!$M:$M,$A34,timing!D:D)</f>
        <v>6861</v>
      </c>
      <c r="E34">
        <f>AVERAGEIF(timing!$M:$M,$A34,timing!E:E)</f>
        <v>2</v>
      </c>
      <c r="F34">
        <f>AVERAGEIF(timing!$M:$M,$A34,timing!F:F)</f>
        <v>150</v>
      </c>
      <c r="G34" s="3">
        <f>AVERAGEIF(timing!$M:$M,$A34,timing!G:G)/1000</f>
        <v>0.17066666666666666</v>
      </c>
      <c r="H34" s="3">
        <f>AVERAGEIF(timing!$M:$M,$A34,timing!H:H)/60000</f>
        <v>0.43917222222222219</v>
      </c>
      <c r="I34" s="3">
        <f>AVERAGEIF(timing!$M:$M,$A34,timing!I:I)/1000</f>
        <v>26.521000000000001</v>
      </c>
      <c r="J34" s="3">
        <f>AVERAGEIF(timing!$M:$M,$A34,timing!J:J)/1000</f>
        <v>7.181</v>
      </c>
      <c r="K34" s="3">
        <f>AVERAGEIF(timing!$M:$M,$A34,timing!K:K)/60000</f>
        <v>5.8629277777777782</v>
      </c>
      <c r="L34" s="1">
        <f>AVERAGEIF(timing!$M:$M,$A34,timing!L:L)/1024</f>
        <v>27.5341796875</v>
      </c>
      <c r="M34" s="2">
        <f t="shared" si="0"/>
        <v>3.840596608851965</v>
      </c>
      <c r="N34" s="2">
        <f t="shared" si="1"/>
        <v>0.85452962801017029</v>
      </c>
      <c r="O34" s="2">
        <f t="shared" si="2"/>
        <v>4.1094592624981781</v>
      </c>
      <c r="P34" s="2">
        <f t="shared" si="3"/>
        <v>1.0466404314239905</v>
      </c>
      <c r="Q34" s="2">
        <f t="shared" si="4"/>
        <v>7.3195370370370367E-3</v>
      </c>
    </row>
    <row r="35" spans="1:17" x14ac:dyDescent="0.3">
      <c r="A35" t="s">
        <v>46</v>
      </c>
      <c r="B35">
        <v>3</v>
      </c>
      <c r="C35">
        <f>AVERAGEIF(timing!$M:$M,$A35,timing!C:C)</f>
        <v>123</v>
      </c>
      <c r="D35">
        <f>AVERAGEIF(timing!$M:$M,$A35,timing!D:D)</f>
        <v>8055</v>
      </c>
      <c r="E35">
        <f>AVERAGEIF(timing!$M:$M,$A35,timing!E:E)</f>
        <v>2</v>
      </c>
      <c r="F35">
        <f>AVERAGEIF(timing!$M:$M,$A35,timing!F:F)</f>
        <v>200</v>
      </c>
      <c r="G35" s="3">
        <f>AVERAGEIF(timing!$M:$M,$A35,timing!G:G)/1000</f>
        <v>0.17333333333333334</v>
      </c>
      <c r="H35" s="3">
        <f>AVERAGEIF(timing!$M:$M,$A35,timing!H:H)/60000</f>
        <v>0.51106666666666667</v>
      </c>
      <c r="I35" s="3">
        <f>AVERAGEIF(timing!$M:$M,$A35,timing!I:I)/1000</f>
        <v>30.837333333333333</v>
      </c>
      <c r="J35" s="3">
        <f>AVERAGEIF(timing!$M:$M,$A35,timing!J:J)/1000</f>
        <v>7.7233333333333327</v>
      </c>
      <c r="K35" s="3">
        <f>AVERAGEIF(timing!$M:$M,$A35,timing!K:K)/60000</f>
        <v>6.9188555555555551</v>
      </c>
      <c r="L35" s="1">
        <f>AVERAGEIF(timing!$M:$M,$A35,timing!L:L)/1024</f>
        <v>30.71484375</v>
      </c>
      <c r="M35" s="2">
        <f t="shared" si="0"/>
        <v>3.8068280571073871</v>
      </c>
      <c r="N35" s="2">
        <f t="shared" si="1"/>
        <v>0.85895165183805777</v>
      </c>
      <c r="O35" s="2">
        <f t="shared" si="2"/>
        <v>3.9046554934823092</v>
      </c>
      <c r="P35" s="2">
        <f t="shared" si="3"/>
        <v>0.95882474653424365</v>
      </c>
      <c r="Q35" s="2">
        <f t="shared" si="4"/>
        <v>8.5177777777777786E-3</v>
      </c>
    </row>
    <row r="36" spans="1:17" x14ac:dyDescent="0.3">
      <c r="A36" t="s">
        <v>47</v>
      </c>
      <c r="B36">
        <v>3</v>
      </c>
      <c r="C36">
        <f>AVERAGEIF(timing!$M:$M,$A36,timing!C:C)</f>
        <v>123</v>
      </c>
      <c r="D36">
        <f>AVERAGEIF(timing!$M:$M,$A36,timing!D:D)</f>
        <v>10188</v>
      </c>
      <c r="E36">
        <f>AVERAGEIF(timing!$M:$M,$A36,timing!E:E)</f>
        <v>2</v>
      </c>
      <c r="F36">
        <f>AVERAGEIF(timing!$M:$M,$A36,timing!F:F)</f>
        <v>500</v>
      </c>
      <c r="G36" s="3">
        <f>AVERAGEIF(timing!$M:$M,$A36,timing!G:G)/1000</f>
        <v>0.16966666666666666</v>
      </c>
      <c r="H36" s="3">
        <f>AVERAGEIF(timing!$M:$M,$A36,timing!H:H)/60000</f>
        <v>0.61495555555555559</v>
      </c>
      <c r="I36" s="3">
        <f>AVERAGEIF(timing!$M:$M,$A36,timing!I:I)/1000</f>
        <v>37.067</v>
      </c>
      <c r="J36" s="3">
        <f>AVERAGEIF(timing!$M:$M,$A36,timing!J:J)/1000</f>
        <v>8.7479999999999993</v>
      </c>
      <c r="K36" s="3">
        <f>AVERAGEIF(timing!$M:$M,$A36,timing!K:K)/60000</f>
        <v>8.6761722222222222</v>
      </c>
      <c r="L36" s="1">
        <f>AVERAGEIF(timing!$M:$M,$A36,timing!L:L)/1024</f>
        <v>36.2041015625</v>
      </c>
      <c r="M36" s="2">
        <f t="shared" si="0"/>
        <v>3.6216463813636959</v>
      </c>
      <c r="N36" s="2">
        <f t="shared" si="1"/>
        <v>0.85160701042620945</v>
      </c>
      <c r="O36" s="2">
        <f t="shared" si="2"/>
        <v>3.6388888888888888</v>
      </c>
      <c r="P36" s="2">
        <f t="shared" si="3"/>
        <v>0.85865724381625441</v>
      </c>
      <c r="Q36" s="2">
        <f t="shared" si="4"/>
        <v>1.024925925925926E-2</v>
      </c>
    </row>
    <row r="37" spans="1:17" x14ac:dyDescent="0.3">
      <c r="A37" t="s">
        <v>48</v>
      </c>
      <c r="B37">
        <v>3</v>
      </c>
      <c r="C37">
        <f>AVERAGEIF(timing!$M:$M,$A37,timing!C:C)</f>
        <v>123</v>
      </c>
      <c r="D37">
        <f>AVERAGEIF(timing!$M:$M,$A37,timing!D:D)</f>
        <v>698</v>
      </c>
      <c r="E37">
        <f>AVERAGEIF(timing!$M:$M,$A37,timing!E:E)</f>
        <v>3</v>
      </c>
      <c r="F37">
        <f>AVERAGEIF(timing!$M:$M,$A37,timing!F:F)</f>
        <v>25</v>
      </c>
      <c r="G37" s="3">
        <f>AVERAGEIF(timing!$M:$M,$A37,timing!G:G)/1000</f>
        <v>0.16966666666666666</v>
      </c>
      <c r="H37" s="3">
        <f>AVERAGEIF(timing!$M:$M,$A37,timing!H:H)/60000</f>
        <v>0.11244444444444444</v>
      </c>
      <c r="I37" s="3">
        <f>AVERAGEIF(timing!$M:$M,$A37,timing!I:I)/1000</f>
        <v>6.9163333333333332</v>
      </c>
      <c r="J37" s="3">
        <f>AVERAGEIF(timing!$M:$M,$A37,timing!J:J)/1000</f>
        <v>4.7483333333333331</v>
      </c>
      <c r="K37" s="3">
        <f>AVERAGEIF(timing!$M:$M,$A37,timing!K:K)/60000</f>
        <v>0.7218</v>
      </c>
      <c r="L37" s="1">
        <f>AVERAGEIF(timing!$M:$M,$A37,timing!L:L)/1024</f>
        <v>16.6298828125</v>
      </c>
      <c r="M37" s="2">
        <f t="shared" si="0"/>
        <v>9.6657115568290344</v>
      </c>
      <c r="N37" s="2">
        <f t="shared" si="1"/>
        <v>1.0340974212034384</v>
      </c>
      <c r="O37" s="2">
        <f t="shared" si="2"/>
        <v>24.396848137535816</v>
      </c>
      <c r="P37" s="2">
        <f t="shared" si="3"/>
        <v>6.8027698185291303</v>
      </c>
      <c r="Q37" s="2">
        <f t="shared" si="4"/>
        <v>1.874074074074074E-3</v>
      </c>
    </row>
    <row r="38" spans="1:17" x14ac:dyDescent="0.3">
      <c r="A38" t="s">
        <v>49</v>
      </c>
      <c r="B38">
        <v>3</v>
      </c>
      <c r="C38">
        <f>AVERAGEIF(timing!$M:$M,$A38,timing!C:C)</f>
        <v>123</v>
      </c>
      <c r="D38">
        <f>AVERAGEIF(timing!$M:$M,$A38,timing!D:D)</f>
        <v>8278</v>
      </c>
      <c r="E38">
        <f>AVERAGEIF(timing!$M:$M,$A38,timing!E:E)</f>
        <v>3</v>
      </c>
      <c r="F38">
        <f>AVERAGEIF(timing!$M:$M,$A38,timing!F:F)</f>
        <v>50</v>
      </c>
      <c r="G38" s="3">
        <f>AVERAGEIF(timing!$M:$M,$A38,timing!G:G)/1000</f>
        <v>0.16966666666666666</v>
      </c>
      <c r="H38" s="3">
        <f>AVERAGEIF(timing!$M:$M,$A38,timing!H:H)/60000</f>
        <v>0.57512222222222231</v>
      </c>
      <c r="I38" s="3">
        <f>AVERAGEIF(timing!$M:$M,$A38,timing!I:I)/1000</f>
        <v>34.677</v>
      </c>
      <c r="J38" s="3">
        <f>AVERAGEIF(timing!$M:$M,$A38,timing!J:J)/1000</f>
        <v>10.824666666666666</v>
      </c>
      <c r="K38" s="3">
        <f>AVERAGEIF(timing!$M:$M,$A38,timing!K:K)/60000</f>
        <v>7.606872222222222</v>
      </c>
      <c r="L38" s="1">
        <f>AVERAGEIF(timing!$M:$M,$A38,timing!L:L)/1024</f>
        <v>71.140625</v>
      </c>
      <c r="M38" s="2">
        <f t="shared" si="0"/>
        <v>4.1685592333091739</v>
      </c>
      <c r="N38" s="2">
        <f t="shared" si="1"/>
        <v>0.91892633754798525</v>
      </c>
      <c r="O38" s="2">
        <f t="shared" si="2"/>
        <v>8.8001932834017875</v>
      </c>
      <c r="P38" s="2">
        <f t="shared" si="3"/>
        <v>1.3076427478456951</v>
      </c>
      <c r="Q38" s="2">
        <f t="shared" si="4"/>
        <v>9.5853703703703726E-3</v>
      </c>
    </row>
    <row r="39" spans="1:17" x14ac:dyDescent="0.3">
      <c r="A39" t="s">
        <v>50</v>
      </c>
      <c r="B39">
        <v>3</v>
      </c>
      <c r="C39">
        <f>AVERAGEIF(timing!$M:$M,$A39,timing!C:C)</f>
        <v>123</v>
      </c>
      <c r="D39">
        <f>AVERAGEIF(timing!$M:$M,$A39,timing!D:D)</f>
        <v>38507</v>
      </c>
      <c r="E39">
        <f>AVERAGEIF(timing!$M:$M,$A39,timing!E:E)</f>
        <v>3</v>
      </c>
      <c r="F39">
        <f>AVERAGEIF(timing!$M:$M,$A39,timing!F:F)</f>
        <v>75</v>
      </c>
      <c r="G39" s="3">
        <f>AVERAGEIF(timing!$M:$M,$A39,timing!G:G)/1000</f>
        <v>0.17</v>
      </c>
      <c r="H39" s="3">
        <f>AVERAGEIF(timing!$M:$M,$A39,timing!H:H)/60000</f>
        <v>2.5247888888888892</v>
      </c>
      <c r="I39" s="3">
        <f>AVERAGEIF(timing!$M:$M,$A39,timing!I:I)/1000</f>
        <v>151.65733333333336</v>
      </c>
      <c r="J39" s="3">
        <f>AVERAGEIF(timing!$M:$M,$A39,timing!J:J)/1000</f>
        <v>32.62833333333333</v>
      </c>
      <c r="K39" s="3">
        <f>AVERAGEIF(timing!$M:$M,$A39,timing!K:K)/60000</f>
        <v>36.542777777777772</v>
      </c>
      <c r="L39" s="1">
        <f>AVERAGEIF(timing!$M:$M,$A39,timing!L:L)/1024</f>
        <v>276.27864583333331</v>
      </c>
      <c r="M39" s="2">
        <f t="shared" si="0"/>
        <v>3.9340206542533398</v>
      </c>
      <c r="N39" s="2">
        <f t="shared" si="1"/>
        <v>0.9489905154329803</v>
      </c>
      <c r="O39" s="2">
        <f t="shared" si="2"/>
        <v>7.3469585616468001</v>
      </c>
      <c r="P39" s="2">
        <f t="shared" si="3"/>
        <v>0.84733511655889404</v>
      </c>
      <c r="Q39" s="2">
        <f t="shared" si="4"/>
        <v>4.207981481481482E-2</v>
      </c>
    </row>
    <row r="40" spans="1:17" x14ac:dyDescent="0.3">
      <c r="A40" t="s">
        <v>51</v>
      </c>
      <c r="B40">
        <v>3</v>
      </c>
      <c r="C40">
        <f>AVERAGEIF(timing!$M:$M,$A40,timing!C:C)</f>
        <v>123</v>
      </c>
      <c r="D40">
        <f>AVERAGEIF(timing!$M:$M,$A40,timing!D:D)</f>
        <v>87553</v>
      </c>
      <c r="E40">
        <f>AVERAGEIF(timing!$M:$M,$A40,timing!E:E)</f>
        <v>3</v>
      </c>
      <c r="F40">
        <f>AVERAGEIF(timing!$M:$M,$A40,timing!F:F)</f>
        <v>100</v>
      </c>
      <c r="G40" s="3">
        <f>AVERAGEIF(timing!$M:$M,$A40,timing!G:G)/1000</f>
        <v>0.17100000000000001</v>
      </c>
      <c r="H40" s="3">
        <f>AVERAGEIF(timing!$M:$M,$A40,timing!H:H)/60000</f>
        <v>5.5593111111111115</v>
      </c>
      <c r="I40" s="3">
        <f>AVERAGEIF(timing!$M:$M,$A40,timing!I:I)/1000</f>
        <v>333.72966666666667</v>
      </c>
      <c r="J40" s="3">
        <f>AVERAGEIF(timing!$M:$M,$A40,timing!J:J)/1000</f>
        <v>63.66</v>
      </c>
      <c r="K40" s="3">
        <f>AVERAGEIF(timing!$M:$M,$A40,timing!K:K)/60000</f>
        <v>85.345227777777779</v>
      </c>
      <c r="L40" s="1">
        <f>AVERAGEIF(timing!$M:$M,$A40,timing!L:L)/1024</f>
        <v>520.197265625</v>
      </c>
      <c r="M40" s="2">
        <f t="shared" si="0"/>
        <v>3.8097914025409372</v>
      </c>
      <c r="N40" s="2">
        <f t="shared" si="1"/>
        <v>0.97478359139924131</v>
      </c>
      <c r="O40" s="2">
        <f t="shared" si="2"/>
        <v>6.0841090539444682</v>
      </c>
      <c r="P40" s="2">
        <f t="shared" si="3"/>
        <v>0.72710244080728237</v>
      </c>
      <c r="Q40" s="2">
        <f t="shared" si="4"/>
        <v>9.2655185185185188E-2</v>
      </c>
    </row>
    <row r="41" spans="1:17" x14ac:dyDescent="0.3">
      <c r="A41" t="s">
        <v>52</v>
      </c>
      <c r="B41">
        <v>3</v>
      </c>
      <c r="C41">
        <f>AVERAGEIF(timing!$M:$M,$A41,timing!C:C)</f>
        <v>123</v>
      </c>
      <c r="D41">
        <f>AVERAGEIF(timing!$M:$M,$A41,timing!D:D)</f>
        <v>173774</v>
      </c>
      <c r="E41">
        <f>AVERAGEIF(timing!$M:$M,$A41,timing!E:E)</f>
        <v>3</v>
      </c>
      <c r="F41">
        <f>AVERAGEIF(timing!$M:$M,$A41,timing!F:F)</f>
        <v>150</v>
      </c>
      <c r="G41" s="3">
        <f>AVERAGEIF(timing!$M:$M,$A41,timing!G:G)/1000</f>
        <v>0.17</v>
      </c>
      <c r="H41" s="3">
        <f>AVERAGEIF(timing!$M:$M,$A41,timing!H:H)/60000</f>
        <v>11.815233333333333</v>
      </c>
      <c r="I41" s="3">
        <f>AVERAGEIF(timing!$M:$M,$A41,timing!I:I)/1000</f>
        <v>709.08399999999995</v>
      </c>
      <c r="J41" s="3">
        <f>AVERAGEIF(timing!$M:$M,$A41,timing!J:J)/1000</f>
        <v>122.99833333333333</v>
      </c>
      <c r="K41" s="3">
        <f>AVERAGEIF(timing!$M:$M,$A41,timing!K:K)/60000</f>
        <v>183.14195555555557</v>
      </c>
      <c r="L41" s="1">
        <f>AVERAGEIF(timing!$M:$M,$A41,timing!L:L)/1024</f>
        <v>955.1357421875</v>
      </c>
      <c r="M41" s="2">
        <f t="shared" si="0"/>
        <v>4.0795170739005835</v>
      </c>
      <c r="N41" s="2">
        <f t="shared" si="1"/>
        <v>1.0539088445656748</v>
      </c>
      <c r="O41" s="2">
        <f t="shared" si="2"/>
        <v>5.6283391071161395</v>
      </c>
      <c r="P41" s="2">
        <f t="shared" si="3"/>
        <v>0.70780630780976062</v>
      </c>
      <c r="Q41" s="2">
        <f t="shared" si="4"/>
        <v>0.19692055555555557</v>
      </c>
    </row>
    <row r="42" spans="1:17" x14ac:dyDescent="0.3">
      <c r="A42" t="s">
        <v>53</v>
      </c>
      <c r="B42">
        <v>3</v>
      </c>
      <c r="C42">
        <f>AVERAGEIF(timing!$M:$M,$A42,timing!C:C)</f>
        <v>123</v>
      </c>
      <c r="D42">
        <f>AVERAGEIF(timing!$M:$M,$A42,timing!D:D)</f>
        <v>216066</v>
      </c>
      <c r="E42">
        <f>AVERAGEIF(timing!$M:$M,$A42,timing!E:E)</f>
        <v>3</v>
      </c>
      <c r="F42">
        <f>AVERAGEIF(timing!$M:$M,$A42,timing!F:F)</f>
        <v>200</v>
      </c>
      <c r="G42" s="3">
        <f>AVERAGEIF(timing!$M:$M,$A42,timing!G:G)/1000</f>
        <v>0.17066666666666666</v>
      </c>
      <c r="H42" s="3">
        <f>AVERAGEIF(timing!$M:$M,$A42,timing!H:H)/60000</f>
        <v>15.119983333333334</v>
      </c>
      <c r="I42" s="3">
        <f>AVERAGEIF(timing!$M:$M,$A42,timing!I:I)/1000</f>
        <v>907.3696666666666</v>
      </c>
      <c r="J42" s="3">
        <f>AVERAGEIF(timing!$M:$M,$A42,timing!J:J)/1000</f>
        <v>148.35766666666666</v>
      </c>
      <c r="K42" s="3">
        <f>AVERAGEIF(timing!$M:$M,$A42,timing!K:K)/60000</f>
        <v>236.91327777777778</v>
      </c>
      <c r="L42" s="1">
        <f>AVERAGEIF(timing!$M:$M,$A42,timing!L:L)/1024</f>
        <v>1159.404296875</v>
      </c>
      <c r="M42" s="2">
        <f t="shared" si="0"/>
        <v>4.1987124304610628</v>
      </c>
      <c r="N42" s="2">
        <f t="shared" si="1"/>
        <v>1.0964856931575435</v>
      </c>
      <c r="O42" s="2">
        <f t="shared" si="2"/>
        <v>5.494756231892107</v>
      </c>
      <c r="P42" s="2">
        <f t="shared" si="3"/>
        <v>0.68663124539106868</v>
      </c>
      <c r="Q42" s="2">
        <f t="shared" si="4"/>
        <v>0.25199972222222222</v>
      </c>
    </row>
    <row r="43" spans="1:17" x14ac:dyDescent="0.3">
      <c r="A43" t="s">
        <v>54</v>
      </c>
      <c r="B43">
        <v>3</v>
      </c>
      <c r="C43">
        <f>AVERAGEIF(timing!$M:$M,$A43,timing!C:C)</f>
        <v>123</v>
      </c>
      <c r="D43">
        <f>AVERAGEIF(timing!$M:$M,$A43,timing!D:D)</f>
        <v>297474</v>
      </c>
      <c r="E43">
        <f>AVERAGEIF(timing!$M:$M,$A43,timing!E:E)</f>
        <v>3</v>
      </c>
      <c r="F43">
        <f>AVERAGEIF(timing!$M:$M,$A43,timing!F:F)</f>
        <v>500</v>
      </c>
      <c r="G43" s="3">
        <f>AVERAGEIF(timing!$M:$M,$A43,timing!G:G)/1000</f>
        <v>0.16900000000000001</v>
      </c>
      <c r="H43" s="3">
        <f>AVERAGEIF(timing!$M:$M,$A43,timing!H:H)/60000</f>
        <v>21.843166666666665</v>
      </c>
      <c r="I43" s="3">
        <f>AVERAGEIF(timing!$M:$M,$A43,timing!I:I)/1000</f>
        <v>1310.759</v>
      </c>
      <c r="J43" s="3">
        <f>AVERAGEIF(timing!$M:$M,$A43,timing!J:J)/1000</f>
        <v>206.672</v>
      </c>
      <c r="K43" s="3">
        <f>AVERAGEIF(timing!$M:$M,$A43,timing!K:K)/60000</f>
        <v>340.72295555555553</v>
      </c>
      <c r="L43" s="1">
        <f>AVERAGEIF(timing!$M:$M,$A43,timing!L:L)/1024</f>
        <v>1570.388671875</v>
      </c>
      <c r="M43" s="2">
        <f t="shared" si="0"/>
        <v>4.4057295763663378</v>
      </c>
      <c r="N43" s="2">
        <f t="shared" si="1"/>
        <v>1.1453873466439271</v>
      </c>
      <c r="O43" s="2">
        <f t="shared" si="2"/>
        <v>5.405776639302931</v>
      </c>
      <c r="P43" s="2">
        <f t="shared" si="3"/>
        <v>0.69475651653589898</v>
      </c>
      <c r="Q43" s="2">
        <f t="shared" si="4"/>
        <v>0.36405277777777773</v>
      </c>
    </row>
    <row r="44" spans="1:17" x14ac:dyDescent="0.3">
      <c r="A44" t="s">
        <v>55</v>
      </c>
      <c r="B44">
        <v>3</v>
      </c>
      <c r="C44">
        <f>AVERAGEIF(timing!$M:$M,$A44,timing!C:C)</f>
        <v>32</v>
      </c>
      <c r="D44">
        <f>AVERAGEIF(timing!$M:$M,$A44,timing!D:D)</f>
        <v>135</v>
      </c>
      <c r="E44">
        <f>AVERAGEIF(timing!$M:$M,$A44,timing!E:E)</f>
        <v>2</v>
      </c>
      <c r="F44">
        <f>AVERAGEIF(timing!$M:$M,$A44,timing!F:F)</f>
        <v>25</v>
      </c>
      <c r="G44" s="3">
        <f>AVERAGEIF(timing!$M:$M,$A44,timing!G:G)/1000</f>
        <v>0.17033333333333334</v>
      </c>
      <c r="H44" s="3">
        <f>AVERAGEIF(timing!$M:$M,$A44,timing!H:H)/60000</f>
        <v>4.7211111111111106E-2</v>
      </c>
      <c r="I44" s="3">
        <f>AVERAGEIF(timing!$M:$M,$A44,timing!I:I)/1000</f>
        <v>3.0030000000000001</v>
      </c>
      <c r="J44" s="3">
        <f>AVERAGEIF(timing!$M:$M,$A44,timing!J:J)/1000</f>
        <v>2.5486666666666666</v>
      </c>
      <c r="K44" s="3">
        <f>AVERAGEIF(timing!$M:$M,$A44,timing!K:K)/60000</f>
        <v>0.2129611111111111</v>
      </c>
      <c r="L44" s="1">
        <f>AVERAGEIF(timing!$M:$M,$A44,timing!L:L)/1024</f>
        <v>1.8115234375</v>
      </c>
      <c r="M44" s="2">
        <f t="shared" si="0"/>
        <v>20.982716049382713</v>
      </c>
      <c r="N44" s="2">
        <f t="shared" si="1"/>
        <v>1.5774897119341562</v>
      </c>
      <c r="O44" s="2">
        <f t="shared" si="2"/>
        <v>13.74074074074074</v>
      </c>
      <c r="P44" s="2">
        <f t="shared" si="3"/>
        <v>18.879012345679016</v>
      </c>
      <c r="Q44" s="2">
        <f t="shared" si="4"/>
        <v>7.8685185185185173E-4</v>
      </c>
    </row>
    <row r="45" spans="1:17" x14ac:dyDescent="0.3">
      <c r="A45" t="s">
        <v>56</v>
      </c>
      <c r="B45">
        <v>3</v>
      </c>
      <c r="C45">
        <f>AVERAGEIF(timing!$M:$M,$A45,timing!C:C)</f>
        <v>32</v>
      </c>
      <c r="D45">
        <f>AVERAGEIF(timing!$M:$M,$A45,timing!D:D)</f>
        <v>382</v>
      </c>
      <c r="E45">
        <f>AVERAGEIF(timing!$M:$M,$A45,timing!E:E)</f>
        <v>2</v>
      </c>
      <c r="F45">
        <f>AVERAGEIF(timing!$M:$M,$A45,timing!F:F)</f>
        <v>50</v>
      </c>
      <c r="G45" s="3">
        <f>AVERAGEIF(timing!$M:$M,$A45,timing!G:G)/1000</f>
        <v>0.17033333333333334</v>
      </c>
      <c r="H45" s="3">
        <f>AVERAGEIF(timing!$M:$M,$A45,timing!H:H)/60000</f>
        <v>6.3122222222222218E-2</v>
      </c>
      <c r="I45" s="3">
        <f>AVERAGEIF(timing!$M:$M,$A45,timing!I:I)/1000</f>
        <v>3.9576666666666664</v>
      </c>
      <c r="J45" s="3">
        <f>AVERAGEIF(timing!$M:$M,$A45,timing!J:J)/1000</f>
        <v>3.0030000000000001</v>
      </c>
      <c r="K45" s="3">
        <f>AVERAGEIF(timing!$M:$M,$A45,timing!K:K)/60000</f>
        <v>0.35808888888888885</v>
      </c>
      <c r="L45" s="1">
        <f>AVERAGEIF(timing!$M:$M,$A45,timing!L:L)/1024</f>
        <v>2.4716796875</v>
      </c>
      <c r="M45" s="2">
        <f t="shared" si="0"/>
        <v>9.9144851657940656</v>
      </c>
      <c r="N45" s="2">
        <f t="shared" si="1"/>
        <v>0.93740546829552052</v>
      </c>
      <c r="O45" s="2">
        <f t="shared" si="2"/>
        <v>6.6256544502617798</v>
      </c>
      <c r="P45" s="2">
        <f t="shared" si="3"/>
        <v>7.861256544502619</v>
      </c>
      <c r="Q45" s="2">
        <f t="shared" si="4"/>
        <v>1.0520370370370369E-3</v>
      </c>
    </row>
    <row r="46" spans="1:17" x14ac:dyDescent="0.3">
      <c r="A46" t="s">
        <v>57</v>
      </c>
      <c r="B46">
        <v>3</v>
      </c>
      <c r="C46">
        <f>AVERAGEIF(timing!$M:$M,$A46,timing!C:C)</f>
        <v>32</v>
      </c>
      <c r="D46">
        <f>AVERAGEIF(timing!$M:$M,$A46,timing!D:D)</f>
        <v>706</v>
      </c>
      <c r="E46">
        <f>AVERAGEIF(timing!$M:$M,$A46,timing!E:E)</f>
        <v>2</v>
      </c>
      <c r="F46">
        <f>AVERAGEIF(timing!$M:$M,$A46,timing!F:F)</f>
        <v>75</v>
      </c>
      <c r="G46" s="3">
        <f>AVERAGEIF(timing!$M:$M,$A46,timing!G:G)/1000</f>
        <v>0.16933333333333334</v>
      </c>
      <c r="H46" s="3">
        <f>AVERAGEIF(timing!$M:$M,$A46,timing!H:H)/60000</f>
        <v>8.6400000000000005E-2</v>
      </c>
      <c r="I46" s="3">
        <f>AVERAGEIF(timing!$M:$M,$A46,timing!I:I)/1000</f>
        <v>5.3533333333333326</v>
      </c>
      <c r="J46" s="3">
        <f>AVERAGEIF(timing!$M:$M,$A46,timing!J:J)/1000</f>
        <v>3.3423333333333334</v>
      </c>
      <c r="K46" s="3">
        <f>AVERAGEIF(timing!$M:$M,$A46,timing!K:K)/60000</f>
        <v>0.67085555555555565</v>
      </c>
      <c r="L46" s="1">
        <f>AVERAGEIF(timing!$M:$M,$A46,timing!L:L)/1024</f>
        <v>3.3740234375</v>
      </c>
      <c r="M46" s="2">
        <f t="shared" si="0"/>
        <v>7.3427762039660056</v>
      </c>
      <c r="N46" s="2">
        <f t="shared" si="1"/>
        <v>0.95022033364809577</v>
      </c>
      <c r="O46" s="2">
        <f t="shared" si="2"/>
        <v>4.8937677053824364</v>
      </c>
      <c r="P46" s="2">
        <f t="shared" si="3"/>
        <v>4.7341831916902741</v>
      </c>
      <c r="Q46" s="2">
        <f t="shared" si="4"/>
        <v>1.4400000000000001E-3</v>
      </c>
    </row>
    <row r="47" spans="1:17" x14ac:dyDescent="0.3">
      <c r="A47" t="s">
        <v>58</v>
      </c>
      <c r="B47">
        <v>3</v>
      </c>
      <c r="C47">
        <f>AVERAGEIF(timing!$M:$M,$A47,timing!C:C)</f>
        <v>32</v>
      </c>
      <c r="D47">
        <f>AVERAGEIF(timing!$M:$M,$A47,timing!D:D)</f>
        <v>802</v>
      </c>
      <c r="E47">
        <f>AVERAGEIF(timing!$M:$M,$A47,timing!E:E)</f>
        <v>2</v>
      </c>
      <c r="F47">
        <f>AVERAGEIF(timing!$M:$M,$A47,timing!F:F)</f>
        <v>100</v>
      </c>
      <c r="G47" s="3">
        <f>AVERAGEIF(timing!$M:$M,$A47,timing!G:G)/1000</f>
        <v>0.16900000000000001</v>
      </c>
      <c r="H47" s="3">
        <f>AVERAGEIF(timing!$M:$M,$A47,timing!H:H)/60000</f>
        <v>8.9927777777777787E-2</v>
      </c>
      <c r="I47" s="3">
        <f>AVERAGEIF(timing!$M:$M,$A47,timing!I:I)/1000</f>
        <v>5.5646666666666667</v>
      </c>
      <c r="J47" s="3">
        <f>AVERAGEIF(timing!$M:$M,$A47,timing!J:J)/1000</f>
        <v>3.419</v>
      </c>
      <c r="K47" s="3">
        <f>AVERAGEIF(timing!$M:$M,$A47,timing!K:K)/60000</f>
        <v>0.7624333333333333</v>
      </c>
      <c r="L47" s="1">
        <f>AVERAGEIF(timing!$M:$M,$A47,timing!L:L)/1024</f>
        <v>3.6396484375</v>
      </c>
      <c r="M47" s="2">
        <f t="shared" si="0"/>
        <v>6.727763923524523</v>
      </c>
      <c r="N47" s="2">
        <f t="shared" si="1"/>
        <v>0.95066500415627597</v>
      </c>
      <c r="O47" s="2">
        <f t="shared" si="2"/>
        <v>4.6471321695760599</v>
      </c>
      <c r="P47" s="2">
        <f t="shared" si="3"/>
        <v>4.2630922693266831</v>
      </c>
      <c r="Q47" s="2">
        <f t="shared" si="4"/>
        <v>1.4987962962962965E-3</v>
      </c>
    </row>
    <row r="48" spans="1:17" x14ac:dyDescent="0.3">
      <c r="A48" t="s">
        <v>59</v>
      </c>
      <c r="B48">
        <v>3</v>
      </c>
      <c r="C48">
        <f>AVERAGEIF(timing!$M:$M,$A48,timing!C:C)</f>
        <v>32</v>
      </c>
      <c r="D48">
        <f>AVERAGEIF(timing!$M:$M,$A48,timing!D:D)</f>
        <v>981</v>
      </c>
      <c r="E48">
        <f>AVERAGEIF(timing!$M:$M,$A48,timing!E:E)</f>
        <v>2</v>
      </c>
      <c r="F48">
        <f>AVERAGEIF(timing!$M:$M,$A48,timing!F:F)</f>
        <v>150</v>
      </c>
      <c r="G48" s="3">
        <f>AVERAGEIF(timing!$M:$M,$A48,timing!G:G)/1000</f>
        <v>0.16900000000000001</v>
      </c>
      <c r="H48" s="3">
        <f>AVERAGEIF(timing!$M:$M,$A48,timing!H:H)/60000</f>
        <v>0.10605555555555556</v>
      </c>
      <c r="I48" s="3">
        <f>AVERAGEIF(timing!$M:$M,$A48,timing!I:I)/1000</f>
        <v>6.5323333333333329</v>
      </c>
      <c r="J48" s="3">
        <f>AVERAGEIF(timing!$M:$M,$A48,timing!J:J)/1000</f>
        <v>3.61</v>
      </c>
      <c r="K48" s="3">
        <f>AVERAGEIF(timing!$M:$M,$A48,timing!K:K)/60000</f>
        <v>0.91590000000000005</v>
      </c>
      <c r="L48" s="1">
        <f>AVERAGEIF(timing!$M:$M,$A48,timing!L:L)/1024</f>
        <v>4.1103515625</v>
      </c>
      <c r="M48" s="2">
        <f t="shared" si="0"/>
        <v>6.4865783214407067</v>
      </c>
      <c r="N48" s="2">
        <f t="shared" si="1"/>
        <v>0.93363914373088686</v>
      </c>
      <c r="O48" s="2">
        <f t="shared" si="2"/>
        <v>4.2905198776758411</v>
      </c>
      <c r="P48" s="2">
        <f t="shared" si="3"/>
        <v>3.6799184505606521</v>
      </c>
      <c r="Q48" s="2">
        <f t="shared" si="4"/>
        <v>1.7675925925925925E-3</v>
      </c>
    </row>
    <row r="49" spans="1:17" x14ac:dyDescent="0.3">
      <c r="A49" t="s">
        <v>60</v>
      </c>
      <c r="B49">
        <v>3</v>
      </c>
      <c r="C49">
        <f>AVERAGEIF(timing!$M:$M,$A49,timing!C:C)</f>
        <v>32</v>
      </c>
      <c r="D49">
        <f>AVERAGEIF(timing!$M:$M,$A49,timing!D:D)</f>
        <v>1161</v>
      </c>
      <c r="E49">
        <f>AVERAGEIF(timing!$M:$M,$A49,timing!E:E)</f>
        <v>2</v>
      </c>
      <c r="F49">
        <f>AVERAGEIF(timing!$M:$M,$A49,timing!F:F)</f>
        <v>200</v>
      </c>
      <c r="G49" s="3">
        <f>AVERAGEIF(timing!$M:$M,$A49,timing!G:G)/1000</f>
        <v>0.16966666666666666</v>
      </c>
      <c r="H49" s="3">
        <f>AVERAGEIF(timing!$M:$M,$A49,timing!H:H)/60000</f>
        <v>0.11263333333333334</v>
      </c>
      <c r="I49" s="3">
        <f>AVERAGEIF(timing!$M:$M,$A49,timing!I:I)/1000</f>
        <v>6.9276666666666671</v>
      </c>
      <c r="J49" s="3">
        <f>AVERAGEIF(timing!$M:$M,$A49,timing!J:J)/1000</f>
        <v>3.7663333333333333</v>
      </c>
      <c r="K49" s="3">
        <f>AVERAGEIF(timing!$M:$M,$A49,timing!K:K)/60000</f>
        <v>1.0861833333333333</v>
      </c>
      <c r="L49" s="1">
        <f>AVERAGEIF(timing!$M:$M,$A49,timing!L:L)/1024</f>
        <v>4.6064453125</v>
      </c>
      <c r="M49" s="2">
        <f t="shared" si="0"/>
        <v>5.8208440999138675</v>
      </c>
      <c r="N49" s="2">
        <f t="shared" si="1"/>
        <v>0.93555842664369793</v>
      </c>
      <c r="O49" s="2">
        <f t="shared" si="2"/>
        <v>4.0628768303186904</v>
      </c>
      <c r="P49" s="2">
        <f t="shared" si="3"/>
        <v>3.2440424921045077</v>
      </c>
      <c r="Q49" s="2">
        <f t="shared" si="4"/>
        <v>1.8772222222222222E-3</v>
      </c>
    </row>
    <row r="50" spans="1:17" x14ac:dyDescent="0.3">
      <c r="A50" t="s">
        <v>61</v>
      </c>
      <c r="B50">
        <v>3</v>
      </c>
      <c r="C50">
        <f>AVERAGEIF(timing!$M:$M,$A50,timing!C:C)</f>
        <v>32</v>
      </c>
      <c r="D50">
        <f>AVERAGEIF(timing!$M:$M,$A50,timing!D:D)</f>
        <v>1161</v>
      </c>
      <c r="E50">
        <f>AVERAGEIF(timing!$M:$M,$A50,timing!E:E)</f>
        <v>2</v>
      </c>
      <c r="F50">
        <f>AVERAGEIF(timing!$M:$M,$A50,timing!F:F)</f>
        <v>500</v>
      </c>
      <c r="G50" s="3">
        <f>AVERAGEIF(timing!$M:$M,$A50,timing!G:G)/1000</f>
        <v>0.16966666666666666</v>
      </c>
      <c r="H50" s="3">
        <f>AVERAGEIF(timing!$M:$M,$A50,timing!H:H)/60000</f>
        <v>0.11597222222222221</v>
      </c>
      <c r="I50" s="3">
        <f>AVERAGEIF(timing!$M:$M,$A50,timing!I:I)/1000</f>
        <v>7.1280000000000001</v>
      </c>
      <c r="J50" s="3">
        <f>AVERAGEIF(timing!$M:$M,$A50,timing!J:J)/1000</f>
        <v>3.7650000000000001</v>
      </c>
      <c r="K50" s="3">
        <f>AVERAGEIF(timing!$M:$M,$A50,timing!K:K)/60000</f>
        <v>1.0859722222222223</v>
      </c>
      <c r="L50" s="1">
        <f>AVERAGEIF(timing!$M:$M,$A50,timing!L:L)/1024</f>
        <v>4.6064453125</v>
      </c>
      <c r="M50" s="2">
        <f t="shared" si="0"/>
        <v>5.9933964972724665</v>
      </c>
      <c r="N50" s="2">
        <f t="shared" si="1"/>
        <v>0.93537659106134574</v>
      </c>
      <c r="O50" s="2">
        <f t="shared" si="2"/>
        <v>4.0628768303186904</v>
      </c>
      <c r="P50" s="2">
        <f t="shared" si="3"/>
        <v>3.2428940568475455</v>
      </c>
      <c r="Q50" s="2">
        <f t="shared" si="4"/>
        <v>1.9328703703703702E-3</v>
      </c>
    </row>
    <row r="51" spans="1:17" x14ac:dyDescent="0.3">
      <c r="A51" t="s">
        <v>62</v>
      </c>
      <c r="B51">
        <v>3</v>
      </c>
      <c r="C51">
        <f>AVERAGEIF(timing!$M:$M,$A51,timing!C:C)</f>
        <v>32</v>
      </c>
      <c r="D51">
        <f>AVERAGEIF(timing!$M:$M,$A51,timing!D:D)</f>
        <v>586</v>
      </c>
      <c r="E51">
        <f>AVERAGEIF(timing!$M:$M,$A51,timing!E:E)</f>
        <v>3</v>
      </c>
      <c r="F51">
        <f>AVERAGEIF(timing!$M:$M,$A51,timing!F:F)</f>
        <v>25</v>
      </c>
      <c r="G51" s="3">
        <f>AVERAGEIF(timing!$M:$M,$A51,timing!G:G)/1000</f>
        <v>0.16900000000000001</v>
      </c>
      <c r="H51" s="3">
        <f>AVERAGEIF(timing!$M:$M,$A51,timing!H:H)/60000</f>
        <v>8.7550000000000003E-2</v>
      </c>
      <c r="I51" s="3">
        <f>AVERAGEIF(timing!$M:$M,$A51,timing!I:I)/1000</f>
        <v>5.4219999999999997</v>
      </c>
      <c r="J51" s="3">
        <f>AVERAGEIF(timing!$M:$M,$A51,timing!J:J)/1000</f>
        <v>3.8690000000000002</v>
      </c>
      <c r="K51" s="3">
        <f>AVERAGEIF(timing!$M:$M,$A51,timing!K:K)/60000</f>
        <v>0.57272777777777772</v>
      </c>
      <c r="L51" s="1">
        <f>AVERAGEIF(timing!$M:$M,$A51,timing!L:L)/1024</f>
        <v>7.3154296875</v>
      </c>
      <c r="M51" s="2">
        <f t="shared" si="0"/>
        <v>8.9641638225255971</v>
      </c>
      <c r="N51" s="2">
        <f t="shared" si="1"/>
        <v>0.97735115661736816</v>
      </c>
      <c r="O51" s="2">
        <f t="shared" si="2"/>
        <v>12.783276450511945</v>
      </c>
      <c r="P51" s="2">
        <f t="shared" si="3"/>
        <v>6.6023890784982937</v>
      </c>
      <c r="Q51" s="2">
        <f t="shared" si="4"/>
        <v>1.4591666666666668E-3</v>
      </c>
    </row>
    <row r="52" spans="1:17" x14ac:dyDescent="0.3">
      <c r="A52" t="s">
        <v>63</v>
      </c>
      <c r="B52">
        <v>3</v>
      </c>
      <c r="C52">
        <f>AVERAGEIF(timing!$M:$M,$A52,timing!C:C)</f>
        <v>32</v>
      </c>
      <c r="D52">
        <f>AVERAGEIF(timing!$M:$M,$A52,timing!D:D)</f>
        <v>4019</v>
      </c>
      <c r="E52">
        <f>AVERAGEIF(timing!$M:$M,$A52,timing!E:E)</f>
        <v>3</v>
      </c>
      <c r="F52">
        <f>AVERAGEIF(timing!$M:$M,$A52,timing!F:F)</f>
        <v>50</v>
      </c>
      <c r="G52" s="3">
        <f>AVERAGEIF(timing!$M:$M,$A52,timing!G:G)/1000</f>
        <v>0.17066666666666666</v>
      </c>
      <c r="H52" s="3">
        <f>AVERAGEIF(timing!$M:$M,$A52,timing!H:H)/60000</f>
        <v>0.28760000000000002</v>
      </c>
      <c r="I52" s="3">
        <f>AVERAGEIF(timing!$M:$M,$A52,timing!I:I)/1000</f>
        <v>17.426666666666669</v>
      </c>
      <c r="J52" s="3">
        <f>AVERAGEIF(timing!$M:$M,$A52,timing!J:J)/1000</f>
        <v>6.3006666666666673</v>
      </c>
      <c r="K52" s="3">
        <f>AVERAGEIF(timing!$M:$M,$A52,timing!K:K)/60000</f>
        <v>3.7277611111111111</v>
      </c>
      <c r="L52" s="1">
        <f>AVERAGEIF(timing!$M:$M,$A52,timing!L:L)/1024</f>
        <v>25.6083984375</v>
      </c>
      <c r="M52" s="2">
        <f t="shared" si="0"/>
        <v>4.2936053744712614</v>
      </c>
      <c r="N52" s="2">
        <f t="shared" si="1"/>
        <v>0.92753448895524038</v>
      </c>
      <c r="O52" s="2">
        <f t="shared" si="2"/>
        <v>6.5247574023388903</v>
      </c>
      <c r="P52" s="2">
        <f t="shared" si="3"/>
        <v>1.5677199966824253</v>
      </c>
      <c r="Q52" s="2">
        <f t="shared" si="4"/>
        <v>4.7933333333333335E-3</v>
      </c>
    </row>
    <row r="53" spans="1:17" x14ac:dyDescent="0.3">
      <c r="A53" t="s">
        <v>64</v>
      </c>
      <c r="B53">
        <v>3</v>
      </c>
      <c r="C53">
        <f>AVERAGEIF(timing!$M:$M,$A53,timing!C:C)</f>
        <v>32</v>
      </c>
      <c r="D53">
        <f>AVERAGEIF(timing!$M:$M,$A53,timing!D:D)</f>
        <v>10719</v>
      </c>
      <c r="E53">
        <f>AVERAGEIF(timing!$M:$M,$A53,timing!E:E)</f>
        <v>3</v>
      </c>
      <c r="F53">
        <f>AVERAGEIF(timing!$M:$M,$A53,timing!F:F)</f>
        <v>75</v>
      </c>
      <c r="G53" s="3">
        <f>AVERAGEIF(timing!$M:$M,$A53,timing!G:G)/1000</f>
        <v>0.16966666666666666</v>
      </c>
      <c r="H53" s="3">
        <f>AVERAGEIF(timing!$M:$M,$A53,timing!H:H)/60000</f>
        <v>0.74168333333333336</v>
      </c>
      <c r="I53" s="3">
        <f>AVERAGEIF(timing!$M:$M,$A53,timing!I:I)/1000</f>
        <v>44.670666666666662</v>
      </c>
      <c r="J53" s="3">
        <f>AVERAGEIF(timing!$M:$M,$A53,timing!J:J)/1000</f>
        <v>10.462333333333333</v>
      </c>
      <c r="K53" s="3">
        <f>AVERAGEIF(timing!$M:$M,$A53,timing!K:K)/60000</f>
        <v>10.469827777777777</v>
      </c>
      <c r="L53" s="1">
        <f>AVERAGEIF(timing!$M:$M,$A53,timing!L:L)/1024</f>
        <v>59.131184895833336</v>
      </c>
      <c r="M53" s="2">
        <f t="shared" si="0"/>
        <v>4.1515999626830862</v>
      </c>
      <c r="N53" s="2">
        <f t="shared" si="1"/>
        <v>0.97675415409812272</v>
      </c>
      <c r="O53" s="2">
        <f t="shared" si="2"/>
        <v>5.6488789377118511</v>
      </c>
      <c r="P53" s="2">
        <f t="shared" si="3"/>
        <v>0.97605498025313309</v>
      </c>
      <c r="Q53" s="2">
        <f t="shared" si="4"/>
        <v>1.2361388888888889E-2</v>
      </c>
    </row>
    <row r="54" spans="1:17" x14ac:dyDescent="0.3">
      <c r="A54" t="s">
        <v>65</v>
      </c>
      <c r="B54">
        <v>3</v>
      </c>
      <c r="C54">
        <f>AVERAGEIF(timing!$M:$M,$A54,timing!C:C)</f>
        <v>32</v>
      </c>
      <c r="D54">
        <f>AVERAGEIF(timing!$M:$M,$A54,timing!D:D)</f>
        <v>13923</v>
      </c>
      <c r="E54">
        <f>AVERAGEIF(timing!$M:$M,$A54,timing!E:E)</f>
        <v>3</v>
      </c>
      <c r="F54">
        <f>AVERAGEIF(timing!$M:$M,$A54,timing!F:F)</f>
        <v>100</v>
      </c>
      <c r="G54" s="3">
        <f>AVERAGEIF(timing!$M:$M,$A54,timing!G:G)/1000</f>
        <v>0.17</v>
      </c>
      <c r="H54" s="3">
        <f>AVERAGEIF(timing!$M:$M,$A54,timing!H:H)/60000</f>
        <v>0.93403888888888897</v>
      </c>
      <c r="I54" s="3">
        <f>AVERAGEIF(timing!$M:$M,$A54,timing!I:I)/1000</f>
        <v>56.212333333333333</v>
      </c>
      <c r="J54" s="3">
        <f>AVERAGEIF(timing!$M:$M,$A54,timing!J:J)/1000</f>
        <v>12.268666666666666</v>
      </c>
      <c r="K54" s="3">
        <f>AVERAGEIF(timing!$M:$M,$A54,timing!K:K)/60000</f>
        <v>13.902150000000001</v>
      </c>
      <c r="L54" s="1">
        <f>AVERAGEIF(timing!$M:$M,$A54,timing!L:L)/1024</f>
        <v>73.3330078125</v>
      </c>
      <c r="M54" s="2">
        <f t="shared" si="0"/>
        <v>4.0251622016327904</v>
      </c>
      <c r="N54" s="2">
        <f t="shared" si="1"/>
        <v>0.99850247791424274</v>
      </c>
      <c r="O54" s="2">
        <f t="shared" si="2"/>
        <v>5.393449687567335</v>
      </c>
      <c r="P54" s="2">
        <f t="shared" si="3"/>
        <v>0.88117982235629289</v>
      </c>
      <c r="Q54" s="2">
        <f t="shared" si="4"/>
        <v>1.5567314814814817E-2</v>
      </c>
    </row>
    <row r="55" spans="1:17" x14ac:dyDescent="0.3">
      <c r="A55" t="s">
        <v>66</v>
      </c>
      <c r="B55">
        <v>3</v>
      </c>
      <c r="C55">
        <f>AVERAGEIF(timing!$M:$M,$A55,timing!C:C)</f>
        <v>32</v>
      </c>
      <c r="D55">
        <f>AVERAGEIF(timing!$M:$M,$A55,timing!D:D)</f>
        <v>20927</v>
      </c>
      <c r="E55">
        <f>AVERAGEIF(timing!$M:$M,$A55,timing!E:E)</f>
        <v>3</v>
      </c>
      <c r="F55">
        <f>AVERAGEIF(timing!$M:$M,$A55,timing!F:F)</f>
        <v>150</v>
      </c>
      <c r="G55" s="3">
        <f>AVERAGEIF(timing!$M:$M,$A55,timing!G:G)/1000</f>
        <v>0.17066666666666666</v>
      </c>
      <c r="H55" s="3">
        <f>AVERAGEIF(timing!$M:$M,$A55,timing!H:H)/60000</f>
        <v>1.4246611111111112</v>
      </c>
      <c r="I55" s="3">
        <f>AVERAGEIF(timing!$M:$M,$A55,timing!I:I)/1000</f>
        <v>85.650333333333322</v>
      </c>
      <c r="J55" s="3">
        <f>AVERAGEIF(timing!$M:$M,$A55,timing!J:J)/1000</f>
        <v>16.310333333333332</v>
      </c>
      <c r="K55" s="3">
        <f>AVERAGEIF(timing!$M:$M,$A55,timing!K:K)/60000</f>
        <v>21.435449999999999</v>
      </c>
      <c r="L55" s="1">
        <f>AVERAGEIF(timing!$M:$M,$A55,timing!L:L)/1024</f>
        <v>102.3759765625</v>
      </c>
      <c r="M55" s="2">
        <f t="shared" si="0"/>
        <v>4.0846593714658894</v>
      </c>
      <c r="N55" s="2">
        <f t="shared" si="1"/>
        <v>1.0242963635494815</v>
      </c>
      <c r="O55" s="2">
        <f t="shared" si="2"/>
        <v>5.0094614612701296</v>
      </c>
      <c r="P55" s="2">
        <f t="shared" si="3"/>
        <v>0.77939185422341151</v>
      </c>
      <c r="Q55" s="2">
        <f t="shared" si="4"/>
        <v>2.3744351851851853E-2</v>
      </c>
    </row>
    <row r="56" spans="1:17" x14ac:dyDescent="0.3">
      <c r="A56" t="s">
        <v>67</v>
      </c>
      <c r="B56">
        <v>3</v>
      </c>
      <c r="C56">
        <f>AVERAGEIF(timing!$M:$M,$A56,timing!C:C)</f>
        <v>32</v>
      </c>
      <c r="D56">
        <f>AVERAGEIF(timing!$M:$M,$A56,timing!D:D)</f>
        <v>27338</v>
      </c>
      <c r="E56">
        <f>AVERAGEIF(timing!$M:$M,$A56,timing!E:E)</f>
        <v>3</v>
      </c>
      <c r="F56">
        <f>AVERAGEIF(timing!$M:$M,$A56,timing!F:F)</f>
        <v>200</v>
      </c>
      <c r="G56" s="3">
        <f>AVERAGEIF(timing!$M:$M,$A56,timing!G:G)/1000</f>
        <v>0.16933333333333334</v>
      </c>
      <c r="H56" s="3">
        <f>AVERAGEIF(timing!$M:$M,$A56,timing!H:H)/60000</f>
        <v>1.8257611111111112</v>
      </c>
      <c r="I56" s="3">
        <f>AVERAGEIF(timing!$M:$M,$A56,timing!I:I)/1000</f>
        <v>109.715</v>
      </c>
      <c r="J56" s="3">
        <f>AVERAGEIF(timing!$M:$M,$A56,timing!J:J)/1000</f>
        <v>20.106333333333332</v>
      </c>
      <c r="K56" s="3">
        <f>AVERAGEIF(timing!$M:$M,$A56,timing!K:K)/60000</f>
        <v>28.387799999999999</v>
      </c>
      <c r="L56" s="1">
        <f>AVERAGEIF(timing!$M:$M,$A56,timing!L:L)/1024</f>
        <v>131.58203125</v>
      </c>
      <c r="M56" s="2">
        <f t="shared" si="0"/>
        <v>4.0070841563635478</v>
      </c>
      <c r="N56" s="2">
        <f t="shared" si="1"/>
        <v>1.0384007608457093</v>
      </c>
      <c r="O56" s="2">
        <f t="shared" si="2"/>
        <v>4.9286707147560174</v>
      </c>
      <c r="P56" s="2">
        <f t="shared" si="3"/>
        <v>0.73547199258663154</v>
      </c>
      <c r="Q56" s="2">
        <f t="shared" si="4"/>
        <v>3.0429351851851853E-2</v>
      </c>
    </row>
    <row r="57" spans="1:17" x14ac:dyDescent="0.3">
      <c r="A57" t="s">
        <v>68</v>
      </c>
      <c r="B57">
        <v>3</v>
      </c>
      <c r="C57">
        <f>AVERAGEIF(timing!$M:$M,$A57,timing!C:C)</f>
        <v>32</v>
      </c>
      <c r="D57">
        <f>AVERAGEIF(timing!$M:$M,$A57,timing!D:D)</f>
        <v>31959</v>
      </c>
      <c r="E57">
        <f>AVERAGEIF(timing!$M:$M,$A57,timing!E:E)</f>
        <v>3</v>
      </c>
      <c r="F57">
        <f>AVERAGEIF(timing!$M:$M,$A57,timing!F:F)</f>
        <v>500</v>
      </c>
      <c r="G57" s="3">
        <f>AVERAGEIF(timing!$M:$M,$A57,timing!G:G)/1000</f>
        <v>0.17</v>
      </c>
      <c r="H57" s="3">
        <f>AVERAGEIF(timing!$M:$M,$A57,timing!H:H)/60000</f>
        <v>2.1560999999999999</v>
      </c>
      <c r="I57" s="3">
        <f>AVERAGEIF(timing!$M:$M,$A57,timing!I:I)/1000</f>
        <v>129.536</v>
      </c>
      <c r="J57" s="3">
        <f>AVERAGEIF(timing!$M:$M,$A57,timing!J:J)/1000</f>
        <v>22.284333333333333</v>
      </c>
      <c r="K57" s="3">
        <f>AVERAGEIF(timing!$M:$M,$A57,timing!K:K)/60000</f>
        <v>32.642894444444444</v>
      </c>
      <c r="L57" s="1">
        <f>AVERAGEIF(timing!$M:$M,$A57,timing!L:L)/1024</f>
        <v>144.1455078125</v>
      </c>
      <c r="M57" s="2">
        <f t="shared" si="0"/>
        <v>4.0478738383553923</v>
      </c>
      <c r="N57" s="2">
        <f t="shared" si="1"/>
        <v>1.0213991190101206</v>
      </c>
      <c r="O57" s="2">
        <f t="shared" si="2"/>
        <v>4.618573797678275</v>
      </c>
      <c r="P57" s="2">
        <f t="shared" si="3"/>
        <v>0.6972788051357468</v>
      </c>
      <c r="Q57" s="2">
        <f t="shared" si="4"/>
        <v>3.5935000000000002E-2</v>
      </c>
    </row>
    <row r="58" spans="1:17" x14ac:dyDescent="0.3">
      <c r="A58" t="s">
        <v>69</v>
      </c>
      <c r="B58">
        <v>3</v>
      </c>
      <c r="C58">
        <f>AVERAGEIF(timing!$M:$M,$A58,timing!C:C)</f>
        <v>230</v>
      </c>
      <c r="D58">
        <f>AVERAGEIF(timing!$M:$M,$A58,timing!D:D)</f>
        <v>442</v>
      </c>
      <c r="E58">
        <f>AVERAGEIF(timing!$M:$M,$A58,timing!E:E)</f>
        <v>2</v>
      </c>
      <c r="F58">
        <f>AVERAGEIF(timing!$M:$M,$A58,timing!F:F)</f>
        <v>25</v>
      </c>
      <c r="G58" s="3">
        <f>AVERAGEIF(timing!$M:$M,$A58,timing!G:G)/1000</f>
        <v>0.17066666666666666</v>
      </c>
      <c r="H58" s="3">
        <f>AVERAGEIF(timing!$M:$M,$A58,timing!H:H)/60000</f>
        <v>8.5922222222222219E-2</v>
      </c>
      <c r="I58" s="3">
        <f>AVERAGEIF(timing!$M:$M,$A58,timing!I:I)/1000</f>
        <v>5.3259999999999996</v>
      </c>
      <c r="J58" s="3">
        <f>AVERAGEIF(timing!$M:$M,$A58,timing!J:J)/1000</f>
        <v>4.410333333333333</v>
      </c>
      <c r="K58" s="3">
        <f>AVERAGEIF(timing!$M:$M,$A58,timing!K:K)/60000</f>
        <v>0.51583888888888885</v>
      </c>
      <c r="L58" s="1">
        <f>AVERAGEIF(timing!$M:$M,$A58,timing!L:L)/1024</f>
        <v>16.966796875</v>
      </c>
      <c r="M58" s="2">
        <f t="shared" si="0"/>
        <v>11.663650075414781</v>
      </c>
      <c r="N58" s="2">
        <f t="shared" si="1"/>
        <v>1.1670563097033686</v>
      </c>
      <c r="O58" s="2">
        <f t="shared" si="2"/>
        <v>39.307692307692307</v>
      </c>
      <c r="P58" s="2">
        <f t="shared" si="3"/>
        <v>9.9781297134238311</v>
      </c>
      <c r="Q58" s="2">
        <f t="shared" si="4"/>
        <v>1.432037037037037E-3</v>
      </c>
    </row>
    <row r="59" spans="1:17" x14ac:dyDescent="0.3">
      <c r="A59" t="s">
        <v>70</v>
      </c>
      <c r="B59">
        <v>3</v>
      </c>
      <c r="C59">
        <f>AVERAGEIF(timing!$M:$M,$A59,timing!C:C)</f>
        <v>230</v>
      </c>
      <c r="D59">
        <f>AVERAGEIF(timing!$M:$M,$A59,timing!D:D)</f>
        <v>2207</v>
      </c>
      <c r="E59">
        <f>AVERAGEIF(timing!$M:$M,$A59,timing!E:E)</f>
        <v>2</v>
      </c>
      <c r="F59">
        <f>AVERAGEIF(timing!$M:$M,$A59,timing!F:F)</f>
        <v>50</v>
      </c>
      <c r="G59" s="3">
        <f>AVERAGEIF(timing!$M:$M,$A59,timing!G:G)/1000</f>
        <v>0.17033333333333334</v>
      </c>
      <c r="H59" s="3">
        <f>AVERAGEIF(timing!$M:$M,$A59,timing!H:H)/60000</f>
        <v>0.19251666666666667</v>
      </c>
      <c r="I59" s="3">
        <f>AVERAGEIF(timing!$M:$M,$A59,timing!I:I)/1000</f>
        <v>11.721333333333334</v>
      </c>
      <c r="J59" s="3">
        <f>AVERAGEIF(timing!$M:$M,$A59,timing!J:J)/1000</f>
        <v>5.533666666666667</v>
      </c>
      <c r="K59" s="3">
        <f>AVERAGEIF(timing!$M:$M,$A59,timing!K:K)/60000</f>
        <v>1.9934000000000001</v>
      </c>
      <c r="L59" s="1">
        <f>AVERAGEIF(timing!$M:$M,$A59,timing!L:L)/1024</f>
        <v>21.5546875</v>
      </c>
      <c r="M59" s="2">
        <f t="shared" si="0"/>
        <v>5.2338015405527862</v>
      </c>
      <c r="N59" s="2">
        <f t="shared" si="1"/>
        <v>0.90321703670140463</v>
      </c>
      <c r="O59" s="2">
        <f t="shared" si="2"/>
        <v>10.000906207521522</v>
      </c>
      <c r="P59" s="2">
        <f t="shared" si="3"/>
        <v>2.5073251774656398</v>
      </c>
      <c r="Q59" s="2">
        <f t="shared" si="4"/>
        <v>3.2086111111111113E-3</v>
      </c>
    </row>
    <row r="60" spans="1:17" x14ac:dyDescent="0.3">
      <c r="A60" t="s">
        <v>71</v>
      </c>
      <c r="B60">
        <v>3</v>
      </c>
      <c r="C60">
        <f>AVERAGEIF(timing!$M:$M,$A60,timing!C:C)</f>
        <v>230</v>
      </c>
      <c r="D60">
        <f>AVERAGEIF(timing!$M:$M,$A60,timing!D:D)</f>
        <v>4449</v>
      </c>
      <c r="E60">
        <f>AVERAGEIF(timing!$M:$M,$A60,timing!E:E)</f>
        <v>2</v>
      </c>
      <c r="F60">
        <f>AVERAGEIF(timing!$M:$M,$A60,timing!F:F)</f>
        <v>75</v>
      </c>
      <c r="G60" s="3">
        <f>AVERAGEIF(timing!$M:$M,$A60,timing!G:G)/1000</f>
        <v>0.17</v>
      </c>
      <c r="H60" s="3">
        <f>AVERAGEIF(timing!$M:$M,$A60,timing!H:H)/60000</f>
        <v>0.31827222222222218</v>
      </c>
      <c r="I60" s="3">
        <f>AVERAGEIF(timing!$M:$M,$A60,timing!I:I)/1000</f>
        <v>19.266333333333332</v>
      </c>
      <c r="J60" s="3">
        <f>AVERAGEIF(timing!$M:$M,$A60,timing!J:J)/1000</f>
        <v>6.6133333333333333</v>
      </c>
      <c r="K60" s="3">
        <f>AVERAGEIF(timing!$M:$M,$A60,timing!K:K)/60000</f>
        <v>3.9191166666666666</v>
      </c>
      <c r="L60" s="1">
        <f>AVERAGEIF(timing!$M:$M,$A60,timing!L:L)/1024</f>
        <v>27.443033854166668</v>
      </c>
      <c r="M60" s="2">
        <f t="shared" si="0"/>
        <v>4.2922754176968603</v>
      </c>
      <c r="N60" s="2">
        <f t="shared" si="1"/>
        <v>0.88089832921255717</v>
      </c>
      <c r="O60" s="2">
        <f t="shared" si="2"/>
        <v>6.3164006892934745</v>
      </c>
      <c r="P60" s="2">
        <f t="shared" si="3"/>
        <v>1.4864763617292276</v>
      </c>
      <c r="Q60" s="2">
        <f t="shared" si="4"/>
        <v>5.3045370370370364E-3</v>
      </c>
    </row>
    <row r="61" spans="1:17" x14ac:dyDescent="0.3">
      <c r="A61" t="s">
        <v>72</v>
      </c>
      <c r="B61">
        <v>3</v>
      </c>
      <c r="C61">
        <f>AVERAGEIF(timing!$M:$M,$A61,timing!C:C)</f>
        <v>230</v>
      </c>
      <c r="D61">
        <f>AVERAGEIF(timing!$M:$M,$A61,timing!D:D)</f>
        <v>7187</v>
      </c>
      <c r="E61">
        <f>AVERAGEIF(timing!$M:$M,$A61,timing!E:E)</f>
        <v>2</v>
      </c>
      <c r="F61">
        <f>AVERAGEIF(timing!$M:$M,$A61,timing!F:F)</f>
        <v>100</v>
      </c>
      <c r="G61" s="3">
        <f>AVERAGEIF(timing!$M:$M,$A61,timing!G:G)/1000</f>
        <v>0.17033333333333334</v>
      </c>
      <c r="H61" s="3">
        <f>AVERAGEIF(timing!$M:$M,$A61,timing!H:H)/60000</f>
        <v>0.47793333333333332</v>
      </c>
      <c r="I61" s="3">
        <f>AVERAGEIF(timing!$M:$M,$A61,timing!I:I)/1000</f>
        <v>28.846333333333334</v>
      </c>
      <c r="J61" s="3">
        <f>AVERAGEIF(timing!$M:$M,$A61,timing!J:J)/1000</f>
        <v>7.831666666666667</v>
      </c>
      <c r="K61" s="3">
        <f>AVERAGEIF(timing!$M:$M,$A61,timing!K:K)/60000</f>
        <v>6.3516611111111114</v>
      </c>
      <c r="L61" s="1">
        <f>AVERAGEIF(timing!$M:$M,$A61,timing!L:L)/1024</f>
        <v>34.7568359375</v>
      </c>
      <c r="M61" s="2">
        <f t="shared" si="0"/>
        <v>3.9899819117851671</v>
      </c>
      <c r="N61" s="2">
        <f t="shared" si="1"/>
        <v>0.88377085169209846</v>
      </c>
      <c r="O61" s="2">
        <f t="shared" si="2"/>
        <v>4.952135800751357</v>
      </c>
      <c r="P61" s="2">
        <f t="shared" si="3"/>
        <v>1.0896989935531747</v>
      </c>
      <c r="Q61" s="2">
        <f t="shared" si="4"/>
        <v>7.9655555555555556E-3</v>
      </c>
    </row>
    <row r="62" spans="1:17" x14ac:dyDescent="0.3">
      <c r="A62" t="s">
        <v>73</v>
      </c>
      <c r="B62">
        <v>3</v>
      </c>
      <c r="C62">
        <f>AVERAGEIF(timing!$M:$M,$A62,timing!C:C)</f>
        <v>230</v>
      </c>
      <c r="D62">
        <f>AVERAGEIF(timing!$M:$M,$A62,timing!D:D)</f>
        <v>10278</v>
      </c>
      <c r="E62">
        <f>AVERAGEIF(timing!$M:$M,$A62,timing!E:E)</f>
        <v>2</v>
      </c>
      <c r="F62">
        <f>AVERAGEIF(timing!$M:$M,$A62,timing!F:F)</f>
        <v>150</v>
      </c>
      <c r="G62" s="3">
        <f>AVERAGEIF(timing!$M:$M,$A62,timing!G:G)/1000</f>
        <v>0.16966666666666666</v>
      </c>
      <c r="H62" s="3">
        <f>AVERAGEIF(timing!$M:$M,$A62,timing!H:H)/60000</f>
        <v>0.67369444444444437</v>
      </c>
      <c r="I62" s="3">
        <f>AVERAGEIF(timing!$M:$M,$A62,timing!I:I)/1000</f>
        <v>40.591333333333338</v>
      </c>
      <c r="J62" s="3">
        <f>AVERAGEIF(timing!$M:$M,$A62,timing!J:J)/1000</f>
        <v>9.3743333333333343</v>
      </c>
      <c r="K62" s="3">
        <f>AVERAGEIF(timing!$M:$M,$A62,timing!K:K)/60000</f>
        <v>9.1423500000000004</v>
      </c>
      <c r="L62" s="1">
        <f>AVERAGEIF(timing!$M:$M,$A62,timing!L:L)/1024</f>
        <v>43.076497395833336</v>
      </c>
      <c r="M62" s="2">
        <f t="shared" si="0"/>
        <v>3.932833884672764</v>
      </c>
      <c r="N62" s="2">
        <f t="shared" si="1"/>
        <v>0.88950671336835974</v>
      </c>
      <c r="O62" s="2">
        <f t="shared" si="2"/>
        <v>4.2917234221962772</v>
      </c>
      <c r="P62" s="2">
        <f t="shared" si="3"/>
        <v>0.91207757670104439</v>
      </c>
      <c r="Q62" s="2">
        <f t="shared" si="4"/>
        <v>1.122824074074074E-2</v>
      </c>
    </row>
    <row r="63" spans="1:17" x14ac:dyDescent="0.3">
      <c r="A63" t="s">
        <v>74</v>
      </c>
      <c r="B63">
        <v>3</v>
      </c>
      <c r="C63">
        <f>AVERAGEIF(timing!$M:$M,$A63,timing!C:C)</f>
        <v>230</v>
      </c>
      <c r="D63">
        <f>AVERAGEIF(timing!$M:$M,$A63,timing!D:D)</f>
        <v>11834</v>
      </c>
      <c r="E63">
        <f>AVERAGEIF(timing!$M:$M,$A63,timing!E:E)</f>
        <v>2</v>
      </c>
      <c r="F63">
        <f>AVERAGEIF(timing!$M:$M,$A63,timing!F:F)</f>
        <v>200</v>
      </c>
      <c r="G63" s="3">
        <f>AVERAGEIF(timing!$M:$M,$A63,timing!G:G)/1000</f>
        <v>0.17033333333333334</v>
      </c>
      <c r="H63" s="3">
        <f>AVERAGEIF(timing!$M:$M,$A63,timing!H:H)/60000</f>
        <v>0.74378333333333335</v>
      </c>
      <c r="I63" s="3">
        <f>AVERAGEIF(timing!$M:$M,$A63,timing!I:I)/1000</f>
        <v>44.797333333333334</v>
      </c>
      <c r="J63" s="3">
        <f>AVERAGEIF(timing!$M:$M,$A63,timing!J:J)/1000</f>
        <v>9.9683333333333337</v>
      </c>
      <c r="K63" s="3">
        <f>AVERAGEIF(timing!$M:$M,$A63,timing!K:K)/60000</f>
        <v>10.602122222222222</v>
      </c>
      <c r="L63" s="1">
        <f>AVERAGEIF(timing!$M:$M,$A63,timing!L:L)/1024</f>
        <v>47.345703125</v>
      </c>
      <c r="M63" s="2">
        <f t="shared" si="0"/>
        <v>3.7710833192496196</v>
      </c>
      <c r="N63" s="2">
        <f t="shared" si="1"/>
        <v>0.89590351717274141</v>
      </c>
      <c r="O63" s="2">
        <f t="shared" si="2"/>
        <v>4.0968396146695962</v>
      </c>
      <c r="P63" s="2">
        <f t="shared" si="3"/>
        <v>0.84234691003323758</v>
      </c>
      <c r="Q63" s="2">
        <f t="shared" si="4"/>
        <v>1.2396388888888889E-2</v>
      </c>
    </row>
    <row r="64" spans="1:17" x14ac:dyDescent="0.3">
      <c r="A64" t="s">
        <v>75</v>
      </c>
      <c r="B64">
        <v>3</v>
      </c>
      <c r="C64">
        <f>AVERAGEIF(timing!$M:$M,$A64,timing!C:C)</f>
        <v>230</v>
      </c>
      <c r="D64">
        <f>AVERAGEIF(timing!$M:$M,$A64,timing!D:D)</f>
        <v>13878</v>
      </c>
      <c r="E64">
        <f>AVERAGEIF(timing!$M:$M,$A64,timing!E:E)</f>
        <v>2</v>
      </c>
      <c r="F64">
        <f>AVERAGEIF(timing!$M:$M,$A64,timing!F:F)</f>
        <v>500</v>
      </c>
      <c r="G64" s="3">
        <f>AVERAGEIF(timing!$M:$M,$A64,timing!G:G)/1000</f>
        <v>0.17</v>
      </c>
      <c r="H64" s="3">
        <f>AVERAGEIF(timing!$M:$M,$A64,timing!H:H)/60000</f>
        <v>0.86173888888888894</v>
      </c>
      <c r="I64" s="3">
        <f>AVERAGEIF(timing!$M:$M,$A64,timing!I:I)/1000</f>
        <v>51.874333333333333</v>
      </c>
      <c r="J64" s="3">
        <f>AVERAGEIF(timing!$M:$M,$A64,timing!J:J)/1000</f>
        <v>10.939333333333334</v>
      </c>
      <c r="K64" s="3">
        <f>AVERAGEIF(timing!$M:$M,$A64,timing!K:K)/60000</f>
        <v>12.500172222222222</v>
      </c>
      <c r="L64" s="1">
        <f>AVERAGEIF(timing!$M:$M,$A64,timing!L:L)/1024</f>
        <v>52.927734375</v>
      </c>
      <c r="M64" s="2">
        <f t="shared" si="0"/>
        <v>3.7256328961906138</v>
      </c>
      <c r="N64" s="2">
        <f t="shared" si="1"/>
        <v>0.90071856335366929</v>
      </c>
      <c r="O64" s="2">
        <f t="shared" si="2"/>
        <v>3.9053177691309986</v>
      </c>
      <c r="P64" s="2">
        <f t="shared" si="3"/>
        <v>0.78824998799058466</v>
      </c>
      <c r="Q64" s="2">
        <f t="shared" si="4"/>
        <v>1.4362314814814816E-2</v>
      </c>
    </row>
    <row r="65" spans="1:17" x14ac:dyDescent="0.3">
      <c r="A65" t="s">
        <v>76</v>
      </c>
      <c r="B65">
        <v>3</v>
      </c>
      <c r="C65">
        <f>AVERAGEIF(timing!$M:$M,$A65,timing!C:C)</f>
        <v>230</v>
      </c>
      <c r="D65">
        <f>AVERAGEIF(timing!$M:$M,$A65,timing!D:D)</f>
        <v>843</v>
      </c>
      <c r="E65">
        <f>AVERAGEIF(timing!$M:$M,$A65,timing!E:E)</f>
        <v>3</v>
      </c>
      <c r="F65">
        <f>AVERAGEIF(timing!$M:$M,$A65,timing!F:F)</f>
        <v>25</v>
      </c>
      <c r="G65" s="3">
        <f>AVERAGEIF(timing!$M:$M,$A65,timing!G:G)/1000</f>
        <v>0.17100000000000001</v>
      </c>
      <c r="H65" s="3">
        <f>AVERAGEIF(timing!$M:$M,$A65,timing!H:H)/60000</f>
        <v>0.13499444444444444</v>
      </c>
      <c r="I65" s="3">
        <f>AVERAGEIF(timing!$M:$M,$A65,timing!I:I)/1000</f>
        <v>8.2706666666666653</v>
      </c>
      <c r="J65" s="3">
        <f>AVERAGEIF(timing!$M:$M,$A65,timing!J:J)/1000</f>
        <v>5.7190000000000003</v>
      </c>
      <c r="K65" s="3">
        <f>AVERAGEIF(timing!$M:$M,$A65,timing!K:K)/60000</f>
        <v>0.96259444444444442</v>
      </c>
      <c r="L65" s="1">
        <f>AVERAGEIF(timing!$M:$M,$A65,timing!L:L)/1024</f>
        <v>31.0927734375</v>
      </c>
      <c r="M65" s="2">
        <f t="shared" si="0"/>
        <v>9.6081455120601031</v>
      </c>
      <c r="N65" s="2">
        <f t="shared" si="1"/>
        <v>1.1418676683801239</v>
      </c>
      <c r="O65" s="2">
        <f t="shared" si="2"/>
        <v>37.768683274021349</v>
      </c>
      <c r="P65" s="2">
        <f t="shared" si="3"/>
        <v>6.784104389086596</v>
      </c>
      <c r="Q65" s="2">
        <f t="shared" si="4"/>
        <v>2.2499074074074075E-3</v>
      </c>
    </row>
    <row r="66" spans="1:17" x14ac:dyDescent="0.3">
      <c r="A66" t="s">
        <v>77</v>
      </c>
      <c r="B66">
        <v>3</v>
      </c>
      <c r="C66">
        <f>AVERAGEIF(timing!$M:$M,$A66,timing!C:C)</f>
        <v>230</v>
      </c>
      <c r="D66">
        <f>AVERAGEIF(timing!$M:$M,$A66,timing!D:D)</f>
        <v>17200</v>
      </c>
      <c r="E66">
        <f>AVERAGEIF(timing!$M:$M,$A66,timing!E:E)</f>
        <v>3</v>
      </c>
      <c r="F66">
        <f>AVERAGEIF(timing!$M:$M,$A66,timing!F:F)</f>
        <v>50</v>
      </c>
      <c r="G66" s="3">
        <f>AVERAGEIF(timing!$M:$M,$A66,timing!G:G)/1000</f>
        <v>0.16966666666666666</v>
      </c>
      <c r="H66" s="3">
        <f>AVERAGEIF(timing!$M:$M,$A66,timing!H:H)/60000</f>
        <v>1.202522222222222</v>
      </c>
      <c r="I66" s="3">
        <f>AVERAGEIF(timing!$M:$M,$A66,timing!I:I)/1000</f>
        <v>72.320999999999998</v>
      </c>
      <c r="J66" s="3">
        <f>AVERAGEIF(timing!$M:$M,$A66,timing!J:J)/1000</f>
        <v>20.908000000000001</v>
      </c>
      <c r="K66" s="3">
        <f>AVERAGEIF(timing!$M:$M,$A66,timing!K:K)/60000</f>
        <v>16.321999999999999</v>
      </c>
      <c r="L66" s="1">
        <f>AVERAGEIF(timing!$M:$M,$A66,timing!L:L)/1024</f>
        <v>193.4033203125</v>
      </c>
      <c r="M66" s="2">
        <f t="shared" si="0"/>
        <v>4.1948449612403094</v>
      </c>
      <c r="N66" s="2">
        <f t="shared" si="1"/>
        <v>0.94895348837209292</v>
      </c>
      <c r="O66" s="2">
        <f t="shared" si="2"/>
        <v>11.514244186046511</v>
      </c>
      <c r="P66" s="2">
        <f t="shared" si="3"/>
        <v>1.2155813953488372</v>
      </c>
      <c r="Q66" s="2">
        <f t="shared" si="4"/>
        <v>2.0042037037037035E-2</v>
      </c>
    </row>
    <row r="67" spans="1:17" x14ac:dyDescent="0.3">
      <c r="A67" t="s">
        <v>78</v>
      </c>
      <c r="B67">
        <v>3</v>
      </c>
      <c r="C67">
        <f>AVERAGEIF(timing!$M:$M,$A67,timing!C:C)</f>
        <v>230</v>
      </c>
      <c r="D67">
        <f>AVERAGEIF(timing!$M:$M,$A67,timing!D:D)</f>
        <v>54147</v>
      </c>
      <c r="E67">
        <f>AVERAGEIF(timing!$M:$M,$A67,timing!E:E)</f>
        <v>3</v>
      </c>
      <c r="F67">
        <f>AVERAGEIF(timing!$M:$M,$A67,timing!F:F)</f>
        <v>75</v>
      </c>
      <c r="G67" s="3">
        <f>AVERAGEIF(timing!$M:$M,$A67,timing!G:G)/1000</f>
        <v>0.16966666666666666</v>
      </c>
      <c r="H67" s="3">
        <f>AVERAGEIF(timing!$M:$M,$A67,timing!H:H)/60000</f>
        <v>3.7797499999999999</v>
      </c>
      <c r="I67" s="3">
        <f>AVERAGEIF(timing!$M:$M,$A67,timing!I:I)/1000</f>
        <v>226.95466666666667</v>
      </c>
      <c r="J67" s="3">
        <f>AVERAGEIF(timing!$M:$M,$A67,timing!J:J)/1000</f>
        <v>49.081666666666663</v>
      </c>
      <c r="K67" s="3">
        <f>AVERAGEIF(timing!$M:$M,$A67,timing!K:K)/60000</f>
        <v>55.647305555555555</v>
      </c>
      <c r="L67" s="1">
        <f>AVERAGEIF(timing!$M:$M,$A67,timing!L:L)/1024</f>
        <v>451.30305989583331</v>
      </c>
      <c r="M67" s="2">
        <f t="shared" ref="M67:M130" si="5">H67/D67*60000</f>
        <v>4.1883206825862933</v>
      </c>
      <c r="N67" s="2">
        <f t="shared" ref="N67:N130" si="6">K67/D67*1000</f>
        <v>1.0277080088565489</v>
      </c>
      <c r="O67" s="2">
        <f t="shared" ref="O67:O130" si="7">L67/D67*1024</f>
        <v>8.5348095616254511</v>
      </c>
      <c r="P67" s="2">
        <f t="shared" ref="P67:P130" si="8">J67/D67*1000</f>
        <v>0.9064521887947008</v>
      </c>
      <c r="Q67" s="2">
        <f t="shared" ref="Q67:Q130" si="9">H67/60</f>
        <v>6.2995833333333334E-2</v>
      </c>
    </row>
    <row r="68" spans="1:17" x14ac:dyDescent="0.3">
      <c r="A68" t="s">
        <v>79</v>
      </c>
      <c r="B68">
        <v>3</v>
      </c>
      <c r="C68">
        <f>AVERAGEIF(timing!$M:$M,$A68,timing!C:C)</f>
        <v>230</v>
      </c>
      <c r="D68">
        <f>AVERAGEIF(timing!$M:$M,$A68,timing!D:D)</f>
        <v>102899</v>
      </c>
      <c r="E68">
        <f>AVERAGEIF(timing!$M:$M,$A68,timing!E:E)</f>
        <v>3</v>
      </c>
      <c r="F68">
        <f>AVERAGEIF(timing!$M:$M,$A68,timing!F:F)</f>
        <v>100</v>
      </c>
      <c r="G68" s="3">
        <f>AVERAGEIF(timing!$M:$M,$A68,timing!G:G)/1000</f>
        <v>0.17133333333333334</v>
      </c>
      <c r="H68" s="3">
        <f>AVERAGEIF(timing!$M:$M,$A68,timing!H:H)/60000</f>
        <v>7.7215722222222221</v>
      </c>
      <c r="I68" s="3">
        <f>AVERAGEIF(timing!$M:$M,$A68,timing!I:I)/1000</f>
        <v>463.46566666666666</v>
      </c>
      <c r="J68" s="3">
        <f>AVERAGEIF(timing!$M:$M,$A68,timing!J:J)/1000</f>
        <v>89.108333333333334</v>
      </c>
      <c r="K68" s="3">
        <f>AVERAGEIF(timing!$M:$M,$A68,timing!K:K)/60000</f>
        <v>118.27345555555556</v>
      </c>
      <c r="L68" s="1">
        <f>AVERAGEIF(timing!$M:$M,$A68,timing!L:L)/1024</f>
        <v>803.74609375</v>
      </c>
      <c r="M68" s="2">
        <f t="shared" si="5"/>
        <v>4.5024182288781551</v>
      </c>
      <c r="N68" s="2">
        <f t="shared" si="6"/>
        <v>1.1494130706377665</v>
      </c>
      <c r="O68" s="2">
        <f t="shared" si="7"/>
        <v>7.9984839502813436</v>
      </c>
      <c r="P68" s="2">
        <f t="shared" si="8"/>
        <v>0.86597861333281512</v>
      </c>
      <c r="Q68" s="2">
        <f t="shared" si="9"/>
        <v>0.12869287037037036</v>
      </c>
    </row>
    <row r="69" spans="1:17" x14ac:dyDescent="0.3">
      <c r="A69" t="s">
        <v>80</v>
      </c>
      <c r="B69">
        <v>3</v>
      </c>
      <c r="C69">
        <f>AVERAGEIF(timing!$M:$M,$A69,timing!C:C)</f>
        <v>230</v>
      </c>
      <c r="D69">
        <f>AVERAGEIF(timing!$M:$M,$A69,timing!D:D)</f>
        <v>179457</v>
      </c>
      <c r="E69">
        <f>AVERAGEIF(timing!$M:$M,$A69,timing!E:E)</f>
        <v>3</v>
      </c>
      <c r="F69">
        <f>AVERAGEIF(timing!$M:$M,$A69,timing!F:F)</f>
        <v>150</v>
      </c>
      <c r="G69" s="3">
        <f>AVERAGEIF(timing!$M:$M,$A69,timing!G:G)/1000</f>
        <v>0.17</v>
      </c>
      <c r="H69" s="3">
        <f>AVERAGEIF(timing!$M:$M,$A69,timing!H:H)/60000</f>
        <v>14.738672222222222</v>
      </c>
      <c r="I69" s="3">
        <f>AVERAGEIF(timing!$M:$M,$A69,timing!I:I)/1000</f>
        <v>884.49033333333341</v>
      </c>
      <c r="J69" s="3">
        <f>AVERAGEIF(timing!$M:$M,$A69,timing!J:J)/1000</f>
        <v>148.43233333333333</v>
      </c>
      <c r="K69" s="3">
        <f>AVERAGEIF(timing!$M:$M,$A69,timing!K:K)/60000</f>
        <v>229.1747388888889</v>
      </c>
      <c r="L69" s="1">
        <f>AVERAGEIF(timing!$M:$M,$A69,timing!L:L)/1024</f>
        <v>1280.27734375</v>
      </c>
      <c r="M69" s="2">
        <f t="shared" si="5"/>
        <v>4.9277561384249893</v>
      </c>
      <c r="N69" s="2">
        <f t="shared" si="6"/>
        <v>1.2770454141598762</v>
      </c>
      <c r="O69" s="2">
        <f t="shared" si="7"/>
        <v>7.3053934925915405</v>
      </c>
      <c r="P69" s="2">
        <f t="shared" si="8"/>
        <v>0.82711921704549463</v>
      </c>
      <c r="Q69" s="2">
        <f t="shared" si="9"/>
        <v>0.24564453703703704</v>
      </c>
    </row>
    <row r="70" spans="1:17" x14ac:dyDescent="0.3">
      <c r="A70" t="s">
        <v>81</v>
      </c>
      <c r="B70">
        <v>3</v>
      </c>
      <c r="C70">
        <f>AVERAGEIF(timing!$M:$M,$A70,timing!C:C)</f>
        <v>230</v>
      </c>
      <c r="D70">
        <f>AVERAGEIF(timing!$M:$M,$A70,timing!D:D)</f>
        <v>227715</v>
      </c>
      <c r="E70">
        <f>AVERAGEIF(timing!$M:$M,$A70,timing!E:E)</f>
        <v>3</v>
      </c>
      <c r="F70">
        <f>AVERAGEIF(timing!$M:$M,$A70,timing!F:F)</f>
        <v>200</v>
      </c>
      <c r="G70" s="3">
        <f>AVERAGEIF(timing!$M:$M,$A70,timing!G:G)/1000</f>
        <v>0.16966666666666666</v>
      </c>
      <c r="H70" s="3">
        <f>AVERAGEIF(timing!$M:$M,$A70,timing!H:H)/60000</f>
        <v>19.408816666666667</v>
      </c>
      <c r="I70" s="3">
        <f>AVERAGEIF(timing!$M:$M,$A70,timing!I:I)/1000</f>
        <v>1164.6986666666667</v>
      </c>
      <c r="J70" s="3">
        <f>AVERAGEIF(timing!$M:$M,$A70,timing!J:J)/1000</f>
        <v>183.67533333333336</v>
      </c>
      <c r="K70" s="3">
        <f>AVERAGEIF(timing!$M:$M,$A70,timing!K:K)/60000</f>
        <v>303.17208333333332</v>
      </c>
      <c r="L70" s="1">
        <f>AVERAGEIF(timing!$M:$M,$A70,timing!L:L)/1024</f>
        <v>1543.5849609375</v>
      </c>
      <c r="M70" s="2">
        <f t="shared" si="5"/>
        <v>5.1139758030871922</v>
      </c>
      <c r="N70" s="2">
        <f t="shared" si="6"/>
        <v>1.3313663277927819</v>
      </c>
      <c r="O70" s="2">
        <f t="shared" si="7"/>
        <v>6.9412686911270667</v>
      </c>
      <c r="P70" s="2">
        <f t="shared" si="8"/>
        <v>0.80660181952586951</v>
      </c>
      <c r="Q70" s="2">
        <f t="shared" si="9"/>
        <v>0.32348027777777777</v>
      </c>
    </row>
    <row r="71" spans="1:17" x14ac:dyDescent="0.3">
      <c r="A71" t="s">
        <v>82</v>
      </c>
      <c r="B71">
        <v>3</v>
      </c>
      <c r="C71">
        <f>AVERAGEIF(timing!$M:$M,$A71,timing!C:C)</f>
        <v>230</v>
      </c>
      <c r="D71">
        <f>AVERAGEIF(timing!$M:$M,$A71,timing!D:D)</f>
        <v>292096</v>
      </c>
      <c r="E71">
        <f>AVERAGEIF(timing!$M:$M,$A71,timing!E:E)</f>
        <v>3</v>
      </c>
      <c r="F71">
        <f>AVERAGEIF(timing!$M:$M,$A71,timing!F:F)</f>
        <v>500</v>
      </c>
      <c r="G71" s="3">
        <f>AVERAGEIF(timing!$M:$M,$A71,timing!G:G)/1000</f>
        <v>0.17</v>
      </c>
      <c r="H71" s="3">
        <f>AVERAGEIF(timing!$M:$M,$A71,timing!H:H)/60000</f>
        <v>25.406099999999999</v>
      </c>
      <c r="I71" s="3">
        <f>AVERAGEIF(timing!$M:$M,$A71,timing!I:I)/1000</f>
        <v>1524.5360000000001</v>
      </c>
      <c r="J71" s="3">
        <f>AVERAGEIF(timing!$M:$M,$A71,timing!J:J)/1000</f>
        <v>232.22266666666667</v>
      </c>
      <c r="K71" s="3">
        <f>AVERAGEIF(timing!$M:$M,$A71,timing!K:K)/60000</f>
        <v>399.68403333333333</v>
      </c>
      <c r="L71" s="1">
        <f>AVERAGEIF(timing!$M:$M,$A71,timing!L:L)/1024</f>
        <v>1898.0615234375</v>
      </c>
      <c r="M71" s="2">
        <f t="shared" si="5"/>
        <v>5.2187157646801046</v>
      </c>
      <c r="N71" s="2">
        <f t="shared" si="6"/>
        <v>1.3683310738022201</v>
      </c>
      <c r="O71" s="2">
        <f t="shared" si="7"/>
        <v>6.654028127738826</v>
      </c>
      <c r="P71" s="2">
        <f t="shared" si="8"/>
        <v>0.79502172801635995</v>
      </c>
      <c r="Q71" s="2">
        <f t="shared" si="9"/>
        <v>0.42343499999999995</v>
      </c>
    </row>
    <row r="72" spans="1:17" x14ac:dyDescent="0.3">
      <c r="A72" t="s">
        <v>83</v>
      </c>
      <c r="B72">
        <v>3</v>
      </c>
      <c r="C72">
        <f>AVERAGEIF(timing!$M:$M,$A72,timing!C:C)</f>
        <v>47</v>
      </c>
      <c r="D72">
        <f>AVERAGEIF(timing!$M:$M,$A72,timing!D:D)</f>
        <v>79</v>
      </c>
      <c r="E72">
        <f>AVERAGEIF(timing!$M:$M,$A72,timing!E:E)</f>
        <v>2</v>
      </c>
      <c r="F72">
        <f>AVERAGEIF(timing!$M:$M,$A72,timing!F:F)</f>
        <v>25</v>
      </c>
      <c r="G72" s="3">
        <f>AVERAGEIF(timing!$M:$M,$A72,timing!G:G)/1000</f>
        <v>0.16933333333333334</v>
      </c>
      <c r="H72" s="3">
        <f>AVERAGEIF(timing!$M:$M,$A72,timing!H:H)/60000</f>
        <v>4.9205555555555558E-2</v>
      </c>
      <c r="I72" s="3">
        <f>AVERAGEIF(timing!$M:$M,$A72,timing!I:I)/1000</f>
        <v>3.1216666666666666</v>
      </c>
      <c r="J72" s="3">
        <f>AVERAGEIF(timing!$M:$M,$A72,timing!J:J)/1000</f>
        <v>2.6316666666666664</v>
      </c>
      <c r="K72" s="3">
        <f>AVERAGEIF(timing!$M:$M,$A72,timing!K:K)/60000</f>
        <v>0.1759</v>
      </c>
      <c r="L72" s="1">
        <f>AVERAGEIF(timing!$M:$M,$A72,timing!L:L)/1024</f>
        <v>3.0986328125</v>
      </c>
      <c r="M72" s="2">
        <f t="shared" si="5"/>
        <v>37.371308016877641</v>
      </c>
      <c r="N72" s="2">
        <f t="shared" si="6"/>
        <v>2.2265822784810125</v>
      </c>
      <c r="O72" s="2">
        <f t="shared" si="7"/>
        <v>40.164556962025316</v>
      </c>
      <c r="P72" s="2">
        <f t="shared" si="8"/>
        <v>33.312236286919827</v>
      </c>
      <c r="Q72" s="2">
        <f t="shared" si="9"/>
        <v>8.2009259259259264E-4</v>
      </c>
    </row>
    <row r="73" spans="1:17" x14ac:dyDescent="0.3">
      <c r="A73" t="s">
        <v>84</v>
      </c>
      <c r="B73">
        <v>3</v>
      </c>
      <c r="C73">
        <f>AVERAGEIF(timing!$M:$M,$A73,timing!C:C)</f>
        <v>47</v>
      </c>
      <c r="D73">
        <f>AVERAGEIF(timing!$M:$M,$A73,timing!D:D)</f>
        <v>399</v>
      </c>
      <c r="E73">
        <f>AVERAGEIF(timing!$M:$M,$A73,timing!E:E)</f>
        <v>2</v>
      </c>
      <c r="F73">
        <f>AVERAGEIF(timing!$M:$M,$A73,timing!F:F)</f>
        <v>50</v>
      </c>
      <c r="G73" s="3">
        <f>AVERAGEIF(timing!$M:$M,$A73,timing!G:G)/1000</f>
        <v>0.16933333333333334</v>
      </c>
      <c r="H73" s="3">
        <f>AVERAGEIF(timing!$M:$M,$A73,timing!H:H)/60000</f>
        <v>6.858888888888888E-2</v>
      </c>
      <c r="I73" s="3">
        <f>AVERAGEIF(timing!$M:$M,$A73,timing!I:I)/1000</f>
        <v>4.2846666666666673</v>
      </c>
      <c r="J73" s="3">
        <f>AVERAGEIF(timing!$M:$M,$A73,timing!J:J)/1000</f>
        <v>3.194</v>
      </c>
      <c r="K73" s="3">
        <f>AVERAGEIF(timing!$M:$M,$A73,timing!K:K)/60000</f>
        <v>0.38042777777777781</v>
      </c>
      <c r="L73" s="1">
        <f>AVERAGEIF(timing!$M:$M,$A73,timing!L:L)/1024</f>
        <v>3.943359375</v>
      </c>
      <c r="M73" s="2">
        <f t="shared" si="5"/>
        <v>10.314118629908103</v>
      </c>
      <c r="N73" s="2">
        <f t="shared" si="6"/>
        <v>0.95345307713728766</v>
      </c>
      <c r="O73" s="2">
        <f t="shared" si="7"/>
        <v>10.1203007518797</v>
      </c>
      <c r="P73" s="2">
        <f t="shared" si="8"/>
        <v>8.0050125313283207</v>
      </c>
      <c r="Q73" s="2">
        <f t="shared" si="9"/>
        <v>1.1431481481481479E-3</v>
      </c>
    </row>
    <row r="74" spans="1:17" x14ac:dyDescent="0.3">
      <c r="A74" t="s">
        <v>85</v>
      </c>
      <c r="B74">
        <v>3</v>
      </c>
      <c r="C74">
        <f>AVERAGEIF(timing!$M:$M,$A74,timing!C:C)</f>
        <v>47</v>
      </c>
      <c r="D74">
        <f>AVERAGEIF(timing!$M:$M,$A74,timing!D:D)</f>
        <v>1061</v>
      </c>
      <c r="E74">
        <f>AVERAGEIF(timing!$M:$M,$A74,timing!E:E)</f>
        <v>2</v>
      </c>
      <c r="F74">
        <f>AVERAGEIF(timing!$M:$M,$A74,timing!F:F)</f>
        <v>75</v>
      </c>
      <c r="G74" s="3">
        <f>AVERAGEIF(timing!$M:$M,$A74,timing!G:G)/1000</f>
        <v>0.16933333333333334</v>
      </c>
      <c r="H74" s="3">
        <f>AVERAGEIF(timing!$M:$M,$A74,timing!H:H)/60000</f>
        <v>0.10303333333333334</v>
      </c>
      <c r="I74" s="3">
        <f>AVERAGEIF(timing!$M:$M,$A74,timing!I:I)/1000</f>
        <v>6.3513333333333328</v>
      </c>
      <c r="J74" s="3">
        <f>AVERAGEIF(timing!$M:$M,$A74,timing!J:J)/1000</f>
        <v>3.6963333333333335</v>
      </c>
      <c r="K74" s="3">
        <f>AVERAGEIF(timing!$M:$M,$A74,timing!K:K)/60000</f>
        <v>0.94820000000000004</v>
      </c>
      <c r="L74" s="1">
        <f>AVERAGEIF(timing!$M:$M,$A74,timing!L:L)/1024</f>
        <v>5.6806640625</v>
      </c>
      <c r="M74" s="2">
        <f t="shared" si="5"/>
        <v>5.8265786993402449</v>
      </c>
      <c r="N74" s="2">
        <f t="shared" si="6"/>
        <v>0.89368520263901974</v>
      </c>
      <c r="O74" s="2">
        <f t="shared" si="7"/>
        <v>5.4825636192271441</v>
      </c>
      <c r="P74" s="2">
        <f t="shared" si="8"/>
        <v>3.4838202953188815</v>
      </c>
      <c r="Q74" s="2">
        <f t="shared" si="9"/>
        <v>1.7172222222222222E-3</v>
      </c>
    </row>
    <row r="75" spans="1:17" x14ac:dyDescent="0.3">
      <c r="A75" t="s">
        <v>86</v>
      </c>
      <c r="B75">
        <v>3</v>
      </c>
      <c r="C75">
        <f>AVERAGEIF(timing!$M:$M,$A75,timing!C:C)</f>
        <v>47</v>
      </c>
      <c r="D75">
        <f>AVERAGEIF(timing!$M:$M,$A75,timing!D:D)</f>
        <v>1848</v>
      </c>
      <c r="E75">
        <f>AVERAGEIF(timing!$M:$M,$A75,timing!E:E)</f>
        <v>2</v>
      </c>
      <c r="F75">
        <f>AVERAGEIF(timing!$M:$M,$A75,timing!F:F)</f>
        <v>100</v>
      </c>
      <c r="G75" s="3">
        <f>AVERAGEIF(timing!$M:$M,$A75,timing!G:G)/1000</f>
        <v>0.17066666666666666</v>
      </c>
      <c r="H75" s="3">
        <f>AVERAGEIF(timing!$M:$M,$A75,timing!H:H)/60000</f>
        <v>0.16146111111111111</v>
      </c>
      <c r="I75" s="3">
        <f>AVERAGEIF(timing!$M:$M,$A75,timing!I:I)/1000</f>
        <v>9.8583333333333343</v>
      </c>
      <c r="J75" s="3">
        <f>AVERAGEIF(timing!$M:$M,$A75,timing!J:J)/1000</f>
        <v>4.192333333333333</v>
      </c>
      <c r="K75" s="3">
        <f>AVERAGEIF(timing!$M:$M,$A75,timing!K:K)/60000</f>
        <v>1.6141666666666667</v>
      </c>
      <c r="L75" s="1">
        <f>AVERAGEIF(timing!$M:$M,$A75,timing!L:L)/1024</f>
        <v>7.7353515625</v>
      </c>
      <c r="M75" s="2">
        <f t="shared" si="5"/>
        <v>5.2422438672438672</v>
      </c>
      <c r="N75" s="2">
        <f t="shared" si="6"/>
        <v>0.873466810966811</v>
      </c>
      <c r="O75" s="2">
        <f t="shared" si="7"/>
        <v>4.2862554112554117</v>
      </c>
      <c r="P75" s="2">
        <f t="shared" si="8"/>
        <v>2.2685786435786435</v>
      </c>
      <c r="Q75" s="2">
        <f t="shared" si="9"/>
        <v>2.6910185185185184E-3</v>
      </c>
    </row>
    <row r="76" spans="1:17" x14ac:dyDescent="0.3">
      <c r="A76" t="s">
        <v>87</v>
      </c>
      <c r="B76">
        <v>3</v>
      </c>
      <c r="C76">
        <f>AVERAGEIF(timing!$M:$M,$A76,timing!C:C)</f>
        <v>47</v>
      </c>
      <c r="D76">
        <f>AVERAGEIF(timing!$M:$M,$A76,timing!D:D)</f>
        <v>2203</v>
      </c>
      <c r="E76">
        <f>AVERAGEIF(timing!$M:$M,$A76,timing!E:E)</f>
        <v>2</v>
      </c>
      <c r="F76">
        <f>AVERAGEIF(timing!$M:$M,$A76,timing!F:F)</f>
        <v>150</v>
      </c>
      <c r="G76" s="3">
        <f>AVERAGEIF(timing!$M:$M,$A76,timing!G:G)/1000</f>
        <v>0.16933333333333334</v>
      </c>
      <c r="H76" s="3">
        <f>AVERAGEIF(timing!$M:$M,$A76,timing!H:H)/60000</f>
        <v>0.17532777777777778</v>
      </c>
      <c r="I76" s="3">
        <f>AVERAGEIF(timing!$M:$M,$A76,timing!I:I)/1000</f>
        <v>10.689</v>
      </c>
      <c r="J76" s="3">
        <f>AVERAGEIF(timing!$M:$M,$A76,timing!J:J)/1000</f>
        <v>4.3033333333333328</v>
      </c>
      <c r="K76" s="3">
        <f>AVERAGEIF(timing!$M:$M,$A76,timing!K:K)/60000</f>
        <v>1.9179388888888889</v>
      </c>
      <c r="L76" s="1">
        <f>AVERAGEIF(timing!$M:$M,$A76,timing!L:L)/1024</f>
        <v>8.6643880208333339</v>
      </c>
      <c r="M76" s="2">
        <f t="shared" si="5"/>
        <v>4.7751550915418361</v>
      </c>
      <c r="N76" s="2">
        <f t="shared" si="6"/>
        <v>0.87060321783426642</v>
      </c>
      <c r="O76" s="2">
        <f t="shared" si="7"/>
        <v>4.0273868966560755</v>
      </c>
      <c r="P76" s="2">
        <f t="shared" si="8"/>
        <v>1.9533968830382811</v>
      </c>
      <c r="Q76" s="2">
        <f t="shared" si="9"/>
        <v>2.9221296296296296E-3</v>
      </c>
    </row>
    <row r="77" spans="1:17" x14ac:dyDescent="0.3">
      <c r="A77" t="s">
        <v>88</v>
      </c>
      <c r="B77">
        <v>3</v>
      </c>
      <c r="C77">
        <f>AVERAGEIF(timing!$M:$M,$A77,timing!C:C)</f>
        <v>47</v>
      </c>
      <c r="D77">
        <f>AVERAGEIF(timing!$M:$M,$A77,timing!D:D)</f>
        <v>2330</v>
      </c>
      <c r="E77">
        <f>AVERAGEIF(timing!$M:$M,$A77,timing!E:E)</f>
        <v>2</v>
      </c>
      <c r="F77">
        <f>AVERAGEIF(timing!$M:$M,$A77,timing!F:F)</f>
        <v>200</v>
      </c>
      <c r="G77" s="3">
        <f>AVERAGEIF(timing!$M:$M,$A77,timing!G:G)/1000</f>
        <v>0.17100000000000001</v>
      </c>
      <c r="H77" s="3">
        <f>AVERAGEIF(timing!$M:$M,$A77,timing!H:H)/60000</f>
        <v>0.1852388888888889</v>
      </c>
      <c r="I77" s="3">
        <f>AVERAGEIF(timing!$M:$M,$A77,timing!I:I)/1000</f>
        <v>11.285333333333334</v>
      </c>
      <c r="J77" s="3">
        <f>AVERAGEIF(timing!$M:$M,$A77,timing!J:J)/1000</f>
        <v>4.3933333333333326</v>
      </c>
      <c r="K77" s="3">
        <f>AVERAGEIF(timing!$M:$M,$A77,timing!K:K)/60000</f>
        <v>2.0335555555555556</v>
      </c>
      <c r="L77" s="1">
        <f>AVERAGEIF(timing!$M:$M,$A77,timing!L:L)/1024</f>
        <v>9.0078125</v>
      </c>
      <c r="M77" s="2">
        <f t="shared" si="5"/>
        <v>4.7701001430615166</v>
      </c>
      <c r="N77" s="2">
        <f t="shared" si="6"/>
        <v>0.8727706247019551</v>
      </c>
      <c r="O77" s="2">
        <f t="shared" si="7"/>
        <v>3.9587982832618027</v>
      </c>
      <c r="P77" s="2">
        <f t="shared" si="8"/>
        <v>1.8855507868383401</v>
      </c>
      <c r="Q77" s="2">
        <f t="shared" si="9"/>
        <v>3.0873148148148149E-3</v>
      </c>
    </row>
    <row r="78" spans="1:17" x14ac:dyDescent="0.3">
      <c r="A78" t="s">
        <v>89</v>
      </c>
      <c r="B78">
        <v>3</v>
      </c>
      <c r="C78">
        <f>AVERAGEIF(timing!$M:$M,$A78,timing!C:C)</f>
        <v>47</v>
      </c>
      <c r="D78">
        <f>AVERAGEIF(timing!$M:$M,$A78,timing!D:D)</f>
        <v>2820</v>
      </c>
      <c r="E78">
        <f>AVERAGEIF(timing!$M:$M,$A78,timing!E:E)</f>
        <v>2</v>
      </c>
      <c r="F78">
        <f>AVERAGEIF(timing!$M:$M,$A78,timing!F:F)</f>
        <v>500</v>
      </c>
      <c r="G78" s="3">
        <f>AVERAGEIF(timing!$M:$M,$A78,timing!G:G)/1000</f>
        <v>0.17033333333333334</v>
      </c>
      <c r="H78" s="3">
        <f>AVERAGEIF(timing!$M:$M,$A78,timing!H:H)/60000</f>
        <v>0.20219999999999999</v>
      </c>
      <c r="I78" s="3">
        <f>AVERAGEIF(timing!$M:$M,$A78,timing!I:I)/1000</f>
        <v>12.302333333333333</v>
      </c>
      <c r="J78" s="3">
        <f>AVERAGEIF(timing!$M:$M,$A78,timing!J:J)/1000</f>
        <v>4.6486666666666672</v>
      </c>
      <c r="K78" s="3">
        <f>AVERAGEIF(timing!$M:$M,$A78,timing!K:K)/60000</f>
        <v>2.4606055555555559</v>
      </c>
      <c r="L78" s="1">
        <f>AVERAGEIF(timing!$M:$M,$A78,timing!L:L)/1024</f>
        <v>10.3037109375</v>
      </c>
      <c r="M78" s="2">
        <f t="shared" si="5"/>
        <v>4.3021276595744675</v>
      </c>
      <c r="N78" s="2">
        <f t="shared" si="6"/>
        <v>0.87255516154452339</v>
      </c>
      <c r="O78" s="2">
        <f t="shared" si="7"/>
        <v>3.7414893617021279</v>
      </c>
      <c r="P78" s="2">
        <f t="shared" si="8"/>
        <v>1.6484633569739955</v>
      </c>
      <c r="Q78" s="2">
        <f t="shared" si="9"/>
        <v>3.3699999999999997E-3</v>
      </c>
    </row>
    <row r="79" spans="1:17" x14ac:dyDescent="0.3">
      <c r="A79" t="s">
        <v>90</v>
      </c>
      <c r="B79">
        <v>3</v>
      </c>
      <c r="C79">
        <f>AVERAGEIF(timing!$M:$M,$A79,timing!C:C)</f>
        <v>47</v>
      </c>
      <c r="D79">
        <f>AVERAGEIF(timing!$M:$M,$A79,timing!D:D)</f>
        <v>193</v>
      </c>
      <c r="E79">
        <f>AVERAGEIF(timing!$M:$M,$A79,timing!E:E)</f>
        <v>3</v>
      </c>
      <c r="F79">
        <f>AVERAGEIF(timing!$M:$M,$A79,timing!F:F)</f>
        <v>25</v>
      </c>
      <c r="G79" s="3">
        <f>AVERAGEIF(timing!$M:$M,$A79,timing!G:G)/1000</f>
        <v>0.16933333333333334</v>
      </c>
      <c r="H79" s="3">
        <f>AVERAGEIF(timing!$M:$M,$A79,timing!H:H)/60000</f>
        <v>5.8166666666666665E-2</v>
      </c>
      <c r="I79" s="3">
        <f>AVERAGEIF(timing!$M:$M,$A79,timing!I:I)/1000</f>
        <v>3.6593333333333335</v>
      </c>
      <c r="J79" s="3">
        <f>AVERAGEIF(timing!$M:$M,$A79,timing!J:J)/1000</f>
        <v>3.2296666666666667</v>
      </c>
      <c r="K79" s="3">
        <f>AVERAGEIF(timing!$M:$M,$A79,timing!K:K)/60000</f>
        <v>0.21459444444444442</v>
      </c>
      <c r="L79" s="1">
        <f>AVERAGEIF(timing!$M:$M,$A79,timing!L:L)/1024</f>
        <v>4.4970703125</v>
      </c>
      <c r="M79" s="2">
        <f t="shared" si="5"/>
        <v>18.082901554404145</v>
      </c>
      <c r="N79" s="2">
        <f t="shared" si="6"/>
        <v>1.1118883131836499</v>
      </c>
      <c r="O79" s="2">
        <f t="shared" si="7"/>
        <v>23.860103626943005</v>
      </c>
      <c r="P79" s="2">
        <f t="shared" si="8"/>
        <v>16.734024179620036</v>
      </c>
      <c r="Q79" s="2">
        <f t="shared" si="9"/>
        <v>9.6944444444444443E-4</v>
      </c>
    </row>
    <row r="80" spans="1:17" x14ac:dyDescent="0.3">
      <c r="A80" t="s">
        <v>91</v>
      </c>
      <c r="B80">
        <v>3</v>
      </c>
      <c r="C80">
        <f>AVERAGEIF(timing!$M:$M,$A80,timing!C:C)</f>
        <v>47</v>
      </c>
      <c r="D80">
        <f>AVERAGEIF(timing!$M:$M,$A80,timing!D:D)</f>
        <v>4608</v>
      </c>
      <c r="E80">
        <f>AVERAGEIF(timing!$M:$M,$A80,timing!E:E)</f>
        <v>3</v>
      </c>
      <c r="F80">
        <f>AVERAGEIF(timing!$M:$M,$A80,timing!F:F)</f>
        <v>50</v>
      </c>
      <c r="G80" s="3">
        <f>AVERAGEIF(timing!$M:$M,$A80,timing!G:G)/1000</f>
        <v>0.17033333333333334</v>
      </c>
      <c r="H80" s="3">
        <f>AVERAGEIF(timing!$M:$M,$A80,timing!H:H)/60000</f>
        <v>0.33239999999999997</v>
      </c>
      <c r="I80" s="3">
        <f>AVERAGEIF(timing!$M:$M,$A80,timing!I:I)/1000</f>
        <v>20.114333333333331</v>
      </c>
      <c r="J80" s="3">
        <f>AVERAGEIF(timing!$M:$M,$A80,timing!J:J)/1000</f>
        <v>6.7953333333333328</v>
      </c>
      <c r="K80" s="3">
        <f>AVERAGEIF(timing!$M:$M,$A80,timing!K:K)/60000</f>
        <v>4.1337944444444439</v>
      </c>
      <c r="L80" s="1">
        <f>AVERAGEIF(timing!$M:$M,$A80,timing!L:L)/1024</f>
        <v>32.10546875</v>
      </c>
      <c r="M80" s="2">
        <f t="shared" si="5"/>
        <v>4.328125</v>
      </c>
      <c r="N80" s="2">
        <f t="shared" si="6"/>
        <v>0.89709080825617271</v>
      </c>
      <c r="O80" s="2">
        <f t="shared" si="7"/>
        <v>7.1345486111111107</v>
      </c>
      <c r="P80" s="2">
        <f t="shared" si="8"/>
        <v>1.4746817129629628</v>
      </c>
      <c r="Q80" s="2">
        <f t="shared" si="9"/>
        <v>5.5399999999999998E-3</v>
      </c>
    </row>
    <row r="81" spans="1:17" x14ac:dyDescent="0.3">
      <c r="A81" t="s">
        <v>92</v>
      </c>
      <c r="B81">
        <v>3</v>
      </c>
      <c r="C81">
        <f>AVERAGEIF(timing!$M:$M,$A81,timing!C:C)</f>
        <v>47</v>
      </c>
      <c r="D81">
        <f>AVERAGEIF(timing!$M:$M,$A81,timing!D:D)</f>
        <v>18113</v>
      </c>
      <c r="E81">
        <f>AVERAGEIF(timing!$M:$M,$A81,timing!E:E)</f>
        <v>3</v>
      </c>
      <c r="F81">
        <f>AVERAGEIF(timing!$M:$M,$A81,timing!F:F)</f>
        <v>75</v>
      </c>
      <c r="G81" s="3">
        <f>AVERAGEIF(timing!$M:$M,$A81,timing!G:G)/1000</f>
        <v>0.16966666666666666</v>
      </c>
      <c r="H81" s="3">
        <f>AVERAGEIF(timing!$M:$M,$A81,timing!H:H)/60000</f>
        <v>1.1875</v>
      </c>
      <c r="I81" s="3">
        <f>AVERAGEIF(timing!$M:$M,$A81,timing!I:I)/1000</f>
        <v>71.419666666666672</v>
      </c>
      <c r="J81" s="3">
        <f>AVERAGEIF(timing!$M:$M,$A81,timing!J:J)/1000</f>
        <v>15.608000000000001</v>
      </c>
      <c r="K81" s="3">
        <f>AVERAGEIF(timing!$M:$M,$A81,timing!K:K)/60000</f>
        <v>17.269316666666668</v>
      </c>
      <c r="L81" s="1">
        <f>AVERAGEIF(timing!$M:$M,$A81,timing!L:L)/1024</f>
        <v>110.0693359375</v>
      </c>
      <c r="M81" s="2">
        <f t="shared" si="5"/>
        <v>3.9336388229448462</v>
      </c>
      <c r="N81" s="2">
        <f t="shared" si="6"/>
        <v>0.95342111558917175</v>
      </c>
      <c r="O81" s="2">
        <f t="shared" si="7"/>
        <v>6.2226577596201622</v>
      </c>
      <c r="P81" s="2">
        <f t="shared" si="8"/>
        <v>0.86170154033014967</v>
      </c>
      <c r="Q81" s="2">
        <f t="shared" si="9"/>
        <v>1.9791666666666666E-2</v>
      </c>
    </row>
    <row r="82" spans="1:17" x14ac:dyDescent="0.3">
      <c r="A82" t="s">
        <v>93</v>
      </c>
      <c r="B82">
        <v>3</v>
      </c>
      <c r="C82">
        <f>AVERAGEIF(timing!$M:$M,$A82,timing!C:C)</f>
        <v>47</v>
      </c>
      <c r="D82">
        <f>AVERAGEIF(timing!$M:$M,$A82,timing!D:D)</f>
        <v>37067</v>
      </c>
      <c r="E82">
        <f>AVERAGEIF(timing!$M:$M,$A82,timing!E:E)</f>
        <v>3</v>
      </c>
      <c r="F82">
        <f>AVERAGEIF(timing!$M:$M,$A82,timing!F:F)</f>
        <v>100</v>
      </c>
      <c r="G82" s="3">
        <f>AVERAGEIF(timing!$M:$M,$A82,timing!G:G)/1000</f>
        <v>0.17033333333333334</v>
      </c>
      <c r="H82" s="3">
        <f>AVERAGEIF(timing!$M:$M,$A82,timing!H:H)/60000</f>
        <v>2.391111111111111</v>
      </c>
      <c r="I82" s="3">
        <f>AVERAGEIF(timing!$M:$M,$A82,timing!I:I)/1000</f>
        <v>143.637</v>
      </c>
      <c r="J82" s="3">
        <f>AVERAGEIF(timing!$M:$M,$A82,timing!J:J)/1000</f>
        <v>27.890999999999998</v>
      </c>
      <c r="K82" s="3">
        <f>AVERAGEIF(timing!$M:$M,$A82,timing!K:K)/60000</f>
        <v>37.180227777777773</v>
      </c>
      <c r="L82" s="1">
        <f>AVERAGEIF(timing!$M:$M,$A82,timing!L:L)/1024</f>
        <v>207.6435546875</v>
      </c>
      <c r="M82" s="2">
        <f t="shared" si="5"/>
        <v>3.8704687907482849</v>
      </c>
      <c r="N82" s="2">
        <f t="shared" si="6"/>
        <v>1.0030546787648791</v>
      </c>
      <c r="O82" s="2">
        <f t="shared" si="7"/>
        <v>5.736288342730731</v>
      </c>
      <c r="P82" s="2">
        <f t="shared" si="8"/>
        <v>0.75244826935009568</v>
      </c>
      <c r="Q82" s="2">
        <f t="shared" si="9"/>
        <v>3.9851851851851847E-2</v>
      </c>
    </row>
    <row r="83" spans="1:17" x14ac:dyDescent="0.3">
      <c r="A83" t="s">
        <v>94</v>
      </c>
      <c r="B83">
        <v>3</v>
      </c>
      <c r="C83">
        <f>AVERAGEIF(timing!$M:$M,$A83,timing!C:C)</f>
        <v>47</v>
      </c>
      <c r="D83">
        <f>AVERAGEIF(timing!$M:$M,$A83,timing!D:D)</f>
        <v>54254</v>
      </c>
      <c r="E83">
        <f>AVERAGEIF(timing!$M:$M,$A83,timing!E:E)</f>
        <v>3</v>
      </c>
      <c r="F83">
        <f>AVERAGEIF(timing!$M:$M,$A83,timing!F:F)</f>
        <v>150</v>
      </c>
      <c r="G83" s="3">
        <f>AVERAGEIF(timing!$M:$M,$A83,timing!G:G)/1000</f>
        <v>0.17066666666666666</v>
      </c>
      <c r="H83" s="3">
        <f>AVERAGEIF(timing!$M:$M,$A83,timing!H:H)/60000</f>
        <v>3.5989444444444443</v>
      </c>
      <c r="I83" s="3">
        <f>AVERAGEIF(timing!$M:$M,$A83,timing!I:I)/1000</f>
        <v>216.10733333333334</v>
      </c>
      <c r="J83" s="3">
        <f>AVERAGEIF(timing!$M:$M,$A83,timing!J:J)/1000</f>
        <v>37.946666666666665</v>
      </c>
      <c r="K83" s="3">
        <f>AVERAGEIF(timing!$M:$M,$A83,timing!K:K)/60000</f>
        <v>55.671977777777776</v>
      </c>
      <c r="L83" s="1">
        <f>AVERAGEIF(timing!$M:$M,$A83,timing!L:L)/1024</f>
        <v>282.8984375</v>
      </c>
      <c r="M83" s="2">
        <f t="shared" si="5"/>
        <v>3.9801059215295953</v>
      </c>
      <c r="N83" s="2">
        <f t="shared" si="6"/>
        <v>1.0261359121498466</v>
      </c>
      <c r="O83" s="2">
        <f t="shared" si="7"/>
        <v>5.3394772735650831</v>
      </c>
      <c r="P83" s="2">
        <f t="shared" si="8"/>
        <v>0.69942615598235458</v>
      </c>
      <c r="Q83" s="2">
        <f t="shared" si="9"/>
        <v>5.9982407407407408E-2</v>
      </c>
    </row>
    <row r="84" spans="1:17" x14ac:dyDescent="0.3">
      <c r="A84" t="s">
        <v>95</v>
      </c>
      <c r="B84">
        <v>3</v>
      </c>
      <c r="C84">
        <f>AVERAGEIF(timing!$M:$M,$A84,timing!C:C)</f>
        <v>47</v>
      </c>
      <c r="D84">
        <f>AVERAGEIF(timing!$M:$M,$A84,timing!D:D)</f>
        <v>63648</v>
      </c>
      <c r="E84">
        <f>AVERAGEIF(timing!$M:$M,$A84,timing!E:E)</f>
        <v>3</v>
      </c>
      <c r="F84">
        <f>AVERAGEIF(timing!$M:$M,$A84,timing!F:F)</f>
        <v>200</v>
      </c>
      <c r="G84" s="3">
        <f>AVERAGEIF(timing!$M:$M,$A84,timing!G:G)/1000</f>
        <v>0.17033333333333334</v>
      </c>
      <c r="H84" s="3">
        <f>AVERAGEIF(timing!$M:$M,$A84,timing!H:H)/60000</f>
        <v>4.2908722222222222</v>
      </c>
      <c r="I84" s="3">
        <f>AVERAGEIF(timing!$M:$M,$A84,timing!I:I)/1000</f>
        <v>257.62266666666665</v>
      </c>
      <c r="J84" s="3">
        <f>AVERAGEIF(timing!$M:$M,$A84,timing!J:J)/1000</f>
        <v>43.585000000000001</v>
      </c>
      <c r="K84" s="3">
        <f>AVERAGEIF(timing!$M:$M,$A84,timing!K:K)/60000</f>
        <v>67.177794444444444</v>
      </c>
      <c r="L84" s="1">
        <f>AVERAGEIF(timing!$M:$M,$A84,timing!L:L)/1024</f>
        <v>321.2861328125</v>
      </c>
      <c r="M84" s="2">
        <f t="shared" si="5"/>
        <v>4.0449398776604664</v>
      </c>
      <c r="N84" s="2">
        <f t="shared" si="6"/>
        <v>1.0554580575107535</v>
      </c>
      <c r="O84" s="2">
        <f t="shared" si="7"/>
        <v>5.1690076671694323</v>
      </c>
      <c r="P84" s="2">
        <f t="shared" si="8"/>
        <v>0.68478192559074913</v>
      </c>
      <c r="Q84" s="2">
        <f t="shared" si="9"/>
        <v>7.1514537037037043E-2</v>
      </c>
    </row>
    <row r="85" spans="1:17" x14ac:dyDescent="0.3">
      <c r="A85" t="s">
        <v>96</v>
      </c>
      <c r="B85">
        <v>3</v>
      </c>
      <c r="C85">
        <f>AVERAGEIF(timing!$M:$M,$A85,timing!C:C)</f>
        <v>47</v>
      </c>
      <c r="D85">
        <f>AVERAGEIF(timing!$M:$M,$A85,timing!D:D)</f>
        <v>86383</v>
      </c>
      <c r="E85">
        <f>AVERAGEIF(timing!$M:$M,$A85,timing!E:E)</f>
        <v>3</v>
      </c>
      <c r="F85">
        <f>AVERAGEIF(timing!$M:$M,$A85,timing!F:F)</f>
        <v>500</v>
      </c>
      <c r="G85" s="3">
        <f>AVERAGEIF(timing!$M:$M,$A85,timing!G:G)/1000</f>
        <v>0.16933333333333334</v>
      </c>
      <c r="H85" s="3">
        <f>AVERAGEIF(timing!$M:$M,$A85,timing!H:H)/60000</f>
        <v>6.4795833333333333</v>
      </c>
      <c r="I85" s="3">
        <f>AVERAGEIF(timing!$M:$M,$A85,timing!I:I)/1000</f>
        <v>388.9443333333333</v>
      </c>
      <c r="J85" s="3">
        <f>AVERAGEIF(timing!$M:$M,$A85,timing!J:J)/1000</f>
        <v>58.847666666666662</v>
      </c>
      <c r="K85" s="3">
        <f>AVERAGEIF(timing!$M:$M,$A85,timing!K:K)/60000</f>
        <v>95.121394444444448</v>
      </c>
      <c r="L85" s="1">
        <f>AVERAGEIF(timing!$M:$M,$A85,timing!L:L)/1024</f>
        <v>430.37467447916669</v>
      </c>
      <c r="M85" s="2">
        <f t="shared" si="5"/>
        <v>4.5005961821191667</v>
      </c>
      <c r="N85" s="2">
        <f t="shared" si="6"/>
        <v>1.1011587285049655</v>
      </c>
      <c r="O85" s="2">
        <f t="shared" si="7"/>
        <v>5.1017406974366102</v>
      </c>
      <c r="P85" s="2">
        <f t="shared" si="8"/>
        <v>0.68124129361872887</v>
      </c>
      <c r="Q85" s="2">
        <f t="shared" si="9"/>
        <v>0.10799305555555555</v>
      </c>
    </row>
    <row r="86" spans="1:17" x14ac:dyDescent="0.3">
      <c r="A86" t="s">
        <v>97</v>
      </c>
      <c r="B86">
        <v>3</v>
      </c>
      <c r="C86">
        <f>AVERAGEIF(timing!$M:$M,$A86,timing!C:C)</f>
        <v>128</v>
      </c>
      <c r="D86">
        <f>AVERAGEIF(timing!$M:$M,$A86,timing!D:D)</f>
        <v>397</v>
      </c>
      <c r="E86">
        <f>AVERAGEIF(timing!$M:$M,$A86,timing!E:E)</f>
        <v>2</v>
      </c>
      <c r="F86">
        <f>AVERAGEIF(timing!$M:$M,$A86,timing!F:F)</f>
        <v>25</v>
      </c>
      <c r="G86" s="3">
        <f>AVERAGEIF(timing!$M:$M,$A86,timing!G:G)/1000</f>
        <v>0.17066666666666666</v>
      </c>
      <c r="H86" s="3">
        <f>AVERAGEIF(timing!$M:$M,$A86,timing!H:H)/60000</f>
        <v>7.7811111111111123E-2</v>
      </c>
      <c r="I86" s="3">
        <f>AVERAGEIF(timing!$M:$M,$A86,timing!I:I)/1000</f>
        <v>4.8393333333333333</v>
      </c>
      <c r="J86" s="3">
        <f>AVERAGEIF(timing!$M:$M,$A86,timing!J:J)/1000</f>
        <v>3.7149999999999999</v>
      </c>
      <c r="K86" s="3">
        <f>AVERAGEIF(timing!$M:$M,$A86,timing!K:K)/60000</f>
        <v>0.42363888888888884</v>
      </c>
      <c r="L86" s="1">
        <f>AVERAGEIF(timing!$M:$M,$A86,timing!L:L)/1024</f>
        <v>8.513671875</v>
      </c>
      <c r="M86" s="2">
        <f t="shared" si="5"/>
        <v>11.759865659109995</v>
      </c>
      <c r="N86" s="2">
        <f t="shared" si="6"/>
        <v>1.0671004757906519</v>
      </c>
      <c r="O86" s="2">
        <f t="shared" si="7"/>
        <v>21.95969773299748</v>
      </c>
      <c r="P86" s="2">
        <f t="shared" si="8"/>
        <v>9.3576826196473544</v>
      </c>
      <c r="Q86" s="2">
        <f t="shared" si="9"/>
        <v>1.296851851851852E-3</v>
      </c>
    </row>
    <row r="87" spans="1:17" x14ac:dyDescent="0.3">
      <c r="A87" t="s">
        <v>98</v>
      </c>
      <c r="B87">
        <v>3</v>
      </c>
      <c r="C87">
        <f>AVERAGEIF(timing!$M:$M,$A87,timing!C:C)</f>
        <v>128</v>
      </c>
      <c r="D87">
        <f>AVERAGEIF(timing!$M:$M,$A87,timing!D:D)</f>
        <v>1247</v>
      </c>
      <c r="E87">
        <f>AVERAGEIF(timing!$M:$M,$A87,timing!E:E)</f>
        <v>2</v>
      </c>
      <c r="F87">
        <f>AVERAGEIF(timing!$M:$M,$A87,timing!F:F)</f>
        <v>50</v>
      </c>
      <c r="G87" s="3">
        <f>AVERAGEIF(timing!$M:$M,$A87,timing!G:G)/1000</f>
        <v>0.17066666666666666</v>
      </c>
      <c r="H87" s="3">
        <f>AVERAGEIF(timing!$M:$M,$A87,timing!H:H)/60000</f>
        <v>0.13614444444444446</v>
      </c>
      <c r="I87" s="3">
        <f>AVERAGEIF(timing!$M:$M,$A87,timing!I:I)/1000</f>
        <v>8.3393333333333342</v>
      </c>
      <c r="J87" s="3">
        <f>AVERAGEIF(timing!$M:$M,$A87,timing!J:J)/1000</f>
        <v>4.4073333333333329</v>
      </c>
      <c r="K87" s="3">
        <f>AVERAGEIF(timing!$M:$M,$A87,timing!K:K)/60000</f>
        <v>1.1206055555555554</v>
      </c>
      <c r="L87" s="1">
        <f>AVERAGEIF(timing!$M:$M,$A87,timing!L:L)/1024</f>
        <v>10.7255859375</v>
      </c>
      <c r="M87" s="2">
        <f t="shared" si="5"/>
        <v>6.5506549051055876</v>
      </c>
      <c r="N87" s="2">
        <f t="shared" si="6"/>
        <v>0.89864118328432663</v>
      </c>
      <c r="O87" s="2">
        <f t="shared" si="7"/>
        <v>8.8075380914194064</v>
      </c>
      <c r="P87" s="2">
        <f t="shared" si="8"/>
        <v>3.5343491045175082</v>
      </c>
      <c r="Q87" s="2">
        <f t="shared" si="9"/>
        <v>2.2690740740740744E-3</v>
      </c>
    </row>
    <row r="88" spans="1:17" x14ac:dyDescent="0.3">
      <c r="A88" t="s">
        <v>99</v>
      </c>
      <c r="B88">
        <v>3</v>
      </c>
      <c r="C88">
        <f>AVERAGEIF(timing!$M:$M,$A88,timing!C:C)</f>
        <v>128</v>
      </c>
      <c r="D88">
        <f>AVERAGEIF(timing!$M:$M,$A88,timing!D:D)</f>
        <v>2437</v>
      </c>
      <c r="E88">
        <f>AVERAGEIF(timing!$M:$M,$A88,timing!E:E)</f>
        <v>2</v>
      </c>
      <c r="F88">
        <f>AVERAGEIF(timing!$M:$M,$A88,timing!F:F)</f>
        <v>75</v>
      </c>
      <c r="G88" s="3">
        <f>AVERAGEIF(timing!$M:$M,$A88,timing!G:G)/1000</f>
        <v>0.16966666666666666</v>
      </c>
      <c r="H88" s="3">
        <f>AVERAGEIF(timing!$M:$M,$A88,timing!H:H)/60000</f>
        <v>0.19763888888888889</v>
      </c>
      <c r="I88" s="3">
        <f>AVERAGEIF(timing!$M:$M,$A88,timing!I:I)/1000</f>
        <v>12.028</v>
      </c>
      <c r="J88" s="3">
        <f>AVERAGEIF(timing!$M:$M,$A88,timing!J:J)/1000</f>
        <v>5.0423333333333327</v>
      </c>
      <c r="K88" s="3">
        <f>AVERAGEIF(timing!$M:$M,$A88,timing!K:K)/60000</f>
        <v>2.1671444444444443</v>
      </c>
      <c r="L88" s="1">
        <f>AVERAGEIF(timing!$M:$M,$A88,timing!L:L)/1024</f>
        <v>13.88671875</v>
      </c>
      <c r="M88" s="2">
        <f t="shared" si="5"/>
        <v>4.8659554096566815</v>
      </c>
      <c r="N88" s="2">
        <f t="shared" si="6"/>
        <v>0.88926731409291937</v>
      </c>
      <c r="O88" s="2">
        <f t="shared" si="7"/>
        <v>5.8350430857611819</v>
      </c>
      <c r="P88" s="2">
        <f t="shared" si="8"/>
        <v>2.0690739980850772</v>
      </c>
      <c r="Q88" s="2">
        <f t="shared" si="9"/>
        <v>3.2939814814814815E-3</v>
      </c>
    </row>
    <row r="89" spans="1:17" x14ac:dyDescent="0.3">
      <c r="A89" t="s">
        <v>100</v>
      </c>
      <c r="B89">
        <v>3</v>
      </c>
      <c r="C89">
        <f>AVERAGEIF(timing!$M:$M,$A89,timing!C:C)</f>
        <v>128</v>
      </c>
      <c r="D89">
        <f>AVERAGEIF(timing!$M:$M,$A89,timing!D:D)</f>
        <v>3664</v>
      </c>
      <c r="E89">
        <f>AVERAGEIF(timing!$M:$M,$A89,timing!E:E)</f>
        <v>2</v>
      </c>
      <c r="F89">
        <f>AVERAGEIF(timing!$M:$M,$A89,timing!F:F)</f>
        <v>100</v>
      </c>
      <c r="G89" s="3">
        <f>AVERAGEIF(timing!$M:$M,$A89,timing!G:G)/1000</f>
        <v>0.17166666666666666</v>
      </c>
      <c r="H89" s="3">
        <f>AVERAGEIF(timing!$M:$M,$A89,timing!H:H)/60000</f>
        <v>0.27082222222222224</v>
      </c>
      <c r="I89" s="3">
        <f>AVERAGEIF(timing!$M:$M,$A89,timing!I:I)/1000</f>
        <v>16.420999999999999</v>
      </c>
      <c r="J89" s="3">
        <f>AVERAGEIF(timing!$M:$M,$A89,timing!J:J)/1000</f>
        <v>5.6559999999999997</v>
      </c>
      <c r="K89" s="3">
        <f>AVERAGEIF(timing!$M:$M,$A89,timing!K:K)/60000</f>
        <v>3.2550277777777774</v>
      </c>
      <c r="L89" s="1">
        <f>AVERAGEIF(timing!$M:$M,$A89,timing!L:L)/1024</f>
        <v>17.16015625</v>
      </c>
      <c r="M89" s="2">
        <f t="shared" si="5"/>
        <v>4.4348617176128098</v>
      </c>
      <c r="N89" s="2">
        <f t="shared" si="6"/>
        <v>0.88838094371664234</v>
      </c>
      <c r="O89" s="2">
        <f t="shared" si="7"/>
        <v>4.7958515283842793</v>
      </c>
      <c r="P89" s="2">
        <f t="shared" si="8"/>
        <v>1.5436681222707425</v>
      </c>
      <c r="Q89" s="2">
        <f t="shared" si="9"/>
        <v>4.5137037037037038E-3</v>
      </c>
    </row>
    <row r="90" spans="1:17" x14ac:dyDescent="0.3">
      <c r="A90" t="s">
        <v>101</v>
      </c>
      <c r="B90">
        <v>3</v>
      </c>
      <c r="C90">
        <f>AVERAGEIF(timing!$M:$M,$A90,timing!C:C)</f>
        <v>128</v>
      </c>
      <c r="D90">
        <f>AVERAGEIF(timing!$M:$M,$A90,timing!D:D)</f>
        <v>5301</v>
      </c>
      <c r="E90">
        <f>AVERAGEIF(timing!$M:$M,$A90,timing!E:E)</f>
        <v>2</v>
      </c>
      <c r="F90">
        <f>AVERAGEIF(timing!$M:$M,$A90,timing!F:F)</f>
        <v>150</v>
      </c>
      <c r="G90" s="3">
        <f>AVERAGEIF(timing!$M:$M,$A90,timing!G:G)/1000</f>
        <v>0.17033333333333334</v>
      </c>
      <c r="H90" s="3">
        <f>AVERAGEIF(timing!$M:$M,$A90,timing!H:H)/60000</f>
        <v>0.38343888888888888</v>
      </c>
      <c r="I90" s="3">
        <f>AVERAGEIF(timing!$M:$M,$A90,timing!I:I)/1000</f>
        <v>23.176666666666669</v>
      </c>
      <c r="J90" s="3">
        <f>AVERAGEIF(timing!$M:$M,$A90,timing!J:J)/1000</f>
        <v>6.4016666666666673</v>
      </c>
      <c r="K90" s="3">
        <f>AVERAGEIF(timing!$M:$M,$A90,timing!K:K)/60000</f>
        <v>4.7208055555555548</v>
      </c>
      <c r="L90" s="1">
        <f>AVERAGEIF(timing!$M:$M,$A90,timing!L:L)/1024</f>
        <v>21.5478515625</v>
      </c>
      <c r="M90" s="2">
        <f t="shared" si="5"/>
        <v>4.3399987423756521</v>
      </c>
      <c r="N90" s="2">
        <f t="shared" si="6"/>
        <v>0.89055000104802007</v>
      </c>
      <c r="O90" s="2">
        <f t="shared" si="7"/>
        <v>4.1624221844934919</v>
      </c>
      <c r="P90" s="2">
        <f t="shared" si="8"/>
        <v>1.2076337797899768</v>
      </c>
      <c r="Q90" s="2">
        <f t="shared" si="9"/>
        <v>6.3906481481481479E-3</v>
      </c>
    </row>
    <row r="91" spans="1:17" x14ac:dyDescent="0.3">
      <c r="A91" t="s">
        <v>102</v>
      </c>
      <c r="B91">
        <v>3</v>
      </c>
      <c r="C91">
        <f>AVERAGEIF(timing!$M:$M,$A91,timing!C:C)</f>
        <v>128</v>
      </c>
      <c r="D91">
        <f>AVERAGEIF(timing!$M:$M,$A91,timing!D:D)</f>
        <v>6228</v>
      </c>
      <c r="E91">
        <f>AVERAGEIF(timing!$M:$M,$A91,timing!E:E)</f>
        <v>2</v>
      </c>
      <c r="F91">
        <f>AVERAGEIF(timing!$M:$M,$A91,timing!F:F)</f>
        <v>200</v>
      </c>
      <c r="G91" s="3">
        <f>AVERAGEIF(timing!$M:$M,$A91,timing!G:G)/1000</f>
        <v>0.17100000000000001</v>
      </c>
      <c r="H91" s="3">
        <f>AVERAGEIF(timing!$M:$M,$A91,timing!H:H)/60000</f>
        <v>0.44517777777777778</v>
      </c>
      <c r="I91" s="3">
        <f>AVERAGEIF(timing!$M:$M,$A91,timing!I:I)/1000</f>
        <v>26.881666666666668</v>
      </c>
      <c r="J91" s="3">
        <f>AVERAGEIF(timing!$M:$M,$A91,timing!J:J)/1000</f>
        <v>6.8029999999999999</v>
      </c>
      <c r="K91" s="3">
        <f>AVERAGEIF(timing!$M:$M,$A91,timing!K:K)/60000</f>
        <v>5.5812944444444446</v>
      </c>
      <c r="L91" s="1">
        <f>AVERAGEIF(timing!$M:$M,$A91,timing!L:L)/1024</f>
        <v>24.0771484375</v>
      </c>
      <c r="M91" s="2">
        <f t="shared" si="5"/>
        <v>4.2888032541211736</v>
      </c>
      <c r="N91" s="2">
        <f t="shared" si="6"/>
        <v>0.89616159994291011</v>
      </c>
      <c r="O91" s="2">
        <f t="shared" si="7"/>
        <v>3.9587347463070008</v>
      </c>
      <c r="P91" s="2">
        <f t="shared" si="8"/>
        <v>1.0923249839434812</v>
      </c>
      <c r="Q91" s="2">
        <f t="shared" si="9"/>
        <v>7.4196296296296293E-3</v>
      </c>
    </row>
    <row r="92" spans="1:17" x14ac:dyDescent="0.3">
      <c r="A92" t="s">
        <v>103</v>
      </c>
      <c r="B92">
        <v>3</v>
      </c>
      <c r="C92">
        <f>AVERAGEIF(timing!$M:$M,$A92,timing!C:C)</f>
        <v>128</v>
      </c>
      <c r="D92">
        <f>AVERAGEIF(timing!$M:$M,$A92,timing!D:D)</f>
        <v>6662</v>
      </c>
      <c r="E92">
        <f>AVERAGEIF(timing!$M:$M,$A92,timing!E:E)</f>
        <v>2</v>
      </c>
      <c r="F92">
        <f>AVERAGEIF(timing!$M:$M,$A92,timing!F:F)</f>
        <v>500</v>
      </c>
      <c r="G92" s="3">
        <f>AVERAGEIF(timing!$M:$M,$A92,timing!G:G)/1000</f>
        <v>0.16933333333333334</v>
      </c>
      <c r="H92" s="3">
        <f>AVERAGEIF(timing!$M:$M,$A92,timing!H:H)/60000</f>
        <v>0.46026666666666666</v>
      </c>
      <c r="I92" s="3">
        <f>AVERAGEIF(timing!$M:$M,$A92,timing!I:I)/1000</f>
        <v>27.785333333333334</v>
      </c>
      <c r="J92" s="3">
        <f>AVERAGEIF(timing!$M:$M,$A92,timing!J:J)/1000</f>
        <v>6.9783333333333326</v>
      </c>
      <c r="K92" s="3">
        <f>AVERAGEIF(timing!$M:$M,$A92,timing!K:K)/60000</f>
        <v>5.978361111111111</v>
      </c>
      <c r="L92" s="1">
        <f>AVERAGEIF(timing!$M:$M,$A92,timing!L:L)/1024</f>
        <v>25.251953125</v>
      </c>
      <c r="M92" s="2">
        <f t="shared" si="5"/>
        <v>4.1453017111978383</v>
      </c>
      <c r="N92" s="2">
        <f t="shared" si="6"/>
        <v>0.89738233430067715</v>
      </c>
      <c r="O92" s="2">
        <f t="shared" si="7"/>
        <v>3.881416991894326</v>
      </c>
      <c r="P92" s="2">
        <f t="shared" si="8"/>
        <v>1.0474832382667867</v>
      </c>
      <c r="Q92" s="2">
        <f t="shared" si="9"/>
        <v>7.6711111111111112E-3</v>
      </c>
    </row>
    <row r="93" spans="1:17" x14ac:dyDescent="0.3">
      <c r="A93" t="s">
        <v>104</v>
      </c>
      <c r="B93">
        <v>3</v>
      </c>
      <c r="C93">
        <f>AVERAGEIF(timing!$M:$M,$A93,timing!C:C)</f>
        <v>128</v>
      </c>
      <c r="D93">
        <f>AVERAGEIF(timing!$M:$M,$A93,timing!D:D)</f>
        <v>935</v>
      </c>
      <c r="E93">
        <f>AVERAGEIF(timing!$M:$M,$A93,timing!E:E)</f>
        <v>3</v>
      </c>
      <c r="F93">
        <f>AVERAGEIF(timing!$M:$M,$A93,timing!F:F)</f>
        <v>25</v>
      </c>
      <c r="G93" s="3">
        <f>AVERAGEIF(timing!$M:$M,$A93,timing!G:G)/1000</f>
        <v>0.17033333333333334</v>
      </c>
      <c r="H93" s="3">
        <f>AVERAGEIF(timing!$M:$M,$A93,timing!H:H)/60000</f>
        <v>0.13208888888888889</v>
      </c>
      <c r="I93" s="3">
        <f>AVERAGEIF(timing!$M:$M,$A93,timing!I:I)/1000</f>
        <v>8.0956666666666663</v>
      </c>
      <c r="J93" s="3">
        <f>AVERAGEIF(timing!$M:$M,$A93,timing!J:J)/1000</f>
        <v>5.3803333333333327</v>
      </c>
      <c r="K93" s="3">
        <f>AVERAGEIF(timing!$M:$M,$A93,timing!K:K)/60000</f>
        <v>0.99849444444444435</v>
      </c>
      <c r="L93" s="1">
        <f>AVERAGEIF(timing!$M:$M,$A93,timing!L:L)/1024</f>
        <v>25.9345703125</v>
      </c>
      <c r="M93" s="2">
        <f t="shared" si="5"/>
        <v>8.4762923351158648</v>
      </c>
      <c r="N93" s="2">
        <f t="shared" si="6"/>
        <v>1.067908496732026</v>
      </c>
      <c r="O93" s="2">
        <f t="shared" si="7"/>
        <v>28.403208556149732</v>
      </c>
      <c r="P93" s="2">
        <f t="shared" si="8"/>
        <v>5.7543672014260245</v>
      </c>
      <c r="Q93" s="2">
        <f t="shared" si="9"/>
        <v>2.2014814814814818E-3</v>
      </c>
    </row>
    <row r="94" spans="1:17" x14ac:dyDescent="0.3">
      <c r="A94" t="s">
        <v>105</v>
      </c>
      <c r="B94">
        <v>3</v>
      </c>
      <c r="C94">
        <f>AVERAGEIF(timing!$M:$M,$A94,timing!C:C)</f>
        <v>128</v>
      </c>
      <c r="D94">
        <f>AVERAGEIF(timing!$M:$M,$A94,timing!D:D)</f>
        <v>10804</v>
      </c>
      <c r="E94">
        <f>AVERAGEIF(timing!$M:$M,$A94,timing!E:E)</f>
        <v>3</v>
      </c>
      <c r="F94">
        <f>AVERAGEIF(timing!$M:$M,$A94,timing!F:F)</f>
        <v>50</v>
      </c>
      <c r="G94" s="3">
        <f>AVERAGEIF(timing!$M:$M,$A94,timing!G:G)/1000</f>
        <v>0.17100000000000001</v>
      </c>
      <c r="H94" s="3">
        <f>AVERAGEIF(timing!$M:$M,$A94,timing!H:H)/60000</f>
        <v>0.76801666666666668</v>
      </c>
      <c r="I94" s="3">
        <f>AVERAGEIF(timing!$M:$M,$A94,timing!I:I)/1000</f>
        <v>46.252000000000002</v>
      </c>
      <c r="J94" s="3">
        <f>AVERAGEIF(timing!$M:$M,$A94,timing!J:J)/1000</f>
        <v>13.159000000000001</v>
      </c>
      <c r="K94" s="3">
        <f>AVERAGEIF(timing!$M:$M,$A94,timing!K:K)/60000</f>
        <v>10.065522222222222</v>
      </c>
      <c r="L94" s="1">
        <f>AVERAGEIF(timing!$M:$M,$A94,timing!L:L)/1024</f>
        <v>103.14420572916667</v>
      </c>
      <c r="M94" s="2">
        <f t="shared" si="5"/>
        <v>4.2651795631247689</v>
      </c>
      <c r="N94" s="2">
        <f t="shared" si="6"/>
        <v>0.93164774363404501</v>
      </c>
      <c r="O94" s="2">
        <f t="shared" si="7"/>
        <v>9.7759780328273482</v>
      </c>
      <c r="P94" s="2">
        <f t="shared" si="8"/>
        <v>1.2179748241392077</v>
      </c>
      <c r="Q94" s="2">
        <f t="shared" si="9"/>
        <v>1.2800277777777778E-2</v>
      </c>
    </row>
    <row r="95" spans="1:17" x14ac:dyDescent="0.3">
      <c r="A95" t="s">
        <v>106</v>
      </c>
      <c r="B95">
        <v>3</v>
      </c>
      <c r="C95">
        <f>AVERAGEIF(timing!$M:$M,$A95,timing!C:C)</f>
        <v>128</v>
      </c>
      <c r="D95">
        <f>AVERAGEIF(timing!$M:$M,$A95,timing!D:D)</f>
        <v>35543</v>
      </c>
      <c r="E95">
        <f>AVERAGEIF(timing!$M:$M,$A95,timing!E:E)</f>
        <v>3</v>
      </c>
      <c r="F95">
        <f>AVERAGEIF(timing!$M:$M,$A95,timing!F:F)</f>
        <v>75</v>
      </c>
      <c r="G95" s="3">
        <f>AVERAGEIF(timing!$M:$M,$A95,timing!G:G)/1000</f>
        <v>0.17033333333333334</v>
      </c>
      <c r="H95" s="3">
        <f>AVERAGEIF(timing!$M:$M,$A95,timing!H:H)/60000</f>
        <v>2.4003611111111112</v>
      </c>
      <c r="I95" s="3">
        <f>AVERAGEIF(timing!$M:$M,$A95,timing!I:I)/1000</f>
        <v>144.19200000000001</v>
      </c>
      <c r="J95" s="3">
        <f>AVERAGEIF(timing!$M:$M,$A95,timing!J:J)/1000</f>
        <v>29.869666666666667</v>
      </c>
      <c r="K95" s="3">
        <f>AVERAGEIF(timing!$M:$M,$A95,timing!K:K)/60000</f>
        <v>35.262266666666669</v>
      </c>
      <c r="L95" s="1">
        <f>AVERAGEIF(timing!$M:$M,$A95,timing!L:L)/1024</f>
        <v>246.677734375</v>
      </c>
      <c r="M95" s="2">
        <f t="shared" si="5"/>
        <v>4.052040251713886</v>
      </c>
      <c r="N95" s="2">
        <f t="shared" si="6"/>
        <v>0.99210158587251129</v>
      </c>
      <c r="O95" s="2">
        <f t="shared" si="7"/>
        <v>7.1068283487606561</v>
      </c>
      <c r="P95" s="2">
        <f t="shared" si="8"/>
        <v>0.84038113458815145</v>
      </c>
      <c r="Q95" s="2">
        <f t="shared" si="9"/>
        <v>4.0006018518518517E-2</v>
      </c>
    </row>
    <row r="96" spans="1:17" x14ac:dyDescent="0.3">
      <c r="A96" t="s">
        <v>107</v>
      </c>
      <c r="B96">
        <v>3</v>
      </c>
      <c r="C96">
        <f>AVERAGEIF(timing!$M:$M,$A96,timing!C:C)</f>
        <v>128</v>
      </c>
      <c r="D96">
        <f>AVERAGEIF(timing!$M:$M,$A96,timing!D:D)</f>
        <v>67312</v>
      </c>
      <c r="E96">
        <f>AVERAGEIF(timing!$M:$M,$A96,timing!E:E)</f>
        <v>3</v>
      </c>
      <c r="F96">
        <f>AVERAGEIF(timing!$M:$M,$A96,timing!F:F)</f>
        <v>100</v>
      </c>
      <c r="G96" s="3">
        <f>AVERAGEIF(timing!$M:$M,$A96,timing!G:G)/1000</f>
        <v>0.17</v>
      </c>
      <c r="H96" s="3">
        <f>AVERAGEIF(timing!$M:$M,$A96,timing!H:H)/60000</f>
        <v>4.5733111111111118</v>
      </c>
      <c r="I96" s="3">
        <f>AVERAGEIF(timing!$M:$M,$A96,timing!I:I)/1000</f>
        <v>274.56866666666667</v>
      </c>
      <c r="J96" s="3">
        <f>AVERAGEIF(timing!$M:$M,$A96,timing!J:J)/1000</f>
        <v>50.697000000000003</v>
      </c>
      <c r="K96" s="3">
        <f>AVERAGEIF(timing!$M:$M,$A96,timing!K:K)/60000</f>
        <v>69.589150000000004</v>
      </c>
      <c r="L96" s="1">
        <f>AVERAGEIF(timing!$M:$M,$A96,timing!L:L)/1024</f>
        <v>411.1845703125</v>
      </c>
      <c r="M96" s="2">
        <f t="shared" si="5"/>
        <v>4.0765192932414243</v>
      </c>
      <c r="N96" s="2">
        <f t="shared" si="6"/>
        <v>1.0338297777513668</v>
      </c>
      <c r="O96" s="2">
        <f t="shared" si="7"/>
        <v>6.2552442357974805</v>
      </c>
      <c r="P96" s="2">
        <f t="shared" si="8"/>
        <v>0.75316436890896132</v>
      </c>
      <c r="Q96" s="2">
        <f t="shared" si="9"/>
        <v>7.622185185185186E-2</v>
      </c>
    </row>
    <row r="97" spans="1:17" x14ac:dyDescent="0.3">
      <c r="A97" t="s">
        <v>108</v>
      </c>
      <c r="B97">
        <v>3</v>
      </c>
      <c r="C97">
        <f>AVERAGEIF(timing!$M:$M,$A97,timing!C:C)</f>
        <v>128</v>
      </c>
      <c r="D97">
        <f>AVERAGEIF(timing!$M:$M,$A97,timing!D:D)</f>
        <v>125575</v>
      </c>
      <c r="E97">
        <f>AVERAGEIF(timing!$M:$M,$A97,timing!E:E)</f>
        <v>3</v>
      </c>
      <c r="F97">
        <f>AVERAGEIF(timing!$M:$M,$A97,timing!F:F)</f>
        <v>150</v>
      </c>
      <c r="G97" s="3">
        <f>AVERAGEIF(timing!$M:$M,$A97,timing!G:G)/1000</f>
        <v>0.16966666666666666</v>
      </c>
      <c r="H97" s="3">
        <f>AVERAGEIF(timing!$M:$M,$A97,timing!H:H)/60000</f>
        <v>8.6442722222222219</v>
      </c>
      <c r="I97" s="3">
        <f>AVERAGEIF(timing!$M:$M,$A97,timing!I:I)/1000</f>
        <v>518.82600000000002</v>
      </c>
      <c r="J97" s="3">
        <f>AVERAGEIF(timing!$M:$M,$A97,timing!J:J)/1000</f>
        <v>87.748333333333335</v>
      </c>
      <c r="K97" s="3">
        <f>AVERAGEIF(timing!$M:$M,$A97,timing!K:K)/60000</f>
        <v>133.69685000000001</v>
      </c>
      <c r="L97" s="1">
        <f>AVERAGEIF(timing!$M:$M,$A97,timing!L:L)/1024</f>
        <v>686.736328125</v>
      </c>
      <c r="M97" s="2">
        <f t="shared" si="5"/>
        <v>4.130251509721945</v>
      </c>
      <c r="N97" s="2">
        <f t="shared" si="6"/>
        <v>1.0646772844913399</v>
      </c>
      <c r="O97" s="2">
        <f t="shared" si="7"/>
        <v>5.5999840732629904</v>
      </c>
      <c r="P97" s="2">
        <f t="shared" si="8"/>
        <v>0.69877231402216466</v>
      </c>
      <c r="Q97" s="2">
        <f t="shared" si="9"/>
        <v>0.14407120370370369</v>
      </c>
    </row>
    <row r="98" spans="1:17" x14ac:dyDescent="0.3">
      <c r="A98" t="s">
        <v>109</v>
      </c>
      <c r="B98">
        <v>3</v>
      </c>
      <c r="C98">
        <f>AVERAGEIF(timing!$M:$M,$A98,timing!C:C)</f>
        <v>128</v>
      </c>
      <c r="D98">
        <f>AVERAGEIF(timing!$M:$M,$A98,timing!D:D)</f>
        <v>161480</v>
      </c>
      <c r="E98">
        <f>AVERAGEIF(timing!$M:$M,$A98,timing!E:E)</f>
        <v>3</v>
      </c>
      <c r="F98">
        <f>AVERAGEIF(timing!$M:$M,$A98,timing!F:F)</f>
        <v>200</v>
      </c>
      <c r="G98" s="3">
        <f>AVERAGEIF(timing!$M:$M,$A98,timing!G:G)/1000</f>
        <v>0.17033333333333334</v>
      </c>
      <c r="H98" s="3">
        <f>AVERAGEIF(timing!$M:$M,$A98,timing!H:H)/60000</f>
        <v>11.554711111111111</v>
      </c>
      <c r="I98" s="3">
        <f>AVERAGEIF(timing!$M:$M,$A98,timing!I:I)/1000</f>
        <v>693.45299999999997</v>
      </c>
      <c r="J98" s="3">
        <f>AVERAGEIF(timing!$M:$M,$A98,timing!J:J)/1000</f>
        <v>111.26833333333333</v>
      </c>
      <c r="K98" s="3">
        <f>AVERAGEIF(timing!$M:$M,$A98,timing!K:K)/60000</f>
        <v>176.1534111111111</v>
      </c>
      <c r="L98" s="1">
        <f>AVERAGEIF(timing!$M:$M,$A98,timing!L:L)/1024</f>
        <v>853.923828125</v>
      </c>
      <c r="M98" s="2">
        <f t="shared" si="5"/>
        <v>4.2933036082899845</v>
      </c>
      <c r="N98" s="2">
        <f t="shared" si="6"/>
        <v>1.0908682877824565</v>
      </c>
      <c r="O98" s="2">
        <f t="shared" si="7"/>
        <v>5.4150235323259848</v>
      </c>
      <c r="P98" s="2">
        <f t="shared" si="8"/>
        <v>0.6890533399388985</v>
      </c>
      <c r="Q98" s="2">
        <f t="shared" si="9"/>
        <v>0.19257851851851851</v>
      </c>
    </row>
    <row r="99" spans="1:17" x14ac:dyDescent="0.3">
      <c r="A99" t="s">
        <v>110</v>
      </c>
      <c r="B99">
        <v>3</v>
      </c>
      <c r="C99">
        <f>AVERAGEIF(timing!$M:$M,$A99,timing!C:C)</f>
        <v>128</v>
      </c>
      <c r="D99">
        <f>AVERAGEIF(timing!$M:$M,$A99,timing!D:D)</f>
        <v>194231</v>
      </c>
      <c r="E99">
        <f>AVERAGEIF(timing!$M:$M,$A99,timing!E:E)</f>
        <v>3</v>
      </c>
      <c r="F99">
        <f>AVERAGEIF(timing!$M:$M,$A99,timing!F:F)</f>
        <v>500</v>
      </c>
      <c r="G99" s="3">
        <f>AVERAGEIF(timing!$M:$M,$A99,timing!G:G)/1000</f>
        <v>0.17033333333333334</v>
      </c>
      <c r="H99" s="3">
        <f>AVERAGEIF(timing!$M:$M,$A99,timing!H:H)/60000</f>
        <v>13.952183333333334</v>
      </c>
      <c r="I99" s="3">
        <f>AVERAGEIF(timing!$M:$M,$A99,timing!I:I)/1000</f>
        <v>837.30133333333333</v>
      </c>
      <c r="J99" s="3">
        <f>AVERAGEIF(timing!$M:$M,$A99,timing!J:J)/1000</f>
        <v>131.03766666666667</v>
      </c>
      <c r="K99" s="3">
        <f>AVERAGEIF(timing!$M:$M,$A99,timing!K:K)/60000</f>
        <v>213.80192222222223</v>
      </c>
      <c r="L99" s="1">
        <f>AVERAGEIF(timing!$M:$M,$A99,timing!L:L)/1024</f>
        <v>978.0546875</v>
      </c>
      <c r="M99" s="2">
        <f t="shared" si="5"/>
        <v>4.3099762653747344</v>
      </c>
      <c r="N99" s="2">
        <f t="shared" si="6"/>
        <v>1.1007610640022563</v>
      </c>
      <c r="O99" s="2">
        <f t="shared" si="7"/>
        <v>5.1563756557913001</v>
      </c>
      <c r="P99" s="2">
        <f t="shared" si="8"/>
        <v>0.67464857137463474</v>
      </c>
      <c r="Q99" s="2">
        <f t="shared" si="9"/>
        <v>0.23253638888888889</v>
      </c>
    </row>
    <row r="100" spans="1:17" x14ac:dyDescent="0.3">
      <c r="A100" t="s">
        <v>111</v>
      </c>
      <c r="B100">
        <v>3</v>
      </c>
      <c r="C100">
        <f>AVERAGEIF(timing!$M:$M,$A100,timing!C:C)</f>
        <v>18</v>
      </c>
      <c r="D100">
        <f>AVERAGEIF(timing!$M:$M,$A100,timing!D:D)</f>
        <v>54</v>
      </c>
      <c r="E100">
        <f>AVERAGEIF(timing!$M:$M,$A100,timing!E:E)</f>
        <v>2</v>
      </c>
      <c r="F100">
        <f>AVERAGEIF(timing!$M:$M,$A100,timing!F:F)</f>
        <v>25</v>
      </c>
      <c r="G100" s="3">
        <f>AVERAGEIF(timing!$M:$M,$A100,timing!G:G)/1000</f>
        <v>0.16966666666666666</v>
      </c>
      <c r="H100" s="3">
        <f>AVERAGEIF(timing!$M:$M,$A100,timing!H:H)/60000</f>
        <v>3.9883333333333333E-2</v>
      </c>
      <c r="I100" s="3">
        <f>AVERAGEIF(timing!$M:$M,$A100,timing!I:I)/1000</f>
        <v>2.5626666666666664</v>
      </c>
      <c r="J100" s="3">
        <f>AVERAGEIF(timing!$M:$M,$A100,timing!J:J)/1000</f>
        <v>2.2429999999999999</v>
      </c>
      <c r="K100" s="3">
        <f>AVERAGEIF(timing!$M:$M,$A100,timing!K:K)/60000</f>
        <v>0.11110555555555555</v>
      </c>
      <c r="L100" s="1">
        <f>AVERAGEIF(timing!$M:$M,$A100,timing!L:L)/1024</f>
        <v>1.384765625</v>
      </c>
      <c r="M100" s="2">
        <f t="shared" si="5"/>
        <v>44.314814814814817</v>
      </c>
      <c r="N100" s="2">
        <f t="shared" si="6"/>
        <v>2.0575102880658434</v>
      </c>
      <c r="O100" s="2">
        <f t="shared" si="7"/>
        <v>26.25925925925926</v>
      </c>
      <c r="P100" s="2">
        <f t="shared" si="8"/>
        <v>41.537037037037031</v>
      </c>
      <c r="Q100" s="2">
        <f t="shared" si="9"/>
        <v>6.6472222222222226E-4</v>
      </c>
    </row>
    <row r="101" spans="1:17" x14ac:dyDescent="0.3">
      <c r="A101" t="s">
        <v>112</v>
      </c>
      <c r="B101">
        <v>3</v>
      </c>
      <c r="C101">
        <f>AVERAGEIF(timing!$M:$M,$A101,timing!C:C)</f>
        <v>18</v>
      </c>
      <c r="D101">
        <f>AVERAGEIF(timing!$M:$M,$A101,timing!D:D)</f>
        <v>176</v>
      </c>
      <c r="E101">
        <f>AVERAGEIF(timing!$M:$M,$A101,timing!E:E)</f>
        <v>2</v>
      </c>
      <c r="F101">
        <f>AVERAGEIF(timing!$M:$M,$A101,timing!F:F)</f>
        <v>50</v>
      </c>
      <c r="G101" s="3">
        <f>AVERAGEIF(timing!$M:$M,$A101,timing!G:G)/1000</f>
        <v>0.17233333333333334</v>
      </c>
      <c r="H101" s="3">
        <f>AVERAGEIF(timing!$M:$M,$A101,timing!H:H)/60000</f>
        <v>4.6838888888888888E-2</v>
      </c>
      <c r="I101" s="3">
        <f>AVERAGEIF(timing!$M:$M,$A101,timing!I:I)/1000</f>
        <v>2.9826666666666664</v>
      </c>
      <c r="J101" s="3">
        <f>AVERAGEIF(timing!$M:$M,$A101,timing!J:J)/1000</f>
        <v>2.4956666666666667</v>
      </c>
      <c r="K101" s="3">
        <f>AVERAGEIF(timing!$M:$M,$A101,timing!K:K)/60000</f>
        <v>0.16448333333333334</v>
      </c>
      <c r="L101" s="1">
        <f>AVERAGEIF(timing!$M:$M,$A101,timing!L:L)/1024</f>
        <v>1.697265625</v>
      </c>
      <c r="M101" s="2">
        <f t="shared" si="5"/>
        <v>15.967803030303029</v>
      </c>
      <c r="N101" s="2">
        <f t="shared" si="6"/>
        <v>0.93456439393939394</v>
      </c>
      <c r="O101" s="2">
        <f t="shared" si="7"/>
        <v>9.875</v>
      </c>
      <c r="P101" s="2">
        <f t="shared" si="8"/>
        <v>14.179924242424242</v>
      </c>
      <c r="Q101" s="2">
        <f t="shared" si="9"/>
        <v>7.8064814814814815E-4</v>
      </c>
    </row>
    <row r="102" spans="1:17" x14ac:dyDescent="0.3">
      <c r="A102" t="s">
        <v>113</v>
      </c>
      <c r="B102">
        <v>3</v>
      </c>
      <c r="C102">
        <f>AVERAGEIF(timing!$M:$M,$A102,timing!C:C)</f>
        <v>18</v>
      </c>
      <c r="D102">
        <f>AVERAGEIF(timing!$M:$M,$A102,timing!D:D)</f>
        <v>376</v>
      </c>
      <c r="E102">
        <f>AVERAGEIF(timing!$M:$M,$A102,timing!E:E)</f>
        <v>2</v>
      </c>
      <c r="F102">
        <f>AVERAGEIF(timing!$M:$M,$A102,timing!F:F)</f>
        <v>75</v>
      </c>
      <c r="G102" s="3">
        <f>AVERAGEIF(timing!$M:$M,$A102,timing!G:G)/1000</f>
        <v>0.16933333333333334</v>
      </c>
      <c r="H102" s="3">
        <f>AVERAGEIF(timing!$M:$M,$A102,timing!H:H)/60000</f>
        <v>5.3705555555555555E-2</v>
      </c>
      <c r="I102" s="3">
        <f>AVERAGEIF(timing!$M:$M,$A102,timing!I:I)/1000</f>
        <v>3.3916666666666666</v>
      </c>
      <c r="J102" s="3">
        <f>AVERAGEIF(timing!$M:$M,$A102,timing!J:J)/1000</f>
        <v>2.8250000000000002</v>
      </c>
      <c r="K102" s="3">
        <f>AVERAGEIF(timing!$M:$M,$A102,timing!K:K)/60000</f>
        <v>0.32557222222222221</v>
      </c>
      <c r="L102" s="1">
        <f>AVERAGEIF(timing!$M:$M,$A102,timing!L:L)/1024</f>
        <v>2.20703125</v>
      </c>
      <c r="M102" s="2">
        <f t="shared" si="5"/>
        <v>8.5700354609929086</v>
      </c>
      <c r="N102" s="2">
        <f t="shared" si="6"/>
        <v>0.86588356973995273</v>
      </c>
      <c r="O102" s="2">
        <f t="shared" si="7"/>
        <v>6.0106382978723403</v>
      </c>
      <c r="P102" s="2">
        <f t="shared" si="8"/>
        <v>7.5132978723404262</v>
      </c>
      <c r="Q102" s="2">
        <f t="shared" si="9"/>
        <v>8.9509259259259262E-4</v>
      </c>
    </row>
    <row r="103" spans="1:17" x14ac:dyDescent="0.3">
      <c r="A103" t="s">
        <v>114</v>
      </c>
      <c r="B103">
        <v>3</v>
      </c>
      <c r="C103">
        <f>AVERAGEIF(timing!$M:$M,$A103,timing!C:C)</f>
        <v>18</v>
      </c>
      <c r="D103">
        <f>AVERAGEIF(timing!$M:$M,$A103,timing!D:D)</f>
        <v>611</v>
      </c>
      <c r="E103">
        <f>AVERAGEIF(timing!$M:$M,$A103,timing!E:E)</f>
        <v>2</v>
      </c>
      <c r="F103">
        <f>AVERAGEIF(timing!$M:$M,$A103,timing!F:F)</f>
        <v>100</v>
      </c>
      <c r="G103" s="3">
        <f>AVERAGEIF(timing!$M:$M,$A103,timing!G:G)/1000</f>
        <v>0.17899999999999999</v>
      </c>
      <c r="H103" s="3">
        <f>AVERAGEIF(timing!$M:$M,$A103,timing!H:H)/60000</f>
        <v>7.3777777777777789E-2</v>
      </c>
      <c r="I103" s="3">
        <f>AVERAGEIF(timing!$M:$M,$A103,timing!I:I)/1000</f>
        <v>4.605666666666667</v>
      </c>
      <c r="J103" s="3">
        <f>AVERAGEIF(timing!$M:$M,$A103,timing!J:J)/1000</f>
        <v>3.2376666666666667</v>
      </c>
      <c r="K103" s="3">
        <f>AVERAGEIF(timing!$M:$M,$A103,timing!K:K)/60000</f>
        <v>0.51885000000000003</v>
      </c>
      <c r="L103" s="1">
        <f>AVERAGEIF(timing!$M:$M,$A103,timing!L:L)/1024</f>
        <v>2.810546875</v>
      </c>
      <c r="M103" s="2">
        <f t="shared" si="5"/>
        <v>7.2449536279323521</v>
      </c>
      <c r="N103" s="2">
        <f t="shared" si="6"/>
        <v>0.84918166939443551</v>
      </c>
      <c r="O103" s="2">
        <f t="shared" si="7"/>
        <v>4.7103109656301143</v>
      </c>
      <c r="P103" s="2">
        <f t="shared" si="8"/>
        <v>5.2989634478996175</v>
      </c>
      <c r="Q103" s="2">
        <f t="shared" si="9"/>
        <v>1.2296296296296298E-3</v>
      </c>
    </row>
    <row r="104" spans="1:17" x14ac:dyDescent="0.3">
      <c r="A104" t="s">
        <v>115</v>
      </c>
      <c r="B104">
        <v>3</v>
      </c>
      <c r="C104">
        <f>AVERAGEIF(timing!$M:$M,$A104,timing!C:C)</f>
        <v>18</v>
      </c>
      <c r="D104">
        <f>AVERAGEIF(timing!$M:$M,$A104,timing!D:D)</f>
        <v>791</v>
      </c>
      <c r="E104">
        <f>AVERAGEIF(timing!$M:$M,$A104,timing!E:E)</f>
        <v>2</v>
      </c>
      <c r="F104">
        <f>AVERAGEIF(timing!$M:$M,$A104,timing!F:F)</f>
        <v>150</v>
      </c>
      <c r="G104" s="3">
        <f>AVERAGEIF(timing!$M:$M,$A104,timing!G:G)/1000</f>
        <v>0.17066666666666666</v>
      </c>
      <c r="H104" s="3">
        <f>AVERAGEIF(timing!$M:$M,$A104,timing!H:H)/60000</f>
        <v>8.8450000000000001E-2</v>
      </c>
      <c r="I104" s="3">
        <f>AVERAGEIF(timing!$M:$M,$A104,timing!I:I)/1000</f>
        <v>5.4776666666666669</v>
      </c>
      <c r="J104" s="3">
        <f>AVERAGEIF(timing!$M:$M,$A104,timing!J:J)/1000</f>
        <v>3.4066666666666667</v>
      </c>
      <c r="K104" s="3">
        <f>AVERAGEIF(timing!$M:$M,$A104,timing!K:K)/60000</f>
        <v>0.67153888888888891</v>
      </c>
      <c r="L104" s="1">
        <f>AVERAGEIF(timing!$M:$M,$A104,timing!L:L)/1024</f>
        <v>3.28125</v>
      </c>
      <c r="M104" s="2">
        <f t="shared" si="5"/>
        <v>6.7092288242730724</v>
      </c>
      <c r="N104" s="2">
        <f t="shared" si="6"/>
        <v>0.84897457508076979</v>
      </c>
      <c r="O104" s="2">
        <f t="shared" si="7"/>
        <v>4.2477876106194694</v>
      </c>
      <c r="P104" s="2">
        <f t="shared" si="8"/>
        <v>4.3067846607669624</v>
      </c>
      <c r="Q104" s="2">
        <f t="shared" si="9"/>
        <v>1.4741666666666666E-3</v>
      </c>
    </row>
    <row r="105" spans="1:17" x14ac:dyDescent="0.3">
      <c r="A105" t="s">
        <v>116</v>
      </c>
      <c r="B105">
        <v>3</v>
      </c>
      <c r="C105">
        <f>AVERAGEIF(timing!$M:$M,$A105,timing!C:C)</f>
        <v>18</v>
      </c>
      <c r="D105">
        <f>AVERAGEIF(timing!$M:$M,$A105,timing!D:D)</f>
        <v>1102</v>
      </c>
      <c r="E105">
        <f>AVERAGEIF(timing!$M:$M,$A105,timing!E:E)</f>
        <v>2</v>
      </c>
      <c r="F105">
        <f>AVERAGEIF(timing!$M:$M,$A105,timing!F:F)</f>
        <v>200</v>
      </c>
      <c r="G105" s="3">
        <f>AVERAGEIF(timing!$M:$M,$A105,timing!G:G)/1000</f>
        <v>0.16966666666666666</v>
      </c>
      <c r="H105" s="3">
        <f>AVERAGEIF(timing!$M:$M,$A105,timing!H:H)/60000</f>
        <v>0.10737222222222222</v>
      </c>
      <c r="I105" s="3">
        <f>AVERAGEIF(timing!$M:$M,$A105,timing!I:I)/1000</f>
        <v>6.6120000000000001</v>
      </c>
      <c r="J105" s="3">
        <f>AVERAGEIF(timing!$M:$M,$A105,timing!J:J)/1000</f>
        <v>3.6160000000000001</v>
      </c>
      <c r="K105" s="3">
        <f>AVERAGEIF(timing!$M:$M,$A105,timing!K:K)/60000</f>
        <v>0.93346666666666667</v>
      </c>
      <c r="L105" s="1">
        <f>AVERAGEIF(timing!$M:$M,$A105,timing!L:L)/1024</f>
        <v>4.08984375</v>
      </c>
      <c r="M105" s="2">
        <f t="shared" si="5"/>
        <v>5.8460375075620084</v>
      </c>
      <c r="N105" s="2">
        <f t="shared" si="6"/>
        <v>0.84706594071385366</v>
      </c>
      <c r="O105" s="2">
        <f t="shared" si="7"/>
        <v>3.8003629764065336</v>
      </c>
      <c r="P105" s="2">
        <f t="shared" si="8"/>
        <v>3.2813067150635207</v>
      </c>
      <c r="Q105" s="2">
        <f t="shared" si="9"/>
        <v>1.789537037037037E-3</v>
      </c>
    </row>
    <row r="106" spans="1:17" x14ac:dyDescent="0.3">
      <c r="A106" t="s">
        <v>117</v>
      </c>
      <c r="B106">
        <v>3</v>
      </c>
      <c r="C106">
        <f>AVERAGEIF(timing!$M:$M,$A106,timing!C:C)</f>
        <v>18</v>
      </c>
      <c r="D106">
        <f>AVERAGEIF(timing!$M:$M,$A106,timing!D:D)</f>
        <v>1364</v>
      </c>
      <c r="E106">
        <f>AVERAGEIF(timing!$M:$M,$A106,timing!E:E)</f>
        <v>2</v>
      </c>
      <c r="F106">
        <f>AVERAGEIF(timing!$M:$M,$A106,timing!F:F)</f>
        <v>500</v>
      </c>
      <c r="G106" s="3">
        <f>AVERAGEIF(timing!$M:$M,$A106,timing!G:G)/1000</f>
        <v>0.17100000000000001</v>
      </c>
      <c r="H106" s="3">
        <f>AVERAGEIF(timing!$M:$M,$A106,timing!H:H)/60000</f>
        <v>0.13305</v>
      </c>
      <c r="I106" s="3">
        <f>AVERAGEIF(timing!$M:$M,$A106,timing!I:I)/1000</f>
        <v>8.1539999999999999</v>
      </c>
      <c r="J106" s="3">
        <f>AVERAGEIF(timing!$M:$M,$A106,timing!J:J)/1000</f>
        <v>3.8286666666666664</v>
      </c>
      <c r="K106" s="3">
        <f>AVERAGEIF(timing!$M:$M,$A106,timing!K:K)/60000</f>
        <v>1.1517666666666666</v>
      </c>
      <c r="L106" s="1">
        <f>AVERAGEIF(timing!$M:$M,$A106,timing!L:L)/1024</f>
        <v>4.767578125</v>
      </c>
      <c r="M106" s="2">
        <f t="shared" si="5"/>
        <v>5.8526392961876832</v>
      </c>
      <c r="N106" s="2">
        <f t="shared" si="6"/>
        <v>0.84440371456500485</v>
      </c>
      <c r="O106" s="2">
        <f t="shared" si="7"/>
        <v>3.5791788856304985</v>
      </c>
      <c r="P106" s="2">
        <f t="shared" si="8"/>
        <v>2.8069403714565007</v>
      </c>
      <c r="Q106" s="2">
        <f t="shared" si="9"/>
        <v>2.2174999999999999E-3</v>
      </c>
    </row>
    <row r="107" spans="1:17" x14ac:dyDescent="0.3">
      <c r="A107" t="s">
        <v>118</v>
      </c>
      <c r="B107">
        <v>3</v>
      </c>
      <c r="C107">
        <f>AVERAGEIF(timing!$M:$M,$A107,timing!C:C)</f>
        <v>18</v>
      </c>
      <c r="D107">
        <f>AVERAGEIF(timing!$M:$M,$A107,timing!D:D)</f>
        <v>249</v>
      </c>
      <c r="E107">
        <f>AVERAGEIF(timing!$M:$M,$A107,timing!E:E)</f>
        <v>3</v>
      </c>
      <c r="F107">
        <f>AVERAGEIF(timing!$M:$M,$A107,timing!F:F)</f>
        <v>25</v>
      </c>
      <c r="G107" s="3">
        <f>AVERAGEIF(timing!$M:$M,$A107,timing!G:G)/1000</f>
        <v>0.16966666666666666</v>
      </c>
      <c r="H107" s="3">
        <f>AVERAGEIF(timing!$M:$M,$A107,timing!H:H)/60000</f>
        <v>6.6061111111111112E-2</v>
      </c>
      <c r="I107" s="3">
        <f>AVERAGEIF(timing!$M:$M,$A107,timing!I:I)/1000</f>
        <v>4.1333333333333329</v>
      </c>
      <c r="J107" s="3">
        <f>AVERAGEIF(timing!$M:$M,$A107,timing!J:J)/1000</f>
        <v>3.0776666666666666</v>
      </c>
      <c r="K107" s="3">
        <f>AVERAGEIF(timing!$M:$M,$A107,timing!K:K)/60000</f>
        <v>0.24606111111111109</v>
      </c>
      <c r="L107" s="1">
        <f>AVERAGEIF(timing!$M:$M,$A107,timing!L:L)/1024</f>
        <v>3.0849609375</v>
      </c>
      <c r="M107" s="2">
        <f t="shared" si="5"/>
        <v>15.918340026773762</v>
      </c>
      <c r="N107" s="2">
        <f t="shared" si="6"/>
        <v>0.98819723337795617</v>
      </c>
      <c r="O107" s="2">
        <f t="shared" si="7"/>
        <v>12.686746987951807</v>
      </c>
      <c r="P107" s="2">
        <f t="shared" si="8"/>
        <v>12.360107095046855</v>
      </c>
      <c r="Q107" s="2">
        <f t="shared" si="9"/>
        <v>1.1010185185185185E-3</v>
      </c>
    </row>
    <row r="108" spans="1:17" x14ac:dyDescent="0.3">
      <c r="A108" t="s">
        <v>119</v>
      </c>
      <c r="B108">
        <v>3</v>
      </c>
      <c r="C108">
        <f>AVERAGEIF(timing!$M:$M,$A108,timing!C:C)</f>
        <v>18</v>
      </c>
      <c r="D108">
        <f>AVERAGEIF(timing!$M:$M,$A108,timing!D:D)</f>
        <v>1950</v>
      </c>
      <c r="E108">
        <f>AVERAGEIF(timing!$M:$M,$A108,timing!E:E)</f>
        <v>3</v>
      </c>
      <c r="F108">
        <f>AVERAGEIF(timing!$M:$M,$A108,timing!F:F)</f>
        <v>50</v>
      </c>
      <c r="G108" s="3">
        <f>AVERAGEIF(timing!$M:$M,$A108,timing!G:G)/1000</f>
        <v>0.17</v>
      </c>
      <c r="H108" s="3">
        <f>AVERAGEIF(timing!$M:$M,$A108,timing!H:H)/60000</f>
        <v>0.17428333333333335</v>
      </c>
      <c r="I108" s="3">
        <f>AVERAGEIF(timing!$M:$M,$A108,timing!I:I)/1000</f>
        <v>10.627000000000001</v>
      </c>
      <c r="J108" s="3">
        <f>AVERAGEIF(timing!$M:$M,$A108,timing!J:J)/1000</f>
        <v>4.8023333333333333</v>
      </c>
      <c r="K108" s="3">
        <f>AVERAGEIF(timing!$M:$M,$A108,timing!K:K)/60000</f>
        <v>1.7583333333333333</v>
      </c>
      <c r="L108" s="1">
        <f>AVERAGEIF(timing!$M:$M,$A108,timing!L:L)/1024</f>
        <v>12.7431640625</v>
      </c>
      <c r="M108" s="2">
        <f t="shared" si="5"/>
        <v>5.3625641025641029</v>
      </c>
      <c r="N108" s="2">
        <f t="shared" si="6"/>
        <v>0.90170940170940173</v>
      </c>
      <c r="O108" s="2">
        <f t="shared" si="7"/>
        <v>6.6917948717948716</v>
      </c>
      <c r="P108" s="2">
        <f t="shared" si="8"/>
        <v>2.4627350427350425</v>
      </c>
      <c r="Q108" s="2">
        <f t="shared" si="9"/>
        <v>2.9047222222222226E-3</v>
      </c>
    </row>
    <row r="109" spans="1:17" x14ac:dyDescent="0.3">
      <c r="A109" t="s">
        <v>120</v>
      </c>
      <c r="B109">
        <v>3</v>
      </c>
      <c r="C109">
        <f>AVERAGEIF(timing!$M:$M,$A109,timing!C:C)</f>
        <v>18</v>
      </c>
      <c r="D109">
        <f>AVERAGEIF(timing!$M:$M,$A109,timing!D:D)</f>
        <v>6916</v>
      </c>
      <c r="E109">
        <f>AVERAGEIF(timing!$M:$M,$A109,timing!E:E)</f>
        <v>3</v>
      </c>
      <c r="F109">
        <f>AVERAGEIF(timing!$M:$M,$A109,timing!F:F)</f>
        <v>75</v>
      </c>
      <c r="G109" s="3">
        <f>AVERAGEIF(timing!$M:$M,$A109,timing!G:G)/1000</f>
        <v>0.17033333333333334</v>
      </c>
      <c r="H109" s="3">
        <f>AVERAGEIF(timing!$M:$M,$A109,timing!H:H)/60000</f>
        <v>0.46889999999999998</v>
      </c>
      <c r="I109" s="3">
        <f>AVERAGEIF(timing!$M:$M,$A109,timing!I:I)/1000</f>
        <v>28.304333333333332</v>
      </c>
      <c r="J109" s="3">
        <f>AVERAGEIF(timing!$M:$M,$A109,timing!J:J)/1000</f>
        <v>7.6676666666666673</v>
      </c>
      <c r="K109" s="3">
        <f>AVERAGEIF(timing!$M:$M,$A109,timing!K:K)/60000</f>
        <v>6.2729166666666663</v>
      </c>
      <c r="L109" s="1">
        <f>AVERAGEIF(timing!$M:$M,$A109,timing!L:L)/1024</f>
        <v>35.5654296875</v>
      </c>
      <c r="M109" s="2">
        <f t="shared" si="5"/>
        <v>4.0679583574320413</v>
      </c>
      <c r="N109" s="2">
        <f t="shared" si="6"/>
        <v>0.90701513398881817</v>
      </c>
      <c r="O109" s="2">
        <f t="shared" si="7"/>
        <v>5.2659051474840952</v>
      </c>
      <c r="P109" s="2">
        <f t="shared" si="8"/>
        <v>1.1086851744746482</v>
      </c>
      <c r="Q109" s="2">
        <f t="shared" si="9"/>
        <v>7.814999999999999E-3</v>
      </c>
    </row>
    <row r="110" spans="1:17" x14ac:dyDescent="0.3">
      <c r="A110" t="s">
        <v>121</v>
      </c>
      <c r="B110">
        <v>3</v>
      </c>
      <c r="C110">
        <f>AVERAGEIF(timing!$M:$M,$A110,timing!C:C)</f>
        <v>18</v>
      </c>
      <c r="D110">
        <f>AVERAGEIF(timing!$M:$M,$A110,timing!D:D)</f>
        <v>13369</v>
      </c>
      <c r="E110">
        <f>AVERAGEIF(timing!$M:$M,$A110,timing!E:E)</f>
        <v>3</v>
      </c>
      <c r="F110">
        <f>AVERAGEIF(timing!$M:$M,$A110,timing!F:F)</f>
        <v>100</v>
      </c>
      <c r="G110" s="3">
        <f>AVERAGEIF(timing!$M:$M,$A110,timing!G:G)/1000</f>
        <v>0.17033333333333334</v>
      </c>
      <c r="H110" s="3">
        <f>AVERAGEIF(timing!$M:$M,$A110,timing!H:H)/60000</f>
        <v>0.90156111111111104</v>
      </c>
      <c r="I110" s="3">
        <f>AVERAGEIF(timing!$M:$M,$A110,timing!I:I)/1000</f>
        <v>54.264000000000003</v>
      </c>
      <c r="J110" s="3">
        <f>AVERAGEIF(timing!$M:$M,$A110,timing!J:J)/1000</f>
        <v>11.564666666666666</v>
      </c>
      <c r="K110" s="3">
        <f>AVERAGEIF(timing!$M:$M,$A110,timing!K:K)/60000</f>
        <v>12.606405555555556</v>
      </c>
      <c r="L110" s="1">
        <f>AVERAGEIF(timing!$M:$M,$A110,timing!L:L)/1024</f>
        <v>66.0400390625</v>
      </c>
      <c r="M110" s="2">
        <f t="shared" si="5"/>
        <v>4.0462014112249731</v>
      </c>
      <c r="N110" s="2">
        <f t="shared" si="6"/>
        <v>0.94295800400595076</v>
      </c>
      <c r="O110" s="2">
        <f t="shared" si="7"/>
        <v>5.0583439299872843</v>
      </c>
      <c r="P110" s="2">
        <f t="shared" si="8"/>
        <v>0.86503602862343221</v>
      </c>
      <c r="Q110" s="2">
        <f t="shared" si="9"/>
        <v>1.5026018518518517E-2</v>
      </c>
    </row>
    <row r="111" spans="1:17" x14ac:dyDescent="0.3">
      <c r="A111" t="s">
        <v>122</v>
      </c>
      <c r="B111">
        <v>3</v>
      </c>
      <c r="C111">
        <f>AVERAGEIF(timing!$M:$M,$A111,timing!C:C)</f>
        <v>18</v>
      </c>
      <c r="D111">
        <f>AVERAGEIF(timing!$M:$M,$A111,timing!D:D)</f>
        <v>20845</v>
      </c>
      <c r="E111">
        <f>AVERAGEIF(timing!$M:$M,$A111,timing!E:E)</f>
        <v>3</v>
      </c>
      <c r="F111">
        <f>AVERAGEIF(timing!$M:$M,$A111,timing!F:F)</f>
        <v>150</v>
      </c>
      <c r="G111" s="3">
        <f>AVERAGEIF(timing!$M:$M,$A111,timing!G:G)/1000</f>
        <v>0.17</v>
      </c>
      <c r="H111" s="3">
        <f>AVERAGEIF(timing!$M:$M,$A111,timing!H:H)/60000</f>
        <v>1.3863888888888889</v>
      </c>
      <c r="I111" s="3">
        <f>AVERAGEIF(timing!$M:$M,$A111,timing!I:I)/1000</f>
        <v>83.353333333333325</v>
      </c>
      <c r="J111" s="3">
        <f>AVERAGEIF(timing!$M:$M,$A111,timing!J:J)/1000</f>
        <v>15.699666666666666</v>
      </c>
      <c r="K111" s="3">
        <f>AVERAGEIF(timing!$M:$M,$A111,timing!K:K)/60000</f>
        <v>20.311044444444445</v>
      </c>
      <c r="L111" s="1">
        <f>AVERAGEIF(timing!$M:$M,$A111,timing!L:L)/1024</f>
        <v>97.7275390625</v>
      </c>
      <c r="M111" s="2">
        <f t="shared" si="5"/>
        <v>3.9905652834412728</v>
      </c>
      <c r="N111" s="2">
        <f t="shared" si="6"/>
        <v>0.97438447802563899</v>
      </c>
      <c r="O111" s="2">
        <f t="shared" si="7"/>
        <v>4.8008155432957542</v>
      </c>
      <c r="P111" s="2">
        <f t="shared" si="8"/>
        <v>0.75316222915167497</v>
      </c>
      <c r="Q111" s="2">
        <f t="shared" si="9"/>
        <v>2.3106481481481481E-2</v>
      </c>
    </row>
    <row r="112" spans="1:17" x14ac:dyDescent="0.3">
      <c r="A112" t="s">
        <v>123</v>
      </c>
      <c r="B112">
        <v>3</v>
      </c>
      <c r="C112">
        <f>AVERAGEIF(timing!$M:$M,$A112,timing!C:C)</f>
        <v>18</v>
      </c>
      <c r="D112">
        <f>AVERAGEIF(timing!$M:$M,$A112,timing!D:D)</f>
        <v>34716</v>
      </c>
      <c r="E112">
        <f>AVERAGEIF(timing!$M:$M,$A112,timing!E:E)</f>
        <v>3</v>
      </c>
      <c r="F112">
        <f>AVERAGEIF(timing!$M:$M,$A112,timing!F:F)</f>
        <v>200</v>
      </c>
      <c r="G112" s="3">
        <f>AVERAGEIF(timing!$M:$M,$A112,timing!G:G)/1000</f>
        <v>0.17100000000000001</v>
      </c>
      <c r="H112" s="3">
        <f>AVERAGEIF(timing!$M:$M,$A112,timing!H:H)/60000</f>
        <v>2.3477111111111109</v>
      </c>
      <c r="I112" s="3">
        <f>AVERAGEIF(timing!$M:$M,$A112,timing!I:I)/1000</f>
        <v>141.03366666666665</v>
      </c>
      <c r="J112" s="3">
        <f>AVERAGEIF(timing!$M:$M,$A112,timing!J:J)/1000</f>
        <v>23.674333333333333</v>
      </c>
      <c r="K112" s="3">
        <f>AVERAGEIF(timing!$M:$M,$A112,timing!K:K)/60000</f>
        <v>33.719299999999997</v>
      </c>
      <c r="L112" s="1">
        <f>AVERAGEIF(timing!$M:$M,$A112,timing!L:L)/1024</f>
        <v>155.392578125</v>
      </c>
      <c r="M112" s="2">
        <f t="shared" si="5"/>
        <v>4.0575719168875057</v>
      </c>
      <c r="N112" s="2">
        <f t="shared" si="6"/>
        <v>0.97128989514921071</v>
      </c>
      <c r="O112" s="2">
        <f t="shared" si="7"/>
        <v>4.5835349694665286</v>
      </c>
      <c r="P112" s="2">
        <f t="shared" si="8"/>
        <v>0.68194300418635023</v>
      </c>
      <c r="Q112" s="2">
        <f t="shared" si="9"/>
        <v>3.9128518518518514E-2</v>
      </c>
    </row>
    <row r="113" spans="1:17" x14ac:dyDescent="0.3">
      <c r="A113" t="s">
        <v>124</v>
      </c>
      <c r="B113">
        <v>3</v>
      </c>
      <c r="C113">
        <f>AVERAGEIF(timing!$M:$M,$A113,timing!C:C)</f>
        <v>18</v>
      </c>
      <c r="D113">
        <f>AVERAGEIF(timing!$M:$M,$A113,timing!D:D)</f>
        <v>45745</v>
      </c>
      <c r="E113">
        <f>AVERAGEIF(timing!$M:$M,$A113,timing!E:E)</f>
        <v>3</v>
      </c>
      <c r="F113">
        <f>AVERAGEIF(timing!$M:$M,$A113,timing!F:F)</f>
        <v>500</v>
      </c>
      <c r="G113" s="3">
        <f>AVERAGEIF(timing!$M:$M,$A113,timing!G:G)/1000</f>
        <v>0.16900000000000001</v>
      </c>
      <c r="H113" s="3">
        <f>AVERAGEIF(timing!$M:$M,$A113,timing!H:H)/60000</f>
        <v>3.0946722222222225</v>
      </c>
      <c r="I113" s="3">
        <f>AVERAGEIF(timing!$M:$M,$A113,timing!I:I)/1000</f>
        <v>185.84933333333333</v>
      </c>
      <c r="J113" s="3">
        <f>AVERAGEIF(timing!$M:$M,$A113,timing!J:J)/1000</f>
        <v>30.633333333333333</v>
      </c>
      <c r="K113" s="3">
        <f>AVERAGEIF(timing!$M:$M,$A113,timing!K:K)/60000</f>
        <v>46.662177777777778</v>
      </c>
      <c r="L113" s="1">
        <f>AVERAGEIF(timing!$M:$M,$A113,timing!L:L)/1024</f>
        <v>208.556640625</v>
      </c>
      <c r="M113" s="2">
        <f t="shared" si="5"/>
        <v>4.0590301307975372</v>
      </c>
      <c r="N113" s="2">
        <f t="shared" si="6"/>
        <v>1.0200497929342611</v>
      </c>
      <c r="O113" s="2">
        <f t="shared" si="7"/>
        <v>4.6685320800087444</v>
      </c>
      <c r="P113" s="2">
        <f t="shared" si="8"/>
        <v>0.66965424272233753</v>
      </c>
      <c r="Q113" s="2">
        <f t="shared" si="9"/>
        <v>5.1577870370370378E-2</v>
      </c>
    </row>
    <row r="114" spans="1:17" x14ac:dyDescent="0.3">
      <c r="A114" t="s">
        <v>125</v>
      </c>
      <c r="B114">
        <v>3</v>
      </c>
      <c r="C114">
        <f>AVERAGEIF(timing!$M:$M,$A114,timing!C:C)</f>
        <v>44</v>
      </c>
      <c r="D114">
        <f>AVERAGEIF(timing!$M:$M,$A114,timing!D:D)</f>
        <v>69</v>
      </c>
      <c r="E114">
        <f>AVERAGEIF(timing!$M:$M,$A114,timing!E:E)</f>
        <v>2</v>
      </c>
      <c r="F114">
        <f>AVERAGEIF(timing!$M:$M,$A114,timing!F:F)</f>
        <v>25</v>
      </c>
      <c r="G114" s="3">
        <f>AVERAGEIF(timing!$M:$M,$A114,timing!G:G)/1000</f>
        <v>0.17033333333333334</v>
      </c>
      <c r="H114" s="3">
        <f>AVERAGEIF(timing!$M:$M,$A114,timing!H:H)/60000</f>
        <v>4.6244444444444442E-2</v>
      </c>
      <c r="I114" s="3">
        <f>AVERAGEIF(timing!$M:$M,$A114,timing!I:I)/1000</f>
        <v>2.9449999999999998</v>
      </c>
      <c r="J114" s="3">
        <f>AVERAGEIF(timing!$M:$M,$A114,timing!J:J)/1000</f>
        <v>2.6136666666666666</v>
      </c>
      <c r="K114" s="3">
        <f>AVERAGEIF(timing!$M:$M,$A114,timing!K:K)/60000</f>
        <v>0.10518888888888889</v>
      </c>
      <c r="L114" s="1">
        <f>AVERAGEIF(timing!$M:$M,$A114,timing!L:L)/1024</f>
        <v>3.4677734375</v>
      </c>
      <c r="M114" s="2">
        <f t="shared" si="5"/>
        <v>40.212560386473434</v>
      </c>
      <c r="N114" s="2">
        <f t="shared" si="6"/>
        <v>1.5244766505636069</v>
      </c>
      <c r="O114" s="2">
        <f t="shared" si="7"/>
        <v>51.463768115942031</v>
      </c>
      <c r="P114" s="2">
        <f t="shared" si="8"/>
        <v>37.879227053140099</v>
      </c>
      <c r="Q114" s="2">
        <f t="shared" si="9"/>
        <v>7.7074074074074067E-4</v>
      </c>
    </row>
    <row r="115" spans="1:17" x14ac:dyDescent="0.3">
      <c r="A115" t="s">
        <v>126</v>
      </c>
      <c r="B115">
        <v>3</v>
      </c>
      <c r="C115">
        <f>AVERAGEIF(timing!$M:$M,$A115,timing!C:C)</f>
        <v>44</v>
      </c>
      <c r="D115">
        <f>AVERAGEIF(timing!$M:$M,$A115,timing!D:D)</f>
        <v>320</v>
      </c>
      <c r="E115">
        <f>AVERAGEIF(timing!$M:$M,$A115,timing!E:E)</f>
        <v>2</v>
      </c>
      <c r="F115">
        <f>AVERAGEIF(timing!$M:$M,$A115,timing!F:F)</f>
        <v>50</v>
      </c>
      <c r="G115" s="3">
        <f>AVERAGEIF(timing!$M:$M,$A115,timing!G:G)/1000</f>
        <v>0.16900000000000001</v>
      </c>
      <c r="H115" s="3">
        <f>AVERAGEIF(timing!$M:$M,$A115,timing!H:H)/60000</f>
        <v>6.4072222222222225E-2</v>
      </c>
      <c r="I115" s="3">
        <f>AVERAGEIF(timing!$M:$M,$A115,timing!I:I)/1000</f>
        <v>4.0133333333333336</v>
      </c>
      <c r="J115" s="3">
        <f>AVERAGEIF(timing!$M:$M,$A115,timing!J:J)/1000</f>
        <v>3.0546666666666664</v>
      </c>
      <c r="K115" s="3">
        <f>AVERAGEIF(timing!$M:$M,$A115,timing!K:K)/60000</f>
        <v>0.30482777777777781</v>
      </c>
      <c r="L115" s="1">
        <f>AVERAGEIF(timing!$M:$M,$A115,timing!L:L)/1024</f>
        <v>4.1171875</v>
      </c>
      <c r="M115" s="2">
        <f t="shared" si="5"/>
        <v>12.013541666666667</v>
      </c>
      <c r="N115" s="2">
        <f t="shared" si="6"/>
        <v>0.95258680555555575</v>
      </c>
      <c r="O115" s="2">
        <f t="shared" si="7"/>
        <v>13.175000000000001</v>
      </c>
      <c r="P115" s="2">
        <f t="shared" si="8"/>
        <v>9.5458333333333325</v>
      </c>
      <c r="Q115" s="2">
        <f t="shared" si="9"/>
        <v>1.0678703703703705E-3</v>
      </c>
    </row>
    <row r="116" spans="1:17" x14ac:dyDescent="0.3">
      <c r="A116" t="s">
        <v>127</v>
      </c>
      <c r="B116">
        <v>3</v>
      </c>
      <c r="C116">
        <f>AVERAGEIF(timing!$M:$M,$A116,timing!C:C)</f>
        <v>44</v>
      </c>
      <c r="D116">
        <f>AVERAGEIF(timing!$M:$M,$A116,timing!D:D)</f>
        <v>682</v>
      </c>
      <c r="E116">
        <f>AVERAGEIF(timing!$M:$M,$A116,timing!E:E)</f>
        <v>2</v>
      </c>
      <c r="F116">
        <f>AVERAGEIF(timing!$M:$M,$A116,timing!F:F)</f>
        <v>75</v>
      </c>
      <c r="G116" s="3">
        <f>AVERAGEIF(timing!$M:$M,$A116,timing!G:G)/1000</f>
        <v>0.17</v>
      </c>
      <c r="H116" s="3">
        <f>AVERAGEIF(timing!$M:$M,$A116,timing!H:H)/60000</f>
        <v>8.8361111111111112E-2</v>
      </c>
      <c r="I116" s="3">
        <f>AVERAGEIF(timing!$M:$M,$A116,timing!I:I)/1000</f>
        <v>5.4716666666666667</v>
      </c>
      <c r="J116" s="3">
        <f>AVERAGEIF(timing!$M:$M,$A116,timing!J:J)/1000</f>
        <v>3.4503333333333335</v>
      </c>
      <c r="K116" s="3">
        <f>AVERAGEIF(timing!$M:$M,$A116,timing!K:K)/60000</f>
        <v>0.62699444444444441</v>
      </c>
      <c r="L116" s="1">
        <f>AVERAGEIF(timing!$M:$M,$A116,timing!L:L)/1024</f>
        <v>5.0849609375</v>
      </c>
      <c r="M116" s="2">
        <f t="shared" si="5"/>
        <v>7.7737047898338218</v>
      </c>
      <c r="N116" s="2">
        <f t="shared" si="6"/>
        <v>0.91934669273378944</v>
      </c>
      <c r="O116" s="2">
        <f t="shared" si="7"/>
        <v>7.6348973607038122</v>
      </c>
      <c r="P116" s="2">
        <f t="shared" si="8"/>
        <v>5.059139784946237</v>
      </c>
      <c r="Q116" s="2">
        <f t="shared" si="9"/>
        <v>1.4726851851851852E-3</v>
      </c>
    </row>
    <row r="117" spans="1:17" x14ac:dyDescent="0.3">
      <c r="A117" t="s">
        <v>128</v>
      </c>
      <c r="B117">
        <v>3</v>
      </c>
      <c r="C117">
        <f>AVERAGEIF(timing!$M:$M,$A117,timing!C:C)</f>
        <v>44</v>
      </c>
      <c r="D117">
        <f>AVERAGEIF(timing!$M:$M,$A117,timing!D:D)</f>
        <v>1233</v>
      </c>
      <c r="E117">
        <f>AVERAGEIF(timing!$M:$M,$A117,timing!E:E)</f>
        <v>2</v>
      </c>
      <c r="F117">
        <f>AVERAGEIF(timing!$M:$M,$A117,timing!F:F)</f>
        <v>100</v>
      </c>
      <c r="G117" s="3">
        <f>AVERAGEIF(timing!$M:$M,$A117,timing!G:G)/1000</f>
        <v>0.17100000000000001</v>
      </c>
      <c r="H117" s="3">
        <f>AVERAGEIF(timing!$M:$M,$A117,timing!H:H)/60000</f>
        <v>0.11830555555555555</v>
      </c>
      <c r="I117" s="3">
        <f>AVERAGEIF(timing!$M:$M,$A117,timing!I:I)/1000</f>
        <v>7.269333333333333</v>
      </c>
      <c r="J117" s="3">
        <f>AVERAGEIF(timing!$M:$M,$A117,timing!J:J)/1000</f>
        <v>3.8983333333333334</v>
      </c>
      <c r="K117" s="3">
        <f>AVERAGEIF(timing!$M:$M,$A117,timing!K:K)/60000</f>
        <v>1.0890055555555556</v>
      </c>
      <c r="L117" s="1">
        <f>AVERAGEIF(timing!$M:$M,$A117,timing!L:L)/1024</f>
        <v>6.5146484375</v>
      </c>
      <c r="M117" s="2">
        <f t="shared" si="5"/>
        <v>5.7569613409029472</v>
      </c>
      <c r="N117" s="2">
        <f t="shared" si="6"/>
        <v>0.88321618455438411</v>
      </c>
      <c r="O117" s="2">
        <f t="shared" si="7"/>
        <v>5.4103811841038114</v>
      </c>
      <c r="P117" s="2">
        <f t="shared" si="8"/>
        <v>3.1616653149499863</v>
      </c>
      <c r="Q117" s="2">
        <f t="shared" si="9"/>
        <v>1.971759259259259E-3</v>
      </c>
    </row>
    <row r="118" spans="1:17" x14ac:dyDescent="0.3">
      <c r="A118" t="s">
        <v>129</v>
      </c>
      <c r="B118">
        <v>3</v>
      </c>
      <c r="C118">
        <f>AVERAGEIF(timing!$M:$M,$A118,timing!C:C)</f>
        <v>44</v>
      </c>
      <c r="D118">
        <f>AVERAGEIF(timing!$M:$M,$A118,timing!D:D)</f>
        <v>2349</v>
      </c>
      <c r="E118">
        <f>AVERAGEIF(timing!$M:$M,$A118,timing!E:E)</f>
        <v>2</v>
      </c>
      <c r="F118">
        <f>AVERAGEIF(timing!$M:$M,$A118,timing!F:F)</f>
        <v>150</v>
      </c>
      <c r="G118" s="3">
        <f>AVERAGEIF(timing!$M:$M,$A118,timing!G:G)/1000</f>
        <v>0.17066666666666666</v>
      </c>
      <c r="H118" s="3">
        <f>AVERAGEIF(timing!$M:$M,$A118,timing!H:H)/60000</f>
        <v>0.1849611111111111</v>
      </c>
      <c r="I118" s="3">
        <f>AVERAGEIF(timing!$M:$M,$A118,timing!I:I)/1000</f>
        <v>11.268333333333334</v>
      </c>
      <c r="J118" s="3">
        <f>AVERAGEIF(timing!$M:$M,$A118,timing!J:J)/1000</f>
        <v>4.4530000000000003</v>
      </c>
      <c r="K118" s="3">
        <f>AVERAGEIF(timing!$M:$M,$A118,timing!K:K)/60000</f>
        <v>2.0737777777777779</v>
      </c>
      <c r="L118" s="1">
        <f>AVERAGEIF(timing!$M:$M,$A118,timing!L:L)/1024</f>
        <v>9.4847005208333339</v>
      </c>
      <c r="M118" s="2">
        <f t="shared" si="5"/>
        <v>4.7244217397474104</v>
      </c>
      <c r="N118" s="2">
        <f t="shared" si="6"/>
        <v>0.88283430301310251</v>
      </c>
      <c r="O118" s="2">
        <f t="shared" si="7"/>
        <v>4.1346672342840929</v>
      </c>
      <c r="P118" s="2">
        <f t="shared" si="8"/>
        <v>1.8957002979991486</v>
      </c>
      <c r="Q118" s="2">
        <f t="shared" si="9"/>
        <v>3.0826851851851853E-3</v>
      </c>
    </row>
    <row r="119" spans="1:17" x14ac:dyDescent="0.3">
      <c r="A119" t="s">
        <v>130</v>
      </c>
      <c r="B119">
        <v>3</v>
      </c>
      <c r="C119">
        <f>AVERAGEIF(timing!$M:$M,$A119,timing!C:C)</f>
        <v>44</v>
      </c>
      <c r="D119">
        <f>AVERAGEIF(timing!$M:$M,$A119,timing!D:D)</f>
        <v>2679</v>
      </c>
      <c r="E119">
        <f>AVERAGEIF(timing!$M:$M,$A119,timing!E:E)</f>
        <v>2</v>
      </c>
      <c r="F119">
        <f>AVERAGEIF(timing!$M:$M,$A119,timing!F:F)</f>
        <v>200</v>
      </c>
      <c r="G119" s="3">
        <f>AVERAGEIF(timing!$M:$M,$A119,timing!G:G)/1000</f>
        <v>0.17</v>
      </c>
      <c r="H119" s="3">
        <f>AVERAGEIF(timing!$M:$M,$A119,timing!H:H)/60000</f>
        <v>0.22407777777777776</v>
      </c>
      <c r="I119" s="3">
        <f>AVERAGEIF(timing!$M:$M,$A119,timing!I:I)/1000</f>
        <v>13.614666666666666</v>
      </c>
      <c r="J119" s="3">
        <f>AVERAGEIF(timing!$M:$M,$A119,timing!J:J)/1000</f>
        <v>4.6630000000000003</v>
      </c>
      <c r="K119" s="3">
        <f>AVERAGEIF(timing!$M:$M,$A119,timing!K:K)/60000</f>
        <v>2.3672</v>
      </c>
      <c r="L119" s="1">
        <f>AVERAGEIF(timing!$M:$M,$A119,timing!L:L)/1024</f>
        <v>10.365234375</v>
      </c>
      <c r="M119" s="2">
        <f t="shared" si="5"/>
        <v>5.0185392559412714</v>
      </c>
      <c r="N119" s="2">
        <f t="shared" si="6"/>
        <v>0.88361328854050014</v>
      </c>
      <c r="O119" s="2">
        <f t="shared" si="7"/>
        <v>3.9619260918253079</v>
      </c>
      <c r="P119" s="2">
        <f t="shared" si="8"/>
        <v>1.7405748413587159</v>
      </c>
      <c r="Q119" s="2">
        <f t="shared" si="9"/>
        <v>3.7346296296296294E-3</v>
      </c>
    </row>
    <row r="120" spans="1:17" x14ac:dyDescent="0.3">
      <c r="A120" t="s">
        <v>131</v>
      </c>
      <c r="B120">
        <v>3</v>
      </c>
      <c r="C120">
        <f>AVERAGEIF(timing!$M:$M,$A120,timing!C:C)</f>
        <v>44</v>
      </c>
      <c r="D120">
        <f>AVERAGEIF(timing!$M:$M,$A120,timing!D:D)</f>
        <v>3159</v>
      </c>
      <c r="E120">
        <f>AVERAGEIF(timing!$M:$M,$A120,timing!E:E)</f>
        <v>2</v>
      </c>
      <c r="F120">
        <f>AVERAGEIF(timing!$M:$M,$A120,timing!F:F)</f>
        <v>500</v>
      </c>
      <c r="G120" s="3">
        <f>AVERAGEIF(timing!$M:$M,$A120,timing!G:G)/1000</f>
        <v>0.17199999999999999</v>
      </c>
      <c r="H120" s="3">
        <f>AVERAGEIF(timing!$M:$M,$A120,timing!H:H)/60000</f>
        <v>0.23275555555555558</v>
      </c>
      <c r="I120" s="3">
        <f>AVERAGEIF(timing!$M:$M,$A120,timing!I:I)/1000</f>
        <v>14.137333333333334</v>
      </c>
      <c r="J120" s="3">
        <f>AVERAGEIF(timing!$M:$M,$A120,timing!J:J)/1000</f>
        <v>4.8913333333333329</v>
      </c>
      <c r="K120" s="3">
        <f>AVERAGEIF(timing!$M:$M,$A120,timing!K:K)/60000</f>
        <v>2.7705111111111109</v>
      </c>
      <c r="L120" s="1">
        <f>AVERAGEIF(timing!$M:$M,$A120,timing!L:L)/1024</f>
        <v>11.611328125</v>
      </c>
      <c r="M120" s="2">
        <f t="shared" si="5"/>
        <v>4.4208082726601257</v>
      </c>
      <c r="N120" s="2">
        <f t="shared" si="6"/>
        <v>0.8770215609721782</v>
      </c>
      <c r="O120" s="2">
        <f t="shared" si="7"/>
        <v>3.763849319404875</v>
      </c>
      <c r="P120" s="2">
        <f t="shared" si="8"/>
        <v>1.5483802891210297</v>
      </c>
      <c r="Q120" s="2">
        <f t="shared" si="9"/>
        <v>3.8792592592592598E-3</v>
      </c>
    </row>
    <row r="121" spans="1:17" x14ac:dyDescent="0.3">
      <c r="A121" t="s">
        <v>132</v>
      </c>
      <c r="B121">
        <v>3</v>
      </c>
      <c r="C121">
        <f>AVERAGEIF(timing!$M:$M,$A121,timing!C:C)</f>
        <v>44</v>
      </c>
      <c r="D121">
        <f>AVERAGEIF(timing!$M:$M,$A121,timing!D:D)</f>
        <v>159</v>
      </c>
      <c r="E121">
        <f>AVERAGEIF(timing!$M:$M,$A121,timing!E:E)</f>
        <v>3</v>
      </c>
      <c r="F121">
        <f>AVERAGEIF(timing!$M:$M,$A121,timing!F:F)</f>
        <v>25</v>
      </c>
      <c r="G121" s="3">
        <f>AVERAGEIF(timing!$M:$M,$A121,timing!G:G)/1000</f>
        <v>0.17033333333333334</v>
      </c>
      <c r="H121" s="3">
        <f>AVERAGEIF(timing!$M:$M,$A121,timing!H:H)/60000</f>
        <v>5.5166666666666669E-2</v>
      </c>
      <c r="I121" s="3">
        <f>AVERAGEIF(timing!$M:$M,$A121,timing!I:I)/1000</f>
        <v>3.4803333333333333</v>
      </c>
      <c r="J121" s="3">
        <f>AVERAGEIF(timing!$M:$M,$A121,timing!J:J)/1000</f>
        <v>3.0910000000000002</v>
      </c>
      <c r="K121" s="3">
        <f>AVERAGEIF(timing!$M:$M,$A121,timing!K:K)/60000</f>
        <v>0.18487222222222224</v>
      </c>
      <c r="L121" s="1">
        <f>AVERAGEIF(timing!$M:$M,$A121,timing!L:L)/1024</f>
        <v>4.3271484375</v>
      </c>
      <c r="M121" s="2">
        <f t="shared" si="5"/>
        <v>20.817610062893085</v>
      </c>
      <c r="N121" s="2">
        <f t="shared" si="6"/>
        <v>1.1627183787561146</v>
      </c>
      <c r="O121" s="2">
        <f t="shared" si="7"/>
        <v>27.867924528301888</v>
      </c>
      <c r="P121" s="2">
        <f t="shared" si="8"/>
        <v>19.440251572327046</v>
      </c>
      <c r="Q121" s="2">
        <f t="shared" si="9"/>
        <v>9.1944444444444452E-4</v>
      </c>
    </row>
    <row r="122" spans="1:17" x14ac:dyDescent="0.3">
      <c r="A122" t="s">
        <v>133</v>
      </c>
      <c r="B122">
        <v>3</v>
      </c>
      <c r="C122">
        <f>AVERAGEIF(timing!$M:$M,$A122,timing!C:C)</f>
        <v>44</v>
      </c>
      <c r="D122">
        <f>AVERAGEIF(timing!$M:$M,$A122,timing!D:D)</f>
        <v>3128</v>
      </c>
      <c r="E122">
        <f>AVERAGEIF(timing!$M:$M,$A122,timing!E:E)</f>
        <v>3</v>
      </c>
      <c r="F122">
        <f>AVERAGEIF(timing!$M:$M,$A122,timing!F:F)</f>
        <v>50</v>
      </c>
      <c r="G122" s="3">
        <f>AVERAGEIF(timing!$M:$M,$A122,timing!G:G)/1000</f>
        <v>0.17100000000000001</v>
      </c>
      <c r="H122" s="3">
        <f>AVERAGEIF(timing!$M:$M,$A122,timing!H:H)/60000</f>
        <v>0.24967777777777778</v>
      </c>
      <c r="I122" s="3">
        <f>AVERAGEIF(timing!$M:$M,$A122,timing!I:I)/1000</f>
        <v>15.151666666666666</v>
      </c>
      <c r="J122" s="3">
        <f>AVERAGEIF(timing!$M:$M,$A122,timing!J:J)/1000</f>
        <v>5.7863333333333333</v>
      </c>
      <c r="K122" s="3">
        <f>AVERAGEIF(timing!$M:$M,$A122,timing!K:K)/60000</f>
        <v>2.9181333333333335</v>
      </c>
      <c r="L122" s="1">
        <f>AVERAGEIF(timing!$M:$M,$A122,timing!L:L)/1024</f>
        <v>23.6142578125</v>
      </c>
      <c r="M122" s="2">
        <f t="shared" si="5"/>
        <v>4.7892156862745097</v>
      </c>
      <c r="N122" s="2">
        <f t="shared" si="6"/>
        <v>0.93290707587382782</v>
      </c>
      <c r="O122" s="2">
        <f t="shared" si="7"/>
        <v>7.7304987212276215</v>
      </c>
      <c r="P122" s="2">
        <f t="shared" si="8"/>
        <v>1.8498508098891731</v>
      </c>
      <c r="Q122" s="2">
        <f t="shared" si="9"/>
        <v>4.1612962962962966E-3</v>
      </c>
    </row>
    <row r="123" spans="1:17" x14ac:dyDescent="0.3">
      <c r="A123" t="s">
        <v>134</v>
      </c>
      <c r="B123">
        <v>3</v>
      </c>
      <c r="C123">
        <f>AVERAGEIF(timing!$M:$M,$A123,timing!C:C)</f>
        <v>44</v>
      </c>
      <c r="D123">
        <f>AVERAGEIF(timing!$M:$M,$A123,timing!D:D)</f>
        <v>11022</v>
      </c>
      <c r="E123">
        <f>AVERAGEIF(timing!$M:$M,$A123,timing!E:E)</f>
        <v>3</v>
      </c>
      <c r="F123">
        <f>AVERAGEIF(timing!$M:$M,$A123,timing!F:F)</f>
        <v>75</v>
      </c>
      <c r="G123" s="3">
        <f>AVERAGEIF(timing!$M:$M,$A123,timing!G:G)/1000</f>
        <v>0.17066666666666666</v>
      </c>
      <c r="H123" s="3">
        <f>AVERAGEIF(timing!$M:$M,$A123,timing!H:H)/60000</f>
        <v>0.76286666666666669</v>
      </c>
      <c r="I123" s="3">
        <f>AVERAGEIF(timing!$M:$M,$A123,timing!I:I)/1000</f>
        <v>45.942666666666668</v>
      </c>
      <c r="J123" s="3">
        <f>AVERAGEIF(timing!$M:$M,$A123,timing!J:J)/1000</f>
        <v>10.981</v>
      </c>
      <c r="K123" s="3">
        <f>AVERAGEIF(timing!$M:$M,$A123,timing!K:K)/60000</f>
        <v>10.796955555555556</v>
      </c>
      <c r="L123" s="1">
        <f>AVERAGEIF(timing!$M:$M,$A123,timing!L:L)/1024</f>
        <v>68.393880208333329</v>
      </c>
      <c r="M123" s="2">
        <f t="shared" si="5"/>
        <v>4.1527853384140814</v>
      </c>
      <c r="N123" s="2">
        <f t="shared" si="6"/>
        <v>0.97958224964213003</v>
      </c>
      <c r="O123" s="2">
        <f t="shared" si="7"/>
        <v>6.3541402044396049</v>
      </c>
      <c r="P123" s="2">
        <f t="shared" si="8"/>
        <v>0.99628016693884947</v>
      </c>
      <c r="Q123" s="2">
        <f t="shared" si="9"/>
        <v>1.2714444444444445E-2</v>
      </c>
    </row>
    <row r="124" spans="1:17" x14ac:dyDescent="0.3">
      <c r="A124" t="s">
        <v>135</v>
      </c>
      <c r="B124">
        <v>3</v>
      </c>
      <c r="C124">
        <f>AVERAGEIF(timing!$M:$M,$A124,timing!C:C)</f>
        <v>44</v>
      </c>
      <c r="D124">
        <f>AVERAGEIF(timing!$M:$M,$A124,timing!D:D)</f>
        <v>23401</v>
      </c>
      <c r="E124">
        <f>AVERAGEIF(timing!$M:$M,$A124,timing!E:E)</f>
        <v>3</v>
      </c>
      <c r="F124">
        <f>AVERAGEIF(timing!$M:$M,$A124,timing!F:F)</f>
        <v>100</v>
      </c>
      <c r="G124" s="3">
        <f>AVERAGEIF(timing!$M:$M,$A124,timing!G:G)/1000</f>
        <v>0.17033333333333334</v>
      </c>
      <c r="H124" s="3">
        <f>AVERAGEIF(timing!$M:$M,$A124,timing!H:H)/60000</f>
        <v>1.5944944444444444</v>
      </c>
      <c r="I124" s="3">
        <f>AVERAGEIF(timing!$M:$M,$A124,timing!I:I)/1000</f>
        <v>95.84</v>
      </c>
      <c r="J124" s="3">
        <f>AVERAGEIF(timing!$M:$M,$A124,timing!J:J)/1000</f>
        <v>19.455666666666669</v>
      </c>
      <c r="K124" s="3">
        <f>AVERAGEIF(timing!$M:$M,$A124,timing!K:K)/60000</f>
        <v>24.419155555555555</v>
      </c>
      <c r="L124" s="1">
        <f>AVERAGEIF(timing!$M:$M,$A124,timing!L:L)/1024</f>
        <v>143.1474609375</v>
      </c>
      <c r="M124" s="2">
        <f t="shared" si="5"/>
        <v>4.0882725809438343</v>
      </c>
      <c r="N124" s="2">
        <f t="shared" si="6"/>
        <v>1.0435090618159717</v>
      </c>
      <c r="O124" s="2">
        <f t="shared" si="7"/>
        <v>6.263963078500919</v>
      </c>
      <c r="P124" s="2">
        <f t="shared" si="8"/>
        <v>0.83140321638676418</v>
      </c>
      <c r="Q124" s="2">
        <f t="shared" si="9"/>
        <v>2.6574907407407408E-2</v>
      </c>
    </row>
    <row r="125" spans="1:17" x14ac:dyDescent="0.3">
      <c r="A125" t="s">
        <v>136</v>
      </c>
      <c r="B125">
        <v>3</v>
      </c>
      <c r="C125">
        <f>AVERAGEIF(timing!$M:$M,$A125,timing!C:C)</f>
        <v>44</v>
      </c>
      <c r="D125">
        <f>AVERAGEIF(timing!$M:$M,$A125,timing!D:D)</f>
        <v>48702</v>
      </c>
      <c r="E125">
        <f>AVERAGEIF(timing!$M:$M,$A125,timing!E:E)</f>
        <v>3</v>
      </c>
      <c r="F125">
        <f>AVERAGEIF(timing!$M:$M,$A125,timing!F:F)</f>
        <v>150</v>
      </c>
      <c r="G125" s="3">
        <f>AVERAGEIF(timing!$M:$M,$A125,timing!G:G)/1000</f>
        <v>0.16900000000000001</v>
      </c>
      <c r="H125" s="3">
        <f>AVERAGEIF(timing!$M:$M,$A125,timing!H:H)/60000</f>
        <v>3.6838166666666665</v>
      </c>
      <c r="I125" s="3">
        <f>AVERAGEIF(timing!$M:$M,$A125,timing!I:I)/1000</f>
        <v>221.19800000000001</v>
      </c>
      <c r="J125" s="3">
        <f>AVERAGEIF(timing!$M:$M,$A125,timing!J:J)/1000</f>
        <v>38.480333333333334</v>
      </c>
      <c r="K125" s="3">
        <f>AVERAGEIF(timing!$M:$M,$A125,timing!K:K)/60000</f>
        <v>57.005788888888894</v>
      </c>
      <c r="L125" s="1">
        <f>AVERAGEIF(timing!$M:$M,$A125,timing!L:L)/1024</f>
        <v>298.5341796875</v>
      </c>
      <c r="M125" s="2">
        <f t="shared" si="5"/>
        <v>4.5383967804196956</v>
      </c>
      <c r="N125" s="2">
        <f t="shared" si="6"/>
        <v>1.170502009956242</v>
      </c>
      <c r="O125" s="2">
        <f t="shared" si="7"/>
        <v>6.2769290788879308</v>
      </c>
      <c r="P125" s="2">
        <f t="shared" si="8"/>
        <v>0.79011813340999004</v>
      </c>
      <c r="Q125" s="2">
        <f t="shared" si="9"/>
        <v>6.1396944444444441E-2</v>
      </c>
    </row>
    <row r="126" spans="1:17" x14ac:dyDescent="0.3">
      <c r="A126" t="s">
        <v>137</v>
      </c>
      <c r="B126">
        <v>3</v>
      </c>
      <c r="C126">
        <f>AVERAGEIF(timing!$M:$M,$A126,timing!C:C)</f>
        <v>44</v>
      </c>
      <c r="D126">
        <f>AVERAGEIF(timing!$M:$M,$A126,timing!D:D)</f>
        <v>58180</v>
      </c>
      <c r="E126">
        <f>AVERAGEIF(timing!$M:$M,$A126,timing!E:E)</f>
        <v>3</v>
      </c>
      <c r="F126">
        <f>AVERAGEIF(timing!$M:$M,$A126,timing!F:F)</f>
        <v>200</v>
      </c>
      <c r="G126" s="3">
        <f>AVERAGEIF(timing!$M:$M,$A126,timing!G:G)/1000</f>
        <v>0.16966666666666666</v>
      </c>
      <c r="H126" s="3">
        <f>AVERAGEIF(timing!$M:$M,$A126,timing!H:H)/60000</f>
        <v>4.6411888888888884</v>
      </c>
      <c r="I126" s="3">
        <f>AVERAGEIF(timing!$M:$M,$A126,timing!I:I)/1000</f>
        <v>278.64100000000002</v>
      </c>
      <c r="J126" s="3">
        <f>AVERAGEIF(timing!$M:$M,$A126,timing!J:J)/1000</f>
        <v>44.612666666666662</v>
      </c>
      <c r="K126" s="3">
        <f>AVERAGEIF(timing!$M:$M,$A126,timing!K:K)/60000</f>
        <v>71.055972222222223</v>
      </c>
      <c r="L126" s="1">
        <f>AVERAGEIF(timing!$M:$M,$A126,timing!L:L)/1024</f>
        <v>350.9580078125</v>
      </c>
      <c r="M126" s="2">
        <f t="shared" si="5"/>
        <v>4.7863756159046629</v>
      </c>
      <c r="N126" s="2">
        <f t="shared" si="6"/>
        <v>1.2213126885909629</v>
      </c>
      <c r="O126" s="2">
        <f t="shared" si="7"/>
        <v>6.1770539704365763</v>
      </c>
      <c r="P126" s="2">
        <f t="shared" si="8"/>
        <v>0.76680417096367592</v>
      </c>
      <c r="Q126" s="2">
        <f t="shared" si="9"/>
        <v>7.7353148148148143E-2</v>
      </c>
    </row>
    <row r="127" spans="1:17" x14ac:dyDescent="0.3">
      <c r="A127" t="s">
        <v>138</v>
      </c>
      <c r="B127">
        <v>3</v>
      </c>
      <c r="C127">
        <f>AVERAGEIF(timing!$M:$M,$A127,timing!C:C)</f>
        <v>44</v>
      </c>
      <c r="D127">
        <f>AVERAGEIF(timing!$M:$M,$A127,timing!D:D)</f>
        <v>76832</v>
      </c>
      <c r="E127">
        <f>AVERAGEIF(timing!$M:$M,$A127,timing!E:E)</f>
        <v>3</v>
      </c>
      <c r="F127">
        <f>AVERAGEIF(timing!$M:$M,$A127,timing!F:F)</f>
        <v>500</v>
      </c>
      <c r="G127" s="3">
        <f>AVERAGEIF(timing!$M:$M,$A127,timing!G:G)/1000</f>
        <v>0.17199999999999999</v>
      </c>
      <c r="H127" s="3">
        <f>AVERAGEIF(timing!$M:$M,$A127,timing!H:H)/60000</f>
        <v>6.1367277777777778</v>
      </c>
      <c r="I127" s="3">
        <f>AVERAGEIF(timing!$M:$M,$A127,timing!I:I)/1000</f>
        <v>368.37566666666669</v>
      </c>
      <c r="J127" s="3">
        <f>AVERAGEIF(timing!$M:$M,$A127,timing!J:J)/1000</f>
        <v>57.212000000000003</v>
      </c>
      <c r="K127" s="3">
        <f>AVERAGEIF(timing!$M:$M,$A127,timing!K:K)/60000</f>
        <v>94.057816666666668</v>
      </c>
      <c r="L127" s="1">
        <f>AVERAGEIF(timing!$M:$M,$A127,timing!L:L)/1024</f>
        <v>441.99283854166669</v>
      </c>
      <c r="M127" s="2">
        <f t="shared" si="5"/>
        <v>4.7923217756490351</v>
      </c>
      <c r="N127" s="2">
        <f t="shared" si="6"/>
        <v>1.2242010707344162</v>
      </c>
      <c r="O127" s="2">
        <f t="shared" si="7"/>
        <v>5.8907833541579899</v>
      </c>
      <c r="P127" s="2">
        <f t="shared" si="8"/>
        <v>0.74463765097875889</v>
      </c>
      <c r="Q127" s="2">
        <f t="shared" si="9"/>
        <v>0.1022787962962963</v>
      </c>
    </row>
    <row r="128" spans="1:17" x14ac:dyDescent="0.3">
      <c r="A128" t="s">
        <v>139</v>
      </c>
      <c r="B128">
        <v>3</v>
      </c>
      <c r="C128">
        <f>AVERAGEIF(timing!$M:$M,$A128,timing!C:C)</f>
        <v>159</v>
      </c>
      <c r="D128">
        <f>AVERAGEIF(timing!$M:$M,$A128,timing!D:D)</f>
        <v>293</v>
      </c>
      <c r="E128">
        <f>AVERAGEIF(timing!$M:$M,$A128,timing!E:E)</f>
        <v>2</v>
      </c>
      <c r="F128">
        <f>AVERAGEIF(timing!$M:$M,$A128,timing!F:F)</f>
        <v>25</v>
      </c>
      <c r="G128" s="3">
        <f>AVERAGEIF(timing!$M:$M,$A128,timing!G:G)/1000</f>
        <v>0.16933333333333334</v>
      </c>
      <c r="H128" s="3">
        <f>AVERAGEIF(timing!$M:$M,$A128,timing!H:H)/60000</f>
        <v>0.11857222222222222</v>
      </c>
      <c r="I128" s="3">
        <f>AVERAGEIF(timing!$M:$M,$A128,timing!I:I)/1000</f>
        <v>7.283666666666667</v>
      </c>
      <c r="J128" s="3">
        <f>AVERAGEIF(timing!$M:$M,$A128,timing!J:J)/1000</f>
        <v>5.2463333333333333</v>
      </c>
      <c r="K128" s="3">
        <f>AVERAGEIF(timing!$M:$M,$A128,timing!K:K)/60000</f>
        <v>0.51244999999999996</v>
      </c>
      <c r="L128" s="1">
        <f>AVERAGEIF(timing!$M:$M,$A128,timing!L:L)/1024</f>
        <v>30.287109375</v>
      </c>
      <c r="M128" s="2">
        <f t="shared" si="5"/>
        <v>24.281001137656428</v>
      </c>
      <c r="N128" s="2">
        <f t="shared" si="6"/>
        <v>1.7489761092150169</v>
      </c>
      <c r="O128" s="2">
        <f t="shared" si="7"/>
        <v>105.84982935153583</v>
      </c>
      <c r="P128" s="2">
        <f t="shared" si="8"/>
        <v>17.905574516496017</v>
      </c>
      <c r="Q128" s="2">
        <f t="shared" si="9"/>
        <v>1.9762037037037035E-3</v>
      </c>
    </row>
    <row r="129" spans="1:17" x14ac:dyDescent="0.3">
      <c r="A129" t="s">
        <v>140</v>
      </c>
      <c r="B129">
        <v>3</v>
      </c>
      <c r="C129">
        <f>AVERAGEIF(timing!$M:$M,$A129,timing!C:C)</f>
        <v>159</v>
      </c>
      <c r="D129">
        <f>AVERAGEIF(timing!$M:$M,$A129,timing!D:D)</f>
        <v>1253</v>
      </c>
      <c r="E129">
        <f>AVERAGEIF(timing!$M:$M,$A129,timing!E:E)</f>
        <v>2</v>
      </c>
      <c r="F129">
        <f>AVERAGEIF(timing!$M:$M,$A129,timing!F:F)</f>
        <v>50</v>
      </c>
      <c r="G129" s="3">
        <f>AVERAGEIF(timing!$M:$M,$A129,timing!G:G)/1000</f>
        <v>0.17233333333333334</v>
      </c>
      <c r="H129" s="3">
        <f>AVERAGEIF(timing!$M:$M,$A129,timing!H:H)/60000</f>
        <v>0.17996666666666666</v>
      </c>
      <c r="I129" s="3">
        <f>AVERAGEIF(timing!$M:$M,$A129,timing!I:I)/1000</f>
        <v>10.970333333333334</v>
      </c>
      <c r="J129" s="3">
        <f>AVERAGEIF(timing!$M:$M,$A129,timing!J:J)/1000</f>
        <v>5.9773333333333332</v>
      </c>
      <c r="K129" s="3">
        <f>AVERAGEIF(timing!$M:$M,$A129,timing!K:K)/60000</f>
        <v>1.3151777777777778</v>
      </c>
      <c r="L129" s="1">
        <f>AVERAGEIF(timing!$M:$M,$A129,timing!L:L)/1024</f>
        <v>32.8037109375</v>
      </c>
      <c r="M129" s="2">
        <f t="shared" si="5"/>
        <v>8.6177174780526737</v>
      </c>
      <c r="N129" s="2">
        <f t="shared" si="6"/>
        <v>1.0496231267180989</v>
      </c>
      <c r="O129" s="2">
        <f t="shared" si="7"/>
        <v>26.808459696727851</v>
      </c>
      <c r="P129" s="2">
        <f t="shared" si="8"/>
        <v>4.7704176642724132</v>
      </c>
      <c r="Q129" s="2">
        <f t="shared" si="9"/>
        <v>2.9994444444444443E-3</v>
      </c>
    </row>
    <row r="130" spans="1:17" x14ac:dyDescent="0.3">
      <c r="A130" t="s">
        <v>141</v>
      </c>
      <c r="B130">
        <v>3</v>
      </c>
      <c r="C130">
        <f>AVERAGEIF(timing!$M:$M,$A130,timing!C:C)</f>
        <v>159</v>
      </c>
      <c r="D130">
        <f>AVERAGEIF(timing!$M:$M,$A130,timing!D:D)</f>
        <v>3223</v>
      </c>
      <c r="E130">
        <f>AVERAGEIF(timing!$M:$M,$A130,timing!E:E)</f>
        <v>2</v>
      </c>
      <c r="F130">
        <f>AVERAGEIF(timing!$M:$M,$A130,timing!F:F)</f>
        <v>75</v>
      </c>
      <c r="G130" s="3">
        <f>AVERAGEIF(timing!$M:$M,$A130,timing!G:G)/1000</f>
        <v>0.16966666666666666</v>
      </c>
      <c r="H130" s="3">
        <f>AVERAGEIF(timing!$M:$M,$A130,timing!H:H)/60000</f>
        <v>0.29023333333333334</v>
      </c>
      <c r="I130" s="3">
        <f>AVERAGEIF(timing!$M:$M,$A130,timing!I:I)/1000</f>
        <v>17.583666666666669</v>
      </c>
      <c r="J130" s="3">
        <f>AVERAGEIF(timing!$M:$M,$A130,timing!J:J)/1000</f>
        <v>6.9513333333333334</v>
      </c>
      <c r="K130" s="3">
        <f>AVERAGEIF(timing!$M:$M,$A130,timing!K:K)/60000</f>
        <v>3.0687500000000001</v>
      </c>
      <c r="L130" s="1">
        <f>AVERAGEIF(timing!$M:$M,$A130,timing!L:L)/1024</f>
        <v>38.068359375</v>
      </c>
      <c r="M130" s="2">
        <f t="shared" si="5"/>
        <v>5.4030406453614646</v>
      </c>
      <c r="N130" s="2">
        <f t="shared" si="6"/>
        <v>0.95214086255041885</v>
      </c>
      <c r="O130" s="2">
        <f t="shared" si="7"/>
        <v>12.094942600062055</v>
      </c>
      <c r="P130" s="2">
        <f t="shared" si="8"/>
        <v>2.1567897404074881</v>
      </c>
      <c r="Q130" s="2">
        <f t="shared" si="9"/>
        <v>4.8372222222222228E-3</v>
      </c>
    </row>
    <row r="131" spans="1:17" x14ac:dyDescent="0.3">
      <c r="A131" t="s">
        <v>142</v>
      </c>
      <c r="B131">
        <v>3</v>
      </c>
      <c r="C131">
        <f>AVERAGEIF(timing!$M:$M,$A131,timing!C:C)</f>
        <v>159</v>
      </c>
      <c r="D131">
        <f>AVERAGEIF(timing!$M:$M,$A131,timing!D:D)</f>
        <v>4528</v>
      </c>
      <c r="E131">
        <f>AVERAGEIF(timing!$M:$M,$A131,timing!E:E)</f>
        <v>2</v>
      </c>
      <c r="F131">
        <f>AVERAGEIF(timing!$M:$M,$A131,timing!F:F)</f>
        <v>100</v>
      </c>
      <c r="G131" s="3">
        <f>AVERAGEIF(timing!$M:$M,$A131,timing!G:G)/1000</f>
        <v>0.17</v>
      </c>
      <c r="H131" s="3">
        <f>AVERAGEIF(timing!$M:$M,$A131,timing!H:H)/60000</f>
        <v>0.36367777777777782</v>
      </c>
      <c r="I131" s="3">
        <f>AVERAGEIF(timing!$M:$M,$A131,timing!I:I)/1000</f>
        <v>21.990666666666669</v>
      </c>
      <c r="J131" s="3">
        <f>AVERAGEIF(timing!$M:$M,$A131,timing!J:J)/1000</f>
        <v>7.541666666666667</v>
      </c>
      <c r="K131" s="3">
        <f>AVERAGEIF(timing!$M:$M,$A131,timing!K:K)/60000</f>
        <v>4.2417277777777773</v>
      </c>
      <c r="L131" s="1">
        <f>AVERAGEIF(timing!$M:$M,$A131,timing!L:L)/1024</f>
        <v>41.5732421875</v>
      </c>
      <c r="M131" s="2">
        <f t="shared" ref="M131:M140" si="10">H131/D131*60000</f>
        <v>4.8190518256772688</v>
      </c>
      <c r="N131" s="2">
        <f t="shared" ref="N131:N141" si="11">K131/D131*1000</f>
        <v>0.93677733608166458</v>
      </c>
      <c r="O131" s="2">
        <f t="shared" ref="O131:O141" si="12">L131/D131*1024</f>
        <v>9.40172261484099</v>
      </c>
      <c r="P131" s="2">
        <f t="shared" ref="P131:P141" si="13">J131/D131*1000</f>
        <v>1.6655624263839812</v>
      </c>
      <c r="Q131" s="2">
        <f t="shared" ref="Q131:Q141" si="14">H131/60</f>
        <v>6.0612962962962973E-3</v>
      </c>
    </row>
    <row r="132" spans="1:17" x14ac:dyDescent="0.3">
      <c r="A132" t="s">
        <v>143</v>
      </c>
      <c r="B132">
        <v>3</v>
      </c>
      <c r="C132">
        <f>AVERAGEIF(timing!$M:$M,$A132,timing!C:C)</f>
        <v>159</v>
      </c>
      <c r="D132">
        <f>AVERAGEIF(timing!$M:$M,$A132,timing!D:D)</f>
        <v>6260</v>
      </c>
      <c r="E132">
        <f>AVERAGEIF(timing!$M:$M,$A132,timing!E:E)</f>
        <v>2</v>
      </c>
      <c r="F132">
        <f>AVERAGEIF(timing!$M:$M,$A132,timing!F:F)</f>
        <v>150</v>
      </c>
      <c r="G132" s="3">
        <f>AVERAGEIF(timing!$M:$M,$A132,timing!G:G)/1000</f>
        <v>0.17066666666666666</v>
      </c>
      <c r="H132" s="3">
        <f>AVERAGEIF(timing!$M:$M,$A132,timing!H:H)/60000</f>
        <v>0.48530555555555555</v>
      </c>
      <c r="I132" s="3">
        <f>AVERAGEIF(timing!$M:$M,$A132,timing!I:I)/1000</f>
        <v>29.289000000000001</v>
      </c>
      <c r="J132" s="3">
        <f>AVERAGEIF(timing!$M:$M,$A132,timing!J:J)/1000</f>
        <v>8.3689999999999998</v>
      </c>
      <c r="K132" s="3">
        <f>AVERAGEIF(timing!$M:$M,$A132,timing!K:K)/60000</f>
        <v>5.8958111111111116</v>
      </c>
      <c r="L132" s="1">
        <f>AVERAGEIF(timing!$M:$M,$A132,timing!L:L)/1024</f>
        <v>46.3671875</v>
      </c>
      <c r="M132" s="2">
        <f t="shared" si="10"/>
        <v>4.6514909478168258</v>
      </c>
      <c r="N132" s="2">
        <f t="shared" si="11"/>
        <v>0.94182286119985814</v>
      </c>
      <c r="O132" s="2">
        <f t="shared" si="12"/>
        <v>7.5846645367412142</v>
      </c>
      <c r="P132" s="2">
        <f t="shared" si="13"/>
        <v>1.3369009584664535</v>
      </c>
      <c r="Q132" s="2">
        <f t="shared" si="14"/>
        <v>8.088425925925926E-3</v>
      </c>
    </row>
    <row r="133" spans="1:17" x14ac:dyDescent="0.3">
      <c r="A133" t="s">
        <v>144</v>
      </c>
      <c r="B133">
        <v>3</v>
      </c>
      <c r="C133">
        <f>AVERAGEIF(timing!$M:$M,$A133,timing!C:C)</f>
        <v>159</v>
      </c>
      <c r="D133">
        <f>AVERAGEIF(timing!$M:$M,$A133,timing!D:D)</f>
        <v>7096</v>
      </c>
      <c r="E133">
        <f>AVERAGEIF(timing!$M:$M,$A133,timing!E:E)</f>
        <v>2</v>
      </c>
      <c r="F133">
        <f>AVERAGEIF(timing!$M:$M,$A133,timing!F:F)</f>
        <v>200</v>
      </c>
      <c r="G133" s="3">
        <f>AVERAGEIF(timing!$M:$M,$A133,timing!G:G)/1000</f>
        <v>0.17133333333333334</v>
      </c>
      <c r="H133" s="3">
        <f>AVERAGEIF(timing!$M:$M,$A133,timing!H:H)/60000</f>
        <v>0.53182777777777779</v>
      </c>
      <c r="I133" s="3">
        <f>AVERAGEIF(timing!$M:$M,$A133,timing!I:I)/1000</f>
        <v>32.081000000000003</v>
      </c>
      <c r="J133" s="3">
        <f>AVERAGEIF(timing!$M:$M,$A133,timing!J:J)/1000</f>
        <v>8.8179999999999996</v>
      </c>
      <c r="K133" s="3">
        <f>AVERAGEIF(timing!$M:$M,$A133,timing!K:K)/60000</f>
        <v>6.6946555555555554</v>
      </c>
      <c r="L133" s="1">
        <f>AVERAGEIF(timing!$M:$M,$A133,timing!L:L)/1024</f>
        <v>48.6826171875</v>
      </c>
      <c r="M133" s="2">
        <f t="shared" si="10"/>
        <v>4.49685268695979</v>
      </c>
      <c r="N133" s="2">
        <f t="shared" si="11"/>
        <v>0.94344074909182007</v>
      </c>
      <c r="O133" s="2">
        <f t="shared" si="12"/>
        <v>7.0252254791431792</v>
      </c>
      <c r="P133" s="2">
        <f t="shared" si="13"/>
        <v>1.2426719278466742</v>
      </c>
      <c r="Q133" s="2">
        <f t="shared" si="14"/>
        <v>8.8637962962962967E-3</v>
      </c>
    </row>
    <row r="134" spans="1:17" x14ac:dyDescent="0.3">
      <c r="A134" t="s">
        <v>145</v>
      </c>
      <c r="B134">
        <v>3</v>
      </c>
      <c r="C134">
        <f>AVERAGEIF(timing!$M:$M,$A134,timing!C:C)</f>
        <v>159</v>
      </c>
      <c r="D134">
        <f>AVERAGEIF(timing!$M:$M,$A134,timing!D:D)</f>
        <v>8796</v>
      </c>
      <c r="E134">
        <f>AVERAGEIF(timing!$M:$M,$A134,timing!E:E)</f>
        <v>2</v>
      </c>
      <c r="F134">
        <f>AVERAGEIF(timing!$M:$M,$A134,timing!F:F)</f>
        <v>500</v>
      </c>
      <c r="G134" s="3">
        <f>AVERAGEIF(timing!$M:$M,$A134,timing!G:G)/1000</f>
        <v>0.16833333333333333</v>
      </c>
      <c r="H134" s="3">
        <f>AVERAGEIF(timing!$M:$M,$A134,timing!H:H)/60000</f>
        <v>0.61224444444444437</v>
      </c>
      <c r="I134" s="3">
        <f>AVERAGEIF(timing!$M:$M,$A134,timing!I:I)/1000</f>
        <v>36.902999999999999</v>
      </c>
      <c r="J134" s="3">
        <f>AVERAGEIF(timing!$M:$M,$A134,timing!J:J)/1000</f>
        <v>9.6246666666666663</v>
      </c>
      <c r="K134" s="3">
        <f>AVERAGEIF(timing!$M:$M,$A134,timing!K:K)/60000</f>
        <v>8.203616666666667</v>
      </c>
      <c r="L134" s="1">
        <f>AVERAGEIF(timing!$M:$M,$A134,timing!L:L)/1024</f>
        <v>53.216796875</v>
      </c>
      <c r="M134" s="2">
        <f t="shared" si="10"/>
        <v>4.1762922540548724</v>
      </c>
      <c r="N134" s="2">
        <f t="shared" si="11"/>
        <v>0.93265309989389122</v>
      </c>
      <c r="O134" s="2">
        <f t="shared" si="12"/>
        <v>6.1953160527512505</v>
      </c>
      <c r="P134" s="2">
        <f t="shared" si="13"/>
        <v>1.09420948916174</v>
      </c>
      <c r="Q134" s="2">
        <f t="shared" si="14"/>
        <v>1.0204074074074072E-2</v>
      </c>
    </row>
    <row r="135" spans="1:17" x14ac:dyDescent="0.3">
      <c r="A135" t="s">
        <v>146</v>
      </c>
      <c r="B135">
        <v>3</v>
      </c>
      <c r="C135">
        <f>AVERAGEIF(timing!$M:$M,$A135,timing!C:C)</f>
        <v>159</v>
      </c>
      <c r="D135">
        <f>AVERAGEIF(timing!$M:$M,$A135,timing!D:D)</f>
        <v>604</v>
      </c>
      <c r="E135">
        <f>AVERAGEIF(timing!$M:$M,$A135,timing!E:E)</f>
        <v>3</v>
      </c>
      <c r="F135">
        <f>AVERAGEIF(timing!$M:$M,$A135,timing!F:F)</f>
        <v>25</v>
      </c>
      <c r="G135" s="3">
        <f>AVERAGEIF(timing!$M:$M,$A135,timing!G:G)/1000</f>
        <v>0.17033333333333334</v>
      </c>
      <c r="H135" s="3">
        <f>AVERAGEIF(timing!$M:$M,$A135,timing!H:H)/60000</f>
        <v>0.25211666666666666</v>
      </c>
      <c r="I135" s="3">
        <f>AVERAGEIF(timing!$M:$M,$A135,timing!I:I)/1000</f>
        <v>15.297333333333334</v>
      </c>
      <c r="J135" s="3">
        <f>AVERAGEIF(timing!$M:$M,$A135,timing!J:J)/1000</f>
        <v>6.8223333333333329</v>
      </c>
      <c r="K135" s="3">
        <f>AVERAGEIF(timing!$M:$M,$A135,timing!K:K)/60000</f>
        <v>0.9181111111111111</v>
      </c>
      <c r="L135" s="1">
        <f>AVERAGEIF(timing!$M:$M,$A135,timing!L:L)/1024</f>
        <v>49.208984375</v>
      </c>
      <c r="M135" s="2">
        <f t="shared" si="10"/>
        <v>25.044701986754966</v>
      </c>
      <c r="N135" s="2">
        <f t="shared" si="11"/>
        <v>1.5200515084621045</v>
      </c>
      <c r="O135" s="2">
        <f t="shared" si="12"/>
        <v>83.427152317880797</v>
      </c>
      <c r="P135" s="2">
        <f t="shared" si="13"/>
        <v>11.295253863134658</v>
      </c>
      <c r="Q135" s="2">
        <f t="shared" si="14"/>
        <v>4.2019444444444439E-3</v>
      </c>
    </row>
    <row r="136" spans="1:17" x14ac:dyDescent="0.3">
      <c r="A136" t="s">
        <v>147</v>
      </c>
      <c r="B136">
        <v>3</v>
      </c>
      <c r="C136">
        <f>AVERAGEIF(timing!$M:$M,$A136,timing!C:C)</f>
        <v>159</v>
      </c>
      <c r="D136">
        <f>AVERAGEIF(timing!$M:$M,$A136,timing!D:D)</f>
        <v>8972</v>
      </c>
      <c r="E136">
        <f>AVERAGEIF(timing!$M:$M,$A136,timing!E:E)</f>
        <v>3</v>
      </c>
      <c r="F136">
        <f>AVERAGEIF(timing!$M:$M,$A136,timing!F:F)</f>
        <v>50</v>
      </c>
      <c r="G136" s="3">
        <f>AVERAGEIF(timing!$M:$M,$A136,timing!G:G)/1000</f>
        <v>0.16900000000000001</v>
      </c>
      <c r="H136" s="3">
        <f>AVERAGEIF(timing!$M:$M,$A136,timing!H:H)/60000</f>
        <v>0.79027222222222226</v>
      </c>
      <c r="I136" s="3">
        <f>AVERAGEIF(timing!$M:$M,$A136,timing!I:I)/1000</f>
        <v>47.585333333333338</v>
      </c>
      <c r="J136" s="3">
        <f>AVERAGEIF(timing!$M:$M,$A136,timing!J:J)/1000</f>
        <v>15.858666666666666</v>
      </c>
      <c r="K136" s="3">
        <f>AVERAGEIF(timing!$M:$M,$A136,timing!K:K)/60000</f>
        <v>8.930361111111111</v>
      </c>
      <c r="L136" s="1">
        <f>AVERAGEIF(timing!$M:$M,$A136,timing!L:L)/1024</f>
        <v>150.775390625</v>
      </c>
      <c r="M136" s="2">
        <f t="shared" si="10"/>
        <v>5.2849234655966715</v>
      </c>
      <c r="N136" s="2">
        <f t="shared" si="11"/>
        <v>0.99535901818001682</v>
      </c>
      <c r="O136" s="2">
        <f t="shared" si="12"/>
        <v>17.208426214890771</v>
      </c>
      <c r="P136" s="2">
        <f t="shared" si="13"/>
        <v>1.7675731906672609</v>
      </c>
      <c r="Q136" s="2">
        <f t="shared" si="14"/>
        <v>1.3171203703703704E-2</v>
      </c>
    </row>
    <row r="137" spans="1:17" x14ac:dyDescent="0.3">
      <c r="A137" t="s">
        <v>148</v>
      </c>
      <c r="B137">
        <v>3</v>
      </c>
      <c r="C137">
        <f>AVERAGEIF(timing!$M:$M,$A137,timing!C:C)</f>
        <v>159</v>
      </c>
      <c r="D137">
        <f>AVERAGEIF(timing!$M:$M,$A137,timing!D:D)</f>
        <v>41920</v>
      </c>
      <c r="E137">
        <f>AVERAGEIF(timing!$M:$M,$A137,timing!E:E)</f>
        <v>3</v>
      </c>
      <c r="F137">
        <f>AVERAGEIF(timing!$M:$M,$A137,timing!F:F)</f>
        <v>75</v>
      </c>
      <c r="G137" s="3">
        <f>AVERAGEIF(timing!$M:$M,$A137,timing!G:G)/1000</f>
        <v>0.16933333333333334</v>
      </c>
      <c r="H137" s="3">
        <f>AVERAGEIF(timing!$M:$M,$A137,timing!H:H)/60000</f>
        <v>2.9523000000000001</v>
      </c>
      <c r="I137" s="3">
        <f>AVERAGEIF(timing!$M:$M,$A137,timing!I:I)/1000</f>
        <v>177.30733333333333</v>
      </c>
      <c r="J137" s="3">
        <f>AVERAGEIF(timing!$M:$M,$A137,timing!J:J)/1000</f>
        <v>40.888333333333335</v>
      </c>
      <c r="K137" s="3">
        <f>AVERAGEIF(timing!$M:$M,$A137,timing!K:K)/60000</f>
        <v>41.902255555555556</v>
      </c>
      <c r="L137" s="1">
        <f>AVERAGEIF(timing!$M:$M,$A137,timing!L:L)/1024</f>
        <v>383.1884765625</v>
      </c>
      <c r="M137" s="2">
        <f t="shared" si="10"/>
        <v>4.2256202290076335</v>
      </c>
      <c r="N137" s="2">
        <f t="shared" si="11"/>
        <v>0.99957670695504663</v>
      </c>
      <c r="O137" s="2">
        <f t="shared" si="12"/>
        <v>9.3603291984732824</v>
      </c>
      <c r="P137" s="2">
        <f t="shared" si="13"/>
        <v>0.97538963104325704</v>
      </c>
      <c r="Q137" s="2">
        <f t="shared" si="14"/>
        <v>4.9205000000000006E-2</v>
      </c>
    </row>
    <row r="138" spans="1:17" x14ac:dyDescent="0.3">
      <c r="A138" t="s">
        <v>149</v>
      </c>
      <c r="B138">
        <v>3</v>
      </c>
      <c r="C138">
        <f>AVERAGEIF(timing!$M:$M,$A138,timing!C:C)</f>
        <v>159</v>
      </c>
      <c r="D138">
        <f>AVERAGEIF(timing!$M:$M,$A138,timing!D:D)</f>
        <v>82658</v>
      </c>
      <c r="E138">
        <f>AVERAGEIF(timing!$M:$M,$A138,timing!E:E)</f>
        <v>3</v>
      </c>
      <c r="F138">
        <f>AVERAGEIF(timing!$M:$M,$A138,timing!F:F)</f>
        <v>100</v>
      </c>
      <c r="G138" s="3">
        <f>AVERAGEIF(timing!$M:$M,$A138,timing!G:G)/1000</f>
        <v>0.17033333333333334</v>
      </c>
      <c r="H138" s="3">
        <f>AVERAGEIF(timing!$M:$M,$A138,timing!H:H)/60000</f>
        <v>5.6047666666666665</v>
      </c>
      <c r="I138" s="3">
        <f>AVERAGEIF(timing!$M:$M,$A138,timing!I:I)/1000</f>
        <v>336.4563333333333</v>
      </c>
      <c r="J138" s="3">
        <f>AVERAGEIF(timing!$M:$M,$A138,timing!J:J)/1000</f>
        <v>67.067333333333323</v>
      </c>
      <c r="K138" s="3">
        <f>AVERAGEIF(timing!$M:$M,$A138,timing!K:K)/60000</f>
        <v>85.255622222222215</v>
      </c>
      <c r="L138" s="1">
        <f>AVERAGEIF(timing!$M:$M,$A138,timing!L:L)/1024</f>
        <v>588.3447265625</v>
      </c>
      <c r="M138" s="2">
        <f t="shared" si="10"/>
        <v>4.0684023325026004</v>
      </c>
      <c r="N138" s="2">
        <f t="shared" si="11"/>
        <v>1.0314261441387671</v>
      </c>
      <c r="O138" s="2">
        <f t="shared" si="12"/>
        <v>7.2886471968835442</v>
      </c>
      <c r="P138" s="2">
        <f t="shared" si="13"/>
        <v>0.81138345149088198</v>
      </c>
      <c r="Q138" s="2">
        <f t="shared" si="14"/>
        <v>9.3412777777777775E-2</v>
      </c>
    </row>
    <row r="139" spans="1:17" x14ac:dyDescent="0.3">
      <c r="A139" t="s">
        <v>150</v>
      </c>
      <c r="B139">
        <v>3</v>
      </c>
      <c r="C139">
        <f>AVERAGEIF(timing!$M:$M,$A139,timing!C:C)</f>
        <v>159</v>
      </c>
      <c r="D139">
        <f>AVERAGEIF(timing!$M:$M,$A139,timing!D:D)</f>
        <v>149535</v>
      </c>
      <c r="E139">
        <f>AVERAGEIF(timing!$M:$M,$A139,timing!E:E)</f>
        <v>3</v>
      </c>
      <c r="F139">
        <f>AVERAGEIF(timing!$M:$M,$A139,timing!F:F)</f>
        <v>150</v>
      </c>
      <c r="G139" s="3">
        <f>AVERAGEIF(timing!$M:$M,$A139,timing!G:G)/1000</f>
        <v>0.16933333333333334</v>
      </c>
      <c r="H139" s="3">
        <f>AVERAGEIF(timing!$M:$M,$A139,timing!H:H)/60000</f>
        <v>10.417944444444444</v>
      </c>
      <c r="I139" s="3">
        <f>AVERAGEIF(timing!$M:$M,$A139,timing!I:I)/1000</f>
        <v>625.24599999999998</v>
      </c>
      <c r="J139" s="3">
        <f>AVERAGEIF(timing!$M:$M,$A139,timing!J:J)/1000</f>
        <v>110.59433333333332</v>
      </c>
      <c r="K139" s="3">
        <f>AVERAGEIF(timing!$M:$M,$A139,timing!K:K)/60000</f>
        <v>161.81427777777776</v>
      </c>
      <c r="L139" s="1">
        <f>AVERAGEIF(timing!$M:$M,$A139,timing!L:L)/1024</f>
        <v>896.091796875</v>
      </c>
      <c r="M139" s="2">
        <f t="shared" si="10"/>
        <v>4.1801361999977704</v>
      </c>
      <c r="N139" s="2">
        <f t="shared" si="11"/>
        <v>1.082116412731319</v>
      </c>
      <c r="O139" s="2">
        <f t="shared" si="12"/>
        <v>6.136342662252984</v>
      </c>
      <c r="P139" s="2">
        <f t="shared" si="13"/>
        <v>0.73958827922114101</v>
      </c>
      <c r="Q139" s="2">
        <f t="shared" si="14"/>
        <v>0.1736324074074074</v>
      </c>
    </row>
    <row r="140" spans="1:17" x14ac:dyDescent="0.3">
      <c r="A140" t="s">
        <v>151</v>
      </c>
      <c r="B140">
        <v>3</v>
      </c>
      <c r="C140">
        <f>AVERAGEIF(timing!$M:$M,$A140,timing!C:C)</f>
        <v>159</v>
      </c>
      <c r="D140">
        <f>AVERAGEIF(timing!$M:$M,$A140,timing!D:D)</f>
        <v>188983</v>
      </c>
      <c r="E140">
        <f>AVERAGEIF(timing!$M:$M,$A140,timing!E:E)</f>
        <v>3</v>
      </c>
      <c r="F140">
        <f>AVERAGEIF(timing!$M:$M,$A140,timing!F:F)</f>
        <v>200</v>
      </c>
      <c r="G140" s="3">
        <f>AVERAGEIF(timing!$M:$M,$A140,timing!G:G)/1000</f>
        <v>0.16933333333333334</v>
      </c>
      <c r="H140" s="3">
        <f>AVERAGEIF(timing!$M:$M,$A140,timing!H:H)/60000</f>
        <v>13.535438888888889</v>
      </c>
      <c r="I140" s="3">
        <f>AVERAGEIF(timing!$M:$M,$A140,timing!I:I)/1000</f>
        <v>812.29566666666665</v>
      </c>
      <c r="J140" s="3">
        <f>AVERAGEIF(timing!$M:$M,$A140,timing!J:J)/1000</f>
        <v>135.34033333333335</v>
      </c>
      <c r="K140" s="3">
        <f>AVERAGEIF(timing!$M:$M,$A140,timing!K:K)/60000</f>
        <v>210.01266666666666</v>
      </c>
      <c r="L140" s="1">
        <f>AVERAGEIF(timing!$M:$M,$A140,timing!L:L)/1024</f>
        <v>1069.7477213541667</v>
      </c>
      <c r="M140" s="2">
        <f t="shared" si="10"/>
        <v>4.297351260871789</v>
      </c>
      <c r="N140" s="2">
        <f t="shared" si="11"/>
        <v>1.1112780867414882</v>
      </c>
      <c r="O140" s="2">
        <f t="shared" si="12"/>
        <v>5.7964032038155109</v>
      </c>
      <c r="P140" s="2">
        <f t="shared" si="13"/>
        <v>0.71615083543669722</v>
      </c>
      <c r="Q140" s="2">
        <f t="shared" si="14"/>
        <v>0.22559064814814814</v>
      </c>
    </row>
    <row r="141" spans="1:17" x14ac:dyDescent="0.3">
      <c r="A141" t="s">
        <v>152</v>
      </c>
      <c r="B141">
        <v>3</v>
      </c>
      <c r="C141">
        <f>AVERAGEIF(timing!$M:$M,$A141,timing!C:C)</f>
        <v>159</v>
      </c>
      <c r="D141">
        <f>AVERAGEIF(timing!$M:$M,$A141,timing!D:D)</f>
        <v>266183</v>
      </c>
      <c r="E141">
        <f>AVERAGEIF(timing!$M:$M,$A141,timing!E:E)</f>
        <v>3</v>
      </c>
      <c r="F141">
        <f>AVERAGEIF(timing!$M:$M,$A141,timing!F:F)</f>
        <v>500</v>
      </c>
      <c r="G141" s="3">
        <f>AVERAGEIF(timing!$M:$M,$A141,timing!G:G)/1000</f>
        <v>0.17166666666666666</v>
      </c>
      <c r="H141" s="3">
        <f>AVERAGEIF(timing!$M:$M,$A141,timing!H:H)/60000</f>
        <v>19.719105555555554</v>
      </c>
      <c r="I141" s="3">
        <f>AVERAGEIF(timing!$M:$M,$A141,timing!I:I)/1000</f>
        <v>1183.318</v>
      </c>
      <c r="J141" s="3">
        <f>AVERAGEIF(timing!$M:$M,$A141,timing!J:J)/1000</f>
        <v>189.56</v>
      </c>
      <c r="K141" s="3">
        <f>AVERAGEIF(timing!$M:$M,$A141,timing!K:K)/60000</f>
        <v>309.01454444444448</v>
      </c>
      <c r="L141" s="1">
        <f>AVERAGEIF(timing!$M:$M,$A141,timing!L:L)/1024</f>
        <v>1450.888671875</v>
      </c>
      <c r="M141" s="2">
        <f>H141/D141*60000</f>
        <v>4.4448606159421642</v>
      </c>
      <c r="N141" s="2">
        <f t="shared" si="11"/>
        <v>1.1609101424375128</v>
      </c>
      <c r="O141" s="2">
        <f t="shared" si="12"/>
        <v>5.5815360109398418</v>
      </c>
      <c r="P141" s="2">
        <f t="shared" si="13"/>
        <v>0.71214164691208681</v>
      </c>
      <c r="Q141" s="2">
        <f t="shared" si="14"/>
        <v>0.32865175925925921</v>
      </c>
    </row>
    <row r="144" spans="1:17" x14ac:dyDescent="0.3">
      <c r="M144" s="2">
        <f>AVERAGE(M$2:M$141)</f>
        <v>7.2375326683062111</v>
      </c>
      <c r="N144" s="2">
        <f t="shared" ref="N144:P144" si="15">AVERAGE(N$2:N$141)</f>
        <v>1.0186254011893183</v>
      </c>
      <c r="O144" s="2">
        <f t="shared" si="15"/>
        <v>10.378204826546847</v>
      </c>
      <c r="P144" s="2">
        <f t="shared" si="15"/>
        <v>4.0785926599683506</v>
      </c>
    </row>
    <row r="145" spans="13:16" x14ac:dyDescent="0.3">
      <c r="M145" s="2">
        <f>MEDIAN(M$2:M$141)</f>
        <v>4.6304863982280233</v>
      </c>
      <c r="N145" s="2">
        <f t="shared" ref="N145:P145" si="16">MEDIAN(N$2:N$141)</f>
        <v>0.94960542454053809</v>
      </c>
      <c r="O145" s="2">
        <f t="shared" si="16"/>
        <v>5.8800995808590635</v>
      </c>
      <c r="P145" s="2">
        <f t="shared" si="16"/>
        <v>1.4805790373460952</v>
      </c>
    </row>
    <row r="146" spans="13:16" x14ac:dyDescent="0.3">
      <c r="M146" s="2">
        <f>AVERAGEIF($F$2:$F$141,"&gt;25",M$2:M$141)</f>
        <v>5.0658652830787405</v>
      </c>
      <c r="N146" s="2">
        <f t="shared" ref="N146:P146" si="17">AVERAGEIF($F$2:$F$141,"&gt;25",N$2:N$141)</f>
        <v>0.9694177904906619</v>
      </c>
      <c r="O146" s="2">
        <f t="shared" si="17"/>
        <v>6.290885198848807</v>
      </c>
      <c r="P146" s="2">
        <f t="shared" si="17"/>
        <v>1.9695020135846719</v>
      </c>
    </row>
    <row r="147" spans="13:16" x14ac:dyDescent="0.3">
      <c r="M147" s="2">
        <f>MIN(M$2:M$141)</f>
        <v>3.6216463813636959</v>
      </c>
    </row>
    <row r="148" spans="13:16" x14ac:dyDescent="0.3">
      <c r="M148">
        <f>1000/(M144)</f>
        <v>138.16863368079672</v>
      </c>
    </row>
    <row r="149" spans="13:16" x14ac:dyDescent="0.3">
      <c r="M149">
        <f>1000/(M145)</f>
        <v>215.96003400046183</v>
      </c>
    </row>
    <row r="150" spans="13:16" x14ac:dyDescent="0.3">
      <c r="M150">
        <f>1000/(M146)</f>
        <v>197.39964332258313</v>
      </c>
    </row>
    <row r="151" spans="13:16" x14ac:dyDescent="0.3">
      <c r="M151">
        <f>1000/(M147)</f>
        <v>276.11751526758934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1"/>
  <sheetViews>
    <sheetView topLeftCell="A97" zoomScaleNormal="100" workbookViewId="0">
      <selection activeCell="C114" sqref="C114"/>
    </sheetView>
  </sheetViews>
  <sheetFormatPr defaultRowHeight="14.4" x14ac:dyDescent="0.3"/>
  <cols>
    <col min="1" max="1" width="16.109375" bestFit="1" customWidth="1"/>
    <col min="2" max="2" width="8.109375" bestFit="1" customWidth="1"/>
    <col min="3" max="3" width="14.44140625" bestFit="1" customWidth="1"/>
    <col min="4" max="4" width="17.33203125" bestFit="1" customWidth="1"/>
    <col min="5" max="5" width="18.88671875" bestFit="1" customWidth="1"/>
    <col min="6" max="6" width="23.77734375" bestFit="1" customWidth="1"/>
    <col min="7" max="7" width="18.77734375" hidden="1" customWidth="1"/>
    <col min="8" max="8" width="20" bestFit="1" customWidth="1"/>
    <col min="9" max="9" width="16.5546875" hidden="1" customWidth="1"/>
    <col min="10" max="10" width="27.5546875" bestFit="1" customWidth="1"/>
    <col min="11" max="11" width="28.77734375" bestFit="1" customWidth="1"/>
    <col min="12" max="12" width="18.88671875" style="1" bestFit="1" customWidth="1"/>
    <col min="13" max="13" width="26.33203125" bestFit="1" customWidth="1"/>
    <col min="14" max="14" width="35" bestFit="1" customWidth="1"/>
    <col min="15" max="15" width="30.44140625" bestFit="1" customWidth="1"/>
  </cols>
  <sheetData>
    <row r="1" spans="1:16" x14ac:dyDescent="0.3">
      <c r="A1" t="s">
        <v>12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157</v>
      </c>
      <c r="H1" t="s">
        <v>154</v>
      </c>
      <c r="I1" t="s">
        <v>153</v>
      </c>
      <c r="J1" t="s">
        <v>156</v>
      </c>
      <c r="K1" t="s">
        <v>155</v>
      </c>
      <c r="L1" s="1" t="s">
        <v>158</v>
      </c>
      <c r="M1" t="s">
        <v>159</v>
      </c>
      <c r="N1" t="s">
        <v>160</v>
      </c>
      <c r="O1" t="s">
        <v>161</v>
      </c>
      <c r="P1" t="s">
        <v>162</v>
      </c>
    </row>
    <row r="2" spans="1:16" x14ac:dyDescent="0.3">
      <c r="A2" t="s">
        <v>13</v>
      </c>
      <c r="B2">
        <v>3</v>
      </c>
      <c r="C2">
        <f>AVERAGEIF(timing2!$M:$M,$A2,timing2!C:C)</f>
        <v>40</v>
      </c>
      <c r="D2">
        <f>AVERAGEIF(timing!$M:$M,$A2,timing!D:D)</f>
        <v>85</v>
      </c>
      <c r="E2">
        <f>AVERAGEIF(timing!$M:$M,$A2,timing!E:E)</f>
        <v>2</v>
      </c>
      <c r="F2">
        <f>AVERAGEIF(timing!$M:$M,$A2,timing!F:F)</f>
        <v>25</v>
      </c>
      <c r="G2" s="3">
        <f>AVERAGEIF(timing!$M:$M,$A2,timing!G:G)/1000</f>
        <v>0.17</v>
      </c>
      <c r="H2" s="3">
        <f>AVERAGEIF(timing!$M:$M,$A2,timing!H:H)/1000</f>
        <v>3.0386666666666664</v>
      </c>
      <c r="I2" s="3">
        <f>AVERAGEIF(timing!$M:$M,$A2,timing!I:I)/1000</f>
        <v>3.2086666666666663</v>
      </c>
      <c r="J2" s="3">
        <f>AVERAGEIF(timing!$M:$M,$A2,timing!J:J)/1000</f>
        <v>2.4613333333333336</v>
      </c>
      <c r="K2" s="3">
        <f>AVERAGEIF(timing!$M:$M,$A2,timing!K:K)/1000</f>
        <v>6.1543333333333328</v>
      </c>
      <c r="L2" s="1">
        <f>AVERAGEIF(timing!$M:$M,$A2,timing!L:L)/1024</f>
        <v>2.0341796875</v>
      </c>
      <c r="M2" s="2">
        <f>H2/D2*1000</f>
        <v>35.749019607843138</v>
      </c>
      <c r="N2" s="2">
        <f>K2/D2*1000</f>
        <v>72.403921568627453</v>
      </c>
      <c r="O2" s="2">
        <f>L2/D2*1024</f>
        <v>24.505882352941178</v>
      </c>
      <c r="P2" s="2">
        <f>J2/D2*1000</f>
        <v>28.956862745098043</v>
      </c>
    </row>
    <row r="3" spans="1:16" x14ac:dyDescent="0.3">
      <c r="A3" t="s">
        <v>14</v>
      </c>
      <c r="B3">
        <v>3</v>
      </c>
      <c r="C3">
        <f>AVERAGEIF(timing2!$M:$M,$A3,timing2!C:C)</f>
        <v>40</v>
      </c>
      <c r="D3">
        <f>AVERAGEIF(timing!$M:$M,$A3,timing!D:D)</f>
        <v>582</v>
      </c>
      <c r="E3">
        <f>AVERAGEIF(timing!$M:$M,$A3,timing!E:E)</f>
        <v>2</v>
      </c>
      <c r="F3">
        <f>AVERAGEIF(timing!$M:$M,$A3,timing!F:F)</f>
        <v>50</v>
      </c>
      <c r="G3" s="3">
        <f>AVERAGEIF(timing!$M:$M,$A3,timing!G:G)/1000</f>
        <v>0.17</v>
      </c>
      <c r="H3" s="3">
        <f>AVERAGEIF(timing!$M:$M,$A3,timing!H:H)/1000</f>
        <v>5.0110000000000001</v>
      </c>
      <c r="I3" s="3">
        <f>AVERAGEIF(timing!$M:$M,$A3,timing!I:I)/1000</f>
        <v>5.181</v>
      </c>
      <c r="J3" s="3">
        <f>AVERAGEIF(timing!$M:$M,$A3,timing!J:J)/1000</f>
        <v>3.2946666666666666</v>
      </c>
      <c r="K3" s="3">
        <f>AVERAGEIF(timing!$M:$M,$A3,timing!K:K)/1000</f>
        <v>31.541666666666668</v>
      </c>
      <c r="L3" s="1">
        <f>AVERAGEIF(timing!$M:$M,$A3,timing!L:L)/1024</f>
        <v>3.3359375</v>
      </c>
      <c r="M3" s="2">
        <f t="shared" ref="M3:M66" si="0">H3/D3*1000</f>
        <v>8.6099656357388312</v>
      </c>
      <c r="N3" s="2">
        <f t="shared" ref="N3:N66" si="1">K3/D3*1000</f>
        <v>54.195303550973655</v>
      </c>
      <c r="O3" s="2">
        <f t="shared" ref="O3:O66" si="2">L3/D3*1024</f>
        <v>5.869415807560137</v>
      </c>
      <c r="P3" s="2">
        <f t="shared" ref="P3:P66" si="3">J3/D3*1000</f>
        <v>5.6609392898052695</v>
      </c>
    </row>
    <row r="4" spans="1:16" x14ac:dyDescent="0.3">
      <c r="A4" t="s">
        <v>15</v>
      </c>
      <c r="B4">
        <v>3</v>
      </c>
      <c r="C4">
        <f>AVERAGEIF(timing2!$M:$M,$A4,timing2!C:C)</f>
        <v>40</v>
      </c>
      <c r="D4">
        <f>AVERAGEIF(timing!$M:$M,$A4,timing!D:D)</f>
        <v>1173</v>
      </c>
      <c r="E4">
        <f>AVERAGEIF(timing!$M:$M,$A4,timing!E:E)</f>
        <v>2</v>
      </c>
      <c r="F4">
        <f>AVERAGEIF(timing!$M:$M,$A4,timing!F:F)</f>
        <v>75</v>
      </c>
      <c r="G4" s="3">
        <f>AVERAGEIF(timing!$M:$M,$A4,timing!G:G)/1000</f>
        <v>0.16966666666666666</v>
      </c>
      <c r="H4" s="3">
        <f>AVERAGEIF(timing!$M:$M,$A4,timing!H:H)/1000</f>
        <v>8.1663333333333323</v>
      </c>
      <c r="I4" s="3">
        <f>AVERAGEIF(timing!$M:$M,$A4,timing!I:I)/1000</f>
        <v>8.3360000000000003</v>
      </c>
      <c r="J4" s="3">
        <f>AVERAGEIF(timing!$M:$M,$A4,timing!J:J)/1000</f>
        <v>4.1116666666666672</v>
      </c>
      <c r="K4" s="3">
        <f>AVERAGEIF(timing!$M:$M,$A4,timing!K:K)/1000</f>
        <v>61.674666666666667</v>
      </c>
      <c r="L4" s="1">
        <f>AVERAGEIF(timing!$M:$M,$A4,timing!L:L)/1024</f>
        <v>4.8779296875</v>
      </c>
      <c r="M4" s="2">
        <f t="shared" si="0"/>
        <v>6.9619210002841703</v>
      </c>
      <c r="N4" s="2">
        <f t="shared" si="1"/>
        <v>52.578573458368851</v>
      </c>
      <c r="O4" s="2">
        <f t="shared" si="2"/>
        <v>4.2583120204603579</v>
      </c>
      <c r="P4" s="2">
        <f t="shared" si="3"/>
        <v>3.5052571753339024</v>
      </c>
    </row>
    <row r="5" spans="1:16" x14ac:dyDescent="0.3">
      <c r="A5" t="s">
        <v>16</v>
      </c>
      <c r="B5">
        <v>3</v>
      </c>
      <c r="C5">
        <f>AVERAGEIF(timing2!$M:$M,$A5,timing2!C:C)</f>
        <v>40</v>
      </c>
      <c r="D5">
        <f>AVERAGEIF(timing!$M:$M,$A5,timing!D:D)</f>
        <v>1332</v>
      </c>
      <c r="E5">
        <f>AVERAGEIF(timing!$M:$M,$A5,timing!E:E)</f>
        <v>2</v>
      </c>
      <c r="F5">
        <f>AVERAGEIF(timing!$M:$M,$A5,timing!F:F)</f>
        <v>100</v>
      </c>
      <c r="G5" s="3">
        <f>AVERAGEIF(timing!$M:$M,$A5,timing!G:G)/1000</f>
        <v>0.17166666666666666</v>
      </c>
      <c r="H5" s="3">
        <f>AVERAGEIF(timing!$M:$M,$A5,timing!H:H)/1000</f>
        <v>8.0749999999999993</v>
      </c>
      <c r="I5" s="3">
        <f>AVERAGEIF(timing!$M:$M,$A5,timing!I:I)/1000</f>
        <v>8.2466666666666661</v>
      </c>
      <c r="J5" s="3">
        <f>AVERAGEIF(timing!$M:$M,$A5,timing!J:J)/1000</f>
        <v>3.9123333333333337</v>
      </c>
      <c r="K5" s="3">
        <f>AVERAGEIF(timing!$M:$M,$A5,timing!K:K)/1000</f>
        <v>70.046666666666667</v>
      </c>
      <c r="L5" s="1">
        <f>AVERAGEIF(timing!$M:$M,$A5,timing!L:L)/1024</f>
        <v>5.2861328125</v>
      </c>
      <c r="M5" s="2">
        <f t="shared" si="0"/>
        <v>6.0623123123123115</v>
      </c>
      <c r="N5" s="2">
        <f t="shared" si="1"/>
        <v>52.587587587587585</v>
      </c>
      <c r="O5" s="2">
        <f t="shared" si="2"/>
        <v>4.0638138138138142</v>
      </c>
      <c r="P5" s="2">
        <f t="shared" si="3"/>
        <v>2.9371871871871877</v>
      </c>
    </row>
    <row r="6" spans="1:16" x14ac:dyDescent="0.3">
      <c r="A6" t="s">
        <v>17</v>
      </c>
      <c r="B6">
        <v>3</v>
      </c>
      <c r="C6">
        <f>AVERAGEIF(timing2!$M:$M,$A6,timing2!C:C)</f>
        <v>40</v>
      </c>
      <c r="D6">
        <f>AVERAGEIF(timing!$M:$M,$A6,timing!D:D)</f>
        <v>1700</v>
      </c>
      <c r="E6">
        <f>AVERAGEIF(timing!$M:$M,$A6,timing!E:E)</f>
        <v>2</v>
      </c>
      <c r="F6">
        <f>AVERAGEIF(timing!$M:$M,$A6,timing!F:F)</f>
        <v>150</v>
      </c>
      <c r="G6" s="3">
        <f>AVERAGEIF(timing!$M:$M,$A6,timing!G:G)/1000</f>
        <v>0.16966666666666666</v>
      </c>
      <c r="H6" s="3">
        <f>AVERAGEIF(timing!$M:$M,$A6,timing!H:H)/1000</f>
        <v>8.9516666666666662</v>
      </c>
      <c r="I6" s="3">
        <f>AVERAGEIF(timing!$M:$M,$A6,timing!I:I)/1000</f>
        <v>9.1213333333333342</v>
      </c>
      <c r="J6" s="3">
        <f>AVERAGEIF(timing!$M:$M,$A6,timing!J:J)/1000</f>
        <v>4.0963333333333329</v>
      </c>
      <c r="K6" s="3">
        <f>AVERAGEIF(timing!$M:$M,$A6,timing!K:K)/1000</f>
        <v>89.279333333333327</v>
      </c>
      <c r="L6" s="1">
        <f>AVERAGEIF(timing!$M:$M,$A6,timing!L:L)/1024</f>
        <v>6.2587890625</v>
      </c>
      <c r="M6" s="2">
        <f t="shared" si="0"/>
        <v>5.265686274509803</v>
      </c>
      <c r="N6" s="2">
        <f t="shared" si="1"/>
        <v>52.517254901960783</v>
      </c>
      <c r="O6" s="2">
        <f t="shared" si="2"/>
        <v>3.77</v>
      </c>
      <c r="P6" s="2">
        <f t="shared" si="3"/>
        <v>2.4096078431372545</v>
      </c>
    </row>
    <row r="7" spans="1:16" x14ac:dyDescent="0.3">
      <c r="A7" t="s">
        <v>18</v>
      </c>
      <c r="B7">
        <v>3</v>
      </c>
      <c r="C7">
        <f>AVERAGEIF(timing2!$M:$M,$A7,timing2!C:C)</f>
        <v>40</v>
      </c>
      <c r="D7">
        <f>AVERAGEIF(timing!$M:$M,$A7,timing!D:D)</f>
        <v>1828</v>
      </c>
      <c r="E7">
        <f>AVERAGEIF(timing!$M:$M,$A7,timing!E:E)</f>
        <v>2</v>
      </c>
      <c r="F7">
        <f>AVERAGEIF(timing!$M:$M,$A7,timing!F:F)</f>
        <v>200</v>
      </c>
      <c r="G7" s="3">
        <f>AVERAGEIF(timing!$M:$M,$A7,timing!G:G)/1000</f>
        <v>0.17</v>
      </c>
      <c r="H7" s="3">
        <f>AVERAGEIF(timing!$M:$M,$A7,timing!H:H)/1000</f>
        <v>10.374000000000001</v>
      </c>
      <c r="I7" s="3">
        <f>AVERAGEIF(timing!$M:$M,$A7,timing!I:I)/1000</f>
        <v>10.544</v>
      </c>
      <c r="J7" s="3">
        <f>AVERAGEIF(timing!$M:$M,$A7,timing!J:J)/1000</f>
        <v>4.113666666666667</v>
      </c>
      <c r="K7" s="3">
        <f>AVERAGEIF(timing!$M:$M,$A7,timing!K:K)/1000</f>
        <v>95.838666666666668</v>
      </c>
      <c r="L7" s="1">
        <f>AVERAGEIF(timing!$M:$M,$A7,timing!L:L)/1024</f>
        <v>6.591796875</v>
      </c>
      <c r="M7" s="2">
        <f t="shared" si="0"/>
        <v>5.6750547045951869</v>
      </c>
      <c r="N7" s="2">
        <f t="shared" si="1"/>
        <v>52.428154631655723</v>
      </c>
      <c r="O7" s="2">
        <f t="shared" si="2"/>
        <v>3.6925601750547048</v>
      </c>
      <c r="P7" s="2">
        <f t="shared" si="3"/>
        <v>2.2503646973012401</v>
      </c>
    </row>
    <row r="8" spans="1:16" x14ac:dyDescent="0.3">
      <c r="A8" t="s">
        <v>19</v>
      </c>
      <c r="B8">
        <v>3</v>
      </c>
      <c r="C8">
        <f>AVERAGEIF(timing2!$M:$M,$A8,timing2!C:C)</f>
        <v>40</v>
      </c>
      <c r="D8">
        <f>AVERAGEIF(timing!$M:$M,$A8,timing!D:D)</f>
        <v>1828</v>
      </c>
      <c r="E8">
        <f>AVERAGEIF(timing!$M:$M,$A8,timing!E:E)</f>
        <v>2</v>
      </c>
      <c r="F8">
        <f>AVERAGEIF(timing!$M:$M,$A8,timing!F:F)</f>
        <v>500</v>
      </c>
      <c r="G8" s="3">
        <f>AVERAGEIF(timing!$M:$M,$A8,timing!G:G)/1000</f>
        <v>0.17100000000000001</v>
      </c>
      <c r="H8" s="3">
        <f>AVERAGEIF(timing!$M:$M,$A8,timing!H:H)/1000</f>
        <v>9.7183333333333337</v>
      </c>
      <c r="I8" s="3">
        <f>AVERAGEIF(timing!$M:$M,$A8,timing!I:I)/1000</f>
        <v>9.8893333333333331</v>
      </c>
      <c r="J8" s="3">
        <f>AVERAGEIF(timing!$M:$M,$A8,timing!J:J)/1000</f>
        <v>4.4080000000000004</v>
      </c>
      <c r="K8" s="3">
        <f>AVERAGEIF(timing!$M:$M,$A8,timing!K:K)/1000</f>
        <v>95.859333333333325</v>
      </c>
      <c r="L8" s="1">
        <f>AVERAGEIF(timing!$M:$M,$A8,timing!L:L)/1024</f>
        <v>6.591796875</v>
      </c>
      <c r="M8" s="2">
        <f t="shared" si="0"/>
        <v>5.3163749088256749</v>
      </c>
      <c r="N8" s="2">
        <f t="shared" si="1"/>
        <v>52.439460247994163</v>
      </c>
      <c r="O8" s="2">
        <f t="shared" si="2"/>
        <v>3.6925601750547048</v>
      </c>
      <c r="P8" s="2">
        <f t="shared" si="3"/>
        <v>2.4113785557986875</v>
      </c>
    </row>
    <row r="9" spans="1:16" x14ac:dyDescent="0.3">
      <c r="A9" t="s">
        <v>20</v>
      </c>
      <c r="B9">
        <v>3</v>
      </c>
      <c r="C9">
        <f>AVERAGEIF(timing2!$M:$M,$A9,timing2!C:C)</f>
        <v>40</v>
      </c>
      <c r="D9">
        <f>AVERAGEIF(timing!$M:$M,$A9,timing!D:D)</f>
        <v>279</v>
      </c>
      <c r="E9">
        <f>AVERAGEIF(timing!$M:$M,$A9,timing!E:E)</f>
        <v>3</v>
      </c>
      <c r="F9">
        <f>AVERAGEIF(timing!$M:$M,$A9,timing!F:F)</f>
        <v>25</v>
      </c>
      <c r="G9" s="3">
        <f>AVERAGEIF(timing!$M:$M,$A9,timing!G:G)/1000</f>
        <v>0.17033333333333334</v>
      </c>
      <c r="H9" s="3">
        <f>AVERAGEIF(timing!$M:$M,$A9,timing!H:H)/1000</f>
        <v>4.1636666666666668</v>
      </c>
      <c r="I9" s="3">
        <f>AVERAGEIF(timing!$M:$M,$A9,timing!I:I)/1000</f>
        <v>4.3339999999999996</v>
      </c>
      <c r="J9" s="3">
        <f>AVERAGEIF(timing!$M:$M,$A9,timing!J:J)/1000</f>
        <v>3.2320000000000002</v>
      </c>
      <c r="K9" s="3">
        <f>AVERAGEIF(timing!$M:$M,$A9,timing!K:K)/1000</f>
        <v>16.966000000000001</v>
      </c>
      <c r="L9" s="1">
        <f>AVERAGEIF(timing!$M:$M,$A9,timing!L:L)/1024</f>
        <v>4.0556640625</v>
      </c>
      <c r="M9" s="2">
        <f t="shared" si="0"/>
        <v>14.923536439665472</v>
      </c>
      <c r="N9" s="2">
        <f t="shared" si="1"/>
        <v>60.810035842293914</v>
      </c>
      <c r="O9" s="2">
        <f t="shared" si="2"/>
        <v>14.885304659498209</v>
      </c>
      <c r="P9" s="2">
        <f t="shared" si="3"/>
        <v>11.584229390681005</v>
      </c>
    </row>
    <row r="10" spans="1:16" x14ac:dyDescent="0.3">
      <c r="A10" t="s">
        <v>21</v>
      </c>
      <c r="B10">
        <v>3</v>
      </c>
      <c r="C10">
        <f>AVERAGEIF(timing2!$M:$M,$A10,timing2!C:C)</f>
        <v>40</v>
      </c>
      <c r="D10">
        <f>AVERAGEIF(timing!$M:$M,$A10,timing!D:D)</f>
        <v>7395</v>
      </c>
      <c r="E10">
        <f>AVERAGEIF(timing!$M:$M,$A10,timing!E:E)</f>
        <v>3</v>
      </c>
      <c r="F10">
        <f>AVERAGEIF(timing!$M:$M,$A10,timing!F:F)</f>
        <v>50</v>
      </c>
      <c r="G10" s="3">
        <f>AVERAGEIF(timing!$M:$M,$A10,timing!G:G)/1000</f>
        <v>0.17333333333333334</v>
      </c>
      <c r="H10" s="3">
        <f>AVERAGEIF(timing!$M:$M,$A10,timing!H:H)/1000</f>
        <v>29.626999999999999</v>
      </c>
      <c r="I10" s="3">
        <f>AVERAGEIF(timing!$M:$M,$A10,timing!I:I)/1000</f>
        <v>29.800333333333331</v>
      </c>
      <c r="J10" s="3">
        <f>AVERAGEIF(timing!$M:$M,$A10,timing!J:J)/1000</f>
        <v>8.1903333333333332</v>
      </c>
      <c r="K10" s="3">
        <f>AVERAGEIF(timing!$M:$M,$A10,timing!K:K)/1000</f>
        <v>392.48166666666668</v>
      </c>
      <c r="L10" s="1">
        <f>AVERAGEIF(timing!$M:$M,$A10,timing!L:L)/1024</f>
        <v>41.7138671875</v>
      </c>
      <c r="M10" s="2">
        <f t="shared" si="0"/>
        <v>4.0063556457065586</v>
      </c>
      <c r="N10" s="2">
        <f t="shared" si="1"/>
        <v>53.07392382240252</v>
      </c>
      <c r="O10" s="2">
        <f t="shared" si="2"/>
        <v>5.776200135226504</v>
      </c>
      <c r="P10" s="2">
        <f t="shared" si="3"/>
        <v>1.1075501464953796</v>
      </c>
    </row>
    <row r="11" spans="1:16" x14ac:dyDescent="0.3">
      <c r="A11" t="s">
        <v>22</v>
      </c>
      <c r="B11">
        <v>3</v>
      </c>
      <c r="C11">
        <f>AVERAGEIF(timing2!$M:$M,$A11,timing2!C:C)</f>
        <v>40</v>
      </c>
      <c r="D11">
        <f>AVERAGEIF(timing!$M:$M,$A11,timing!D:D)</f>
        <v>22668</v>
      </c>
      <c r="E11">
        <f>AVERAGEIF(timing!$M:$M,$A11,timing!E:E)</f>
        <v>3</v>
      </c>
      <c r="F11">
        <f>AVERAGEIF(timing!$M:$M,$A11,timing!F:F)</f>
        <v>75</v>
      </c>
      <c r="G11" s="3">
        <f>AVERAGEIF(timing!$M:$M,$A11,timing!G:G)/1000</f>
        <v>0.17033333333333334</v>
      </c>
      <c r="H11" s="3">
        <f>AVERAGEIF(timing!$M:$M,$A11,timing!H:H)/1000</f>
        <v>90.100666666666669</v>
      </c>
      <c r="I11" s="3">
        <f>AVERAGEIF(timing!$M:$M,$A11,timing!I:I)/1000</f>
        <v>90.271000000000001</v>
      </c>
      <c r="J11" s="3">
        <f>AVERAGEIF(timing!$M:$M,$A11,timing!J:J)/1000</f>
        <v>17.640999999999998</v>
      </c>
      <c r="K11" s="3">
        <f>AVERAGEIF(timing!$M:$M,$A11,timing!K:K)/1000</f>
        <v>1239.5266666666666</v>
      </c>
      <c r="L11" s="1">
        <f>AVERAGEIF(timing!$M:$M,$A11,timing!L:L)/1024</f>
        <v>121.5634765625</v>
      </c>
      <c r="M11" s="2">
        <f t="shared" si="0"/>
        <v>3.9747956002588087</v>
      </c>
      <c r="N11" s="2">
        <f t="shared" si="1"/>
        <v>54.681783424504445</v>
      </c>
      <c r="O11" s="2">
        <f t="shared" si="2"/>
        <v>5.4914857949532383</v>
      </c>
      <c r="P11" s="2">
        <f t="shared" si="3"/>
        <v>0.77823363331568729</v>
      </c>
    </row>
    <row r="12" spans="1:16" x14ac:dyDescent="0.3">
      <c r="A12" t="s">
        <v>23</v>
      </c>
      <c r="B12">
        <v>3</v>
      </c>
      <c r="C12">
        <f>AVERAGEIF(timing2!$M:$M,$A12,timing2!C:C)</f>
        <v>40</v>
      </c>
      <c r="D12">
        <f>AVERAGEIF(timing!$M:$M,$A12,timing!D:D)</f>
        <v>32817</v>
      </c>
      <c r="E12">
        <f>AVERAGEIF(timing!$M:$M,$A12,timing!E:E)</f>
        <v>3</v>
      </c>
      <c r="F12">
        <f>AVERAGEIF(timing!$M:$M,$A12,timing!F:F)</f>
        <v>100</v>
      </c>
      <c r="G12" s="3">
        <f>AVERAGEIF(timing!$M:$M,$A12,timing!G:G)/1000</f>
        <v>0.17100000000000001</v>
      </c>
      <c r="H12" s="3">
        <f>AVERAGEIF(timing!$M:$M,$A12,timing!H:H)/1000</f>
        <v>125.26133333333333</v>
      </c>
      <c r="I12" s="3">
        <f>AVERAGEIF(timing!$M:$M,$A12,timing!I:I)/1000</f>
        <v>125.43233333333333</v>
      </c>
      <c r="J12" s="3">
        <f>AVERAGEIF(timing!$M:$M,$A12,timing!J:J)/1000</f>
        <v>22.675999999999998</v>
      </c>
      <c r="K12" s="3">
        <f>AVERAGEIF(timing!$M:$M,$A12,timing!K:K)/1000</f>
        <v>1805.029</v>
      </c>
      <c r="L12" s="1">
        <f>AVERAGEIF(timing!$M:$M,$A12,timing!L:L)/1024</f>
        <v>154.8408203125</v>
      </c>
      <c r="M12" s="2">
        <f t="shared" si="0"/>
        <v>3.8169647845120918</v>
      </c>
      <c r="N12" s="2">
        <f t="shared" si="1"/>
        <v>55.002864369077002</v>
      </c>
      <c r="O12" s="2">
        <f t="shared" si="2"/>
        <v>4.8315507206630706</v>
      </c>
      <c r="P12" s="2">
        <f t="shared" si="3"/>
        <v>0.6909833318097327</v>
      </c>
    </row>
    <row r="13" spans="1:16" x14ac:dyDescent="0.3">
      <c r="A13" t="s">
        <v>24</v>
      </c>
      <c r="B13">
        <v>3</v>
      </c>
      <c r="C13">
        <f>AVERAGEIF(timing2!$M:$M,$A13,timing2!C:C)</f>
        <v>40</v>
      </c>
      <c r="D13">
        <f>AVERAGEIF(timing!$M:$M,$A13,timing!D:D)</f>
        <v>49446</v>
      </c>
      <c r="E13">
        <f>AVERAGEIF(timing!$M:$M,$A13,timing!E:E)</f>
        <v>3</v>
      </c>
      <c r="F13">
        <f>AVERAGEIF(timing!$M:$M,$A13,timing!F:F)</f>
        <v>150</v>
      </c>
      <c r="G13" s="3">
        <f>AVERAGEIF(timing!$M:$M,$A13,timing!G:G)/1000</f>
        <v>0.16933333333333334</v>
      </c>
      <c r="H13" s="3">
        <f>AVERAGEIF(timing!$M:$M,$A13,timing!H:H)/1000</f>
        <v>194.56933333333333</v>
      </c>
      <c r="I13" s="3">
        <f>AVERAGEIF(timing!$M:$M,$A13,timing!I:I)/1000</f>
        <v>194.73866666666666</v>
      </c>
      <c r="J13" s="3">
        <f>AVERAGEIF(timing!$M:$M,$A13,timing!J:J)/1000</f>
        <v>32.059666666666665</v>
      </c>
      <c r="K13" s="3">
        <f>AVERAGEIF(timing!$M:$M,$A13,timing!K:K)/1000</f>
        <v>2787.5863333333336</v>
      </c>
      <c r="L13" s="1">
        <f>AVERAGEIF(timing!$M:$M,$A13,timing!L:L)/1024</f>
        <v>221.9140625</v>
      </c>
      <c r="M13" s="2">
        <f t="shared" si="0"/>
        <v>3.9349863150372797</v>
      </c>
      <c r="N13" s="2">
        <f t="shared" si="1"/>
        <v>56.376376922973215</v>
      </c>
      <c r="O13" s="2">
        <f t="shared" si="2"/>
        <v>4.5957205840715121</v>
      </c>
      <c r="P13" s="2">
        <f t="shared" si="3"/>
        <v>0.64837735442031041</v>
      </c>
    </row>
    <row r="14" spans="1:16" x14ac:dyDescent="0.3">
      <c r="A14" t="s">
        <v>25</v>
      </c>
      <c r="B14">
        <v>3</v>
      </c>
      <c r="C14">
        <f>AVERAGEIF(timing2!$M:$M,$A14,timing2!C:C)</f>
        <v>40</v>
      </c>
      <c r="D14">
        <f>AVERAGEIF(timing!$M:$M,$A14,timing!D:D)</f>
        <v>58478</v>
      </c>
      <c r="E14">
        <f>AVERAGEIF(timing!$M:$M,$A14,timing!E:E)</f>
        <v>3</v>
      </c>
      <c r="F14">
        <f>AVERAGEIF(timing!$M:$M,$A14,timing!F:F)</f>
        <v>200</v>
      </c>
      <c r="G14" s="3">
        <f>AVERAGEIF(timing!$M:$M,$A14,timing!G:G)/1000</f>
        <v>0.17066666666666666</v>
      </c>
      <c r="H14" s="3">
        <f>AVERAGEIF(timing!$M:$M,$A14,timing!H:H)/1000</f>
        <v>222.48599999999999</v>
      </c>
      <c r="I14" s="3">
        <f>AVERAGEIF(timing!$M:$M,$A14,timing!I:I)/1000</f>
        <v>222.65666666666667</v>
      </c>
      <c r="J14" s="3">
        <f>AVERAGEIF(timing!$M:$M,$A14,timing!J:J)/1000</f>
        <v>36.582333333333338</v>
      </c>
      <c r="K14" s="3">
        <f>AVERAGEIF(timing!$M:$M,$A14,timing!K:K)/1000</f>
        <v>3293.7350000000001</v>
      </c>
      <c r="L14" s="1">
        <f>AVERAGEIF(timing!$M:$M,$A14,timing!L:L)/1024</f>
        <v>252.23046875</v>
      </c>
      <c r="M14" s="2">
        <f t="shared" si="0"/>
        <v>3.8046102807893565</v>
      </c>
      <c r="N14" s="2">
        <f t="shared" si="1"/>
        <v>56.324344197817986</v>
      </c>
      <c r="O14" s="2">
        <f t="shared" si="2"/>
        <v>4.4167721194295293</v>
      </c>
      <c r="P14" s="2">
        <f t="shared" si="3"/>
        <v>0.62557429004639931</v>
      </c>
    </row>
    <row r="15" spans="1:16" x14ac:dyDescent="0.3">
      <c r="A15" t="s">
        <v>26</v>
      </c>
      <c r="B15">
        <v>3</v>
      </c>
      <c r="C15">
        <f>AVERAGEIF(timing2!$M:$M,$A15,timing2!C:C)</f>
        <v>40</v>
      </c>
      <c r="D15">
        <f>AVERAGEIF(timing!$M:$M,$A15,timing!D:D)</f>
        <v>63307</v>
      </c>
      <c r="E15">
        <f>AVERAGEIF(timing!$M:$M,$A15,timing!E:E)</f>
        <v>3</v>
      </c>
      <c r="F15">
        <f>AVERAGEIF(timing!$M:$M,$A15,timing!F:F)</f>
        <v>500</v>
      </c>
      <c r="G15" s="3">
        <f>AVERAGEIF(timing!$M:$M,$A15,timing!G:G)/1000</f>
        <v>0.16866666666666666</v>
      </c>
      <c r="H15" s="3">
        <f>AVERAGEIF(timing!$M:$M,$A15,timing!H:H)/1000</f>
        <v>238.68366666666665</v>
      </c>
      <c r="I15" s="3">
        <f>AVERAGEIF(timing!$M:$M,$A15,timing!I:I)/1000</f>
        <v>238.85233333333335</v>
      </c>
      <c r="J15" s="3">
        <f>AVERAGEIF(timing!$M:$M,$A15,timing!J:J)/1000</f>
        <v>38.917000000000002</v>
      </c>
      <c r="K15" s="3">
        <f>AVERAGEIF(timing!$M:$M,$A15,timing!K:K)/1000</f>
        <v>3538.1146666666664</v>
      </c>
      <c r="L15" s="1">
        <f>AVERAGEIF(timing!$M:$M,$A15,timing!L:L)/1024</f>
        <v>265.11328125</v>
      </c>
      <c r="M15" s="2">
        <f t="shared" si="0"/>
        <v>3.7702571069023434</v>
      </c>
      <c r="N15" s="2">
        <f t="shared" si="1"/>
        <v>55.888206148872428</v>
      </c>
      <c r="O15" s="2">
        <f t="shared" si="2"/>
        <v>4.2882461655109232</v>
      </c>
      <c r="P15" s="2">
        <f t="shared" si="3"/>
        <v>0.61473454752239098</v>
      </c>
    </row>
    <row r="16" spans="1:16" x14ac:dyDescent="0.3">
      <c r="A16" t="s">
        <v>27</v>
      </c>
      <c r="B16">
        <v>3</v>
      </c>
      <c r="C16">
        <f>AVERAGEIF(timing2!$M:$M,$A16,timing2!C:C)</f>
        <v>85</v>
      </c>
      <c r="D16">
        <f>AVERAGEIF(timing!$M:$M,$A16,timing!D:D)</f>
        <v>225</v>
      </c>
      <c r="E16">
        <f>AVERAGEIF(timing!$M:$M,$A16,timing!E:E)</f>
        <v>2</v>
      </c>
      <c r="F16">
        <f>AVERAGEIF(timing!$M:$M,$A16,timing!F:F)</f>
        <v>25</v>
      </c>
      <c r="G16" s="3">
        <f>AVERAGEIF(timing!$M:$M,$A16,timing!G:G)/1000</f>
        <v>0.17</v>
      </c>
      <c r="H16" s="3">
        <f>AVERAGEIF(timing!$M:$M,$A16,timing!H:H)/1000</f>
        <v>3.9406666666666665</v>
      </c>
      <c r="I16" s="3">
        <f>AVERAGEIF(timing!$M:$M,$A16,timing!I:I)/1000</f>
        <v>4.1106666666666669</v>
      </c>
      <c r="J16" s="3">
        <f>AVERAGEIF(timing!$M:$M,$A16,timing!J:J)/1000</f>
        <v>3.3923333333333336</v>
      </c>
      <c r="K16" s="3">
        <f>AVERAGEIF(timing!$M:$M,$A16,timing!K:K)/1000</f>
        <v>16.109000000000002</v>
      </c>
      <c r="L16" s="1">
        <f>AVERAGEIF(timing!$M:$M,$A16,timing!L:L)/1024</f>
        <v>6.8037109375</v>
      </c>
      <c r="M16" s="2">
        <f t="shared" si="0"/>
        <v>17.514074074074074</v>
      </c>
      <c r="N16" s="2">
        <f t="shared" si="1"/>
        <v>71.595555555555563</v>
      </c>
      <c r="O16" s="2">
        <f t="shared" si="2"/>
        <v>30.964444444444446</v>
      </c>
      <c r="P16" s="2">
        <f t="shared" si="3"/>
        <v>15.077037037037037</v>
      </c>
    </row>
    <row r="17" spans="1:16" x14ac:dyDescent="0.3">
      <c r="A17" t="s">
        <v>28</v>
      </c>
      <c r="B17">
        <v>3</v>
      </c>
      <c r="C17">
        <f>AVERAGEIF(timing2!$M:$M,$A17,timing2!C:C)</f>
        <v>85</v>
      </c>
      <c r="D17">
        <f>AVERAGEIF(timing!$M:$M,$A17,timing!D:D)</f>
        <v>937</v>
      </c>
      <c r="E17">
        <f>AVERAGEIF(timing!$M:$M,$A17,timing!E:E)</f>
        <v>2</v>
      </c>
      <c r="F17">
        <f>AVERAGEIF(timing!$M:$M,$A17,timing!F:F)</f>
        <v>50</v>
      </c>
      <c r="G17" s="3">
        <f>AVERAGEIF(timing!$M:$M,$A17,timing!G:G)/1000</f>
        <v>0.17066666666666666</v>
      </c>
      <c r="H17" s="3">
        <f>AVERAGEIF(timing!$M:$M,$A17,timing!H:H)/1000</f>
        <v>6.8570000000000002</v>
      </c>
      <c r="I17" s="3">
        <f>AVERAGEIF(timing!$M:$M,$A17,timing!I:I)/1000</f>
        <v>7.0276666666666667</v>
      </c>
      <c r="J17" s="3">
        <f>AVERAGEIF(timing!$M:$M,$A17,timing!J:J)/1000</f>
        <v>4.1053333333333333</v>
      </c>
      <c r="K17" s="3">
        <f>AVERAGEIF(timing!$M:$M,$A17,timing!K:K)/1000</f>
        <v>52.979666666666667</v>
      </c>
      <c r="L17" s="1">
        <f>AVERAGEIF(timing!$M:$M,$A17,timing!L:L)/1024</f>
        <v>8.69921875</v>
      </c>
      <c r="M17" s="2">
        <f t="shared" si="0"/>
        <v>7.3180362860192103</v>
      </c>
      <c r="N17" s="2">
        <f t="shared" si="1"/>
        <v>56.541800071149055</v>
      </c>
      <c r="O17" s="2">
        <f t="shared" si="2"/>
        <v>9.506937033084311</v>
      </c>
      <c r="P17" s="2">
        <f t="shared" si="3"/>
        <v>4.3813589469939522</v>
      </c>
    </row>
    <row r="18" spans="1:16" x14ac:dyDescent="0.3">
      <c r="A18" t="s">
        <v>29</v>
      </c>
      <c r="B18">
        <v>3</v>
      </c>
      <c r="C18">
        <f>AVERAGEIF(timing2!$M:$M,$A18,timing2!C:C)</f>
        <v>85</v>
      </c>
      <c r="D18">
        <f>AVERAGEIF(timing!$M:$M,$A18,timing!D:D)</f>
        <v>1646</v>
      </c>
      <c r="E18">
        <f>AVERAGEIF(timing!$M:$M,$A18,timing!E:E)</f>
        <v>2</v>
      </c>
      <c r="F18">
        <f>AVERAGEIF(timing!$M:$M,$A18,timing!F:F)</f>
        <v>75</v>
      </c>
      <c r="G18" s="3">
        <f>AVERAGEIF(timing!$M:$M,$A18,timing!G:G)/1000</f>
        <v>0.16933333333333334</v>
      </c>
      <c r="H18" s="3">
        <f>AVERAGEIF(timing!$M:$M,$A18,timing!H:H)/1000</f>
        <v>8.9346666666666668</v>
      </c>
      <c r="I18" s="3">
        <f>AVERAGEIF(timing!$M:$M,$A18,timing!I:I)/1000</f>
        <v>9.1039999999999992</v>
      </c>
      <c r="J18" s="3">
        <f>AVERAGEIF(timing!$M:$M,$A18,timing!J:J)/1000</f>
        <v>4.5056666666666674</v>
      </c>
      <c r="K18" s="3">
        <f>AVERAGEIF(timing!$M:$M,$A18,timing!K:K)/1000</f>
        <v>91.87466666666667</v>
      </c>
      <c r="L18" s="1">
        <f>AVERAGEIF(timing!$M:$M,$A18,timing!L:L)/1024</f>
        <v>10.62109375</v>
      </c>
      <c r="M18" s="2">
        <f t="shared" si="0"/>
        <v>5.4281085459700291</v>
      </c>
      <c r="N18" s="2">
        <f t="shared" si="1"/>
        <v>55.81692993114622</v>
      </c>
      <c r="O18" s="2">
        <f t="shared" si="2"/>
        <v>6.6075334143377882</v>
      </c>
      <c r="P18" s="2">
        <f t="shared" si="3"/>
        <v>2.7373430538679631</v>
      </c>
    </row>
    <row r="19" spans="1:16" x14ac:dyDescent="0.3">
      <c r="A19" t="s">
        <v>30</v>
      </c>
      <c r="B19">
        <v>3</v>
      </c>
      <c r="C19">
        <f>AVERAGEIF(timing2!$M:$M,$A19,timing2!C:C)</f>
        <v>85</v>
      </c>
      <c r="D19">
        <f>AVERAGEIF(timing!$M:$M,$A19,timing!D:D)</f>
        <v>2191</v>
      </c>
      <c r="E19">
        <f>AVERAGEIF(timing!$M:$M,$A19,timing!E:E)</f>
        <v>2</v>
      </c>
      <c r="F19">
        <f>AVERAGEIF(timing!$M:$M,$A19,timing!F:F)</f>
        <v>100</v>
      </c>
      <c r="G19" s="3">
        <f>AVERAGEIF(timing!$M:$M,$A19,timing!G:G)/1000</f>
        <v>0.17033333333333334</v>
      </c>
      <c r="H19" s="3">
        <f>AVERAGEIF(timing!$M:$M,$A19,timing!H:H)/1000</f>
        <v>11.34</v>
      </c>
      <c r="I19" s="3">
        <f>AVERAGEIF(timing!$M:$M,$A19,timing!I:I)/1000</f>
        <v>11.510333333333334</v>
      </c>
      <c r="J19" s="3">
        <f>AVERAGEIF(timing!$M:$M,$A19,timing!J:J)/1000</f>
        <v>4.8326666666666673</v>
      </c>
      <c r="K19" s="3">
        <f>AVERAGEIF(timing!$M:$M,$A19,timing!K:K)/1000</f>
        <v>121.60666666666667</v>
      </c>
      <c r="L19" s="1">
        <f>AVERAGEIF(timing!$M:$M,$A19,timing!L:L)/1024</f>
        <v>12.09375</v>
      </c>
      <c r="M19" s="2">
        <f t="shared" si="0"/>
        <v>5.1757188498402558</v>
      </c>
      <c r="N19" s="2">
        <f t="shared" si="1"/>
        <v>55.502814544348091</v>
      </c>
      <c r="O19" s="2">
        <f t="shared" si="2"/>
        <v>5.6522136010953901</v>
      </c>
      <c r="P19" s="2">
        <f t="shared" si="3"/>
        <v>2.2056899437091131</v>
      </c>
    </row>
    <row r="20" spans="1:16" x14ac:dyDescent="0.3">
      <c r="A20" t="s">
        <v>31</v>
      </c>
      <c r="B20">
        <v>3</v>
      </c>
      <c r="C20">
        <f>AVERAGEIF(timing2!$M:$M,$A20,timing2!C:C)</f>
        <v>85</v>
      </c>
      <c r="D20">
        <f>AVERAGEIF(timing!$M:$M,$A20,timing!D:D)</f>
        <v>2889</v>
      </c>
      <c r="E20">
        <f>AVERAGEIF(timing!$M:$M,$A20,timing!E:E)</f>
        <v>2</v>
      </c>
      <c r="F20">
        <f>AVERAGEIF(timing!$M:$M,$A20,timing!F:F)</f>
        <v>150</v>
      </c>
      <c r="G20" s="3">
        <f>AVERAGEIF(timing!$M:$M,$A20,timing!G:G)/1000</f>
        <v>0.16933333333333334</v>
      </c>
      <c r="H20" s="3">
        <f>AVERAGEIF(timing!$M:$M,$A20,timing!H:H)/1000</f>
        <v>14.228333333333333</v>
      </c>
      <c r="I20" s="3">
        <f>AVERAGEIF(timing!$M:$M,$A20,timing!I:I)/1000</f>
        <v>14.397666666666666</v>
      </c>
      <c r="J20" s="3">
        <f>AVERAGEIF(timing!$M:$M,$A20,timing!J:J)/1000</f>
        <v>5.1676666666666673</v>
      </c>
      <c r="K20" s="3">
        <f>AVERAGEIF(timing!$M:$M,$A20,timing!K:K)/1000</f>
        <v>161.06433333333334</v>
      </c>
      <c r="L20" s="1">
        <f>AVERAGEIF(timing!$M:$M,$A20,timing!L:L)/1024</f>
        <v>14.0126953125</v>
      </c>
      <c r="M20" s="2">
        <f t="shared" si="0"/>
        <v>4.9250028845044422</v>
      </c>
      <c r="N20" s="2">
        <f t="shared" si="1"/>
        <v>55.750894196377061</v>
      </c>
      <c r="O20" s="2">
        <f t="shared" si="2"/>
        <v>4.9667705088265839</v>
      </c>
      <c r="P20" s="2">
        <f t="shared" si="3"/>
        <v>1.7887388946578979</v>
      </c>
    </row>
    <row r="21" spans="1:16" x14ac:dyDescent="0.3">
      <c r="A21" t="s">
        <v>32</v>
      </c>
      <c r="B21">
        <v>3</v>
      </c>
      <c r="C21">
        <f>AVERAGEIF(timing2!$M:$M,$A21,timing2!C:C)</f>
        <v>85</v>
      </c>
      <c r="D21">
        <f>AVERAGEIF(timing!$M:$M,$A21,timing!D:D)</f>
        <v>3326</v>
      </c>
      <c r="E21">
        <f>AVERAGEIF(timing!$M:$M,$A21,timing!E:E)</f>
        <v>2</v>
      </c>
      <c r="F21">
        <f>AVERAGEIF(timing!$M:$M,$A21,timing!F:F)</f>
        <v>200</v>
      </c>
      <c r="G21" s="3">
        <f>AVERAGEIF(timing!$M:$M,$A21,timing!G:G)/1000</f>
        <v>0.17033333333333334</v>
      </c>
      <c r="H21" s="3">
        <f>AVERAGEIF(timing!$M:$M,$A21,timing!H:H)/1000</f>
        <v>15.047000000000001</v>
      </c>
      <c r="I21" s="3">
        <f>AVERAGEIF(timing!$M:$M,$A21,timing!I:I)/1000</f>
        <v>15.217333333333334</v>
      </c>
      <c r="J21" s="3">
        <f>AVERAGEIF(timing!$M:$M,$A21,timing!J:J)/1000</f>
        <v>5.3739999999999997</v>
      </c>
      <c r="K21" s="3">
        <f>AVERAGEIF(timing!$M:$M,$A21,timing!K:K)/1000</f>
        <v>184.80133333333333</v>
      </c>
      <c r="L21" s="1">
        <f>AVERAGEIF(timing!$M:$M,$A21,timing!L:L)/1024</f>
        <v>15.19140625</v>
      </c>
      <c r="M21" s="2">
        <f t="shared" si="0"/>
        <v>4.5240529164161156</v>
      </c>
      <c r="N21" s="2">
        <f t="shared" si="1"/>
        <v>55.562637803166972</v>
      </c>
      <c r="O21" s="2">
        <f t="shared" si="2"/>
        <v>4.6770895971136497</v>
      </c>
      <c r="P21" s="2">
        <f t="shared" si="3"/>
        <v>1.6157546602525557</v>
      </c>
    </row>
    <row r="22" spans="1:16" x14ac:dyDescent="0.3">
      <c r="A22" t="s">
        <v>33</v>
      </c>
      <c r="B22">
        <v>3</v>
      </c>
      <c r="C22">
        <f>AVERAGEIF(timing2!$M:$M,$A22,timing2!C:C)</f>
        <v>85</v>
      </c>
      <c r="D22">
        <f>AVERAGEIF(timing!$M:$M,$A22,timing!D:D)</f>
        <v>4559</v>
      </c>
      <c r="E22">
        <f>AVERAGEIF(timing!$M:$M,$A22,timing!E:E)</f>
        <v>2</v>
      </c>
      <c r="F22">
        <f>AVERAGEIF(timing!$M:$M,$A22,timing!F:F)</f>
        <v>500</v>
      </c>
      <c r="G22" s="3">
        <f>AVERAGEIF(timing!$M:$M,$A22,timing!G:G)/1000</f>
        <v>0.17066666666666666</v>
      </c>
      <c r="H22" s="3">
        <f>AVERAGEIF(timing!$M:$M,$A22,timing!H:H)/1000</f>
        <v>20.24366666666667</v>
      </c>
      <c r="I22" s="3">
        <f>AVERAGEIF(timing!$M:$M,$A22,timing!I:I)/1000</f>
        <v>20.414333333333332</v>
      </c>
      <c r="J22" s="3">
        <f>AVERAGEIF(timing!$M:$M,$A22,timing!J:J)/1000</f>
        <v>5.9156666666666666</v>
      </c>
      <c r="K22" s="3">
        <f>AVERAGEIF(timing!$M:$M,$A22,timing!K:K)/1000</f>
        <v>250.11699999999999</v>
      </c>
      <c r="L22" s="1">
        <f>AVERAGEIF(timing!$M:$M,$A22,timing!L:L)/1024</f>
        <v>18.4755859375</v>
      </c>
      <c r="M22" s="2">
        <f t="shared" si="0"/>
        <v>4.4403743511003881</v>
      </c>
      <c r="N22" s="2">
        <f t="shared" si="1"/>
        <v>54.862250493529281</v>
      </c>
      <c r="O22" s="2">
        <f t="shared" si="2"/>
        <v>4.1498135556042994</v>
      </c>
      <c r="P22" s="2">
        <f t="shared" si="3"/>
        <v>1.2975798786283541</v>
      </c>
    </row>
    <row r="23" spans="1:16" x14ac:dyDescent="0.3">
      <c r="A23" t="s">
        <v>34</v>
      </c>
      <c r="B23">
        <v>3</v>
      </c>
      <c r="C23">
        <f>AVERAGEIF(timing2!$M:$M,$A23,timing2!C:C)</f>
        <v>85</v>
      </c>
      <c r="D23">
        <f>AVERAGEIF(timing!$M:$M,$A23,timing!D:D)</f>
        <v>534</v>
      </c>
      <c r="E23">
        <f>AVERAGEIF(timing!$M:$M,$A23,timing!E:E)</f>
        <v>3</v>
      </c>
      <c r="F23">
        <f>AVERAGEIF(timing!$M:$M,$A23,timing!F:F)</f>
        <v>25</v>
      </c>
      <c r="G23" s="3">
        <f>AVERAGEIF(timing!$M:$M,$A23,timing!G:G)/1000</f>
        <v>0.17133333333333334</v>
      </c>
      <c r="H23" s="3">
        <f>AVERAGEIF(timing!$M:$M,$A23,timing!H:H)/1000</f>
        <v>6.6703333333333328</v>
      </c>
      <c r="I23" s="3">
        <f>AVERAGEIF(timing!$M:$M,$A23,timing!I:I)/1000</f>
        <v>6.8416666666666668</v>
      </c>
      <c r="J23" s="3">
        <f>AVERAGEIF(timing!$M:$M,$A23,timing!J:J)/1000</f>
        <v>4.5683333333333334</v>
      </c>
      <c r="K23" s="3">
        <f>AVERAGEIF(timing!$M:$M,$A23,timing!K:K)/1000</f>
        <v>36.985333333333337</v>
      </c>
      <c r="L23" s="1">
        <f>AVERAGEIF(timing!$M:$M,$A23,timing!L:L)/1024</f>
        <v>17.5048828125</v>
      </c>
      <c r="M23" s="2">
        <f t="shared" si="0"/>
        <v>12.491260923845191</v>
      </c>
      <c r="N23" s="2">
        <f t="shared" si="1"/>
        <v>69.260923845193517</v>
      </c>
      <c r="O23" s="2">
        <f t="shared" si="2"/>
        <v>33.567415730337082</v>
      </c>
      <c r="P23" s="2">
        <f t="shared" si="3"/>
        <v>8.5549313358302133</v>
      </c>
    </row>
    <row r="24" spans="1:16" x14ac:dyDescent="0.3">
      <c r="A24" t="s">
        <v>35</v>
      </c>
      <c r="B24">
        <v>3</v>
      </c>
      <c r="C24">
        <f>AVERAGEIF(timing2!$M:$M,$A24,timing2!C:C)</f>
        <v>85</v>
      </c>
      <c r="D24">
        <f>AVERAGEIF(timing!$M:$M,$A24,timing!D:D)</f>
        <v>7263</v>
      </c>
      <c r="E24">
        <f>AVERAGEIF(timing!$M:$M,$A24,timing!E:E)</f>
        <v>3</v>
      </c>
      <c r="F24">
        <f>AVERAGEIF(timing!$M:$M,$A24,timing!F:F)</f>
        <v>50</v>
      </c>
      <c r="G24" s="3">
        <f>AVERAGEIF(timing!$M:$M,$A24,timing!G:G)/1000</f>
        <v>0.17100000000000001</v>
      </c>
      <c r="H24" s="3">
        <f>AVERAGEIF(timing!$M:$M,$A24,timing!H:H)/1000</f>
        <v>33.478666666666662</v>
      </c>
      <c r="I24" s="3">
        <f>AVERAGEIF(timing!$M:$M,$A24,timing!I:I)/1000</f>
        <v>33.649666666666661</v>
      </c>
      <c r="J24" s="3">
        <f>AVERAGEIF(timing!$M:$M,$A24,timing!J:J)/1000</f>
        <v>11.103666666666665</v>
      </c>
      <c r="K24" s="3">
        <f>AVERAGEIF(timing!$M:$M,$A24,timing!K:K)/1000</f>
        <v>422.15</v>
      </c>
      <c r="L24" s="1">
        <f>AVERAGEIF(timing!$M:$M,$A24,timing!L:L)/1024</f>
        <v>87.4248046875</v>
      </c>
      <c r="M24" s="2">
        <f t="shared" si="0"/>
        <v>4.6094818486392208</v>
      </c>
      <c r="N24" s="2">
        <f t="shared" si="1"/>
        <v>58.123365000688416</v>
      </c>
      <c r="O24" s="2">
        <f t="shared" si="2"/>
        <v>12.325898389095416</v>
      </c>
      <c r="P24" s="2">
        <f t="shared" si="3"/>
        <v>1.5287989352425533</v>
      </c>
    </row>
    <row r="25" spans="1:16" x14ac:dyDescent="0.3">
      <c r="A25" t="s">
        <v>36</v>
      </c>
      <c r="B25">
        <v>3</v>
      </c>
      <c r="C25">
        <f>AVERAGEIF(timing2!$M:$M,$A25,timing2!C:C)</f>
        <v>85</v>
      </c>
      <c r="D25">
        <f>AVERAGEIF(timing!$M:$M,$A25,timing!D:D)</f>
        <v>21451</v>
      </c>
      <c r="E25">
        <f>AVERAGEIF(timing!$M:$M,$A25,timing!E:E)</f>
        <v>3</v>
      </c>
      <c r="F25">
        <f>AVERAGEIF(timing!$M:$M,$A25,timing!F:F)</f>
        <v>75</v>
      </c>
      <c r="G25" s="3">
        <f>AVERAGEIF(timing!$M:$M,$A25,timing!G:G)/1000</f>
        <v>0.17066666666666666</v>
      </c>
      <c r="H25" s="3">
        <f>AVERAGEIF(timing!$M:$M,$A25,timing!H:H)/1000</f>
        <v>92.525666666666666</v>
      </c>
      <c r="I25" s="3">
        <f>AVERAGEIF(timing!$M:$M,$A25,timing!I:I)/1000</f>
        <v>92.696333333333328</v>
      </c>
      <c r="J25" s="3">
        <f>AVERAGEIF(timing!$M:$M,$A25,timing!J:J)/1000</f>
        <v>21.275333333333332</v>
      </c>
      <c r="K25" s="3">
        <f>AVERAGEIF(timing!$M:$M,$A25,timing!K:K)/1000</f>
        <v>1297.085</v>
      </c>
      <c r="L25" s="1">
        <f>AVERAGEIF(timing!$M:$M,$A25,timing!L:L)/1024</f>
        <v>177.6083984375</v>
      </c>
      <c r="M25" s="2">
        <f t="shared" si="0"/>
        <v>4.3133498049818968</v>
      </c>
      <c r="N25" s="2">
        <f t="shared" si="1"/>
        <v>60.46734417975852</v>
      </c>
      <c r="O25" s="2">
        <f t="shared" si="2"/>
        <v>8.4784392336021632</v>
      </c>
      <c r="P25" s="2">
        <f t="shared" si="3"/>
        <v>0.99181079359159641</v>
      </c>
    </row>
    <row r="26" spans="1:16" x14ac:dyDescent="0.3">
      <c r="A26" t="s">
        <v>37</v>
      </c>
      <c r="B26">
        <v>3</v>
      </c>
      <c r="C26">
        <f>AVERAGEIF(timing2!$M:$M,$A26,timing2!C:C)</f>
        <v>85</v>
      </c>
      <c r="D26">
        <f>AVERAGEIF(timing!$M:$M,$A26,timing!D:D)</f>
        <v>37707</v>
      </c>
      <c r="E26">
        <f>AVERAGEIF(timing!$M:$M,$A26,timing!E:E)</f>
        <v>3</v>
      </c>
      <c r="F26">
        <f>AVERAGEIF(timing!$M:$M,$A26,timing!F:F)</f>
        <v>100</v>
      </c>
      <c r="G26" s="3">
        <f>AVERAGEIF(timing!$M:$M,$A26,timing!G:G)/1000</f>
        <v>0.17166666666666666</v>
      </c>
      <c r="H26" s="3">
        <f>AVERAGEIF(timing!$M:$M,$A26,timing!H:H)/1000</f>
        <v>162.04833333333335</v>
      </c>
      <c r="I26" s="3">
        <f>AVERAGEIF(timing!$M:$M,$A26,timing!I:I)/1000</f>
        <v>162.22</v>
      </c>
      <c r="J26" s="3">
        <f>AVERAGEIF(timing!$M:$M,$A26,timing!J:J)/1000</f>
        <v>32.490666666666669</v>
      </c>
      <c r="K26" s="3">
        <f>AVERAGEIF(timing!$M:$M,$A26,timing!K:K)/1000</f>
        <v>2374.2333333333336</v>
      </c>
      <c r="L26" s="1">
        <f>AVERAGEIF(timing!$M:$M,$A26,timing!L:L)/1024</f>
        <v>276.8193359375</v>
      </c>
      <c r="M26" s="2">
        <f t="shared" si="0"/>
        <v>4.2975663227871044</v>
      </c>
      <c r="N26" s="2">
        <f t="shared" si="1"/>
        <v>62.965320320718526</v>
      </c>
      <c r="O26" s="2">
        <f t="shared" si="2"/>
        <v>7.5175166414724055</v>
      </c>
      <c r="P26" s="2">
        <f t="shared" si="3"/>
        <v>0.86166140681217462</v>
      </c>
    </row>
    <row r="27" spans="1:16" x14ac:dyDescent="0.3">
      <c r="A27" t="s">
        <v>38</v>
      </c>
      <c r="B27">
        <v>3</v>
      </c>
      <c r="C27">
        <f>AVERAGEIF(timing2!$M:$M,$A27,timing2!C:C)</f>
        <v>85</v>
      </c>
      <c r="D27">
        <f>AVERAGEIF(timing!$M:$M,$A27,timing!D:D)</f>
        <v>63077</v>
      </c>
      <c r="E27">
        <f>AVERAGEIF(timing!$M:$M,$A27,timing!E:E)</f>
        <v>3</v>
      </c>
      <c r="F27">
        <f>AVERAGEIF(timing!$M:$M,$A27,timing!F:F)</f>
        <v>150</v>
      </c>
      <c r="G27" s="3">
        <f>AVERAGEIF(timing!$M:$M,$A27,timing!G:G)/1000</f>
        <v>0.17066666666666666</v>
      </c>
      <c r="H27" s="3">
        <f>AVERAGEIF(timing!$M:$M,$A27,timing!H:H)/1000</f>
        <v>286.37099999999998</v>
      </c>
      <c r="I27" s="3">
        <f>AVERAGEIF(timing!$M:$M,$A27,timing!I:I)/1000</f>
        <v>286.54166666666669</v>
      </c>
      <c r="J27" s="3">
        <f>AVERAGEIF(timing!$M:$M,$A27,timing!J:J)/1000</f>
        <v>49.564333333333337</v>
      </c>
      <c r="K27" s="3">
        <f>AVERAGEIF(timing!$M:$M,$A27,timing!K:K)/1000</f>
        <v>4286.5006666666668</v>
      </c>
      <c r="L27" s="1">
        <f>AVERAGEIF(timing!$M:$M,$A27,timing!L:L)/1024</f>
        <v>403.95540364583331</v>
      </c>
      <c r="M27" s="2">
        <f t="shared" si="0"/>
        <v>4.5400225121676678</v>
      </c>
      <c r="N27" s="2">
        <f t="shared" si="1"/>
        <v>67.956635012233733</v>
      </c>
      <c r="O27" s="2">
        <f t="shared" si="2"/>
        <v>6.5578631408173074</v>
      </c>
      <c r="P27" s="2">
        <f t="shared" si="3"/>
        <v>0.78577505799789682</v>
      </c>
    </row>
    <row r="28" spans="1:16" x14ac:dyDescent="0.3">
      <c r="A28" t="s">
        <v>39</v>
      </c>
      <c r="B28">
        <v>3</v>
      </c>
      <c r="C28">
        <f>AVERAGEIF(timing2!$M:$M,$A28,timing2!C:C)</f>
        <v>85</v>
      </c>
      <c r="D28">
        <f>AVERAGEIF(timing!$M:$M,$A28,timing!D:D)</f>
        <v>86116</v>
      </c>
      <c r="E28">
        <f>AVERAGEIF(timing!$M:$M,$A28,timing!E:E)</f>
        <v>3</v>
      </c>
      <c r="F28">
        <f>AVERAGEIF(timing!$M:$M,$A28,timing!F:F)</f>
        <v>200</v>
      </c>
      <c r="G28" s="3">
        <f>AVERAGEIF(timing!$M:$M,$A28,timing!G:G)/1000</f>
        <v>0.17</v>
      </c>
      <c r="H28" s="3">
        <f>AVERAGEIF(timing!$M:$M,$A28,timing!H:H)/1000</f>
        <v>394.7353333333333</v>
      </c>
      <c r="I28" s="3">
        <f>AVERAGEIF(timing!$M:$M,$A28,timing!I:I)/1000</f>
        <v>394.90533333333332</v>
      </c>
      <c r="J28" s="3">
        <f>AVERAGEIF(timing!$M:$M,$A28,timing!J:J)/1000</f>
        <v>64.059333333333342</v>
      </c>
      <c r="K28" s="3">
        <f>AVERAGEIF(timing!$M:$M,$A28,timing!K:K)/1000</f>
        <v>6002.6586666666672</v>
      </c>
      <c r="L28" s="1">
        <f>AVERAGEIF(timing!$M:$M,$A28,timing!L:L)/1024</f>
        <v>507.86328125</v>
      </c>
      <c r="M28" s="2">
        <f t="shared" si="0"/>
        <v>4.583762986359484</v>
      </c>
      <c r="N28" s="2">
        <f t="shared" si="1"/>
        <v>69.704336786040543</v>
      </c>
      <c r="O28" s="2">
        <f t="shared" si="2"/>
        <v>6.0389706906962699</v>
      </c>
      <c r="P28" s="2">
        <f t="shared" si="3"/>
        <v>0.74387260594237237</v>
      </c>
    </row>
    <row r="29" spans="1:16" x14ac:dyDescent="0.3">
      <c r="A29" t="s">
        <v>40</v>
      </c>
      <c r="B29">
        <v>3</v>
      </c>
      <c r="C29">
        <f>AVERAGEIF(timing2!$M:$M,$A29,timing2!C:C)</f>
        <v>85</v>
      </c>
      <c r="D29">
        <f>AVERAGEIF(timing!$M:$M,$A29,timing!D:D)</f>
        <v>130555</v>
      </c>
      <c r="E29">
        <f>AVERAGEIF(timing!$M:$M,$A29,timing!E:E)</f>
        <v>3</v>
      </c>
      <c r="F29">
        <f>AVERAGEIF(timing!$M:$M,$A29,timing!F:F)</f>
        <v>500</v>
      </c>
      <c r="G29" s="3">
        <f>AVERAGEIF(timing!$M:$M,$A29,timing!G:G)/1000</f>
        <v>0.17033333333333334</v>
      </c>
      <c r="H29" s="3">
        <f>AVERAGEIF(timing!$M:$M,$A29,timing!H:H)/1000</f>
        <v>610.64066666666668</v>
      </c>
      <c r="I29" s="3">
        <f>AVERAGEIF(timing!$M:$M,$A29,timing!I:I)/1000</f>
        <v>610.81100000000004</v>
      </c>
      <c r="J29" s="3">
        <f>AVERAGEIF(timing!$M:$M,$A29,timing!J:J)/1000</f>
        <v>95.024666666666675</v>
      </c>
      <c r="K29" s="3">
        <f>AVERAGEIF(timing!$M:$M,$A29,timing!K:K)/1000</f>
        <v>9505.9140000000007</v>
      </c>
      <c r="L29" s="1">
        <f>AVERAGEIF(timing!$M:$M,$A29,timing!L:L)/1024</f>
        <v>746.697265625</v>
      </c>
      <c r="M29" s="2">
        <f t="shared" si="0"/>
        <v>4.6772675628406928</v>
      </c>
      <c r="N29" s="2">
        <f t="shared" si="1"/>
        <v>72.811566006663853</v>
      </c>
      <c r="O29" s="2">
        <f t="shared" si="2"/>
        <v>5.8566734326529053</v>
      </c>
      <c r="P29" s="2">
        <f t="shared" si="3"/>
        <v>0.72785160787918246</v>
      </c>
    </row>
    <row r="30" spans="1:16" x14ac:dyDescent="0.3">
      <c r="A30" t="s">
        <v>41</v>
      </c>
      <c r="B30">
        <v>3</v>
      </c>
      <c r="C30">
        <f>AVERAGEIF(timing2!$M:$M,$A30,timing2!C:C)</f>
        <v>123</v>
      </c>
      <c r="D30">
        <f>AVERAGEIF(timing!$M:$M,$A30,timing!D:D)</f>
        <v>239</v>
      </c>
      <c r="E30">
        <f>AVERAGEIF(timing!$M:$M,$A30,timing!E:E)</f>
        <v>2</v>
      </c>
      <c r="F30">
        <f>AVERAGEIF(timing!$M:$M,$A30,timing!F:F)</f>
        <v>25</v>
      </c>
      <c r="G30" s="3">
        <f>AVERAGEIF(timing!$M:$M,$A30,timing!G:G)/1000</f>
        <v>0.17033333333333334</v>
      </c>
      <c r="H30" s="3">
        <f>AVERAGEIF(timing!$M:$M,$A30,timing!H:H)/1000</f>
        <v>4.1846666666666668</v>
      </c>
      <c r="I30" s="3">
        <f>AVERAGEIF(timing!$M:$M,$A30,timing!I:I)/1000</f>
        <v>4.3550000000000004</v>
      </c>
      <c r="J30" s="3">
        <f>AVERAGEIF(timing!$M:$M,$A30,timing!J:J)/1000</f>
        <v>3.7923333333333336</v>
      </c>
      <c r="K30" s="3">
        <f>AVERAGEIF(timing!$M:$M,$A30,timing!K:K)/1000</f>
        <v>19.162666666666667</v>
      </c>
      <c r="L30" s="1">
        <f>AVERAGEIF(timing!$M:$M,$A30,timing!L:L)/1024</f>
        <v>10.3115234375</v>
      </c>
      <c r="M30" s="2">
        <f t="shared" si="0"/>
        <v>17.509065550906552</v>
      </c>
      <c r="N30" s="2">
        <f t="shared" si="1"/>
        <v>80.178521617852155</v>
      </c>
      <c r="O30" s="2">
        <f t="shared" si="2"/>
        <v>44.179916317991633</v>
      </c>
      <c r="P30" s="2">
        <f t="shared" si="3"/>
        <v>15.867503486750349</v>
      </c>
    </row>
    <row r="31" spans="1:16" x14ac:dyDescent="0.3">
      <c r="A31" t="s">
        <v>42</v>
      </c>
      <c r="B31">
        <v>3</v>
      </c>
      <c r="C31">
        <f>AVERAGEIF(timing2!$M:$M,$A31,timing2!C:C)</f>
        <v>123</v>
      </c>
      <c r="D31">
        <f>AVERAGEIF(timing!$M:$M,$A31,timing!D:D)</f>
        <v>818</v>
      </c>
      <c r="E31">
        <f>AVERAGEIF(timing!$M:$M,$A31,timing!E:E)</f>
        <v>2</v>
      </c>
      <c r="F31">
        <f>AVERAGEIF(timing!$M:$M,$A31,timing!F:F)</f>
        <v>50</v>
      </c>
      <c r="G31" s="3">
        <f>AVERAGEIF(timing!$M:$M,$A31,timing!G:G)/1000</f>
        <v>0.17033333333333334</v>
      </c>
      <c r="H31" s="3">
        <f>AVERAGEIF(timing!$M:$M,$A31,timing!H:H)/1000</f>
        <v>6.644333333333333</v>
      </c>
      <c r="I31" s="3">
        <f>AVERAGEIF(timing!$M:$M,$A31,timing!I:I)/1000</f>
        <v>6.8146666666666667</v>
      </c>
      <c r="J31" s="3">
        <f>AVERAGEIF(timing!$M:$M,$A31,timing!J:J)/1000</f>
        <v>4.3433333333333328</v>
      </c>
      <c r="K31" s="3">
        <f>AVERAGEIF(timing!$M:$M,$A31,timing!K:K)/1000</f>
        <v>46.149666666666661</v>
      </c>
      <c r="L31" s="1">
        <f>AVERAGEIF(timing!$M:$M,$A31,timing!L:L)/1024</f>
        <v>11.8076171875</v>
      </c>
      <c r="M31" s="2">
        <f t="shared" si="0"/>
        <v>8.122656886715566</v>
      </c>
      <c r="N31" s="2">
        <f t="shared" si="1"/>
        <v>56.41768541157294</v>
      </c>
      <c r="O31" s="2">
        <f t="shared" si="2"/>
        <v>14.78117359413203</v>
      </c>
      <c r="P31" s="2">
        <f t="shared" si="3"/>
        <v>5.3096984515077414</v>
      </c>
    </row>
    <row r="32" spans="1:16" x14ac:dyDescent="0.3">
      <c r="A32" t="s">
        <v>43</v>
      </c>
      <c r="B32">
        <v>3</v>
      </c>
      <c r="C32">
        <f>AVERAGEIF(timing2!$M:$M,$A32,timing2!C:C)</f>
        <v>123</v>
      </c>
      <c r="D32">
        <f>AVERAGEIF(timing!$M:$M,$A32,timing!D:D)</f>
        <v>2410</v>
      </c>
      <c r="E32">
        <f>AVERAGEIF(timing!$M:$M,$A32,timing!E:E)</f>
        <v>2</v>
      </c>
      <c r="F32">
        <f>AVERAGEIF(timing!$M:$M,$A32,timing!F:F)</f>
        <v>75</v>
      </c>
      <c r="G32" s="3">
        <f>AVERAGEIF(timing!$M:$M,$A32,timing!G:G)/1000</f>
        <v>0.16933333333333334</v>
      </c>
      <c r="H32" s="3">
        <f>AVERAGEIF(timing!$M:$M,$A32,timing!H:H)/1000</f>
        <v>11.513</v>
      </c>
      <c r="I32" s="3">
        <f>AVERAGEIF(timing!$M:$M,$A32,timing!I:I)/1000</f>
        <v>11.682333333333334</v>
      </c>
      <c r="J32" s="3">
        <f>AVERAGEIF(timing!$M:$M,$A32,timing!J:J)/1000</f>
        <v>5.1583333333333332</v>
      </c>
      <c r="K32" s="3">
        <f>AVERAGEIF(timing!$M:$M,$A32,timing!K:K)/1000</f>
        <v>126.54266666666668</v>
      </c>
      <c r="L32" s="1">
        <f>AVERAGEIF(timing!$M:$M,$A32,timing!L:L)/1024</f>
        <v>15.94921875</v>
      </c>
      <c r="M32" s="2">
        <f t="shared" si="0"/>
        <v>4.7771784232365144</v>
      </c>
      <c r="N32" s="2">
        <f t="shared" si="1"/>
        <v>52.50733056708161</v>
      </c>
      <c r="O32" s="2">
        <f t="shared" si="2"/>
        <v>6.7767634854771783</v>
      </c>
      <c r="P32" s="2">
        <f t="shared" si="3"/>
        <v>2.140387275242047</v>
      </c>
    </row>
    <row r="33" spans="1:16" x14ac:dyDescent="0.3">
      <c r="A33" t="s">
        <v>44</v>
      </c>
      <c r="B33">
        <v>3</v>
      </c>
      <c r="C33">
        <f>AVERAGEIF(timing2!$M:$M,$A33,timing2!C:C)</f>
        <v>123</v>
      </c>
      <c r="D33">
        <f>AVERAGEIF(timing!$M:$M,$A33,timing!D:D)</f>
        <v>4211</v>
      </c>
      <c r="E33">
        <f>AVERAGEIF(timing!$M:$M,$A33,timing!E:E)</f>
        <v>2</v>
      </c>
      <c r="F33">
        <f>AVERAGEIF(timing!$M:$M,$A33,timing!F:F)</f>
        <v>100</v>
      </c>
      <c r="G33" s="3">
        <f>AVERAGEIF(timing!$M:$M,$A33,timing!G:G)/1000</f>
        <v>0.16966666666666666</v>
      </c>
      <c r="H33" s="3">
        <f>AVERAGEIF(timing!$M:$M,$A33,timing!H:H)/1000</f>
        <v>17.611999999999998</v>
      </c>
      <c r="I33" s="3">
        <f>AVERAGEIF(timing!$M:$M,$A33,timing!I:I)/1000</f>
        <v>17.781666666666666</v>
      </c>
      <c r="J33" s="3">
        <f>AVERAGEIF(timing!$M:$M,$A33,timing!J:J)/1000</f>
        <v>6.0119999999999996</v>
      </c>
      <c r="K33" s="3">
        <f>AVERAGEIF(timing!$M:$M,$A33,timing!K:K)/1000</f>
        <v>217.17133333333334</v>
      </c>
      <c r="L33" s="1">
        <f>AVERAGEIF(timing!$M:$M,$A33,timing!L:L)/1024</f>
        <v>20.624674479166668</v>
      </c>
      <c r="M33" s="2">
        <f t="shared" si="0"/>
        <v>4.1823794823082405</v>
      </c>
      <c r="N33" s="2">
        <f t="shared" si="1"/>
        <v>51.572389772817225</v>
      </c>
      <c r="O33" s="2">
        <f t="shared" si="2"/>
        <v>5.0153566057151906</v>
      </c>
      <c r="P33" s="2">
        <f t="shared" si="3"/>
        <v>1.4276893849441936</v>
      </c>
    </row>
    <row r="34" spans="1:16" x14ac:dyDescent="0.3">
      <c r="A34" t="s">
        <v>45</v>
      </c>
      <c r="B34">
        <v>3</v>
      </c>
      <c r="C34">
        <f>AVERAGEIF(timing2!$M:$M,$A34,timing2!C:C)</f>
        <v>123</v>
      </c>
      <c r="D34">
        <f>AVERAGEIF(timing!$M:$M,$A34,timing!D:D)</f>
        <v>6861</v>
      </c>
      <c r="E34">
        <f>AVERAGEIF(timing!$M:$M,$A34,timing!E:E)</f>
        <v>2</v>
      </c>
      <c r="F34">
        <f>AVERAGEIF(timing!$M:$M,$A34,timing!F:F)</f>
        <v>150</v>
      </c>
      <c r="G34" s="3">
        <f>AVERAGEIF(timing!$M:$M,$A34,timing!G:G)/1000</f>
        <v>0.17066666666666666</v>
      </c>
      <c r="H34" s="3">
        <f>AVERAGEIF(timing!$M:$M,$A34,timing!H:H)/1000</f>
        <v>26.350333333333332</v>
      </c>
      <c r="I34" s="3">
        <f>AVERAGEIF(timing!$M:$M,$A34,timing!I:I)/1000</f>
        <v>26.521000000000001</v>
      </c>
      <c r="J34" s="3">
        <f>AVERAGEIF(timing!$M:$M,$A34,timing!J:J)/1000</f>
        <v>7.181</v>
      </c>
      <c r="K34" s="3">
        <f>AVERAGEIF(timing!$M:$M,$A34,timing!K:K)/1000</f>
        <v>351.77566666666667</v>
      </c>
      <c r="L34" s="1">
        <f>AVERAGEIF(timing!$M:$M,$A34,timing!L:L)/1024</f>
        <v>27.5341796875</v>
      </c>
      <c r="M34" s="2">
        <f t="shared" si="0"/>
        <v>3.840596608851965</v>
      </c>
      <c r="N34" s="2">
        <f t="shared" si="1"/>
        <v>51.271777680610214</v>
      </c>
      <c r="O34" s="2">
        <f t="shared" si="2"/>
        <v>4.1094592624981781</v>
      </c>
      <c r="P34" s="2">
        <f t="shared" si="3"/>
        <v>1.0466404314239905</v>
      </c>
    </row>
    <row r="35" spans="1:16" x14ac:dyDescent="0.3">
      <c r="A35" t="s">
        <v>46</v>
      </c>
      <c r="B35">
        <v>3</v>
      </c>
      <c r="C35">
        <f>AVERAGEIF(timing2!$M:$M,$A35,timing2!C:C)</f>
        <v>123</v>
      </c>
      <c r="D35">
        <f>AVERAGEIF(timing!$M:$M,$A35,timing!D:D)</f>
        <v>8055</v>
      </c>
      <c r="E35">
        <f>AVERAGEIF(timing!$M:$M,$A35,timing!E:E)</f>
        <v>2</v>
      </c>
      <c r="F35">
        <f>AVERAGEIF(timing!$M:$M,$A35,timing!F:F)</f>
        <v>200</v>
      </c>
      <c r="G35" s="3">
        <f>AVERAGEIF(timing!$M:$M,$A35,timing!G:G)/1000</f>
        <v>0.17333333333333334</v>
      </c>
      <c r="H35" s="3">
        <f>AVERAGEIF(timing!$M:$M,$A35,timing!H:H)/1000</f>
        <v>30.664000000000001</v>
      </c>
      <c r="I35" s="3">
        <f>AVERAGEIF(timing!$M:$M,$A35,timing!I:I)/1000</f>
        <v>30.837333333333333</v>
      </c>
      <c r="J35" s="3">
        <f>AVERAGEIF(timing!$M:$M,$A35,timing!J:J)/1000</f>
        <v>7.7233333333333327</v>
      </c>
      <c r="K35" s="3">
        <f>AVERAGEIF(timing!$M:$M,$A35,timing!K:K)/1000</f>
        <v>415.13133333333332</v>
      </c>
      <c r="L35" s="1">
        <f>AVERAGEIF(timing!$M:$M,$A35,timing!L:L)/1024</f>
        <v>30.71484375</v>
      </c>
      <c r="M35" s="2">
        <f t="shared" si="0"/>
        <v>3.8068280571073867</v>
      </c>
      <c r="N35" s="2">
        <f t="shared" si="1"/>
        <v>51.537099110283464</v>
      </c>
      <c r="O35" s="2">
        <f t="shared" si="2"/>
        <v>3.9046554934823092</v>
      </c>
      <c r="P35" s="2">
        <f t="shared" si="3"/>
        <v>0.95882474653424365</v>
      </c>
    </row>
    <row r="36" spans="1:16" x14ac:dyDescent="0.3">
      <c r="A36" t="s">
        <v>47</v>
      </c>
      <c r="B36">
        <v>3</v>
      </c>
      <c r="C36">
        <f>AVERAGEIF(timing2!$M:$M,$A36,timing2!C:C)</f>
        <v>123</v>
      </c>
      <c r="D36">
        <f>AVERAGEIF(timing!$M:$M,$A36,timing!D:D)</f>
        <v>10188</v>
      </c>
      <c r="E36">
        <f>AVERAGEIF(timing!$M:$M,$A36,timing!E:E)</f>
        <v>2</v>
      </c>
      <c r="F36">
        <f>AVERAGEIF(timing!$M:$M,$A36,timing!F:F)</f>
        <v>500</v>
      </c>
      <c r="G36" s="3">
        <f>AVERAGEIF(timing!$M:$M,$A36,timing!G:G)/1000</f>
        <v>0.16966666666666666</v>
      </c>
      <c r="H36" s="3">
        <f>AVERAGEIF(timing!$M:$M,$A36,timing!H:H)/1000</f>
        <v>36.897333333333336</v>
      </c>
      <c r="I36" s="3">
        <f>AVERAGEIF(timing!$M:$M,$A36,timing!I:I)/1000</f>
        <v>37.067</v>
      </c>
      <c r="J36" s="3">
        <f>AVERAGEIF(timing!$M:$M,$A36,timing!J:J)/1000</f>
        <v>8.7479999999999993</v>
      </c>
      <c r="K36" s="3">
        <f>AVERAGEIF(timing!$M:$M,$A36,timing!K:K)/1000</f>
        <v>520.57033333333334</v>
      </c>
      <c r="L36" s="1">
        <f>AVERAGEIF(timing!$M:$M,$A36,timing!L:L)/1024</f>
        <v>36.2041015625</v>
      </c>
      <c r="M36" s="2">
        <f t="shared" si="0"/>
        <v>3.6216463813636959</v>
      </c>
      <c r="N36" s="2">
        <f t="shared" si="1"/>
        <v>51.09642062557257</v>
      </c>
      <c r="O36" s="2">
        <f t="shared" si="2"/>
        <v>3.6388888888888888</v>
      </c>
      <c r="P36" s="2">
        <f t="shared" si="3"/>
        <v>0.85865724381625441</v>
      </c>
    </row>
    <row r="37" spans="1:16" x14ac:dyDescent="0.3">
      <c r="A37" t="s">
        <v>48</v>
      </c>
      <c r="B37">
        <v>3</v>
      </c>
      <c r="C37">
        <f>AVERAGEIF(timing2!$M:$M,$A37,timing2!C:C)</f>
        <v>123</v>
      </c>
      <c r="D37">
        <f>AVERAGEIF(timing!$M:$M,$A37,timing!D:D)</f>
        <v>698</v>
      </c>
      <c r="E37">
        <f>AVERAGEIF(timing!$M:$M,$A37,timing!E:E)</f>
        <v>3</v>
      </c>
      <c r="F37">
        <f>AVERAGEIF(timing!$M:$M,$A37,timing!F:F)</f>
        <v>25</v>
      </c>
      <c r="G37" s="3">
        <f>AVERAGEIF(timing!$M:$M,$A37,timing!G:G)/1000</f>
        <v>0.16966666666666666</v>
      </c>
      <c r="H37" s="3">
        <f>AVERAGEIF(timing!$M:$M,$A37,timing!H:H)/1000</f>
        <v>6.746666666666667</v>
      </c>
      <c r="I37" s="3">
        <f>AVERAGEIF(timing!$M:$M,$A37,timing!I:I)/1000</f>
        <v>6.9163333333333332</v>
      </c>
      <c r="J37" s="3">
        <f>AVERAGEIF(timing!$M:$M,$A37,timing!J:J)/1000</f>
        <v>4.7483333333333331</v>
      </c>
      <c r="K37" s="3">
        <f>AVERAGEIF(timing!$M:$M,$A37,timing!K:K)/1000</f>
        <v>43.308</v>
      </c>
      <c r="L37" s="1">
        <f>AVERAGEIF(timing!$M:$M,$A37,timing!L:L)/1024</f>
        <v>16.6298828125</v>
      </c>
      <c r="M37" s="2">
        <f t="shared" si="0"/>
        <v>9.6657115568290362</v>
      </c>
      <c r="N37" s="2">
        <f t="shared" si="1"/>
        <v>62.0458452722063</v>
      </c>
      <c r="O37" s="2">
        <f t="shared" si="2"/>
        <v>24.396848137535816</v>
      </c>
      <c r="P37" s="2">
        <f t="shared" si="3"/>
        <v>6.8027698185291303</v>
      </c>
    </row>
    <row r="38" spans="1:16" x14ac:dyDescent="0.3">
      <c r="A38" t="s">
        <v>49</v>
      </c>
      <c r="B38">
        <v>3</v>
      </c>
      <c r="C38">
        <f>AVERAGEIF(timing2!$M:$M,$A38,timing2!C:C)</f>
        <v>123</v>
      </c>
      <c r="D38">
        <f>AVERAGEIF(timing!$M:$M,$A38,timing!D:D)</f>
        <v>8278</v>
      </c>
      <c r="E38">
        <f>AVERAGEIF(timing!$M:$M,$A38,timing!E:E)</f>
        <v>3</v>
      </c>
      <c r="F38">
        <f>AVERAGEIF(timing!$M:$M,$A38,timing!F:F)</f>
        <v>50</v>
      </c>
      <c r="G38" s="3">
        <f>AVERAGEIF(timing!$M:$M,$A38,timing!G:G)/1000</f>
        <v>0.16966666666666666</v>
      </c>
      <c r="H38" s="3">
        <f>AVERAGEIF(timing!$M:$M,$A38,timing!H:H)/1000</f>
        <v>34.507333333333335</v>
      </c>
      <c r="I38" s="3">
        <f>AVERAGEIF(timing!$M:$M,$A38,timing!I:I)/1000</f>
        <v>34.677</v>
      </c>
      <c r="J38" s="3">
        <f>AVERAGEIF(timing!$M:$M,$A38,timing!J:J)/1000</f>
        <v>10.824666666666666</v>
      </c>
      <c r="K38" s="3">
        <f>AVERAGEIF(timing!$M:$M,$A38,timing!K:K)/1000</f>
        <v>456.41233333333332</v>
      </c>
      <c r="L38" s="1">
        <f>AVERAGEIF(timing!$M:$M,$A38,timing!L:L)/1024</f>
        <v>71.140625</v>
      </c>
      <c r="M38" s="2">
        <f t="shared" si="0"/>
        <v>4.168559233309173</v>
      </c>
      <c r="N38" s="2">
        <f t="shared" si="1"/>
        <v>55.135580252879116</v>
      </c>
      <c r="O38" s="2">
        <f t="shared" si="2"/>
        <v>8.8001932834017875</v>
      </c>
      <c r="P38" s="2">
        <f t="shared" si="3"/>
        <v>1.3076427478456951</v>
      </c>
    </row>
    <row r="39" spans="1:16" x14ac:dyDescent="0.3">
      <c r="A39" t="s">
        <v>50</v>
      </c>
      <c r="B39">
        <v>3</v>
      </c>
      <c r="C39">
        <f>AVERAGEIF(timing2!$M:$M,$A39,timing2!C:C)</f>
        <v>123</v>
      </c>
      <c r="D39">
        <f>AVERAGEIF(timing!$M:$M,$A39,timing!D:D)</f>
        <v>38507</v>
      </c>
      <c r="E39">
        <f>AVERAGEIF(timing!$M:$M,$A39,timing!E:E)</f>
        <v>3</v>
      </c>
      <c r="F39">
        <f>AVERAGEIF(timing!$M:$M,$A39,timing!F:F)</f>
        <v>75</v>
      </c>
      <c r="G39" s="3">
        <f>AVERAGEIF(timing!$M:$M,$A39,timing!G:G)/1000</f>
        <v>0.17</v>
      </c>
      <c r="H39" s="3">
        <f>AVERAGEIF(timing!$M:$M,$A39,timing!H:H)/1000</f>
        <v>151.48733333333334</v>
      </c>
      <c r="I39" s="3">
        <f>AVERAGEIF(timing!$M:$M,$A39,timing!I:I)/1000</f>
        <v>151.65733333333336</v>
      </c>
      <c r="J39" s="3">
        <f>AVERAGEIF(timing!$M:$M,$A39,timing!J:J)/1000</f>
        <v>32.62833333333333</v>
      </c>
      <c r="K39" s="3">
        <f>AVERAGEIF(timing!$M:$M,$A39,timing!K:K)/1000</f>
        <v>2192.5666666666666</v>
      </c>
      <c r="L39" s="1">
        <f>AVERAGEIF(timing!$M:$M,$A39,timing!L:L)/1024</f>
        <v>276.27864583333331</v>
      </c>
      <c r="M39" s="2">
        <f t="shared" si="0"/>
        <v>3.9340206542533398</v>
      </c>
      <c r="N39" s="2">
        <f t="shared" si="1"/>
        <v>56.939430925978826</v>
      </c>
      <c r="O39" s="2">
        <f t="shared" si="2"/>
        <v>7.3469585616468001</v>
      </c>
      <c r="P39" s="2">
        <f t="shared" si="3"/>
        <v>0.84733511655889404</v>
      </c>
    </row>
    <row r="40" spans="1:16" x14ac:dyDescent="0.3">
      <c r="A40" t="s">
        <v>51</v>
      </c>
      <c r="B40">
        <v>3</v>
      </c>
      <c r="C40">
        <f>AVERAGEIF(timing2!$M:$M,$A40,timing2!C:C)</f>
        <v>123</v>
      </c>
      <c r="D40">
        <f>AVERAGEIF(timing!$M:$M,$A40,timing!D:D)</f>
        <v>87553</v>
      </c>
      <c r="E40">
        <f>AVERAGEIF(timing!$M:$M,$A40,timing!E:E)</f>
        <v>3</v>
      </c>
      <c r="F40">
        <f>AVERAGEIF(timing!$M:$M,$A40,timing!F:F)</f>
        <v>100</v>
      </c>
      <c r="G40" s="3">
        <f>AVERAGEIF(timing!$M:$M,$A40,timing!G:G)/1000</f>
        <v>0.17100000000000001</v>
      </c>
      <c r="H40" s="3">
        <f>AVERAGEIF(timing!$M:$M,$A40,timing!H:H)/1000</f>
        <v>333.55866666666668</v>
      </c>
      <c r="I40" s="3">
        <f>AVERAGEIF(timing!$M:$M,$A40,timing!I:I)/1000</f>
        <v>333.72966666666667</v>
      </c>
      <c r="J40" s="3">
        <f>AVERAGEIF(timing!$M:$M,$A40,timing!J:J)/1000</f>
        <v>63.66</v>
      </c>
      <c r="K40" s="3">
        <f>AVERAGEIF(timing!$M:$M,$A40,timing!K:K)/1000</f>
        <v>5120.7136666666665</v>
      </c>
      <c r="L40" s="1">
        <f>AVERAGEIF(timing!$M:$M,$A40,timing!L:L)/1024</f>
        <v>520.197265625</v>
      </c>
      <c r="M40" s="2">
        <f t="shared" si="0"/>
        <v>3.8097914025409372</v>
      </c>
      <c r="N40" s="2">
        <f t="shared" si="1"/>
        <v>58.48701548395448</v>
      </c>
      <c r="O40" s="2">
        <f t="shared" si="2"/>
        <v>6.0841090539444682</v>
      </c>
      <c r="P40" s="2">
        <f t="shared" si="3"/>
        <v>0.72710244080728237</v>
      </c>
    </row>
    <row r="41" spans="1:16" x14ac:dyDescent="0.3">
      <c r="A41" t="s">
        <v>52</v>
      </c>
      <c r="B41">
        <v>3</v>
      </c>
      <c r="C41">
        <f>AVERAGEIF(timing2!$M:$M,$A41,timing2!C:C)</f>
        <v>123</v>
      </c>
      <c r="D41">
        <f>AVERAGEIF(timing!$M:$M,$A41,timing!D:D)</f>
        <v>173774</v>
      </c>
      <c r="E41">
        <f>AVERAGEIF(timing!$M:$M,$A41,timing!E:E)</f>
        <v>3</v>
      </c>
      <c r="F41">
        <f>AVERAGEIF(timing!$M:$M,$A41,timing!F:F)</f>
        <v>150</v>
      </c>
      <c r="G41" s="3">
        <f>AVERAGEIF(timing!$M:$M,$A41,timing!G:G)/1000</f>
        <v>0.17</v>
      </c>
      <c r="H41" s="3">
        <f>AVERAGEIF(timing!$M:$M,$A41,timing!H:H)/1000</f>
        <v>708.91399999999999</v>
      </c>
      <c r="I41" s="3">
        <f>AVERAGEIF(timing!$M:$M,$A41,timing!I:I)/1000</f>
        <v>709.08399999999995</v>
      </c>
      <c r="J41" s="3">
        <f>AVERAGEIF(timing!$M:$M,$A41,timing!J:J)/1000</f>
        <v>122.99833333333333</v>
      </c>
      <c r="K41" s="3">
        <f>AVERAGEIF(timing!$M:$M,$A41,timing!K:K)/1000</f>
        <v>10988.517333333333</v>
      </c>
      <c r="L41" s="1">
        <f>AVERAGEIF(timing!$M:$M,$A41,timing!L:L)/1024</f>
        <v>955.1357421875</v>
      </c>
      <c r="M41" s="2">
        <f t="shared" si="0"/>
        <v>4.0795170739005835</v>
      </c>
      <c r="N41" s="2">
        <f t="shared" si="1"/>
        <v>63.234530673940483</v>
      </c>
      <c r="O41" s="2">
        <f t="shared" si="2"/>
        <v>5.6283391071161395</v>
      </c>
      <c r="P41" s="2">
        <f t="shared" si="3"/>
        <v>0.70780630780976062</v>
      </c>
    </row>
    <row r="42" spans="1:16" x14ac:dyDescent="0.3">
      <c r="A42" t="s">
        <v>53</v>
      </c>
      <c r="B42">
        <v>3</v>
      </c>
      <c r="C42">
        <f>AVERAGEIF(timing2!$M:$M,$A42,timing2!C:C)</f>
        <v>123</v>
      </c>
      <c r="D42">
        <f>AVERAGEIF(timing!$M:$M,$A42,timing!D:D)</f>
        <v>216066</v>
      </c>
      <c r="E42">
        <f>AVERAGEIF(timing!$M:$M,$A42,timing!E:E)</f>
        <v>3</v>
      </c>
      <c r="F42">
        <f>AVERAGEIF(timing!$M:$M,$A42,timing!F:F)</f>
        <v>200</v>
      </c>
      <c r="G42" s="3">
        <f>AVERAGEIF(timing!$M:$M,$A42,timing!G:G)/1000</f>
        <v>0.17066666666666666</v>
      </c>
      <c r="H42" s="3">
        <f>AVERAGEIF(timing!$M:$M,$A42,timing!H:H)/1000</f>
        <v>907.19899999999996</v>
      </c>
      <c r="I42" s="3">
        <f>AVERAGEIF(timing!$M:$M,$A42,timing!I:I)/1000</f>
        <v>907.3696666666666</v>
      </c>
      <c r="J42" s="3">
        <f>AVERAGEIF(timing!$M:$M,$A42,timing!J:J)/1000</f>
        <v>148.35766666666666</v>
      </c>
      <c r="K42" s="3">
        <f>AVERAGEIF(timing!$M:$M,$A42,timing!K:K)/1000</f>
        <v>14214.796666666665</v>
      </c>
      <c r="L42" s="1">
        <f>AVERAGEIF(timing!$M:$M,$A42,timing!L:L)/1024</f>
        <v>1159.404296875</v>
      </c>
      <c r="M42" s="2">
        <f t="shared" si="0"/>
        <v>4.1987124304610628</v>
      </c>
      <c r="N42" s="2">
        <f t="shared" si="1"/>
        <v>65.789141589452598</v>
      </c>
      <c r="O42" s="2">
        <f t="shared" si="2"/>
        <v>5.494756231892107</v>
      </c>
      <c r="P42" s="2">
        <f t="shared" si="3"/>
        <v>0.68663124539106868</v>
      </c>
    </row>
    <row r="43" spans="1:16" x14ac:dyDescent="0.3">
      <c r="A43" t="s">
        <v>54</v>
      </c>
      <c r="B43">
        <v>3</v>
      </c>
      <c r="C43">
        <f>AVERAGEIF(timing2!$M:$M,$A43,timing2!C:C)</f>
        <v>123</v>
      </c>
      <c r="D43">
        <f>AVERAGEIF(timing!$M:$M,$A43,timing!D:D)</f>
        <v>297474</v>
      </c>
      <c r="E43">
        <f>AVERAGEIF(timing!$M:$M,$A43,timing!E:E)</f>
        <v>3</v>
      </c>
      <c r="F43">
        <f>AVERAGEIF(timing!$M:$M,$A43,timing!F:F)</f>
        <v>500</v>
      </c>
      <c r="G43" s="3">
        <f>AVERAGEIF(timing!$M:$M,$A43,timing!G:G)/1000</f>
        <v>0.16900000000000001</v>
      </c>
      <c r="H43" s="3">
        <f>AVERAGEIF(timing!$M:$M,$A43,timing!H:H)/1000</f>
        <v>1310.5899999999999</v>
      </c>
      <c r="I43" s="3">
        <f>AVERAGEIF(timing!$M:$M,$A43,timing!I:I)/1000</f>
        <v>1310.759</v>
      </c>
      <c r="J43" s="3">
        <f>AVERAGEIF(timing!$M:$M,$A43,timing!J:J)/1000</f>
        <v>206.672</v>
      </c>
      <c r="K43" s="3">
        <f>AVERAGEIF(timing!$M:$M,$A43,timing!K:K)/1000</f>
        <v>20443.377333333334</v>
      </c>
      <c r="L43" s="1">
        <f>AVERAGEIF(timing!$M:$M,$A43,timing!L:L)/1024</f>
        <v>1570.388671875</v>
      </c>
      <c r="M43" s="2">
        <f t="shared" si="0"/>
        <v>4.4057295763663369</v>
      </c>
      <c r="N43" s="2">
        <f t="shared" si="1"/>
        <v>68.723240798635615</v>
      </c>
      <c r="O43" s="2">
        <f t="shared" si="2"/>
        <v>5.405776639302931</v>
      </c>
      <c r="P43" s="2">
        <f t="shared" si="3"/>
        <v>0.69475651653589898</v>
      </c>
    </row>
    <row r="44" spans="1:16" x14ac:dyDescent="0.3">
      <c r="A44" t="s">
        <v>55</v>
      </c>
      <c r="B44">
        <v>3</v>
      </c>
      <c r="C44">
        <f>AVERAGEIF(timing2!$M:$M,$A44,timing2!C:C)</f>
        <v>32</v>
      </c>
      <c r="D44">
        <f>AVERAGEIF(timing!$M:$M,$A44,timing!D:D)</f>
        <v>135</v>
      </c>
      <c r="E44">
        <f>AVERAGEIF(timing!$M:$M,$A44,timing!E:E)</f>
        <v>2</v>
      </c>
      <c r="F44">
        <f>AVERAGEIF(timing!$M:$M,$A44,timing!F:F)</f>
        <v>25</v>
      </c>
      <c r="G44" s="3">
        <f>AVERAGEIF(timing!$M:$M,$A44,timing!G:G)/1000</f>
        <v>0.17033333333333334</v>
      </c>
      <c r="H44" s="3">
        <f>AVERAGEIF(timing!$M:$M,$A44,timing!H:H)/1000</f>
        <v>2.8326666666666664</v>
      </c>
      <c r="I44" s="3">
        <f>AVERAGEIF(timing!$M:$M,$A44,timing!I:I)/1000</f>
        <v>3.0030000000000001</v>
      </c>
      <c r="J44" s="3">
        <f>AVERAGEIF(timing!$M:$M,$A44,timing!J:J)/1000</f>
        <v>2.5486666666666666</v>
      </c>
      <c r="K44" s="3">
        <f>AVERAGEIF(timing!$M:$M,$A44,timing!K:K)/1000</f>
        <v>12.777666666666667</v>
      </c>
      <c r="L44" s="1">
        <f>AVERAGEIF(timing!$M:$M,$A44,timing!L:L)/1024</f>
        <v>1.8115234375</v>
      </c>
      <c r="M44" s="2">
        <f t="shared" si="0"/>
        <v>20.982716049382717</v>
      </c>
      <c r="N44" s="2">
        <f t="shared" si="1"/>
        <v>94.649382716049374</v>
      </c>
      <c r="O44" s="2">
        <f t="shared" si="2"/>
        <v>13.74074074074074</v>
      </c>
      <c r="P44" s="2">
        <f t="shared" si="3"/>
        <v>18.879012345679016</v>
      </c>
    </row>
    <row r="45" spans="1:16" x14ac:dyDescent="0.3">
      <c r="A45" t="s">
        <v>56</v>
      </c>
      <c r="B45">
        <v>3</v>
      </c>
      <c r="C45">
        <f>AVERAGEIF(timing2!$M:$M,$A45,timing2!C:C)</f>
        <v>32</v>
      </c>
      <c r="D45">
        <f>AVERAGEIF(timing!$M:$M,$A45,timing!D:D)</f>
        <v>382</v>
      </c>
      <c r="E45">
        <f>AVERAGEIF(timing!$M:$M,$A45,timing!E:E)</f>
        <v>2</v>
      </c>
      <c r="F45">
        <f>AVERAGEIF(timing!$M:$M,$A45,timing!F:F)</f>
        <v>50</v>
      </c>
      <c r="G45" s="3">
        <f>AVERAGEIF(timing!$M:$M,$A45,timing!G:G)/1000</f>
        <v>0.17033333333333334</v>
      </c>
      <c r="H45" s="3">
        <f>AVERAGEIF(timing!$M:$M,$A45,timing!H:H)/1000</f>
        <v>3.7873333333333337</v>
      </c>
      <c r="I45" s="3">
        <f>AVERAGEIF(timing!$M:$M,$A45,timing!I:I)/1000</f>
        <v>3.9576666666666664</v>
      </c>
      <c r="J45" s="3">
        <f>AVERAGEIF(timing!$M:$M,$A45,timing!J:J)/1000</f>
        <v>3.0030000000000001</v>
      </c>
      <c r="K45" s="3">
        <f>AVERAGEIF(timing!$M:$M,$A45,timing!K:K)/1000</f>
        <v>21.485333333333333</v>
      </c>
      <c r="L45" s="1">
        <f>AVERAGEIF(timing!$M:$M,$A45,timing!L:L)/1024</f>
        <v>2.4716796875</v>
      </c>
      <c r="M45" s="2">
        <f t="shared" si="0"/>
        <v>9.9144851657940674</v>
      </c>
      <c r="N45" s="2">
        <f t="shared" si="1"/>
        <v>56.244328097731234</v>
      </c>
      <c r="O45" s="2">
        <f t="shared" si="2"/>
        <v>6.6256544502617798</v>
      </c>
      <c r="P45" s="2">
        <f t="shared" si="3"/>
        <v>7.861256544502619</v>
      </c>
    </row>
    <row r="46" spans="1:16" x14ac:dyDescent="0.3">
      <c r="A46" t="s">
        <v>57</v>
      </c>
      <c r="B46">
        <v>3</v>
      </c>
      <c r="C46">
        <f>AVERAGEIF(timing2!$M:$M,$A46,timing2!C:C)</f>
        <v>32</v>
      </c>
      <c r="D46">
        <f>AVERAGEIF(timing!$M:$M,$A46,timing!D:D)</f>
        <v>706</v>
      </c>
      <c r="E46">
        <f>AVERAGEIF(timing!$M:$M,$A46,timing!E:E)</f>
        <v>2</v>
      </c>
      <c r="F46">
        <f>AVERAGEIF(timing!$M:$M,$A46,timing!F:F)</f>
        <v>75</v>
      </c>
      <c r="G46" s="3">
        <f>AVERAGEIF(timing!$M:$M,$A46,timing!G:G)/1000</f>
        <v>0.16933333333333334</v>
      </c>
      <c r="H46" s="3">
        <f>AVERAGEIF(timing!$M:$M,$A46,timing!H:H)/1000</f>
        <v>5.1840000000000002</v>
      </c>
      <c r="I46" s="3">
        <f>AVERAGEIF(timing!$M:$M,$A46,timing!I:I)/1000</f>
        <v>5.3533333333333326</v>
      </c>
      <c r="J46" s="3">
        <f>AVERAGEIF(timing!$M:$M,$A46,timing!J:J)/1000</f>
        <v>3.3423333333333334</v>
      </c>
      <c r="K46" s="3">
        <f>AVERAGEIF(timing!$M:$M,$A46,timing!K:K)/1000</f>
        <v>40.251333333333335</v>
      </c>
      <c r="L46" s="1">
        <f>AVERAGEIF(timing!$M:$M,$A46,timing!L:L)/1024</f>
        <v>3.3740234375</v>
      </c>
      <c r="M46" s="2">
        <f t="shared" si="0"/>
        <v>7.3427762039660056</v>
      </c>
      <c r="N46" s="2">
        <f t="shared" si="1"/>
        <v>57.013220018885747</v>
      </c>
      <c r="O46" s="2">
        <f t="shared" si="2"/>
        <v>4.8937677053824364</v>
      </c>
      <c r="P46" s="2">
        <f t="shared" si="3"/>
        <v>4.7341831916902741</v>
      </c>
    </row>
    <row r="47" spans="1:16" x14ac:dyDescent="0.3">
      <c r="A47" t="s">
        <v>58</v>
      </c>
      <c r="B47">
        <v>3</v>
      </c>
      <c r="C47">
        <f>AVERAGEIF(timing2!$M:$M,$A47,timing2!C:C)</f>
        <v>32</v>
      </c>
      <c r="D47">
        <f>AVERAGEIF(timing!$M:$M,$A47,timing!D:D)</f>
        <v>802</v>
      </c>
      <c r="E47">
        <f>AVERAGEIF(timing!$M:$M,$A47,timing!E:E)</f>
        <v>2</v>
      </c>
      <c r="F47">
        <f>AVERAGEIF(timing!$M:$M,$A47,timing!F:F)</f>
        <v>100</v>
      </c>
      <c r="G47" s="3">
        <f>AVERAGEIF(timing!$M:$M,$A47,timing!G:G)/1000</f>
        <v>0.16900000000000001</v>
      </c>
      <c r="H47" s="3">
        <f>AVERAGEIF(timing!$M:$M,$A47,timing!H:H)/1000</f>
        <v>5.3956666666666671</v>
      </c>
      <c r="I47" s="3">
        <f>AVERAGEIF(timing!$M:$M,$A47,timing!I:I)/1000</f>
        <v>5.5646666666666667</v>
      </c>
      <c r="J47" s="3">
        <f>AVERAGEIF(timing!$M:$M,$A47,timing!J:J)/1000</f>
        <v>3.419</v>
      </c>
      <c r="K47" s="3">
        <f>AVERAGEIF(timing!$M:$M,$A47,timing!K:K)/1000</f>
        <v>45.746000000000002</v>
      </c>
      <c r="L47" s="1">
        <f>AVERAGEIF(timing!$M:$M,$A47,timing!L:L)/1024</f>
        <v>3.6396484375</v>
      </c>
      <c r="M47" s="2">
        <f t="shared" si="0"/>
        <v>6.727763923524523</v>
      </c>
      <c r="N47" s="2">
        <f t="shared" si="1"/>
        <v>57.039900249376558</v>
      </c>
      <c r="O47" s="2">
        <f t="shared" si="2"/>
        <v>4.6471321695760599</v>
      </c>
      <c r="P47" s="2">
        <f t="shared" si="3"/>
        <v>4.2630922693266831</v>
      </c>
    </row>
    <row r="48" spans="1:16" x14ac:dyDescent="0.3">
      <c r="A48" t="s">
        <v>59</v>
      </c>
      <c r="B48">
        <v>3</v>
      </c>
      <c r="C48">
        <f>AVERAGEIF(timing2!$M:$M,$A48,timing2!C:C)</f>
        <v>32</v>
      </c>
      <c r="D48">
        <f>AVERAGEIF(timing!$M:$M,$A48,timing!D:D)</f>
        <v>981</v>
      </c>
      <c r="E48">
        <f>AVERAGEIF(timing!$M:$M,$A48,timing!E:E)</f>
        <v>2</v>
      </c>
      <c r="F48">
        <f>AVERAGEIF(timing!$M:$M,$A48,timing!F:F)</f>
        <v>150</v>
      </c>
      <c r="G48" s="3">
        <f>AVERAGEIF(timing!$M:$M,$A48,timing!G:G)/1000</f>
        <v>0.16900000000000001</v>
      </c>
      <c r="H48" s="3">
        <f>AVERAGEIF(timing!$M:$M,$A48,timing!H:H)/1000</f>
        <v>6.3633333333333333</v>
      </c>
      <c r="I48" s="3">
        <f>AVERAGEIF(timing!$M:$M,$A48,timing!I:I)/1000</f>
        <v>6.5323333333333329</v>
      </c>
      <c r="J48" s="3">
        <f>AVERAGEIF(timing!$M:$M,$A48,timing!J:J)/1000</f>
        <v>3.61</v>
      </c>
      <c r="K48" s="3">
        <f>AVERAGEIF(timing!$M:$M,$A48,timing!K:K)/1000</f>
        <v>54.954000000000001</v>
      </c>
      <c r="L48" s="1">
        <f>AVERAGEIF(timing!$M:$M,$A48,timing!L:L)/1024</f>
        <v>4.1103515625</v>
      </c>
      <c r="M48" s="2">
        <f t="shared" si="0"/>
        <v>6.4865783214407067</v>
      </c>
      <c r="N48" s="2">
        <f t="shared" si="1"/>
        <v>56.018348623853214</v>
      </c>
      <c r="O48" s="2">
        <f t="shared" si="2"/>
        <v>4.2905198776758411</v>
      </c>
      <c r="P48" s="2">
        <f t="shared" si="3"/>
        <v>3.6799184505606521</v>
      </c>
    </row>
    <row r="49" spans="1:16" x14ac:dyDescent="0.3">
      <c r="A49" t="s">
        <v>60</v>
      </c>
      <c r="B49">
        <v>3</v>
      </c>
      <c r="C49">
        <f>AVERAGEIF(timing2!$M:$M,$A49,timing2!C:C)</f>
        <v>32</v>
      </c>
      <c r="D49">
        <f>AVERAGEIF(timing!$M:$M,$A49,timing!D:D)</f>
        <v>1161</v>
      </c>
      <c r="E49">
        <f>AVERAGEIF(timing!$M:$M,$A49,timing!E:E)</f>
        <v>2</v>
      </c>
      <c r="F49">
        <f>AVERAGEIF(timing!$M:$M,$A49,timing!F:F)</f>
        <v>200</v>
      </c>
      <c r="G49" s="3">
        <f>AVERAGEIF(timing!$M:$M,$A49,timing!G:G)/1000</f>
        <v>0.16966666666666666</v>
      </c>
      <c r="H49" s="3">
        <f>AVERAGEIF(timing!$M:$M,$A49,timing!H:H)/1000</f>
        <v>6.758</v>
      </c>
      <c r="I49" s="3">
        <f>AVERAGEIF(timing!$M:$M,$A49,timing!I:I)/1000</f>
        <v>6.9276666666666671</v>
      </c>
      <c r="J49" s="3">
        <f>AVERAGEIF(timing!$M:$M,$A49,timing!J:J)/1000</f>
        <v>3.7663333333333333</v>
      </c>
      <c r="K49" s="3">
        <f>AVERAGEIF(timing!$M:$M,$A49,timing!K:K)/1000</f>
        <v>65.171000000000006</v>
      </c>
      <c r="L49" s="1">
        <f>AVERAGEIF(timing!$M:$M,$A49,timing!L:L)/1024</f>
        <v>4.6064453125</v>
      </c>
      <c r="M49" s="2">
        <f t="shared" si="0"/>
        <v>5.8208440999138675</v>
      </c>
      <c r="N49" s="2">
        <f t="shared" si="1"/>
        <v>56.13350559862188</v>
      </c>
      <c r="O49" s="2">
        <f t="shared" si="2"/>
        <v>4.0628768303186904</v>
      </c>
      <c r="P49" s="2">
        <f t="shared" si="3"/>
        <v>3.2440424921045077</v>
      </c>
    </row>
    <row r="50" spans="1:16" x14ac:dyDescent="0.3">
      <c r="A50" t="s">
        <v>61</v>
      </c>
      <c r="B50">
        <v>3</v>
      </c>
      <c r="C50">
        <f>AVERAGEIF(timing2!$M:$M,$A50,timing2!C:C)</f>
        <v>32</v>
      </c>
      <c r="D50">
        <f>AVERAGEIF(timing!$M:$M,$A50,timing!D:D)</f>
        <v>1161</v>
      </c>
      <c r="E50">
        <f>AVERAGEIF(timing!$M:$M,$A50,timing!E:E)</f>
        <v>2</v>
      </c>
      <c r="F50">
        <f>AVERAGEIF(timing!$M:$M,$A50,timing!F:F)</f>
        <v>500</v>
      </c>
      <c r="G50" s="3">
        <f>AVERAGEIF(timing!$M:$M,$A50,timing!G:G)/1000</f>
        <v>0.16966666666666666</v>
      </c>
      <c r="H50" s="3">
        <f>AVERAGEIF(timing!$M:$M,$A50,timing!H:H)/1000</f>
        <v>6.958333333333333</v>
      </c>
      <c r="I50" s="3">
        <f>AVERAGEIF(timing!$M:$M,$A50,timing!I:I)/1000</f>
        <v>7.1280000000000001</v>
      </c>
      <c r="J50" s="3">
        <f>AVERAGEIF(timing!$M:$M,$A50,timing!J:J)/1000</f>
        <v>3.7650000000000001</v>
      </c>
      <c r="K50" s="3">
        <f>AVERAGEIF(timing!$M:$M,$A50,timing!K:K)/1000</f>
        <v>65.158333333333331</v>
      </c>
      <c r="L50" s="1">
        <f>AVERAGEIF(timing!$M:$M,$A50,timing!L:L)/1024</f>
        <v>4.6064453125</v>
      </c>
      <c r="M50" s="2">
        <f t="shared" si="0"/>
        <v>5.9933964972724665</v>
      </c>
      <c r="N50" s="2">
        <f t="shared" si="1"/>
        <v>56.122595463680732</v>
      </c>
      <c r="O50" s="2">
        <f t="shared" si="2"/>
        <v>4.0628768303186904</v>
      </c>
      <c r="P50" s="2">
        <f t="shared" si="3"/>
        <v>3.2428940568475455</v>
      </c>
    </row>
    <row r="51" spans="1:16" x14ac:dyDescent="0.3">
      <c r="A51" t="s">
        <v>62</v>
      </c>
      <c r="B51">
        <v>3</v>
      </c>
      <c r="C51">
        <f>AVERAGEIF(timing2!$M:$M,$A51,timing2!C:C)</f>
        <v>32</v>
      </c>
      <c r="D51">
        <f>AVERAGEIF(timing!$M:$M,$A51,timing!D:D)</f>
        <v>586</v>
      </c>
      <c r="E51">
        <f>AVERAGEIF(timing!$M:$M,$A51,timing!E:E)</f>
        <v>3</v>
      </c>
      <c r="F51">
        <f>AVERAGEIF(timing!$M:$M,$A51,timing!F:F)</f>
        <v>25</v>
      </c>
      <c r="G51" s="3">
        <f>AVERAGEIF(timing!$M:$M,$A51,timing!G:G)/1000</f>
        <v>0.16900000000000001</v>
      </c>
      <c r="H51" s="3">
        <f>AVERAGEIF(timing!$M:$M,$A51,timing!H:H)/1000</f>
        <v>5.2530000000000001</v>
      </c>
      <c r="I51" s="3">
        <f>AVERAGEIF(timing!$M:$M,$A51,timing!I:I)/1000</f>
        <v>5.4219999999999997</v>
      </c>
      <c r="J51" s="3">
        <f>AVERAGEIF(timing!$M:$M,$A51,timing!J:J)/1000</f>
        <v>3.8690000000000002</v>
      </c>
      <c r="K51" s="3">
        <f>AVERAGEIF(timing!$M:$M,$A51,timing!K:K)/1000</f>
        <v>34.363666666666667</v>
      </c>
      <c r="L51" s="1">
        <f>AVERAGEIF(timing!$M:$M,$A51,timing!L:L)/1024</f>
        <v>7.3154296875</v>
      </c>
      <c r="M51" s="2">
        <f t="shared" si="0"/>
        <v>8.9641638225255971</v>
      </c>
      <c r="N51" s="2">
        <f t="shared" si="1"/>
        <v>58.641069397042088</v>
      </c>
      <c r="O51" s="2">
        <f t="shared" si="2"/>
        <v>12.783276450511945</v>
      </c>
      <c r="P51" s="2">
        <f t="shared" si="3"/>
        <v>6.6023890784982937</v>
      </c>
    </row>
    <row r="52" spans="1:16" x14ac:dyDescent="0.3">
      <c r="A52" t="s">
        <v>63</v>
      </c>
      <c r="B52">
        <v>3</v>
      </c>
      <c r="C52">
        <f>AVERAGEIF(timing2!$M:$M,$A52,timing2!C:C)</f>
        <v>32</v>
      </c>
      <c r="D52">
        <f>AVERAGEIF(timing!$M:$M,$A52,timing!D:D)</f>
        <v>4019</v>
      </c>
      <c r="E52">
        <f>AVERAGEIF(timing!$M:$M,$A52,timing!E:E)</f>
        <v>3</v>
      </c>
      <c r="F52">
        <f>AVERAGEIF(timing!$M:$M,$A52,timing!F:F)</f>
        <v>50</v>
      </c>
      <c r="G52" s="3">
        <f>AVERAGEIF(timing!$M:$M,$A52,timing!G:G)/1000</f>
        <v>0.17066666666666666</v>
      </c>
      <c r="H52" s="3">
        <f>AVERAGEIF(timing!$M:$M,$A52,timing!H:H)/1000</f>
        <v>17.256</v>
      </c>
      <c r="I52" s="3">
        <f>AVERAGEIF(timing!$M:$M,$A52,timing!I:I)/1000</f>
        <v>17.426666666666669</v>
      </c>
      <c r="J52" s="3">
        <f>AVERAGEIF(timing!$M:$M,$A52,timing!J:J)/1000</f>
        <v>6.3006666666666673</v>
      </c>
      <c r="K52" s="3">
        <f>AVERAGEIF(timing!$M:$M,$A52,timing!K:K)/1000</f>
        <v>223.66566666666665</v>
      </c>
      <c r="L52" s="1">
        <f>AVERAGEIF(timing!$M:$M,$A52,timing!L:L)/1024</f>
        <v>25.6083984375</v>
      </c>
      <c r="M52" s="2">
        <f t="shared" si="0"/>
        <v>4.2936053744712623</v>
      </c>
      <c r="N52" s="2">
        <f t="shared" si="1"/>
        <v>55.652069337314416</v>
      </c>
      <c r="O52" s="2">
        <f t="shared" si="2"/>
        <v>6.5247574023388903</v>
      </c>
      <c r="P52" s="2">
        <f t="shared" si="3"/>
        <v>1.5677199966824253</v>
      </c>
    </row>
    <row r="53" spans="1:16" x14ac:dyDescent="0.3">
      <c r="A53" t="s">
        <v>64</v>
      </c>
      <c r="B53">
        <v>3</v>
      </c>
      <c r="C53">
        <f>AVERAGEIF(timing2!$M:$M,$A53,timing2!C:C)</f>
        <v>32</v>
      </c>
      <c r="D53">
        <f>AVERAGEIF(timing!$M:$M,$A53,timing!D:D)</f>
        <v>10719</v>
      </c>
      <c r="E53">
        <f>AVERAGEIF(timing!$M:$M,$A53,timing!E:E)</f>
        <v>3</v>
      </c>
      <c r="F53">
        <f>AVERAGEIF(timing!$M:$M,$A53,timing!F:F)</f>
        <v>75</v>
      </c>
      <c r="G53" s="3">
        <f>AVERAGEIF(timing!$M:$M,$A53,timing!G:G)/1000</f>
        <v>0.16966666666666666</v>
      </c>
      <c r="H53" s="3">
        <f>AVERAGEIF(timing!$M:$M,$A53,timing!H:H)/1000</f>
        <v>44.500999999999998</v>
      </c>
      <c r="I53" s="3">
        <f>AVERAGEIF(timing!$M:$M,$A53,timing!I:I)/1000</f>
        <v>44.670666666666662</v>
      </c>
      <c r="J53" s="3">
        <f>AVERAGEIF(timing!$M:$M,$A53,timing!J:J)/1000</f>
        <v>10.462333333333333</v>
      </c>
      <c r="K53" s="3">
        <f>AVERAGEIF(timing!$M:$M,$A53,timing!K:K)/1000</f>
        <v>628.18966666666665</v>
      </c>
      <c r="L53" s="1">
        <f>AVERAGEIF(timing!$M:$M,$A53,timing!L:L)/1024</f>
        <v>59.131184895833336</v>
      </c>
      <c r="M53" s="2">
        <f t="shared" si="0"/>
        <v>4.1515999626830862</v>
      </c>
      <c r="N53" s="2">
        <f t="shared" si="1"/>
        <v>58.605249245887364</v>
      </c>
      <c r="O53" s="2">
        <f t="shared" si="2"/>
        <v>5.6488789377118511</v>
      </c>
      <c r="P53" s="2">
        <f t="shared" si="3"/>
        <v>0.97605498025313309</v>
      </c>
    </row>
    <row r="54" spans="1:16" x14ac:dyDescent="0.3">
      <c r="A54" t="s">
        <v>65</v>
      </c>
      <c r="B54">
        <v>3</v>
      </c>
      <c r="C54">
        <f>AVERAGEIF(timing2!$M:$M,$A54,timing2!C:C)</f>
        <v>32</v>
      </c>
      <c r="D54">
        <f>AVERAGEIF(timing!$M:$M,$A54,timing!D:D)</f>
        <v>13923</v>
      </c>
      <c r="E54">
        <f>AVERAGEIF(timing!$M:$M,$A54,timing!E:E)</f>
        <v>3</v>
      </c>
      <c r="F54">
        <f>AVERAGEIF(timing!$M:$M,$A54,timing!F:F)</f>
        <v>100</v>
      </c>
      <c r="G54" s="3">
        <f>AVERAGEIF(timing!$M:$M,$A54,timing!G:G)/1000</f>
        <v>0.17</v>
      </c>
      <c r="H54" s="3">
        <f>AVERAGEIF(timing!$M:$M,$A54,timing!H:H)/1000</f>
        <v>56.042333333333339</v>
      </c>
      <c r="I54" s="3">
        <f>AVERAGEIF(timing!$M:$M,$A54,timing!I:I)/1000</f>
        <v>56.212333333333333</v>
      </c>
      <c r="J54" s="3">
        <f>AVERAGEIF(timing!$M:$M,$A54,timing!J:J)/1000</f>
        <v>12.268666666666666</v>
      </c>
      <c r="K54" s="3">
        <f>AVERAGEIF(timing!$M:$M,$A54,timing!K:K)/1000</f>
        <v>834.12900000000002</v>
      </c>
      <c r="L54" s="1">
        <f>AVERAGEIF(timing!$M:$M,$A54,timing!L:L)/1024</f>
        <v>73.3330078125</v>
      </c>
      <c r="M54" s="2">
        <f t="shared" si="0"/>
        <v>4.0251622016327904</v>
      </c>
      <c r="N54" s="2">
        <f t="shared" si="1"/>
        <v>59.910148674854554</v>
      </c>
      <c r="O54" s="2">
        <f t="shared" si="2"/>
        <v>5.393449687567335</v>
      </c>
      <c r="P54" s="2">
        <f t="shared" si="3"/>
        <v>0.88117982235629289</v>
      </c>
    </row>
    <row r="55" spans="1:16" x14ac:dyDescent="0.3">
      <c r="A55" t="s">
        <v>66</v>
      </c>
      <c r="B55">
        <v>3</v>
      </c>
      <c r="C55">
        <f>AVERAGEIF(timing2!$M:$M,$A55,timing2!C:C)</f>
        <v>32</v>
      </c>
      <c r="D55">
        <f>AVERAGEIF(timing!$M:$M,$A55,timing!D:D)</f>
        <v>20927</v>
      </c>
      <c r="E55">
        <f>AVERAGEIF(timing!$M:$M,$A55,timing!E:E)</f>
        <v>3</v>
      </c>
      <c r="F55">
        <f>AVERAGEIF(timing!$M:$M,$A55,timing!F:F)</f>
        <v>150</v>
      </c>
      <c r="G55" s="3">
        <f>AVERAGEIF(timing!$M:$M,$A55,timing!G:G)/1000</f>
        <v>0.17066666666666666</v>
      </c>
      <c r="H55" s="3">
        <f>AVERAGEIF(timing!$M:$M,$A55,timing!H:H)/1000</f>
        <v>85.479666666666674</v>
      </c>
      <c r="I55" s="3">
        <f>AVERAGEIF(timing!$M:$M,$A55,timing!I:I)/1000</f>
        <v>85.650333333333322</v>
      </c>
      <c r="J55" s="3">
        <f>AVERAGEIF(timing!$M:$M,$A55,timing!J:J)/1000</f>
        <v>16.310333333333332</v>
      </c>
      <c r="K55" s="3">
        <f>AVERAGEIF(timing!$M:$M,$A55,timing!K:K)/1000</f>
        <v>1286.127</v>
      </c>
      <c r="L55" s="1">
        <f>AVERAGEIF(timing!$M:$M,$A55,timing!L:L)/1024</f>
        <v>102.3759765625</v>
      </c>
      <c r="M55" s="2">
        <f t="shared" si="0"/>
        <v>4.0846593714658894</v>
      </c>
      <c r="N55" s="2">
        <f t="shared" si="1"/>
        <v>61.457781812968889</v>
      </c>
      <c r="O55" s="2">
        <f t="shared" si="2"/>
        <v>5.0094614612701296</v>
      </c>
      <c r="P55" s="2">
        <f t="shared" si="3"/>
        <v>0.77939185422341151</v>
      </c>
    </row>
    <row r="56" spans="1:16" x14ac:dyDescent="0.3">
      <c r="A56" t="s">
        <v>67</v>
      </c>
      <c r="B56">
        <v>3</v>
      </c>
      <c r="C56">
        <f>AVERAGEIF(timing2!$M:$M,$A56,timing2!C:C)</f>
        <v>32</v>
      </c>
      <c r="D56">
        <f>AVERAGEIF(timing!$M:$M,$A56,timing!D:D)</f>
        <v>27338</v>
      </c>
      <c r="E56">
        <f>AVERAGEIF(timing!$M:$M,$A56,timing!E:E)</f>
        <v>3</v>
      </c>
      <c r="F56">
        <f>AVERAGEIF(timing!$M:$M,$A56,timing!F:F)</f>
        <v>200</v>
      </c>
      <c r="G56" s="3">
        <f>AVERAGEIF(timing!$M:$M,$A56,timing!G:G)/1000</f>
        <v>0.16933333333333334</v>
      </c>
      <c r="H56" s="3">
        <f>AVERAGEIF(timing!$M:$M,$A56,timing!H:H)/1000</f>
        <v>109.54566666666668</v>
      </c>
      <c r="I56" s="3">
        <f>AVERAGEIF(timing!$M:$M,$A56,timing!I:I)/1000</f>
        <v>109.715</v>
      </c>
      <c r="J56" s="3">
        <f>AVERAGEIF(timing!$M:$M,$A56,timing!J:J)/1000</f>
        <v>20.106333333333332</v>
      </c>
      <c r="K56" s="3">
        <f>AVERAGEIF(timing!$M:$M,$A56,timing!K:K)/1000</f>
        <v>1703.268</v>
      </c>
      <c r="L56" s="1">
        <f>AVERAGEIF(timing!$M:$M,$A56,timing!L:L)/1024</f>
        <v>131.58203125</v>
      </c>
      <c r="M56" s="2">
        <f t="shared" si="0"/>
        <v>4.0070841563635478</v>
      </c>
      <c r="N56" s="2">
        <f t="shared" si="1"/>
        <v>62.304045650742559</v>
      </c>
      <c r="O56" s="2">
        <f t="shared" si="2"/>
        <v>4.9286707147560174</v>
      </c>
      <c r="P56" s="2">
        <f t="shared" si="3"/>
        <v>0.73547199258663154</v>
      </c>
    </row>
    <row r="57" spans="1:16" x14ac:dyDescent="0.3">
      <c r="A57" t="s">
        <v>68</v>
      </c>
      <c r="B57">
        <v>3</v>
      </c>
      <c r="C57">
        <f>AVERAGEIF(timing2!$M:$M,$A57,timing2!C:C)</f>
        <v>32</v>
      </c>
      <c r="D57">
        <f>AVERAGEIF(timing!$M:$M,$A57,timing!D:D)</f>
        <v>31959</v>
      </c>
      <c r="E57">
        <f>AVERAGEIF(timing!$M:$M,$A57,timing!E:E)</f>
        <v>3</v>
      </c>
      <c r="F57">
        <f>AVERAGEIF(timing!$M:$M,$A57,timing!F:F)</f>
        <v>500</v>
      </c>
      <c r="G57" s="3">
        <f>AVERAGEIF(timing!$M:$M,$A57,timing!G:G)/1000</f>
        <v>0.17</v>
      </c>
      <c r="H57" s="3">
        <f>AVERAGEIF(timing!$M:$M,$A57,timing!H:H)/1000</f>
        <v>129.36600000000001</v>
      </c>
      <c r="I57" s="3">
        <f>AVERAGEIF(timing!$M:$M,$A57,timing!I:I)/1000</f>
        <v>129.536</v>
      </c>
      <c r="J57" s="3">
        <f>AVERAGEIF(timing!$M:$M,$A57,timing!J:J)/1000</f>
        <v>22.284333333333333</v>
      </c>
      <c r="K57" s="3">
        <f>AVERAGEIF(timing!$M:$M,$A57,timing!K:K)/1000</f>
        <v>1958.5736666666667</v>
      </c>
      <c r="L57" s="1">
        <f>AVERAGEIF(timing!$M:$M,$A57,timing!L:L)/1024</f>
        <v>144.1455078125</v>
      </c>
      <c r="M57" s="2">
        <f t="shared" si="0"/>
        <v>4.0478738383553932</v>
      </c>
      <c r="N57" s="2">
        <f t="shared" si="1"/>
        <v>61.283947140607239</v>
      </c>
      <c r="O57" s="2">
        <f t="shared" si="2"/>
        <v>4.618573797678275</v>
      </c>
      <c r="P57" s="2">
        <f t="shared" si="3"/>
        <v>0.6972788051357468</v>
      </c>
    </row>
    <row r="58" spans="1:16" x14ac:dyDescent="0.3">
      <c r="A58" t="s">
        <v>69</v>
      </c>
      <c r="B58">
        <v>3</v>
      </c>
      <c r="C58">
        <f>AVERAGEIF(timing2!$M:$M,$A58,timing2!C:C)</f>
        <v>230</v>
      </c>
      <c r="D58">
        <f>AVERAGEIF(timing!$M:$M,$A58,timing!D:D)</f>
        <v>442</v>
      </c>
      <c r="E58">
        <f>AVERAGEIF(timing!$M:$M,$A58,timing!E:E)</f>
        <v>2</v>
      </c>
      <c r="F58">
        <f>AVERAGEIF(timing!$M:$M,$A58,timing!F:F)</f>
        <v>25</v>
      </c>
      <c r="G58" s="3">
        <f>AVERAGEIF(timing!$M:$M,$A58,timing!G:G)/1000</f>
        <v>0.17066666666666666</v>
      </c>
      <c r="H58" s="3">
        <f>AVERAGEIF(timing!$M:$M,$A58,timing!H:H)/1000</f>
        <v>5.1553333333333331</v>
      </c>
      <c r="I58" s="3">
        <f>AVERAGEIF(timing!$M:$M,$A58,timing!I:I)/1000</f>
        <v>5.3259999999999996</v>
      </c>
      <c r="J58" s="3">
        <f>AVERAGEIF(timing!$M:$M,$A58,timing!J:J)/1000</f>
        <v>4.410333333333333</v>
      </c>
      <c r="K58" s="3">
        <f>AVERAGEIF(timing!$M:$M,$A58,timing!K:K)/1000</f>
        <v>30.950333333333333</v>
      </c>
      <c r="L58" s="1">
        <f>AVERAGEIF(timing!$M:$M,$A58,timing!L:L)/1024</f>
        <v>16.966796875</v>
      </c>
      <c r="M58" s="2">
        <f t="shared" si="0"/>
        <v>11.663650075414781</v>
      </c>
      <c r="N58" s="2">
        <f t="shared" si="1"/>
        <v>70.023378582202113</v>
      </c>
      <c r="O58" s="2">
        <f t="shared" si="2"/>
        <v>39.307692307692307</v>
      </c>
      <c r="P58" s="2">
        <f t="shared" si="3"/>
        <v>9.9781297134238311</v>
      </c>
    </row>
    <row r="59" spans="1:16" x14ac:dyDescent="0.3">
      <c r="A59" t="s">
        <v>70</v>
      </c>
      <c r="B59">
        <v>3</v>
      </c>
      <c r="C59">
        <f>AVERAGEIF(timing2!$M:$M,$A59,timing2!C:C)</f>
        <v>230</v>
      </c>
      <c r="D59">
        <f>AVERAGEIF(timing!$M:$M,$A59,timing!D:D)</f>
        <v>2207</v>
      </c>
      <c r="E59">
        <f>AVERAGEIF(timing!$M:$M,$A59,timing!E:E)</f>
        <v>2</v>
      </c>
      <c r="F59">
        <f>AVERAGEIF(timing!$M:$M,$A59,timing!F:F)</f>
        <v>50</v>
      </c>
      <c r="G59" s="3">
        <f>AVERAGEIF(timing!$M:$M,$A59,timing!G:G)/1000</f>
        <v>0.17033333333333334</v>
      </c>
      <c r="H59" s="3">
        <f>AVERAGEIF(timing!$M:$M,$A59,timing!H:H)/1000</f>
        <v>11.551</v>
      </c>
      <c r="I59" s="3">
        <f>AVERAGEIF(timing!$M:$M,$A59,timing!I:I)/1000</f>
        <v>11.721333333333334</v>
      </c>
      <c r="J59" s="3">
        <f>AVERAGEIF(timing!$M:$M,$A59,timing!J:J)/1000</f>
        <v>5.533666666666667</v>
      </c>
      <c r="K59" s="3">
        <f>AVERAGEIF(timing!$M:$M,$A59,timing!K:K)/1000</f>
        <v>119.604</v>
      </c>
      <c r="L59" s="1">
        <f>AVERAGEIF(timing!$M:$M,$A59,timing!L:L)/1024</f>
        <v>21.5546875</v>
      </c>
      <c r="M59" s="2">
        <f t="shared" si="0"/>
        <v>5.2338015405527862</v>
      </c>
      <c r="N59" s="2">
        <f t="shared" si="1"/>
        <v>54.193022202084279</v>
      </c>
      <c r="O59" s="2">
        <f t="shared" si="2"/>
        <v>10.000906207521522</v>
      </c>
      <c r="P59" s="2">
        <f t="shared" si="3"/>
        <v>2.5073251774656398</v>
      </c>
    </row>
    <row r="60" spans="1:16" x14ac:dyDescent="0.3">
      <c r="A60" t="s">
        <v>71</v>
      </c>
      <c r="B60">
        <v>3</v>
      </c>
      <c r="C60">
        <f>AVERAGEIF(timing2!$M:$M,$A60,timing2!C:C)</f>
        <v>230</v>
      </c>
      <c r="D60">
        <f>AVERAGEIF(timing!$M:$M,$A60,timing!D:D)</f>
        <v>4449</v>
      </c>
      <c r="E60">
        <f>AVERAGEIF(timing!$M:$M,$A60,timing!E:E)</f>
        <v>2</v>
      </c>
      <c r="F60">
        <f>AVERAGEIF(timing!$M:$M,$A60,timing!F:F)</f>
        <v>75</v>
      </c>
      <c r="G60" s="3">
        <f>AVERAGEIF(timing!$M:$M,$A60,timing!G:G)/1000</f>
        <v>0.17</v>
      </c>
      <c r="H60" s="3">
        <f>AVERAGEIF(timing!$M:$M,$A60,timing!H:H)/1000</f>
        <v>19.096333333333334</v>
      </c>
      <c r="I60" s="3">
        <f>AVERAGEIF(timing!$M:$M,$A60,timing!I:I)/1000</f>
        <v>19.266333333333332</v>
      </c>
      <c r="J60" s="3">
        <f>AVERAGEIF(timing!$M:$M,$A60,timing!J:J)/1000</f>
        <v>6.6133333333333333</v>
      </c>
      <c r="K60" s="3">
        <f>AVERAGEIF(timing!$M:$M,$A60,timing!K:K)/1000</f>
        <v>235.14699999999999</v>
      </c>
      <c r="L60" s="1">
        <f>AVERAGEIF(timing!$M:$M,$A60,timing!L:L)/1024</f>
        <v>27.443033854166668</v>
      </c>
      <c r="M60" s="2">
        <f t="shared" si="0"/>
        <v>4.2922754176968603</v>
      </c>
      <c r="N60" s="2">
        <f t="shared" si="1"/>
        <v>52.853899752753428</v>
      </c>
      <c r="O60" s="2">
        <f t="shared" si="2"/>
        <v>6.3164006892934745</v>
      </c>
      <c r="P60" s="2">
        <f t="shared" si="3"/>
        <v>1.4864763617292276</v>
      </c>
    </row>
    <row r="61" spans="1:16" x14ac:dyDescent="0.3">
      <c r="A61" t="s">
        <v>72</v>
      </c>
      <c r="B61">
        <v>3</v>
      </c>
      <c r="C61">
        <f>AVERAGEIF(timing2!$M:$M,$A61,timing2!C:C)</f>
        <v>230</v>
      </c>
      <c r="D61">
        <f>AVERAGEIF(timing!$M:$M,$A61,timing!D:D)</f>
        <v>7187</v>
      </c>
      <c r="E61">
        <f>AVERAGEIF(timing!$M:$M,$A61,timing!E:E)</f>
        <v>2</v>
      </c>
      <c r="F61">
        <f>AVERAGEIF(timing!$M:$M,$A61,timing!F:F)</f>
        <v>100</v>
      </c>
      <c r="G61" s="3">
        <f>AVERAGEIF(timing!$M:$M,$A61,timing!G:G)/1000</f>
        <v>0.17033333333333334</v>
      </c>
      <c r="H61" s="3">
        <f>AVERAGEIF(timing!$M:$M,$A61,timing!H:H)/1000</f>
        <v>28.675999999999998</v>
      </c>
      <c r="I61" s="3">
        <f>AVERAGEIF(timing!$M:$M,$A61,timing!I:I)/1000</f>
        <v>28.846333333333334</v>
      </c>
      <c r="J61" s="3">
        <f>AVERAGEIF(timing!$M:$M,$A61,timing!J:J)/1000</f>
        <v>7.831666666666667</v>
      </c>
      <c r="K61" s="3">
        <f>AVERAGEIF(timing!$M:$M,$A61,timing!K:K)/1000</f>
        <v>381.09966666666668</v>
      </c>
      <c r="L61" s="1">
        <f>AVERAGEIF(timing!$M:$M,$A61,timing!L:L)/1024</f>
        <v>34.7568359375</v>
      </c>
      <c r="M61" s="2">
        <f t="shared" si="0"/>
        <v>3.9899819117851676</v>
      </c>
      <c r="N61" s="2">
        <f t="shared" si="1"/>
        <v>53.026251101525901</v>
      </c>
      <c r="O61" s="2">
        <f t="shared" si="2"/>
        <v>4.952135800751357</v>
      </c>
      <c r="P61" s="2">
        <f t="shared" si="3"/>
        <v>1.0896989935531747</v>
      </c>
    </row>
    <row r="62" spans="1:16" x14ac:dyDescent="0.3">
      <c r="A62" t="s">
        <v>73</v>
      </c>
      <c r="B62">
        <v>3</v>
      </c>
      <c r="C62">
        <f>AVERAGEIF(timing2!$M:$M,$A62,timing2!C:C)</f>
        <v>230</v>
      </c>
      <c r="D62">
        <f>AVERAGEIF(timing!$M:$M,$A62,timing!D:D)</f>
        <v>10278</v>
      </c>
      <c r="E62">
        <f>AVERAGEIF(timing!$M:$M,$A62,timing!E:E)</f>
        <v>2</v>
      </c>
      <c r="F62">
        <f>AVERAGEIF(timing!$M:$M,$A62,timing!F:F)</f>
        <v>150</v>
      </c>
      <c r="G62" s="3">
        <f>AVERAGEIF(timing!$M:$M,$A62,timing!G:G)/1000</f>
        <v>0.16966666666666666</v>
      </c>
      <c r="H62" s="3">
        <f>AVERAGEIF(timing!$M:$M,$A62,timing!H:H)/1000</f>
        <v>40.421666666666667</v>
      </c>
      <c r="I62" s="3">
        <f>AVERAGEIF(timing!$M:$M,$A62,timing!I:I)/1000</f>
        <v>40.591333333333338</v>
      </c>
      <c r="J62" s="3">
        <f>AVERAGEIF(timing!$M:$M,$A62,timing!J:J)/1000</f>
        <v>9.3743333333333343</v>
      </c>
      <c r="K62" s="3">
        <f>AVERAGEIF(timing!$M:$M,$A62,timing!K:K)/1000</f>
        <v>548.54100000000005</v>
      </c>
      <c r="L62" s="1">
        <f>AVERAGEIF(timing!$M:$M,$A62,timing!L:L)/1024</f>
        <v>43.076497395833336</v>
      </c>
      <c r="M62" s="2">
        <f t="shared" si="0"/>
        <v>3.932833884672764</v>
      </c>
      <c r="N62" s="2">
        <f t="shared" si="1"/>
        <v>53.370402802101587</v>
      </c>
      <c r="O62" s="2">
        <f t="shared" si="2"/>
        <v>4.2917234221962772</v>
      </c>
      <c r="P62" s="2">
        <f t="shared" si="3"/>
        <v>0.91207757670104439</v>
      </c>
    </row>
    <row r="63" spans="1:16" x14ac:dyDescent="0.3">
      <c r="A63" t="s">
        <v>74</v>
      </c>
      <c r="B63">
        <v>3</v>
      </c>
      <c r="C63">
        <f>AVERAGEIF(timing2!$M:$M,$A63,timing2!C:C)</f>
        <v>230</v>
      </c>
      <c r="D63">
        <f>AVERAGEIF(timing!$M:$M,$A63,timing!D:D)</f>
        <v>11834</v>
      </c>
      <c r="E63">
        <f>AVERAGEIF(timing!$M:$M,$A63,timing!E:E)</f>
        <v>2</v>
      </c>
      <c r="F63">
        <f>AVERAGEIF(timing!$M:$M,$A63,timing!F:F)</f>
        <v>200</v>
      </c>
      <c r="G63" s="3">
        <f>AVERAGEIF(timing!$M:$M,$A63,timing!G:G)/1000</f>
        <v>0.17033333333333334</v>
      </c>
      <c r="H63" s="3">
        <f>AVERAGEIF(timing!$M:$M,$A63,timing!H:H)/1000</f>
        <v>44.627000000000002</v>
      </c>
      <c r="I63" s="3">
        <f>AVERAGEIF(timing!$M:$M,$A63,timing!I:I)/1000</f>
        <v>44.797333333333334</v>
      </c>
      <c r="J63" s="3">
        <f>AVERAGEIF(timing!$M:$M,$A63,timing!J:J)/1000</f>
        <v>9.9683333333333337</v>
      </c>
      <c r="K63" s="3">
        <f>AVERAGEIF(timing!$M:$M,$A63,timing!K:K)/1000</f>
        <v>636.12733333333335</v>
      </c>
      <c r="L63" s="1">
        <f>AVERAGEIF(timing!$M:$M,$A63,timing!L:L)/1024</f>
        <v>47.345703125</v>
      </c>
      <c r="M63" s="2">
        <f t="shared" si="0"/>
        <v>3.77108331924962</v>
      </c>
      <c r="N63" s="2">
        <f t="shared" si="1"/>
        <v>53.754211030364488</v>
      </c>
      <c r="O63" s="2">
        <f t="shared" si="2"/>
        <v>4.0968396146695962</v>
      </c>
      <c r="P63" s="2">
        <f t="shared" si="3"/>
        <v>0.84234691003323758</v>
      </c>
    </row>
    <row r="64" spans="1:16" x14ac:dyDescent="0.3">
      <c r="A64" t="s">
        <v>75</v>
      </c>
      <c r="B64">
        <v>3</v>
      </c>
      <c r="C64">
        <f>AVERAGEIF(timing2!$M:$M,$A64,timing2!C:C)</f>
        <v>230</v>
      </c>
      <c r="D64">
        <f>AVERAGEIF(timing!$M:$M,$A64,timing!D:D)</f>
        <v>13878</v>
      </c>
      <c r="E64">
        <f>AVERAGEIF(timing!$M:$M,$A64,timing!E:E)</f>
        <v>2</v>
      </c>
      <c r="F64">
        <f>AVERAGEIF(timing!$M:$M,$A64,timing!F:F)</f>
        <v>500</v>
      </c>
      <c r="G64" s="3">
        <f>AVERAGEIF(timing!$M:$M,$A64,timing!G:G)/1000</f>
        <v>0.17</v>
      </c>
      <c r="H64" s="3">
        <f>AVERAGEIF(timing!$M:$M,$A64,timing!H:H)/1000</f>
        <v>51.704333333333338</v>
      </c>
      <c r="I64" s="3">
        <f>AVERAGEIF(timing!$M:$M,$A64,timing!I:I)/1000</f>
        <v>51.874333333333333</v>
      </c>
      <c r="J64" s="3">
        <f>AVERAGEIF(timing!$M:$M,$A64,timing!J:J)/1000</f>
        <v>10.939333333333334</v>
      </c>
      <c r="K64" s="3">
        <f>AVERAGEIF(timing!$M:$M,$A64,timing!K:K)/1000</f>
        <v>750.01033333333339</v>
      </c>
      <c r="L64" s="1">
        <f>AVERAGEIF(timing!$M:$M,$A64,timing!L:L)/1024</f>
        <v>52.927734375</v>
      </c>
      <c r="M64" s="2">
        <f t="shared" si="0"/>
        <v>3.7256328961906138</v>
      </c>
      <c r="N64" s="2">
        <f t="shared" si="1"/>
        <v>54.043113801220166</v>
      </c>
      <c r="O64" s="2">
        <f t="shared" si="2"/>
        <v>3.9053177691309986</v>
      </c>
      <c r="P64" s="2">
        <f t="shared" si="3"/>
        <v>0.78824998799058466</v>
      </c>
    </row>
    <row r="65" spans="1:16" x14ac:dyDescent="0.3">
      <c r="A65" t="s">
        <v>76</v>
      </c>
      <c r="B65">
        <v>3</v>
      </c>
      <c r="C65">
        <f>AVERAGEIF(timing2!$M:$M,$A65,timing2!C:C)</f>
        <v>230</v>
      </c>
      <c r="D65">
        <f>AVERAGEIF(timing!$M:$M,$A65,timing!D:D)</f>
        <v>843</v>
      </c>
      <c r="E65">
        <f>AVERAGEIF(timing!$M:$M,$A65,timing!E:E)</f>
        <v>3</v>
      </c>
      <c r="F65">
        <f>AVERAGEIF(timing!$M:$M,$A65,timing!F:F)</f>
        <v>25</v>
      </c>
      <c r="G65" s="3">
        <f>AVERAGEIF(timing!$M:$M,$A65,timing!G:G)/1000</f>
        <v>0.17100000000000001</v>
      </c>
      <c r="H65" s="3">
        <f>AVERAGEIF(timing!$M:$M,$A65,timing!H:H)/1000</f>
        <v>8.0996666666666677</v>
      </c>
      <c r="I65" s="3">
        <f>AVERAGEIF(timing!$M:$M,$A65,timing!I:I)/1000</f>
        <v>8.2706666666666653</v>
      </c>
      <c r="J65" s="3">
        <f>AVERAGEIF(timing!$M:$M,$A65,timing!J:J)/1000</f>
        <v>5.7190000000000003</v>
      </c>
      <c r="K65" s="3">
        <f>AVERAGEIF(timing!$M:$M,$A65,timing!K:K)/1000</f>
        <v>57.755666666666663</v>
      </c>
      <c r="L65" s="1">
        <f>AVERAGEIF(timing!$M:$M,$A65,timing!L:L)/1024</f>
        <v>31.0927734375</v>
      </c>
      <c r="M65" s="2">
        <f t="shared" si="0"/>
        <v>9.6081455120601049</v>
      </c>
      <c r="N65" s="2">
        <f t="shared" si="1"/>
        <v>68.512060102807425</v>
      </c>
      <c r="O65" s="2">
        <f t="shared" si="2"/>
        <v>37.768683274021349</v>
      </c>
      <c r="P65" s="2">
        <f t="shared" si="3"/>
        <v>6.784104389086596</v>
      </c>
    </row>
    <row r="66" spans="1:16" x14ac:dyDescent="0.3">
      <c r="A66" t="s">
        <v>77</v>
      </c>
      <c r="B66">
        <v>3</v>
      </c>
      <c r="C66">
        <f>AVERAGEIF(timing2!$M:$M,$A66,timing2!C:C)</f>
        <v>230</v>
      </c>
      <c r="D66">
        <f>AVERAGEIF(timing!$M:$M,$A66,timing!D:D)</f>
        <v>17200</v>
      </c>
      <c r="E66">
        <f>AVERAGEIF(timing!$M:$M,$A66,timing!E:E)</f>
        <v>3</v>
      </c>
      <c r="F66">
        <f>AVERAGEIF(timing!$M:$M,$A66,timing!F:F)</f>
        <v>50</v>
      </c>
      <c r="G66" s="3">
        <f>AVERAGEIF(timing!$M:$M,$A66,timing!G:G)/1000</f>
        <v>0.16966666666666666</v>
      </c>
      <c r="H66" s="3">
        <f>AVERAGEIF(timing!$M:$M,$A66,timing!H:H)/1000</f>
        <v>72.151333333333326</v>
      </c>
      <c r="I66" s="3">
        <f>AVERAGEIF(timing!$M:$M,$A66,timing!I:I)/1000</f>
        <v>72.320999999999998</v>
      </c>
      <c r="J66" s="3">
        <f>AVERAGEIF(timing!$M:$M,$A66,timing!J:J)/1000</f>
        <v>20.908000000000001</v>
      </c>
      <c r="K66" s="3">
        <f>AVERAGEIF(timing!$M:$M,$A66,timing!K:K)/1000</f>
        <v>979.32</v>
      </c>
      <c r="L66" s="1">
        <f>AVERAGEIF(timing!$M:$M,$A66,timing!L:L)/1024</f>
        <v>193.4033203125</v>
      </c>
      <c r="M66" s="2">
        <f t="shared" si="0"/>
        <v>4.1948449612403103</v>
      </c>
      <c r="N66" s="2">
        <f t="shared" si="1"/>
        <v>56.937209302325584</v>
      </c>
      <c r="O66" s="2">
        <f t="shared" si="2"/>
        <v>11.514244186046511</v>
      </c>
      <c r="P66" s="2">
        <f t="shared" si="3"/>
        <v>1.2155813953488372</v>
      </c>
    </row>
    <row r="67" spans="1:16" x14ac:dyDescent="0.3">
      <c r="A67" t="s">
        <v>78</v>
      </c>
      <c r="B67">
        <v>3</v>
      </c>
      <c r="C67">
        <f>AVERAGEIF(timing2!$M:$M,$A67,timing2!C:C)</f>
        <v>230</v>
      </c>
      <c r="D67">
        <f>AVERAGEIF(timing!$M:$M,$A67,timing!D:D)</f>
        <v>54147</v>
      </c>
      <c r="E67">
        <f>AVERAGEIF(timing!$M:$M,$A67,timing!E:E)</f>
        <v>3</v>
      </c>
      <c r="F67">
        <f>AVERAGEIF(timing!$M:$M,$A67,timing!F:F)</f>
        <v>75</v>
      </c>
      <c r="G67" s="3">
        <f>AVERAGEIF(timing!$M:$M,$A67,timing!G:G)/1000</f>
        <v>0.16966666666666666</v>
      </c>
      <c r="H67" s="3">
        <f>AVERAGEIF(timing!$M:$M,$A67,timing!H:H)/1000</f>
        <v>226.785</v>
      </c>
      <c r="I67" s="3">
        <f>AVERAGEIF(timing!$M:$M,$A67,timing!I:I)/1000</f>
        <v>226.95466666666667</v>
      </c>
      <c r="J67" s="3">
        <f>AVERAGEIF(timing!$M:$M,$A67,timing!J:J)/1000</f>
        <v>49.081666666666663</v>
      </c>
      <c r="K67" s="3">
        <f>AVERAGEIF(timing!$M:$M,$A67,timing!K:K)/1000</f>
        <v>3338.8383333333336</v>
      </c>
      <c r="L67" s="1">
        <f>AVERAGEIF(timing!$M:$M,$A67,timing!L:L)/1024</f>
        <v>451.30305989583331</v>
      </c>
      <c r="M67" s="2">
        <f t="shared" ref="M67:M130" si="4">H67/D67*1000</f>
        <v>4.1883206825862924</v>
      </c>
      <c r="N67" s="2">
        <f t="shared" ref="N67:N130" si="5">K67/D67*1000</f>
        <v>61.662480531392944</v>
      </c>
      <c r="O67" s="2">
        <f t="shared" ref="O67:O130" si="6">L67/D67*1024</f>
        <v>8.5348095616254511</v>
      </c>
      <c r="P67" s="2">
        <f t="shared" ref="P67:P130" si="7">J67/D67*1000</f>
        <v>0.9064521887947008</v>
      </c>
    </row>
    <row r="68" spans="1:16" x14ac:dyDescent="0.3">
      <c r="A68" t="s">
        <v>79</v>
      </c>
      <c r="B68">
        <v>3</v>
      </c>
      <c r="C68">
        <f>AVERAGEIF(timing2!$M:$M,$A68,timing2!C:C)</f>
        <v>230</v>
      </c>
      <c r="D68">
        <f>AVERAGEIF(timing!$M:$M,$A68,timing!D:D)</f>
        <v>102899</v>
      </c>
      <c r="E68">
        <f>AVERAGEIF(timing!$M:$M,$A68,timing!E:E)</f>
        <v>3</v>
      </c>
      <c r="F68">
        <f>AVERAGEIF(timing!$M:$M,$A68,timing!F:F)</f>
        <v>100</v>
      </c>
      <c r="G68" s="3">
        <f>AVERAGEIF(timing!$M:$M,$A68,timing!G:G)/1000</f>
        <v>0.17133333333333334</v>
      </c>
      <c r="H68" s="3">
        <f>AVERAGEIF(timing!$M:$M,$A68,timing!H:H)/1000</f>
        <v>463.29433333333333</v>
      </c>
      <c r="I68" s="3">
        <f>AVERAGEIF(timing!$M:$M,$A68,timing!I:I)/1000</f>
        <v>463.46566666666666</v>
      </c>
      <c r="J68" s="3">
        <f>AVERAGEIF(timing!$M:$M,$A68,timing!J:J)/1000</f>
        <v>89.108333333333334</v>
      </c>
      <c r="K68" s="3">
        <f>AVERAGEIF(timing!$M:$M,$A68,timing!K:K)/1000</f>
        <v>7096.4073333333326</v>
      </c>
      <c r="L68" s="1">
        <f>AVERAGEIF(timing!$M:$M,$A68,timing!L:L)/1024</f>
        <v>803.74609375</v>
      </c>
      <c r="M68" s="2">
        <f t="shared" si="4"/>
        <v>4.5024182288781551</v>
      </c>
      <c r="N68" s="2">
        <f t="shared" si="5"/>
        <v>68.964784238265992</v>
      </c>
      <c r="O68" s="2">
        <f t="shared" si="6"/>
        <v>7.9984839502813436</v>
      </c>
      <c r="P68" s="2">
        <f t="shared" si="7"/>
        <v>0.86597861333281512</v>
      </c>
    </row>
    <row r="69" spans="1:16" x14ac:dyDescent="0.3">
      <c r="A69" t="s">
        <v>80</v>
      </c>
      <c r="B69">
        <v>3</v>
      </c>
      <c r="C69">
        <f>AVERAGEIF(timing2!$M:$M,$A69,timing2!C:C)</f>
        <v>230</v>
      </c>
      <c r="D69">
        <f>AVERAGEIF(timing!$M:$M,$A69,timing!D:D)</f>
        <v>179457</v>
      </c>
      <c r="E69">
        <f>AVERAGEIF(timing!$M:$M,$A69,timing!E:E)</f>
        <v>3</v>
      </c>
      <c r="F69">
        <f>AVERAGEIF(timing!$M:$M,$A69,timing!F:F)</f>
        <v>150</v>
      </c>
      <c r="G69" s="3">
        <f>AVERAGEIF(timing!$M:$M,$A69,timing!G:G)/1000</f>
        <v>0.17</v>
      </c>
      <c r="H69" s="3">
        <f>AVERAGEIF(timing!$M:$M,$A69,timing!H:H)/1000</f>
        <v>884.32033333333334</v>
      </c>
      <c r="I69" s="3">
        <f>AVERAGEIF(timing!$M:$M,$A69,timing!I:I)/1000</f>
        <v>884.49033333333341</v>
      </c>
      <c r="J69" s="3">
        <f>AVERAGEIF(timing!$M:$M,$A69,timing!J:J)/1000</f>
        <v>148.43233333333333</v>
      </c>
      <c r="K69" s="3">
        <f>AVERAGEIF(timing!$M:$M,$A69,timing!K:K)/1000</f>
        <v>13750.484333333334</v>
      </c>
      <c r="L69" s="1">
        <f>AVERAGEIF(timing!$M:$M,$A69,timing!L:L)/1024</f>
        <v>1280.27734375</v>
      </c>
      <c r="M69" s="2">
        <f t="shared" si="4"/>
        <v>4.9277561384249893</v>
      </c>
      <c r="N69" s="2">
        <f t="shared" si="5"/>
        <v>76.622724849592572</v>
      </c>
      <c r="O69" s="2">
        <f t="shared" si="6"/>
        <v>7.3053934925915405</v>
      </c>
      <c r="P69" s="2">
        <f t="shared" si="7"/>
        <v>0.82711921704549463</v>
      </c>
    </row>
    <row r="70" spans="1:16" x14ac:dyDescent="0.3">
      <c r="A70" t="s">
        <v>81</v>
      </c>
      <c r="B70">
        <v>3</v>
      </c>
      <c r="C70">
        <f>AVERAGEIF(timing2!$M:$M,$A70,timing2!C:C)</f>
        <v>230</v>
      </c>
      <c r="D70">
        <f>AVERAGEIF(timing!$M:$M,$A70,timing!D:D)</f>
        <v>227715</v>
      </c>
      <c r="E70">
        <f>AVERAGEIF(timing!$M:$M,$A70,timing!E:E)</f>
        <v>3</v>
      </c>
      <c r="F70">
        <f>AVERAGEIF(timing!$M:$M,$A70,timing!F:F)</f>
        <v>200</v>
      </c>
      <c r="G70" s="3">
        <f>AVERAGEIF(timing!$M:$M,$A70,timing!G:G)/1000</f>
        <v>0.16966666666666666</v>
      </c>
      <c r="H70" s="3">
        <f>AVERAGEIF(timing!$M:$M,$A70,timing!H:H)/1000</f>
        <v>1164.529</v>
      </c>
      <c r="I70" s="3">
        <f>AVERAGEIF(timing!$M:$M,$A70,timing!I:I)/1000</f>
        <v>1164.6986666666667</v>
      </c>
      <c r="J70" s="3">
        <f>AVERAGEIF(timing!$M:$M,$A70,timing!J:J)/1000</f>
        <v>183.67533333333336</v>
      </c>
      <c r="K70" s="3">
        <f>AVERAGEIF(timing!$M:$M,$A70,timing!K:K)/1000</f>
        <v>18190.325000000001</v>
      </c>
      <c r="L70" s="1">
        <f>AVERAGEIF(timing!$M:$M,$A70,timing!L:L)/1024</f>
        <v>1543.5849609375</v>
      </c>
      <c r="M70" s="2">
        <f t="shared" si="4"/>
        <v>5.1139758030871922</v>
      </c>
      <c r="N70" s="2">
        <f t="shared" si="5"/>
        <v>79.881979667566924</v>
      </c>
      <c r="O70" s="2">
        <f t="shared" si="6"/>
        <v>6.9412686911270667</v>
      </c>
      <c r="P70" s="2">
        <f t="shared" si="7"/>
        <v>0.80660181952586951</v>
      </c>
    </row>
    <row r="71" spans="1:16" x14ac:dyDescent="0.3">
      <c r="A71" t="s">
        <v>82</v>
      </c>
      <c r="B71">
        <v>3</v>
      </c>
      <c r="C71">
        <f>AVERAGEIF(timing2!$M:$M,$A71,timing2!C:C)</f>
        <v>230</v>
      </c>
      <c r="D71">
        <f>AVERAGEIF(timing!$M:$M,$A71,timing!D:D)</f>
        <v>292096</v>
      </c>
      <c r="E71">
        <f>AVERAGEIF(timing!$M:$M,$A71,timing!E:E)</f>
        <v>3</v>
      </c>
      <c r="F71">
        <f>AVERAGEIF(timing!$M:$M,$A71,timing!F:F)</f>
        <v>500</v>
      </c>
      <c r="G71" s="3">
        <f>AVERAGEIF(timing!$M:$M,$A71,timing!G:G)/1000</f>
        <v>0.17</v>
      </c>
      <c r="H71" s="3">
        <f>AVERAGEIF(timing!$M:$M,$A71,timing!H:H)/1000</f>
        <v>1524.366</v>
      </c>
      <c r="I71" s="3">
        <f>AVERAGEIF(timing!$M:$M,$A71,timing!I:I)/1000</f>
        <v>1524.5360000000001</v>
      </c>
      <c r="J71" s="3">
        <f>AVERAGEIF(timing!$M:$M,$A71,timing!J:J)/1000</f>
        <v>232.22266666666667</v>
      </c>
      <c r="K71" s="3">
        <f>AVERAGEIF(timing!$M:$M,$A71,timing!K:K)/1000</f>
        <v>23981.042000000001</v>
      </c>
      <c r="L71" s="1">
        <f>AVERAGEIF(timing!$M:$M,$A71,timing!L:L)/1024</f>
        <v>1898.0615234375</v>
      </c>
      <c r="M71" s="2">
        <f t="shared" si="4"/>
        <v>5.2187157646801055</v>
      </c>
      <c r="N71" s="2">
        <f t="shared" si="5"/>
        <v>82.099864428133216</v>
      </c>
      <c r="O71" s="2">
        <f t="shared" si="6"/>
        <v>6.654028127738826</v>
      </c>
      <c r="P71" s="2">
        <f t="shared" si="7"/>
        <v>0.79502172801635995</v>
      </c>
    </row>
    <row r="72" spans="1:16" x14ac:dyDescent="0.3">
      <c r="A72" t="s">
        <v>83</v>
      </c>
      <c r="B72">
        <v>3</v>
      </c>
      <c r="C72">
        <f>AVERAGEIF(timing2!$M:$M,$A72,timing2!C:C)</f>
        <v>47</v>
      </c>
      <c r="D72">
        <f>AVERAGEIF(timing!$M:$M,$A72,timing!D:D)</f>
        <v>79</v>
      </c>
      <c r="E72">
        <f>AVERAGEIF(timing!$M:$M,$A72,timing!E:E)</f>
        <v>2</v>
      </c>
      <c r="F72">
        <f>AVERAGEIF(timing!$M:$M,$A72,timing!F:F)</f>
        <v>25</v>
      </c>
      <c r="G72" s="3">
        <f>AVERAGEIF(timing!$M:$M,$A72,timing!G:G)/1000</f>
        <v>0.16933333333333334</v>
      </c>
      <c r="H72" s="3">
        <f>AVERAGEIF(timing!$M:$M,$A72,timing!H:H)/1000</f>
        <v>2.9523333333333337</v>
      </c>
      <c r="I72" s="3">
        <f>AVERAGEIF(timing!$M:$M,$A72,timing!I:I)/1000</f>
        <v>3.1216666666666666</v>
      </c>
      <c r="J72" s="3">
        <f>AVERAGEIF(timing!$M:$M,$A72,timing!J:J)/1000</f>
        <v>2.6316666666666664</v>
      </c>
      <c r="K72" s="3">
        <f>AVERAGEIF(timing!$M:$M,$A72,timing!K:K)/1000</f>
        <v>10.554</v>
      </c>
      <c r="L72" s="1">
        <f>AVERAGEIF(timing!$M:$M,$A72,timing!L:L)/1024</f>
        <v>3.0986328125</v>
      </c>
      <c r="M72" s="2">
        <f t="shared" si="4"/>
        <v>37.371308016877641</v>
      </c>
      <c r="N72" s="2">
        <f t="shared" si="5"/>
        <v>133.59493670886079</v>
      </c>
      <c r="O72" s="2">
        <f t="shared" si="6"/>
        <v>40.164556962025316</v>
      </c>
      <c r="P72" s="2">
        <f t="shared" si="7"/>
        <v>33.312236286919827</v>
      </c>
    </row>
    <row r="73" spans="1:16" x14ac:dyDescent="0.3">
      <c r="A73" t="s">
        <v>84</v>
      </c>
      <c r="B73">
        <v>3</v>
      </c>
      <c r="C73">
        <f>AVERAGEIF(timing2!$M:$M,$A73,timing2!C:C)</f>
        <v>47</v>
      </c>
      <c r="D73">
        <f>AVERAGEIF(timing!$M:$M,$A73,timing!D:D)</f>
        <v>399</v>
      </c>
      <c r="E73">
        <f>AVERAGEIF(timing!$M:$M,$A73,timing!E:E)</f>
        <v>2</v>
      </c>
      <c r="F73">
        <f>AVERAGEIF(timing!$M:$M,$A73,timing!F:F)</f>
        <v>50</v>
      </c>
      <c r="G73" s="3">
        <f>AVERAGEIF(timing!$M:$M,$A73,timing!G:G)/1000</f>
        <v>0.16933333333333334</v>
      </c>
      <c r="H73" s="3">
        <f>AVERAGEIF(timing!$M:$M,$A73,timing!H:H)/1000</f>
        <v>4.1153333333333331</v>
      </c>
      <c r="I73" s="3">
        <f>AVERAGEIF(timing!$M:$M,$A73,timing!I:I)/1000</f>
        <v>4.2846666666666673</v>
      </c>
      <c r="J73" s="3">
        <f>AVERAGEIF(timing!$M:$M,$A73,timing!J:J)/1000</f>
        <v>3.194</v>
      </c>
      <c r="K73" s="3">
        <f>AVERAGEIF(timing!$M:$M,$A73,timing!K:K)/1000</f>
        <v>22.825666666666667</v>
      </c>
      <c r="L73" s="1">
        <f>AVERAGEIF(timing!$M:$M,$A73,timing!L:L)/1024</f>
        <v>3.943359375</v>
      </c>
      <c r="M73" s="2">
        <f t="shared" si="4"/>
        <v>10.314118629908103</v>
      </c>
      <c r="N73" s="2">
        <f t="shared" si="5"/>
        <v>57.207184628237265</v>
      </c>
      <c r="O73" s="2">
        <f t="shared" si="6"/>
        <v>10.1203007518797</v>
      </c>
      <c r="P73" s="2">
        <f t="shared" si="7"/>
        <v>8.0050125313283207</v>
      </c>
    </row>
    <row r="74" spans="1:16" x14ac:dyDescent="0.3">
      <c r="A74" t="s">
        <v>85</v>
      </c>
      <c r="B74">
        <v>3</v>
      </c>
      <c r="C74">
        <f>AVERAGEIF(timing2!$M:$M,$A74,timing2!C:C)</f>
        <v>47</v>
      </c>
      <c r="D74">
        <f>AVERAGEIF(timing!$M:$M,$A74,timing!D:D)</f>
        <v>1061</v>
      </c>
      <c r="E74">
        <f>AVERAGEIF(timing!$M:$M,$A74,timing!E:E)</f>
        <v>2</v>
      </c>
      <c r="F74">
        <f>AVERAGEIF(timing!$M:$M,$A74,timing!F:F)</f>
        <v>75</v>
      </c>
      <c r="G74" s="3">
        <f>AVERAGEIF(timing!$M:$M,$A74,timing!G:G)/1000</f>
        <v>0.16933333333333334</v>
      </c>
      <c r="H74" s="3">
        <f>AVERAGEIF(timing!$M:$M,$A74,timing!H:H)/1000</f>
        <v>6.1820000000000004</v>
      </c>
      <c r="I74" s="3">
        <f>AVERAGEIF(timing!$M:$M,$A74,timing!I:I)/1000</f>
        <v>6.3513333333333328</v>
      </c>
      <c r="J74" s="3">
        <f>AVERAGEIF(timing!$M:$M,$A74,timing!J:J)/1000</f>
        <v>3.6963333333333335</v>
      </c>
      <c r="K74" s="3">
        <f>AVERAGEIF(timing!$M:$M,$A74,timing!K:K)/1000</f>
        <v>56.892000000000003</v>
      </c>
      <c r="L74" s="1">
        <f>AVERAGEIF(timing!$M:$M,$A74,timing!L:L)/1024</f>
        <v>5.6806640625</v>
      </c>
      <c r="M74" s="2">
        <f t="shared" si="4"/>
        <v>5.8265786993402449</v>
      </c>
      <c r="N74" s="2">
        <f t="shared" si="5"/>
        <v>53.621112158341191</v>
      </c>
      <c r="O74" s="2">
        <f t="shared" si="6"/>
        <v>5.4825636192271441</v>
      </c>
      <c r="P74" s="2">
        <f t="shared" si="7"/>
        <v>3.4838202953188815</v>
      </c>
    </row>
    <row r="75" spans="1:16" x14ac:dyDescent="0.3">
      <c r="A75" t="s">
        <v>86</v>
      </c>
      <c r="B75">
        <v>3</v>
      </c>
      <c r="C75">
        <f>AVERAGEIF(timing2!$M:$M,$A75,timing2!C:C)</f>
        <v>47</v>
      </c>
      <c r="D75">
        <f>AVERAGEIF(timing!$M:$M,$A75,timing!D:D)</f>
        <v>1848</v>
      </c>
      <c r="E75">
        <f>AVERAGEIF(timing!$M:$M,$A75,timing!E:E)</f>
        <v>2</v>
      </c>
      <c r="F75">
        <f>AVERAGEIF(timing!$M:$M,$A75,timing!F:F)</f>
        <v>100</v>
      </c>
      <c r="G75" s="3">
        <f>AVERAGEIF(timing!$M:$M,$A75,timing!G:G)/1000</f>
        <v>0.17066666666666666</v>
      </c>
      <c r="H75" s="3">
        <f>AVERAGEIF(timing!$M:$M,$A75,timing!H:H)/1000</f>
        <v>9.6876666666666669</v>
      </c>
      <c r="I75" s="3">
        <f>AVERAGEIF(timing!$M:$M,$A75,timing!I:I)/1000</f>
        <v>9.8583333333333343</v>
      </c>
      <c r="J75" s="3">
        <f>AVERAGEIF(timing!$M:$M,$A75,timing!J:J)/1000</f>
        <v>4.192333333333333</v>
      </c>
      <c r="K75" s="3">
        <f>AVERAGEIF(timing!$M:$M,$A75,timing!K:K)/1000</f>
        <v>96.85</v>
      </c>
      <c r="L75" s="1">
        <f>AVERAGEIF(timing!$M:$M,$A75,timing!L:L)/1024</f>
        <v>7.7353515625</v>
      </c>
      <c r="M75" s="2">
        <f t="shared" si="4"/>
        <v>5.242243867243868</v>
      </c>
      <c r="N75" s="2">
        <f t="shared" si="5"/>
        <v>52.408008658008654</v>
      </c>
      <c r="O75" s="2">
        <f t="shared" si="6"/>
        <v>4.2862554112554117</v>
      </c>
      <c r="P75" s="2">
        <f t="shared" si="7"/>
        <v>2.2685786435786435</v>
      </c>
    </row>
    <row r="76" spans="1:16" x14ac:dyDescent="0.3">
      <c r="A76" t="s">
        <v>87</v>
      </c>
      <c r="B76">
        <v>3</v>
      </c>
      <c r="C76">
        <f>AVERAGEIF(timing2!$M:$M,$A76,timing2!C:C)</f>
        <v>47</v>
      </c>
      <c r="D76">
        <f>AVERAGEIF(timing!$M:$M,$A76,timing!D:D)</f>
        <v>2203</v>
      </c>
      <c r="E76">
        <f>AVERAGEIF(timing!$M:$M,$A76,timing!E:E)</f>
        <v>2</v>
      </c>
      <c r="F76">
        <f>AVERAGEIF(timing!$M:$M,$A76,timing!F:F)</f>
        <v>150</v>
      </c>
      <c r="G76" s="3">
        <f>AVERAGEIF(timing!$M:$M,$A76,timing!G:G)/1000</f>
        <v>0.16933333333333334</v>
      </c>
      <c r="H76" s="3">
        <f>AVERAGEIF(timing!$M:$M,$A76,timing!H:H)/1000</f>
        <v>10.519666666666666</v>
      </c>
      <c r="I76" s="3">
        <f>AVERAGEIF(timing!$M:$M,$A76,timing!I:I)/1000</f>
        <v>10.689</v>
      </c>
      <c r="J76" s="3">
        <f>AVERAGEIF(timing!$M:$M,$A76,timing!J:J)/1000</f>
        <v>4.3033333333333328</v>
      </c>
      <c r="K76" s="3">
        <f>AVERAGEIF(timing!$M:$M,$A76,timing!K:K)/1000</f>
        <v>115.07633333333332</v>
      </c>
      <c r="L76" s="1">
        <f>AVERAGEIF(timing!$M:$M,$A76,timing!L:L)/1024</f>
        <v>8.6643880208333339</v>
      </c>
      <c r="M76" s="2">
        <f t="shared" si="4"/>
        <v>4.7751550915418361</v>
      </c>
      <c r="N76" s="2">
        <f t="shared" si="5"/>
        <v>52.236193070055982</v>
      </c>
      <c r="O76" s="2">
        <f t="shared" si="6"/>
        <v>4.0273868966560755</v>
      </c>
      <c r="P76" s="2">
        <f t="shared" si="7"/>
        <v>1.9533968830382811</v>
      </c>
    </row>
    <row r="77" spans="1:16" x14ac:dyDescent="0.3">
      <c r="A77" t="s">
        <v>88</v>
      </c>
      <c r="B77">
        <v>3</v>
      </c>
      <c r="C77">
        <f>AVERAGEIF(timing2!$M:$M,$A77,timing2!C:C)</f>
        <v>47</v>
      </c>
      <c r="D77">
        <f>AVERAGEIF(timing!$M:$M,$A77,timing!D:D)</f>
        <v>2330</v>
      </c>
      <c r="E77">
        <f>AVERAGEIF(timing!$M:$M,$A77,timing!E:E)</f>
        <v>2</v>
      </c>
      <c r="F77">
        <f>AVERAGEIF(timing!$M:$M,$A77,timing!F:F)</f>
        <v>200</v>
      </c>
      <c r="G77" s="3">
        <f>AVERAGEIF(timing!$M:$M,$A77,timing!G:G)/1000</f>
        <v>0.17100000000000001</v>
      </c>
      <c r="H77" s="3">
        <f>AVERAGEIF(timing!$M:$M,$A77,timing!H:H)/1000</f>
        <v>11.114333333333335</v>
      </c>
      <c r="I77" s="3">
        <f>AVERAGEIF(timing!$M:$M,$A77,timing!I:I)/1000</f>
        <v>11.285333333333334</v>
      </c>
      <c r="J77" s="3">
        <f>AVERAGEIF(timing!$M:$M,$A77,timing!J:J)/1000</f>
        <v>4.3933333333333326</v>
      </c>
      <c r="K77" s="3">
        <f>AVERAGEIF(timing!$M:$M,$A77,timing!K:K)/1000</f>
        <v>122.01333333333334</v>
      </c>
      <c r="L77" s="1">
        <f>AVERAGEIF(timing!$M:$M,$A77,timing!L:L)/1024</f>
        <v>9.0078125</v>
      </c>
      <c r="M77" s="2">
        <f t="shared" si="4"/>
        <v>4.7701001430615166</v>
      </c>
      <c r="N77" s="2">
        <f t="shared" si="5"/>
        <v>52.366237482117313</v>
      </c>
      <c r="O77" s="2">
        <f t="shared" si="6"/>
        <v>3.9587982832618027</v>
      </c>
      <c r="P77" s="2">
        <f t="shared" si="7"/>
        <v>1.8855507868383401</v>
      </c>
    </row>
    <row r="78" spans="1:16" x14ac:dyDescent="0.3">
      <c r="A78" t="s">
        <v>89</v>
      </c>
      <c r="B78">
        <v>3</v>
      </c>
      <c r="C78">
        <f>AVERAGEIF(timing2!$M:$M,$A78,timing2!C:C)</f>
        <v>47</v>
      </c>
      <c r="D78">
        <f>AVERAGEIF(timing!$M:$M,$A78,timing!D:D)</f>
        <v>2820</v>
      </c>
      <c r="E78">
        <f>AVERAGEIF(timing!$M:$M,$A78,timing!E:E)</f>
        <v>2</v>
      </c>
      <c r="F78">
        <f>AVERAGEIF(timing!$M:$M,$A78,timing!F:F)</f>
        <v>500</v>
      </c>
      <c r="G78" s="3">
        <f>AVERAGEIF(timing!$M:$M,$A78,timing!G:G)/1000</f>
        <v>0.17033333333333334</v>
      </c>
      <c r="H78" s="3">
        <f>AVERAGEIF(timing!$M:$M,$A78,timing!H:H)/1000</f>
        <v>12.132</v>
      </c>
      <c r="I78" s="3">
        <f>AVERAGEIF(timing!$M:$M,$A78,timing!I:I)/1000</f>
        <v>12.302333333333333</v>
      </c>
      <c r="J78" s="3">
        <f>AVERAGEIF(timing!$M:$M,$A78,timing!J:J)/1000</f>
        <v>4.6486666666666672</v>
      </c>
      <c r="K78" s="3">
        <f>AVERAGEIF(timing!$M:$M,$A78,timing!K:K)/1000</f>
        <v>147.63633333333334</v>
      </c>
      <c r="L78" s="1">
        <f>AVERAGEIF(timing!$M:$M,$A78,timing!L:L)/1024</f>
        <v>10.3037109375</v>
      </c>
      <c r="M78" s="2">
        <f t="shared" si="4"/>
        <v>4.3021276595744684</v>
      </c>
      <c r="N78" s="2">
        <f t="shared" si="5"/>
        <v>52.353309692671402</v>
      </c>
      <c r="O78" s="2">
        <f t="shared" si="6"/>
        <v>3.7414893617021279</v>
      </c>
      <c r="P78" s="2">
        <f t="shared" si="7"/>
        <v>1.6484633569739955</v>
      </c>
    </row>
    <row r="79" spans="1:16" x14ac:dyDescent="0.3">
      <c r="A79" t="s">
        <v>90</v>
      </c>
      <c r="B79">
        <v>3</v>
      </c>
      <c r="C79">
        <f>AVERAGEIF(timing2!$M:$M,$A79,timing2!C:C)</f>
        <v>47</v>
      </c>
      <c r="D79">
        <f>AVERAGEIF(timing!$M:$M,$A79,timing!D:D)</f>
        <v>193</v>
      </c>
      <c r="E79">
        <f>AVERAGEIF(timing!$M:$M,$A79,timing!E:E)</f>
        <v>3</v>
      </c>
      <c r="F79">
        <f>AVERAGEIF(timing!$M:$M,$A79,timing!F:F)</f>
        <v>25</v>
      </c>
      <c r="G79" s="3">
        <f>AVERAGEIF(timing!$M:$M,$A79,timing!G:G)/1000</f>
        <v>0.16933333333333334</v>
      </c>
      <c r="H79" s="3">
        <f>AVERAGEIF(timing!$M:$M,$A79,timing!H:H)/1000</f>
        <v>3.49</v>
      </c>
      <c r="I79" s="3">
        <f>AVERAGEIF(timing!$M:$M,$A79,timing!I:I)/1000</f>
        <v>3.6593333333333335</v>
      </c>
      <c r="J79" s="3">
        <f>AVERAGEIF(timing!$M:$M,$A79,timing!J:J)/1000</f>
        <v>3.2296666666666667</v>
      </c>
      <c r="K79" s="3">
        <f>AVERAGEIF(timing!$M:$M,$A79,timing!K:K)/1000</f>
        <v>12.875666666666666</v>
      </c>
      <c r="L79" s="1">
        <f>AVERAGEIF(timing!$M:$M,$A79,timing!L:L)/1024</f>
        <v>4.4970703125</v>
      </c>
      <c r="M79" s="2">
        <f t="shared" si="4"/>
        <v>18.082901554404145</v>
      </c>
      <c r="N79" s="2">
        <f t="shared" si="5"/>
        <v>66.713298791018985</v>
      </c>
      <c r="O79" s="2">
        <f t="shared" si="6"/>
        <v>23.860103626943005</v>
      </c>
      <c r="P79" s="2">
        <f t="shared" si="7"/>
        <v>16.734024179620036</v>
      </c>
    </row>
    <row r="80" spans="1:16" x14ac:dyDescent="0.3">
      <c r="A80" t="s">
        <v>91</v>
      </c>
      <c r="B80">
        <v>3</v>
      </c>
      <c r="C80">
        <f>AVERAGEIF(timing2!$M:$M,$A80,timing2!C:C)</f>
        <v>47</v>
      </c>
      <c r="D80">
        <f>AVERAGEIF(timing!$M:$M,$A80,timing!D:D)</f>
        <v>4608</v>
      </c>
      <c r="E80">
        <f>AVERAGEIF(timing!$M:$M,$A80,timing!E:E)</f>
        <v>3</v>
      </c>
      <c r="F80">
        <f>AVERAGEIF(timing!$M:$M,$A80,timing!F:F)</f>
        <v>50</v>
      </c>
      <c r="G80" s="3">
        <f>AVERAGEIF(timing!$M:$M,$A80,timing!G:G)/1000</f>
        <v>0.17033333333333334</v>
      </c>
      <c r="H80" s="3">
        <f>AVERAGEIF(timing!$M:$M,$A80,timing!H:H)/1000</f>
        <v>19.943999999999999</v>
      </c>
      <c r="I80" s="3">
        <f>AVERAGEIF(timing!$M:$M,$A80,timing!I:I)/1000</f>
        <v>20.114333333333331</v>
      </c>
      <c r="J80" s="3">
        <f>AVERAGEIF(timing!$M:$M,$A80,timing!J:J)/1000</f>
        <v>6.7953333333333328</v>
      </c>
      <c r="K80" s="3">
        <f>AVERAGEIF(timing!$M:$M,$A80,timing!K:K)/1000</f>
        <v>248.02766666666665</v>
      </c>
      <c r="L80" s="1">
        <f>AVERAGEIF(timing!$M:$M,$A80,timing!L:L)/1024</f>
        <v>32.10546875</v>
      </c>
      <c r="M80" s="2">
        <f t="shared" si="4"/>
        <v>4.3281249999999991</v>
      </c>
      <c r="N80" s="2">
        <f t="shared" si="5"/>
        <v>53.825448495370367</v>
      </c>
      <c r="O80" s="2">
        <f t="shared" si="6"/>
        <v>7.1345486111111107</v>
      </c>
      <c r="P80" s="2">
        <f t="shared" si="7"/>
        <v>1.4746817129629628</v>
      </c>
    </row>
    <row r="81" spans="1:16" x14ac:dyDescent="0.3">
      <c r="A81" t="s">
        <v>92</v>
      </c>
      <c r="B81">
        <v>3</v>
      </c>
      <c r="C81">
        <f>AVERAGEIF(timing2!$M:$M,$A81,timing2!C:C)</f>
        <v>47</v>
      </c>
      <c r="D81">
        <f>AVERAGEIF(timing!$M:$M,$A81,timing!D:D)</f>
        <v>18113</v>
      </c>
      <c r="E81">
        <f>AVERAGEIF(timing!$M:$M,$A81,timing!E:E)</f>
        <v>3</v>
      </c>
      <c r="F81">
        <f>AVERAGEIF(timing!$M:$M,$A81,timing!F:F)</f>
        <v>75</v>
      </c>
      <c r="G81" s="3">
        <f>AVERAGEIF(timing!$M:$M,$A81,timing!G:G)/1000</f>
        <v>0.16966666666666666</v>
      </c>
      <c r="H81" s="3">
        <f>AVERAGEIF(timing!$M:$M,$A81,timing!H:H)/1000</f>
        <v>71.25</v>
      </c>
      <c r="I81" s="3">
        <f>AVERAGEIF(timing!$M:$M,$A81,timing!I:I)/1000</f>
        <v>71.419666666666672</v>
      </c>
      <c r="J81" s="3">
        <f>AVERAGEIF(timing!$M:$M,$A81,timing!J:J)/1000</f>
        <v>15.608000000000001</v>
      </c>
      <c r="K81" s="3">
        <f>AVERAGEIF(timing!$M:$M,$A81,timing!K:K)/1000</f>
        <v>1036.1590000000001</v>
      </c>
      <c r="L81" s="1">
        <f>AVERAGEIF(timing!$M:$M,$A81,timing!L:L)/1024</f>
        <v>110.0693359375</v>
      </c>
      <c r="M81" s="2">
        <f t="shared" si="4"/>
        <v>3.9336388229448467</v>
      </c>
      <c r="N81" s="2">
        <f t="shared" si="5"/>
        <v>57.205266935350309</v>
      </c>
      <c r="O81" s="2">
        <f t="shared" si="6"/>
        <v>6.2226577596201622</v>
      </c>
      <c r="P81" s="2">
        <f t="shared" si="7"/>
        <v>0.86170154033014967</v>
      </c>
    </row>
    <row r="82" spans="1:16" x14ac:dyDescent="0.3">
      <c r="A82" t="s">
        <v>93</v>
      </c>
      <c r="B82">
        <v>3</v>
      </c>
      <c r="C82">
        <f>AVERAGEIF(timing2!$M:$M,$A82,timing2!C:C)</f>
        <v>47</v>
      </c>
      <c r="D82">
        <f>AVERAGEIF(timing!$M:$M,$A82,timing!D:D)</f>
        <v>37067</v>
      </c>
      <c r="E82">
        <f>AVERAGEIF(timing!$M:$M,$A82,timing!E:E)</f>
        <v>3</v>
      </c>
      <c r="F82">
        <f>AVERAGEIF(timing!$M:$M,$A82,timing!F:F)</f>
        <v>100</v>
      </c>
      <c r="G82" s="3">
        <f>AVERAGEIF(timing!$M:$M,$A82,timing!G:G)/1000</f>
        <v>0.17033333333333334</v>
      </c>
      <c r="H82" s="3">
        <f>AVERAGEIF(timing!$M:$M,$A82,timing!H:H)/1000</f>
        <v>143.46666666666667</v>
      </c>
      <c r="I82" s="3">
        <f>AVERAGEIF(timing!$M:$M,$A82,timing!I:I)/1000</f>
        <v>143.637</v>
      </c>
      <c r="J82" s="3">
        <f>AVERAGEIF(timing!$M:$M,$A82,timing!J:J)/1000</f>
        <v>27.890999999999998</v>
      </c>
      <c r="K82" s="3">
        <f>AVERAGEIF(timing!$M:$M,$A82,timing!K:K)/1000</f>
        <v>2230.8136666666664</v>
      </c>
      <c r="L82" s="1">
        <f>AVERAGEIF(timing!$M:$M,$A82,timing!L:L)/1024</f>
        <v>207.6435546875</v>
      </c>
      <c r="M82" s="2">
        <f t="shared" si="4"/>
        <v>3.8704687907482849</v>
      </c>
      <c r="N82" s="2">
        <f t="shared" si="5"/>
        <v>60.18328072589275</v>
      </c>
      <c r="O82" s="2">
        <f t="shared" si="6"/>
        <v>5.736288342730731</v>
      </c>
      <c r="P82" s="2">
        <f t="shared" si="7"/>
        <v>0.75244826935009568</v>
      </c>
    </row>
    <row r="83" spans="1:16" x14ac:dyDescent="0.3">
      <c r="A83" t="s">
        <v>94</v>
      </c>
      <c r="B83">
        <v>3</v>
      </c>
      <c r="C83">
        <f>AVERAGEIF(timing2!$M:$M,$A83,timing2!C:C)</f>
        <v>47</v>
      </c>
      <c r="D83">
        <f>AVERAGEIF(timing!$M:$M,$A83,timing!D:D)</f>
        <v>54254</v>
      </c>
      <c r="E83">
        <f>AVERAGEIF(timing!$M:$M,$A83,timing!E:E)</f>
        <v>3</v>
      </c>
      <c r="F83">
        <f>AVERAGEIF(timing!$M:$M,$A83,timing!F:F)</f>
        <v>150</v>
      </c>
      <c r="G83" s="3">
        <f>AVERAGEIF(timing!$M:$M,$A83,timing!G:G)/1000</f>
        <v>0.17066666666666666</v>
      </c>
      <c r="H83" s="3">
        <f>AVERAGEIF(timing!$M:$M,$A83,timing!H:H)/1000</f>
        <v>215.93666666666667</v>
      </c>
      <c r="I83" s="3">
        <f>AVERAGEIF(timing!$M:$M,$A83,timing!I:I)/1000</f>
        <v>216.10733333333334</v>
      </c>
      <c r="J83" s="3">
        <f>AVERAGEIF(timing!$M:$M,$A83,timing!J:J)/1000</f>
        <v>37.946666666666665</v>
      </c>
      <c r="K83" s="3">
        <f>AVERAGEIF(timing!$M:$M,$A83,timing!K:K)/1000</f>
        <v>3340.3186666666666</v>
      </c>
      <c r="L83" s="1">
        <f>AVERAGEIF(timing!$M:$M,$A83,timing!L:L)/1024</f>
        <v>282.8984375</v>
      </c>
      <c r="M83" s="2">
        <f t="shared" si="4"/>
        <v>3.9801059215295953</v>
      </c>
      <c r="N83" s="2">
        <f t="shared" si="5"/>
        <v>61.568154728990791</v>
      </c>
      <c r="O83" s="2">
        <f t="shared" si="6"/>
        <v>5.3394772735650831</v>
      </c>
      <c r="P83" s="2">
        <f t="shared" si="7"/>
        <v>0.69942615598235458</v>
      </c>
    </row>
    <row r="84" spans="1:16" x14ac:dyDescent="0.3">
      <c r="A84" t="s">
        <v>95</v>
      </c>
      <c r="B84">
        <v>3</v>
      </c>
      <c r="C84">
        <f>AVERAGEIF(timing2!$M:$M,$A84,timing2!C:C)</f>
        <v>47</v>
      </c>
      <c r="D84">
        <f>AVERAGEIF(timing!$M:$M,$A84,timing!D:D)</f>
        <v>63648</v>
      </c>
      <c r="E84">
        <f>AVERAGEIF(timing!$M:$M,$A84,timing!E:E)</f>
        <v>3</v>
      </c>
      <c r="F84">
        <f>AVERAGEIF(timing!$M:$M,$A84,timing!F:F)</f>
        <v>200</v>
      </c>
      <c r="G84" s="3">
        <f>AVERAGEIF(timing!$M:$M,$A84,timing!G:G)/1000</f>
        <v>0.17033333333333334</v>
      </c>
      <c r="H84" s="3">
        <f>AVERAGEIF(timing!$M:$M,$A84,timing!H:H)/1000</f>
        <v>257.45233333333334</v>
      </c>
      <c r="I84" s="3">
        <f>AVERAGEIF(timing!$M:$M,$A84,timing!I:I)/1000</f>
        <v>257.62266666666665</v>
      </c>
      <c r="J84" s="3">
        <f>AVERAGEIF(timing!$M:$M,$A84,timing!J:J)/1000</f>
        <v>43.585000000000001</v>
      </c>
      <c r="K84" s="3">
        <f>AVERAGEIF(timing!$M:$M,$A84,timing!K:K)/1000</f>
        <v>4030.6676666666667</v>
      </c>
      <c r="L84" s="1">
        <f>AVERAGEIF(timing!$M:$M,$A84,timing!L:L)/1024</f>
        <v>321.2861328125</v>
      </c>
      <c r="M84" s="2">
        <f t="shared" si="4"/>
        <v>4.0449398776604664</v>
      </c>
      <c r="N84" s="2">
        <f t="shared" si="5"/>
        <v>63.327483450645218</v>
      </c>
      <c r="O84" s="2">
        <f t="shared" si="6"/>
        <v>5.1690076671694323</v>
      </c>
      <c r="P84" s="2">
        <f t="shared" si="7"/>
        <v>0.68478192559074913</v>
      </c>
    </row>
    <row r="85" spans="1:16" x14ac:dyDescent="0.3">
      <c r="A85" t="s">
        <v>96</v>
      </c>
      <c r="B85">
        <v>3</v>
      </c>
      <c r="C85">
        <f>AVERAGEIF(timing2!$M:$M,$A85,timing2!C:C)</f>
        <v>47</v>
      </c>
      <c r="D85">
        <f>AVERAGEIF(timing!$M:$M,$A85,timing!D:D)</f>
        <v>86383</v>
      </c>
      <c r="E85">
        <f>AVERAGEIF(timing!$M:$M,$A85,timing!E:E)</f>
        <v>3</v>
      </c>
      <c r="F85">
        <f>AVERAGEIF(timing!$M:$M,$A85,timing!F:F)</f>
        <v>500</v>
      </c>
      <c r="G85" s="3">
        <f>AVERAGEIF(timing!$M:$M,$A85,timing!G:G)/1000</f>
        <v>0.16933333333333334</v>
      </c>
      <c r="H85" s="3">
        <f>AVERAGEIF(timing!$M:$M,$A85,timing!H:H)/1000</f>
        <v>388.77499999999998</v>
      </c>
      <c r="I85" s="3">
        <f>AVERAGEIF(timing!$M:$M,$A85,timing!I:I)/1000</f>
        <v>388.9443333333333</v>
      </c>
      <c r="J85" s="3">
        <f>AVERAGEIF(timing!$M:$M,$A85,timing!J:J)/1000</f>
        <v>58.847666666666662</v>
      </c>
      <c r="K85" s="3">
        <f>AVERAGEIF(timing!$M:$M,$A85,timing!K:K)/1000</f>
        <v>5707.2836666666672</v>
      </c>
      <c r="L85" s="1">
        <f>AVERAGEIF(timing!$M:$M,$A85,timing!L:L)/1024</f>
        <v>430.37467447916669</v>
      </c>
      <c r="M85" s="2">
        <f t="shared" si="4"/>
        <v>4.5005961821191667</v>
      </c>
      <c r="N85" s="2">
        <f t="shared" si="5"/>
        <v>66.069523710297943</v>
      </c>
      <c r="O85" s="2">
        <f t="shared" si="6"/>
        <v>5.1017406974366102</v>
      </c>
      <c r="P85" s="2">
        <f t="shared" si="7"/>
        <v>0.68124129361872887</v>
      </c>
    </row>
    <row r="86" spans="1:16" x14ac:dyDescent="0.3">
      <c r="A86" t="s">
        <v>97</v>
      </c>
      <c r="B86">
        <v>3</v>
      </c>
      <c r="C86">
        <f>AVERAGEIF(timing2!$M:$M,$A86,timing2!C:C)</f>
        <v>128</v>
      </c>
      <c r="D86">
        <f>AVERAGEIF(timing!$M:$M,$A86,timing!D:D)</f>
        <v>397</v>
      </c>
      <c r="E86">
        <f>AVERAGEIF(timing!$M:$M,$A86,timing!E:E)</f>
        <v>2</v>
      </c>
      <c r="F86">
        <f>AVERAGEIF(timing!$M:$M,$A86,timing!F:F)</f>
        <v>25</v>
      </c>
      <c r="G86" s="3">
        <f>AVERAGEIF(timing!$M:$M,$A86,timing!G:G)/1000</f>
        <v>0.17066666666666666</v>
      </c>
      <c r="H86" s="3">
        <f>AVERAGEIF(timing!$M:$M,$A86,timing!H:H)/1000</f>
        <v>4.6686666666666667</v>
      </c>
      <c r="I86" s="3">
        <f>AVERAGEIF(timing!$M:$M,$A86,timing!I:I)/1000</f>
        <v>4.8393333333333333</v>
      </c>
      <c r="J86" s="3">
        <f>AVERAGEIF(timing!$M:$M,$A86,timing!J:J)/1000</f>
        <v>3.7149999999999999</v>
      </c>
      <c r="K86" s="3">
        <f>AVERAGEIF(timing!$M:$M,$A86,timing!K:K)/1000</f>
        <v>25.418333333333333</v>
      </c>
      <c r="L86" s="1">
        <f>AVERAGEIF(timing!$M:$M,$A86,timing!L:L)/1024</f>
        <v>8.513671875</v>
      </c>
      <c r="M86" s="2">
        <f t="shared" si="4"/>
        <v>11.759865659109991</v>
      </c>
      <c r="N86" s="2">
        <f t="shared" si="5"/>
        <v>64.026028547439125</v>
      </c>
      <c r="O86" s="2">
        <f t="shared" si="6"/>
        <v>21.95969773299748</v>
      </c>
      <c r="P86" s="2">
        <f t="shared" si="7"/>
        <v>9.3576826196473544</v>
      </c>
    </row>
    <row r="87" spans="1:16" x14ac:dyDescent="0.3">
      <c r="A87" t="s">
        <v>98</v>
      </c>
      <c r="B87">
        <v>3</v>
      </c>
      <c r="C87">
        <f>AVERAGEIF(timing2!$M:$M,$A87,timing2!C:C)</f>
        <v>128</v>
      </c>
      <c r="D87">
        <f>AVERAGEIF(timing!$M:$M,$A87,timing!D:D)</f>
        <v>1247</v>
      </c>
      <c r="E87">
        <f>AVERAGEIF(timing!$M:$M,$A87,timing!E:E)</f>
        <v>2</v>
      </c>
      <c r="F87">
        <f>AVERAGEIF(timing!$M:$M,$A87,timing!F:F)</f>
        <v>50</v>
      </c>
      <c r="G87" s="3">
        <f>AVERAGEIF(timing!$M:$M,$A87,timing!G:G)/1000</f>
        <v>0.17066666666666666</v>
      </c>
      <c r="H87" s="3">
        <f>AVERAGEIF(timing!$M:$M,$A87,timing!H:H)/1000</f>
        <v>8.1686666666666667</v>
      </c>
      <c r="I87" s="3">
        <f>AVERAGEIF(timing!$M:$M,$A87,timing!I:I)/1000</f>
        <v>8.3393333333333342</v>
      </c>
      <c r="J87" s="3">
        <f>AVERAGEIF(timing!$M:$M,$A87,timing!J:J)/1000</f>
        <v>4.4073333333333329</v>
      </c>
      <c r="K87" s="3">
        <f>AVERAGEIF(timing!$M:$M,$A87,timing!K:K)/1000</f>
        <v>67.236333333333334</v>
      </c>
      <c r="L87" s="1">
        <f>AVERAGEIF(timing!$M:$M,$A87,timing!L:L)/1024</f>
        <v>10.7255859375</v>
      </c>
      <c r="M87" s="2">
        <f t="shared" si="4"/>
        <v>6.5506549051055876</v>
      </c>
      <c r="N87" s="2">
        <f t="shared" si="5"/>
        <v>53.918470997059615</v>
      </c>
      <c r="O87" s="2">
        <f t="shared" si="6"/>
        <v>8.8075380914194064</v>
      </c>
      <c r="P87" s="2">
        <f t="shared" si="7"/>
        <v>3.5343491045175082</v>
      </c>
    </row>
    <row r="88" spans="1:16" x14ac:dyDescent="0.3">
      <c r="A88" t="s">
        <v>99</v>
      </c>
      <c r="B88">
        <v>3</v>
      </c>
      <c r="C88">
        <f>AVERAGEIF(timing2!$M:$M,$A88,timing2!C:C)</f>
        <v>128</v>
      </c>
      <c r="D88">
        <f>AVERAGEIF(timing!$M:$M,$A88,timing!D:D)</f>
        <v>2437</v>
      </c>
      <c r="E88">
        <f>AVERAGEIF(timing!$M:$M,$A88,timing!E:E)</f>
        <v>2</v>
      </c>
      <c r="F88">
        <f>AVERAGEIF(timing!$M:$M,$A88,timing!F:F)</f>
        <v>75</v>
      </c>
      <c r="G88" s="3">
        <f>AVERAGEIF(timing!$M:$M,$A88,timing!G:G)/1000</f>
        <v>0.16966666666666666</v>
      </c>
      <c r="H88" s="3">
        <f>AVERAGEIF(timing!$M:$M,$A88,timing!H:H)/1000</f>
        <v>11.858333333333334</v>
      </c>
      <c r="I88" s="3">
        <f>AVERAGEIF(timing!$M:$M,$A88,timing!I:I)/1000</f>
        <v>12.028</v>
      </c>
      <c r="J88" s="3">
        <f>AVERAGEIF(timing!$M:$M,$A88,timing!J:J)/1000</f>
        <v>5.0423333333333327</v>
      </c>
      <c r="K88" s="3">
        <f>AVERAGEIF(timing!$M:$M,$A88,timing!K:K)/1000</f>
        <v>130.02866666666668</v>
      </c>
      <c r="L88" s="1">
        <f>AVERAGEIF(timing!$M:$M,$A88,timing!L:L)/1024</f>
        <v>13.88671875</v>
      </c>
      <c r="M88" s="2">
        <f t="shared" si="4"/>
        <v>4.8659554096566815</v>
      </c>
      <c r="N88" s="2">
        <f t="shared" si="5"/>
        <v>53.356038845575164</v>
      </c>
      <c r="O88" s="2">
        <f t="shared" si="6"/>
        <v>5.8350430857611819</v>
      </c>
      <c r="P88" s="2">
        <f t="shared" si="7"/>
        <v>2.0690739980850772</v>
      </c>
    </row>
    <row r="89" spans="1:16" x14ac:dyDescent="0.3">
      <c r="A89" t="s">
        <v>100</v>
      </c>
      <c r="B89">
        <v>3</v>
      </c>
      <c r="C89">
        <f>AVERAGEIF(timing2!$M:$M,$A89,timing2!C:C)</f>
        <v>128</v>
      </c>
      <c r="D89">
        <f>AVERAGEIF(timing!$M:$M,$A89,timing!D:D)</f>
        <v>3664</v>
      </c>
      <c r="E89">
        <f>AVERAGEIF(timing!$M:$M,$A89,timing!E:E)</f>
        <v>2</v>
      </c>
      <c r="F89">
        <f>AVERAGEIF(timing!$M:$M,$A89,timing!F:F)</f>
        <v>100</v>
      </c>
      <c r="G89" s="3">
        <f>AVERAGEIF(timing!$M:$M,$A89,timing!G:G)/1000</f>
        <v>0.17166666666666666</v>
      </c>
      <c r="H89" s="3">
        <f>AVERAGEIF(timing!$M:$M,$A89,timing!H:H)/1000</f>
        <v>16.249333333333333</v>
      </c>
      <c r="I89" s="3">
        <f>AVERAGEIF(timing!$M:$M,$A89,timing!I:I)/1000</f>
        <v>16.420999999999999</v>
      </c>
      <c r="J89" s="3">
        <f>AVERAGEIF(timing!$M:$M,$A89,timing!J:J)/1000</f>
        <v>5.6559999999999997</v>
      </c>
      <c r="K89" s="3">
        <f>AVERAGEIF(timing!$M:$M,$A89,timing!K:K)/1000</f>
        <v>195.30166666666665</v>
      </c>
      <c r="L89" s="1">
        <f>AVERAGEIF(timing!$M:$M,$A89,timing!L:L)/1024</f>
        <v>17.16015625</v>
      </c>
      <c r="M89" s="2">
        <f t="shared" si="4"/>
        <v>4.4348617176128098</v>
      </c>
      <c r="N89" s="2">
        <f t="shared" si="5"/>
        <v>53.30285662299854</v>
      </c>
      <c r="O89" s="2">
        <f t="shared" si="6"/>
        <v>4.7958515283842793</v>
      </c>
      <c r="P89" s="2">
        <f t="shared" si="7"/>
        <v>1.5436681222707425</v>
      </c>
    </row>
    <row r="90" spans="1:16" x14ac:dyDescent="0.3">
      <c r="A90" t="s">
        <v>101</v>
      </c>
      <c r="B90">
        <v>3</v>
      </c>
      <c r="C90">
        <f>AVERAGEIF(timing2!$M:$M,$A90,timing2!C:C)</f>
        <v>128</v>
      </c>
      <c r="D90">
        <f>AVERAGEIF(timing!$M:$M,$A90,timing!D:D)</f>
        <v>5301</v>
      </c>
      <c r="E90">
        <f>AVERAGEIF(timing!$M:$M,$A90,timing!E:E)</f>
        <v>2</v>
      </c>
      <c r="F90">
        <f>AVERAGEIF(timing!$M:$M,$A90,timing!F:F)</f>
        <v>150</v>
      </c>
      <c r="G90" s="3">
        <f>AVERAGEIF(timing!$M:$M,$A90,timing!G:G)/1000</f>
        <v>0.17033333333333334</v>
      </c>
      <c r="H90" s="3">
        <f>AVERAGEIF(timing!$M:$M,$A90,timing!H:H)/1000</f>
        <v>23.00633333333333</v>
      </c>
      <c r="I90" s="3">
        <f>AVERAGEIF(timing!$M:$M,$A90,timing!I:I)/1000</f>
        <v>23.176666666666669</v>
      </c>
      <c r="J90" s="3">
        <f>AVERAGEIF(timing!$M:$M,$A90,timing!J:J)/1000</f>
        <v>6.4016666666666673</v>
      </c>
      <c r="K90" s="3">
        <f>AVERAGEIF(timing!$M:$M,$A90,timing!K:K)/1000</f>
        <v>283.24833333333333</v>
      </c>
      <c r="L90" s="1">
        <f>AVERAGEIF(timing!$M:$M,$A90,timing!L:L)/1024</f>
        <v>21.5478515625</v>
      </c>
      <c r="M90" s="2">
        <f t="shared" si="4"/>
        <v>4.3399987423756521</v>
      </c>
      <c r="N90" s="2">
        <f t="shared" si="5"/>
        <v>53.433000062881213</v>
      </c>
      <c r="O90" s="2">
        <f t="shared" si="6"/>
        <v>4.1624221844934919</v>
      </c>
      <c r="P90" s="2">
        <f t="shared" si="7"/>
        <v>1.2076337797899768</v>
      </c>
    </row>
    <row r="91" spans="1:16" x14ac:dyDescent="0.3">
      <c r="A91" t="s">
        <v>102</v>
      </c>
      <c r="B91">
        <v>3</v>
      </c>
      <c r="C91">
        <f>AVERAGEIF(timing2!$M:$M,$A91,timing2!C:C)</f>
        <v>128</v>
      </c>
      <c r="D91">
        <f>AVERAGEIF(timing!$M:$M,$A91,timing!D:D)</f>
        <v>6228</v>
      </c>
      <c r="E91">
        <f>AVERAGEIF(timing!$M:$M,$A91,timing!E:E)</f>
        <v>2</v>
      </c>
      <c r="F91">
        <f>AVERAGEIF(timing!$M:$M,$A91,timing!F:F)</f>
        <v>200</v>
      </c>
      <c r="G91" s="3">
        <f>AVERAGEIF(timing!$M:$M,$A91,timing!G:G)/1000</f>
        <v>0.17100000000000001</v>
      </c>
      <c r="H91" s="3">
        <f>AVERAGEIF(timing!$M:$M,$A91,timing!H:H)/1000</f>
        <v>26.710666666666668</v>
      </c>
      <c r="I91" s="3">
        <f>AVERAGEIF(timing!$M:$M,$A91,timing!I:I)/1000</f>
        <v>26.881666666666668</v>
      </c>
      <c r="J91" s="3">
        <f>AVERAGEIF(timing!$M:$M,$A91,timing!J:J)/1000</f>
        <v>6.8029999999999999</v>
      </c>
      <c r="K91" s="3">
        <f>AVERAGEIF(timing!$M:$M,$A91,timing!K:K)/1000</f>
        <v>334.8776666666667</v>
      </c>
      <c r="L91" s="1">
        <f>AVERAGEIF(timing!$M:$M,$A91,timing!L:L)/1024</f>
        <v>24.0771484375</v>
      </c>
      <c r="M91" s="2">
        <f t="shared" si="4"/>
        <v>4.2888032541211736</v>
      </c>
      <c r="N91" s="2">
        <f t="shared" si="5"/>
        <v>53.769695996574612</v>
      </c>
      <c r="O91" s="2">
        <f t="shared" si="6"/>
        <v>3.9587347463070008</v>
      </c>
      <c r="P91" s="2">
        <f t="shared" si="7"/>
        <v>1.0923249839434812</v>
      </c>
    </row>
    <row r="92" spans="1:16" x14ac:dyDescent="0.3">
      <c r="A92" t="s">
        <v>103</v>
      </c>
      <c r="B92">
        <v>3</v>
      </c>
      <c r="C92">
        <f>AVERAGEIF(timing2!$M:$M,$A92,timing2!C:C)</f>
        <v>128</v>
      </c>
      <c r="D92">
        <f>AVERAGEIF(timing!$M:$M,$A92,timing!D:D)</f>
        <v>6662</v>
      </c>
      <c r="E92">
        <f>AVERAGEIF(timing!$M:$M,$A92,timing!E:E)</f>
        <v>2</v>
      </c>
      <c r="F92">
        <f>AVERAGEIF(timing!$M:$M,$A92,timing!F:F)</f>
        <v>500</v>
      </c>
      <c r="G92" s="3">
        <f>AVERAGEIF(timing!$M:$M,$A92,timing!G:G)/1000</f>
        <v>0.16933333333333334</v>
      </c>
      <c r="H92" s="3">
        <f>AVERAGEIF(timing!$M:$M,$A92,timing!H:H)/1000</f>
        <v>27.616</v>
      </c>
      <c r="I92" s="3">
        <f>AVERAGEIF(timing!$M:$M,$A92,timing!I:I)/1000</f>
        <v>27.785333333333334</v>
      </c>
      <c r="J92" s="3">
        <f>AVERAGEIF(timing!$M:$M,$A92,timing!J:J)/1000</f>
        <v>6.9783333333333326</v>
      </c>
      <c r="K92" s="3">
        <f>AVERAGEIF(timing!$M:$M,$A92,timing!K:K)/1000</f>
        <v>358.70166666666671</v>
      </c>
      <c r="L92" s="1">
        <f>AVERAGEIF(timing!$M:$M,$A92,timing!L:L)/1024</f>
        <v>25.251953125</v>
      </c>
      <c r="M92" s="2">
        <f t="shared" si="4"/>
        <v>4.1453017111978383</v>
      </c>
      <c r="N92" s="2">
        <f t="shared" si="5"/>
        <v>53.842940058040632</v>
      </c>
      <c r="O92" s="2">
        <f t="shared" si="6"/>
        <v>3.881416991894326</v>
      </c>
      <c r="P92" s="2">
        <f t="shared" si="7"/>
        <v>1.0474832382667867</v>
      </c>
    </row>
    <row r="93" spans="1:16" x14ac:dyDescent="0.3">
      <c r="A93" t="s">
        <v>104</v>
      </c>
      <c r="B93">
        <v>3</v>
      </c>
      <c r="C93">
        <f>AVERAGEIF(timing2!$M:$M,$A93,timing2!C:C)</f>
        <v>128</v>
      </c>
      <c r="D93">
        <f>AVERAGEIF(timing!$M:$M,$A93,timing!D:D)</f>
        <v>935</v>
      </c>
      <c r="E93">
        <f>AVERAGEIF(timing!$M:$M,$A93,timing!E:E)</f>
        <v>3</v>
      </c>
      <c r="F93">
        <f>AVERAGEIF(timing!$M:$M,$A93,timing!F:F)</f>
        <v>25</v>
      </c>
      <c r="G93" s="3">
        <f>AVERAGEIF(timing!$M:$M,$A93,timing!G:G)/1000</f>
        <v>0.17033333333333334</v>
      </c>
      <c r="H93" s="3">
        <f>AVERAGEIF(timing!$M:$M,$A93,timing!H:H)/1000</f>
        <v>7.9253333333333327</v>
      </c>
      <c r="I93" s="3">
        <f>AVERAGEIF(timing!$M:$M,$A93,timing!I:I)/1000</f>
        <v>8.0956666666666663</v>
      </c>
      <c r="J93" s="3">
        <f>AVERAGEIF(timing!$M:$M,$A93,timing!J:J)/1000</f>
        <v>5.3803333333333327</v>
      </c>
      <c r="K93" s="3">
        <f>AVERAGEIF(timing!$M:$M,$A93,timing!K:K)/1000</f>
        <v>59.909666666666666</v>
      </c>
      <c r="L93" s="1">
        <f>AVERAGEIF(timing!$M:$M,$A93,timing!L:L)/1024</f>
        <v>25.9345703125</v>
      </c>
      <c r="M93" s="2">
        <f t="shared" si="4"/>
        <v>8.476292335115863</v>
      </c>
      <c r="N93" s="2">
        <f t="shared" si="5"/>
        <v>64.074509803921572</v>
      </c>
      <c r="O93" s="2">
        <f t="shared" si="6"/>
        <v>28.403208556149732</v>
      </c>
      <c r="P93" s="2">
        <f t="shared" si="7"/>
        <v>5.7543672014260245</v>
      </c>
    </row>
    <row r="94" spans="1:16" x14ac:dyDescent="0.3">
      <c r="A94" t="s">
        <v>105</v>
      </c>
      <c r="B94">
        <v>3</v>
      </c>
      <c r="C94">
        <f>AVERAGEIF(timing2!$M:$M,$A94,timing2!C:C)</f>
        <v>128</v>
      </c>
      <c r="D94">
        <f>AVERAGEIF(timing!$M:$M,$A94,timing!D:D)</f>
        <v>10804</v>
      </c>
      <c r="E94">
        <f>AVERAGEIF(timing!$M:$M,$A94,timing!E:E)</f>
        <v>3</v>
      </c>
      <c r="F94">
        <f>AVERAGEIF(timing!$M:$M,$A94,timing!F:F)</f>
        <v>50</v>
      </c>
      <c r="G94" s="3">
        <f>AVERAGEIF(timing!$M:$M,$A94,timing!G:G)/1000</f>
        <v>0.17100000000000001</v>
      </c>
      <c r="H94" s="3">
        <f>AVERAGEIF(timing!$M:$M,$A94,timing!H:H)/1000</f>
        <v>46.081000000000003</v>
      </c>
      <c r="I94" s="3">
        <f>AVERAGEIF(timing!$M:$M,$A94,timing!I:I)/1000</f>
        <v>46.252000000000002</v>
      </c>
      <c r="J94" s="3">
        <f>AVERAGEIF(timing!$M:$M,$A94,timing!J:J)/1000</f>
        <v>13.159000000000001</v>
      </c>
      <c r="K94" s="3">
        <f>AVERAGEIF(timing!$M:$M,$A94,timing!K:K)/1000</f>
        <v>603.93133333333333</v>
      </c>
      <c r="L94" s="1">
        <f>AVERAGEIF(timing!$M:$M,$A94,timing!L:L)/1024</f>
        <v>103.14420572916667</v>
      </c>
      <c r="M94" s="2">
        <f t="shared" si="4"/>
        <v>4.2651795631247689</v>
      </c>
      <c r="N94" s="2">
        <f t="shared" si="5"/>
        <v>55.898864618042701</v>
      </c>
      <c r="O94" s="2">
        <f t="shared" si="6"/>
        <v>9.7759780328273482</v>
      </c>
      <c r="P94" s="2">
        <f t="shared" si="7"/>
        <v>1.2179748241392077</v>
      </c>
    </row>
    <row r="95" spans="1:16" x14ac:dyDescent="0.3">
      <c r="A95" t="s">
        <v>106</v>
      </c>
      <c r="B95">
        <v>3</v>
      </c>
      <c r="C95">
        <f>AVERAGEIF(timing2!$M:$M,$A95,timing2!C:C)</f>
        <v>128</v>
      </c>
      <c r="D95">
        <f>AVERAGEIF(timing!$M:$M,$A95,timing!D:D)</f>
        <v>35543</v>
      </c>
      <c r="E95">
        <f>AVERAGEIF(timing!$M:$M,$A95,timing!E:E)</f>
        <v>3</v>
      </c>
      <c r="F95">
        <f>AVERAGEIF(timing!$M:$M,$A95,timing!F:F)</f>
        <v>75</v>
      </c>
      <c r="G95" s="3">
        <f>AVERAGEIF(timing!$M:$M,$A95,timing!G:G)/1000</f>
        <v>0.17033333333333334</v>
      </c>
      <c r="H95" s="3">
        <f>AVERAGEIF(timing!$M:$M,$A95,timing!H:H)/1000</f>
        <v>144.02166666666665</v>
      </c>
      <c r="I95" s="3">
        <f>AVERAGEIF(timing!$M:$M,$A95,timing!I:I)/1000</f>
        <v>144.19200000000001</v>
      </c>
      <c r="J95" s="3">
        <f>AVERAGEIF(timing!$M:$M,$A95,timing!J:J)/1000</f>
        <v>29.869666666666667</v>
      </c>
      <c r="K95" s="3">
        <f>AVERAGEIF(timing!$M:$M,$A95,timing!K:K)/1000</f>
        <v>2115.7359999999999</v>
      </c>
      <c r="L95" s="1">
        <f>AVERAGEIF(timing!$M:$M,$A95,timing!L:L)/1024</f>
        <v>246.677734375</v>
      </c>
      <c r="M95" s="2">
        <f t="shared" si="4"/>
        <v>4.052040251713886</v>
      </c>
      <c r="N95" s="2">
        <f t="shared" si="5"/>
        <v>59.526095152350671</v>
      </c>
      <c r="O95" s="2">
        <f t="shared" si="6"/>
        <v>7.1068283487606561</v>
      </c>
      <c r="P95" s="2">
        <f t="shared" si="7"/>
        <v>0.84038113458815145</v>
      </c>
    </row>
    <row r="96" spans="1:16" x14ac:dyDescent="0.3">
      <c r="A96" t="s">
        <v>107</v>
      </c>
      <c r="B96">
        <v>3</v>
      </c>
      <c r="C96">
        <f>AVERAGEIF(timing2!$M:$M,$A96,timing2!C:C)</f>
        <v>128</v>
      </c>
      <c r="D96">
        <f>AVERAGEIF(timing!$M:$M,$A96,timing!D:D)</f>
        <v>67312</v>
      </c>
      <c r="E96">
        <f>AVERAGEIF(timing!$M:$M,$A96,timing!E:E)</f>
        <v>3</v>
      </c>
      <c r="F96">
        <f>AVERAGEIF(timing!$M:$M,$A96,timing!F:F)</f>
        <v>100</v>
      </c>
      <c r="G96" s="3">
        <f>AVERAGEIF(timing!$M:$M,$A96,timing!G:G)/1000</f>
        <v>0.17</v>
      </c>
      <c r="H96" s="3">
        <f>AVERAGEIF(timing!$M:$M,$A96,timing!H:H)/1000</f>
        <v>274.39866666666671</v>
      </c>
      <c r="I96" s="3">
        <f>AVERAGEIF(timing!$M:$M,$A96,timing!I:I)/1000</f>
        <v>274.56866666666667</v>
      </c>
      <c r="J96" s="3">
        <f>AVERAGEIF(timing!$M:$M,$A96,timing!J:J)/1000</f>
        <v>50.697000000000003</v>
      </c>
      <c r="K96" s="3">
        <f>AVERAGEIF(timing!$M:$M,$A96,timing!K:K)/1000</f>
        <v>4175.3490000000002</v>
      </c>
      <c r="L96" s="1">
        <f>AVERAGEIF(timing!$M:$M,$A96,timing!L:L)/1024</f>
        <v>411.1845703125</v>
      </c>
      <c r="M96" s="2">
        <f t="shared" si="4"/>
        <v>4.0765192932414243</v>
      </c>
      <c r="N96" s="2">
        <f t="shared" si="5"/>
        <v>62.029786665082007</v>
      </c>
      <c r="O96" s="2">
        <f t="shared" si="6"/>
        <v>6.2552442357974805</v>
      </c>
      <c r="P96" s="2">
        <f t="shared" si="7"/>
        <v>0.75316436890896132</v>
      </c>
    </row>
    <row r="97" spans="1:16" x14ac:dyDescent="0.3">
      <c r="A97" t="s">
        <v>108</v>
      </c>
      <c r="B97">
        <v>3</v>
      </c>
      <c r="C97">
        <f>AVERAGEIF(timing2!$M:$M,$A97,timing2!C:C)</f>
        <v>128</v>
      </c>
      <c r="D97">
        <f>AVERAGEIF(timing!$M:$M,$A97,timing!D:D)</f>
        <v>125575</v>
      </c>
      <c r="E97">
        <f>AVERAGEIF(timing!$M:$M,$A97,timing!E:E)</f>
        <v>3</v>
      </c>
      <c r="F97">
        <f>AVERAGEIF(timing!$M:$M,$A97,timing!F:F)</f>
        <v>150</v>
      </c>
      <c r="G97" s="3">
        <f>AVERAGEIF(timing!$M:$M,$A97,timing!G:G)/1000</f>
        <v>0.16966666666666666</v>
      </c>
      <c r="H97" s="3">
        <f>AVERAGEIF(timing!$M:$M,$A97,timing!H:H)/1000</f>
        <v>518.65633333333335</v>
      </c>
      <c r="I97" s="3">
        <f>AVERAGEIF(timing!$M:$M,$A97,timing!I:I)/1000</f>
        <v>518.82600000000002</v>
      </c>
      <c r="J97" s="3">
        <f>AVERAGEIF(timing!$M:$M,$A97,timing!J:J)/1000</f>
        <v>87.748333333333335</v>
      </c>
      <c r="K97" s="3">
        <f>AVERAGEIF(timing!$M:$M,$A97,timing!K:K)/1000</f>
        <v>8021.8109999999997</v>
      </c>
      <c r="L97" s="1">
        <f>AVERAGEIF(timing!$M:$M,$A97,timing!L:L)/1024</f>
        <v>686.736328125</v>
      </c>
      <c r="M97" s="2">
        <f t="shared" si="4"/>
        <v>4.1302515097219459</v>
      </c>
      <c r="N97" s="2">
        <f t="shared" si="5"/>
        <v>63.880637069480386</v>
      </c>
      <c r="O97" s="2">
        <f t="shared" si="6"/>
        <v>5.5999840732629904</v>
      </c>
      <c r="P97" s="2">
        <f t="shared" si="7"/>
        <v>0.69877231402216466</v>
      </c>
    </row>
    <row r="98" spans="1:16" x14ac:dyDescent="0.3">
      <c r="A98" t="s">
        <v>109</v>
      </c>
      <c r="B98">
        <v>3</v>
      </c>
      <c r="C98">
        <f>AVERAGEIF(timing2!$M:$M,$A98,timing2!C:C)</f>
        <v>128</v>
      </c>
      <c r="D98">
        <f>AVERAGEIF(timing!$M:$M,$A98,timing!D:D)</f>
        <v>161480</v>
      </c>
      <c r="E98">
        <f>AVERAGEIF(timing!$M:$M,$A98,timing!E:E)</f>
        <v>3</v>
      </c>
      <c r="F98">
        <f>AVERAGEIF(timing!$M:$M,$A98,timing!F:F)</f>
        <v>200</v>
      </c>
      <c r="G98" s="3">
        <f>AVERAGEIF(timing!$M:$M,$A98,timing!G:G)/1000</f>
        <v>0.17033333333333334</v>
      </c>
      <c r="H98" s="3">
        <f>AVERAGEIF(timing!$M:$M,$A98,timing!H:H)/1000</f>
        <v>693.28266666666661</v>
      </c>
      <c r="I98" s="3">
        <f>AVERAGEIF(timing!$M:$M,$A98,timing!I:I)/1000</f>
        <v>693.45299999999997</v>
      </c>
      <c r="J98" s="3">
        <f>AVERAGEIF(timing!$M:$M,$A98,timing!J:J)/1000</f>
        <v>111.26833333333333</v>
      </c>
      <c r="K98" s="3">
        <f>AVERAGEIF(timing!$M:$M,$A98,timing!K:K)/1000</f>
        <v>10569.204666666667</v>
      </c>
      <c r="L98" s="1">
        <f>AVERAGEIF(timing!$M:$M,$A98,timing!L:L)/1024</f>
        <v>853.923828125</v>
      </c>
      <c r="M98" s="2">
        <f t="shared" si="4"/>
        <v>4.2933036082899845</v>
      </c>
      <c r="N98" s="2">
        <f t="shared" si="5"/>
        <v>65.452097266947391</v>
      </c>
      <c r="O98" s="2">
        <f t="shared" si="6"/>
        <v>5.4150235323259848</v>
      </c>
      <c r="P98" s="2">
        <f t="shared" si="7"/>
        <v>0.6890533399388985</v>
      </c>
    </row>
    <row r="99" spans="1:16" x14ac:dyDescent="0.3">
      <c r="A99" t="s">
        <v>110</v>
      </c>
      <c r="B99">
        <v>3</v>
      </c>
      <c r="C99">
        <f>AVERAGEIF(timing2!$M:$M,$A99,timing2!C:C)</f>
        <v>128</v>
      </c>
      <c r="D99">
        <f>AVERAGEIF(timing!$M:$M,$A99,timing!D:D)</f>
        <v>194231</v>
      </c>
      <c r="E99">
        <f>AVERAGEIF(timing!$M:$M,$A99,timing!E:E)</f>
        <v>3</v>
      </c>
      <c r="F99">
        <f>AVERAGEIF(timing!$M:$M,$A99,timing!F:F)</f>
        <v>500</v>
      </c>
      <c r="G99" s="3">
        <f>AVERAGEIF(timing!$M:$M,$A99,timing!G:G)/1000</f>
        <v>0.17033333333333334</v>
      </c>
      <c r="H99" s="3">
        <f>AVERAGEIF(timing!$M:$M,$A99,timing!H:H)/1000</f>
        <v>837.13099999999997</v>
      </c>
      <c r="I99" s="3">
        <f>AVERAGEIF(timing!$M:$M,$A99,timing!I:I)/1000</f>
        <v>837.30133333333333</v>
      </c>
      <c r="J99" s="3">
        <f>AVERAGEIF(timing!$M:$M,$A99,timing!J:J)/1000</f>
        <v>131.03766666666667</v>
      </c>
      <c r="K99" s="3">
        <f>AVERAGEIF(timing!$M:$M,$A99,timing!K:K)/1000</f>
        <v>12828.115333333333</v>
      </c>
      <c r="L99" s="1">
        <f>AVERAGEIF(timing!$M:$M,$A99,timing!L:L)/1024</f>
        <v>978.0546875</v>
      </c>
      <c r="M99" s="2">
        <f t="shared" si="4"/>
        <v>4.3099762653747344</v>
      </c>
      <c r="N99" s="2">
        <f t="shared" si="5"/>
        <v>66.045663840135362</v>
      </c>
      <c r="O99" s="2">
        <f t="shared" si="6"/>
        <v>5.1563756557913001</v>
      </c>
      <c r="P99" s="2">
        <f t="shared" si="7"/>
        <v>0.67464857137463474</v>
      </c>
    </row>
    <row r="100" spans="1:16" x14ac:dyDescent="0.3">
      <c r="A100" t="s">
        <v>111</v>
      </c>
      <c r="B100">
        <v>3</v>
      </c>
      <c r="C100">
        <f>AVERAGEIF(timing2!$M:$M,$A100,timing2!C:C)</f>
        <v>18</v>
      </c>
      <c r="D100">
        <f>AVERAGEIF(timing!$M:$M,$A100,timing!D:D)</f>
        <v>54</v>
      </c>
      <c r="E100">
        <f>AVERAGEIF(timing!$M:$M,$A100,timing!E:E)</f>
        <v>2</v>
      </c>
      <c r="F100">
        <f>AVERAGEIF(timing!$M:$M,$A100,timing!F:F)</f>
        <v>25</v>
      </c>
      <c r="G100" s="3">
        <f>AVERAGEIF(timing!$M:$M,$A100,timing!G:G)/1000</f>
        <v>0.16966666666666666</v>
      </c>
      <c r="H100" s="3">
        <f>AVERAGEIF(timing!$M:$M,$A100,timing!H:H)/1000</f>
        <v>2.3929999999999998</v>
      </c>
      <c r="I100" s="3">
        <f>AVERAGEIF(timing!$M:$M,$A100,timing!I:I)/1000</f>
        <v>2.5626666666666664</v>
      </c>
      <c r="J100" s="3">
        <f>AVERAGEIF(timing!$M:$M,$A100,timing!J:J)/1000</f>
        <v>2.2429999999999999</v>
      </c>
      <c r="K100" s="3">
        <f>AVERAGEIF(timing!$M:$M,$A100,timing!K:K)/1000</f>
        <v>6.6663333333333332</v>
      </c>
      <c r="L100" s="1">
        <f>AVERAGEIF(timing!$M:$M,$A100,timing!L:L)/1024</f>
        <v>1.384765625</v>
      </c>
      <c r="M100" s="2">
        <f t="shared" si="4"/>
        <v>44.314814814814817</v>
      </c>
      <c r="N100" s="2">
        <f t="shared" si="5"/>
        <v>123.45061728395061</v>
      </c>
      <c r="O100" s="2">
        <f t="shared" si="6"/>
        <v>26.25925925925926</v>
      </c>
      <c r="P100" s="2">
        <f t="shared" si="7"/>
        <v>41.537037037037031</v>
      </c>
    </row>
    <row r="101" spans="1:16" x14ac:dyDescent="0.3">
      <c r="A101" t="s">
        <v>112</v>
      </c>
      <c r="B101">
        <v>3</v>
      </c>
      <c r="C101">
        <f>AVERAGEIF(timing2!$M:$M,$A101,timing2!C:C)</f>
        <v>18</v>
      </c>
      <c r="D101">
        <f>AVERAGEIF(timing!$M:$M,$A101,timing!D:D)</f>
        <v>176</v>
      </c>
      <c r="E101">
        <f>AVERAGEIF(timing!$M:$M,$A101,timing!E:E)</f>
        <v>2</v>
      </c>
      <c r="F101">
        <f>AVERAGEIF(timing!$M:$M,$A101,timing!F:F)</f>
        <v>50</v>
      </c>
      <c r="G101" s="3">
        <f>AVERAGEIF(timing!$M:$M,$A101,timing!G:G)/1000</f>
        <v>0.17233333333333334</v>
      </c>
      <c r="H101" s="3">
        <f>AVERAGEIF(timing!$M:$M,$A101,timing!H:H)/1000</f>
        <v>2.8103333333333333</v>
      </c>
      <c r="I101" s="3">
        <f>AVERAGEIF(timing!$M:$M,$A101,timing!I:I)/1000</f>
        <v>2.9826666666666664</v>
      </c>
      <c r="J101" s="3">
        <f>AVERAGEIF(timing!$M:$M,$A101,timing!J:J)/1000</f>
        <v>2.4956666666666667</v>
      </c>
      <c r="K101" s="3">
        <f>AVERAGEIF(timing!$M:$M,$A101,timing!K:K)/1000</f>
        <v>9.8689999999999998</v>
      </c>
      <c r="L101" s="1">
        <f>AVERAGEIF(timing!$M:$M,$A101,timing!L:L)/1024</f>
        <v>1.697265625</v>
      </c>
      <c r="M101" s="2">
        <f t="shared" si="4"/>
        <v>15.967803030303029</v>
      </c>
      <c r="N101" s="2">
        <f t="shared" si="5"/>
        <v>56.07386363636364</v>
      </c>
      <c r="O101" s="2">
        <f t="shared" si="6"/>
        <v>9.875</v>
      </c>
      <c r="P101" s="2">
        <f t="shared" si="7"/>
        <v>14.179924242424242</v>
      </c>
    </row>
    <row r="102" spans="1:16" x14ac:dyDescent="0.3">
      <c r="A102" t="s">
        <v>113</v>
      </c>
      <c r="B102">
        <v>3</v>
      </c>
      <c r="C102">
        <f>AVERAGEIF(timing2!$M:$M,$A102,timing2!C:C)</f>
        <v>18</v>
      </c>
      <c r="D102">
        <f>AVERAGEIF(timing!$M:$M,$A102,timing!D:D)</f>
        <v>376</v>
      </c>
      <c r="E102">
        <f>AVERAGEIF(timing!$M:$M,$A102,timing!E:E)</f>
        <v>2</v>
      </c>
      <c r="F102">
        <f>AVERAGEIF(timing!$M:$M,$A102,timing!F:F)</f>
        <v>75</v>
      </c>
      <c r="G102" s="3">
        <f>AVERAGEIF(timing!$M:$M,$A102,timing!G:G)/1000</f>
        <v>0.16933333333333334</v>
      </c>
      <c r="H102" s="3">
        <f>AVERAGEIF(timing!$M:$M,$A102,timing!H:H)/1000</f>
        <v>3.2223333333333333</v>
      </c>
      <c r="I102" s="3">
        <f>AVERAGEIF(timing!$M:$M,$A102,timing!I:I)/1000</f>
        <v>3.3916666666666666</v>
      </c>
      <c r="J102" s="3">
        <f>AVERAGEIF(timing!$M:$M,$A102,timing!J:J)/1000</f>
        <v>2.8250000000000002</v>
      </c>
      <c r="K102" s="3">
        <f>AVERAGEIF(timing!$M:$M,$A102,timing!K:K)/1000</f>
        <v>19.534333333333333</v>
      </c>
      <c r="L102" s="1">
        <f>AVERAGEIF(timing!$M:$M,$A102,timing!L:L)/1024</f>
        <v>2.20703125</v>
      </c>
      <c r="M102" s="2">
        <f t="shared" si="4"/>
        <v>8.5700354609929068</v>
      </c>
      <c r="N102" s="2">
        <f t="shared" si="5"/>
        <v>51.953014184397162</v>
      </c>
      <c r="O102" s="2">
        <f t="shared" si="6"/>
        <v>6.0106382978723403</v>
      </c>
      <c r="P102" s="2">
        <f t="shared" si="7"/>
        <v>7.5132978723404262</v>
      </c>
    </row>
    <row r="103" spans="1:16" x14ac:dyDescent="0.3">
      <c r="A103" t="s">
        <v>114</v>
      </c>
      <c r="B103">
        <v>3</v>
      </c>
      <c r="C103">
        <f>AVERAGEIF(timing2!$M:$M,$A103,timing2!C:C)</f>
        <v>18</v>
      </c>
      <c r="D103">
        <f>AVERAGEIF(timing!$M:$M,$A103,timing!D:D)</f>
        <v>611</v>
      </c>
      <c r="E103">
        <f>AVERAGEIF(timing!$M:$M,$A103,timing!E:E)</f>
        <v>2</v>
      </c>
      <c r="F103">
        <f>AVERAGEIF(timing!$M:$M,$A103,timing!F:F)</f>
        <v>100</v>
      </c>
      <c r="G103" s="3">
        <f>AVERAGEIF(timing!$M:$M,$A103,timing!G:G)/1000</f>
        <v>0.17899999999999999</v>
      </c>
      <c r="H103" s="3">
        <f>AVERAGEIF(timing!$M:$M,$A103,timing!H:H)/1000</f>
        <v>4.4266666666666667</v>
      </c>
      <c r="I103" s="3">
        <f>AVERAGEIF(timing!$M:$M,$A103,timing!I:I)/1000</f>
        <v>4.605666666666667</v>
      </c>
      <c r="J103" s="3">
        <f>AVERAGEIF(timing!$M:$M,$A103,timing!J:J)/1000</f>
        <v>3.2376666666666667</v>
      </c>
      <c r="K103" s="3">
        <f>AVERAGEIF(timing!$M:$M,$A103,timing!K:K)/1000</f>
        <v>31.131</v>
      </c>
      <c r="L103" s="1">
        <f>AVERAGEIF(timing!$M:$M,$A103,timing!L:L)/1024</f>
        <v>2.810546875</v>
      </c>
      <c r="M103" s="2">
        <f t="shared" si="4"/>
        <v>7.2449536279323512</v>
      </c>
      <c r="N103" s="2">
        <f t="shared" si="5"/>
        <v>50.95090016366612</v>
      </c>
      <c r="O103" s="2">
        <f t="shared" si="6"/>
        <v>4.7103109656301143</v>
      </c>
      <c r="P103" s="2">
        <f t="shared" si="7"/>
        <v>5.2989634478996175</v>
      </c>
    </row>
    <row r="104" spans="1:16" x14ac:dyDescent="0.3">
      <c r="A104" t="s">
        <v>115</v>
      </c>
      <c r="B104">
        <v>3</v>
      </c>
      <c r="C104">
        <f>AVERAGEIF(timing2!$M:$M,$A104,timing2!C:C)</f>
        <v>18</v>
      </c>
      <c r="D104">
        <f>AVERAGEIF(timing!$M:$M,$A104,timing!D:D)</f>
        <v>791</v>
      </c>
      <c r="E104">
        <f>AVERAGEIF(timing!$M:$M,$A104,timing!E:E)</f>
        <v>2</v>
      </c>
      <c r="F104">
        <f>AVERAGEIF(timing!$M:$M,$A104,timing!F:F)</f>
        <v>150</v>
      </c>
      <c r="G104" s="3">
        <f>AVERAGEIF(timing!$M:$M,$A104,timing!G:G)/1000</f>
        <v>0.17066666666666666</v>
      </c>
      <c r="H104" s="3">
        <f>AVERAGEIF(timing!$M:$M,$A104,timing!H:H)/1000</f>
        <v>5.3070000000000004</v>
      </c>
      <c r="I104" s="3">
        <f>AVERAGEIF(timing!$M:$M,$A104,timing!I:I)/1000</f>
        <v>5.4776666666666669</v>
      </c>
      <c r="J104" s="3">
        <f>AVERAGEIF(timing!$M:$M,$A104,timing!J:J)/1000</f>
        <v>3.4066666666666667</v>
      </c>
      <c r="K104" s="3">
        <f>AVERAGEIF(timing!$M:$M,$A104,timing!K:K)/1000</f>
        <v>40.292333333333339</v>
      </c>
      <c r="L104" s="1">
        <f>AVERAGEIF(timing!$M:$M,$A104,timing!L:L)/1024</f>
        <v>3.28125</v>
      </c>
      <c r="M104" s="2">
        <f t="shared" si="4"/>
        <v>6.7092288242730724</v>
      </c>
      <c r="N104" s="2">
        <f t="shared" si="5"/>
        <v>50.938474504846191</v>
      </c>
      <c r="O104" s="2">
        <f t="shared" si="6"/>
        <v>4.2477876106194694</v>
      </c>
      <c r="P104" s="2">
        <f t="shared" si="7"/>
        <v>4.3067846607669624</v>
      </c>
    </row>
    <row r="105" spans="1:16" x14ac:dyDescent="0.3">
      <c r="A105" t="s">
        <v>116</v>
      </c>
      <c r="B105">
        <v>3</v>
      </c>
      <c r="C105">
        <f>AVERAGEIF(timing2!$M:$M,$A105,timing2!C:C)</f>
        <v>18</v>
      </c>
      <c r="D105">
        <f>AVERAGEIF(timing!$M:$M,$A105,timing!D:D)</f>
        <v>1102</v>
      </c>
      <c r="E105">
        <f>AVERAGEIF(timing!$M:$M,$A105,timing!E:E)</f>
        <v>2</v>
      </c>
      <c r="F105">
        <f>AVERAGEIF(timing!$M:$M,$A105,timing!F:F)</f>
        <v>200</v>
      </c>
      <c r="G105" s="3">
        <f>AVERAGEIF(timing!$M:$M,$A105,timing!G:G)/1000</f>
        <v>0.16966666666666666</v>
      </c>
      <c r="H105" s="3">
        <f>AVERAGEIF(timing!$M:$M,$A105,timing!H:H)/1000</f>
        <v>6.442333333333333</v>
      </c>
      <c r="I105" s="3">
        <f>AVERAGEIF(timing!$M:$M,$A105,timing!I:I)/1000</f>
        <v>6.6120000000000001</v>
      </c>
      <c r="J105" s="3">
        <f>AVERAGEIF(timing!$M:$M,$A105,timing!J:J)/1000</f>
        <v>3.6160000000000001</v>
      </c>
      <c r="K105" s="3">
        <f>AVERAGEIF(timing!$M:$M,$A105,timing!K:K)/1000</f>
        <v>56.008000000000003</v>
      </c>
      <c r="L105" s="1">
        <f>AVERAGEIF(timing!$M:$M,$A105,timing!L:L)/1024</f>
        <v>4.08984375</v>
      </c>
      <c r="M105" s="2">
        <f t="shared" si="4"/>
        <v>5.8460375075620084</v>
      </c>
      <c r="N105" s="2">
        <f t="shared" si="5"/>
        <v>50.823956442831218</v>
      </c>
      <c r="O105" s="2">
        <f t="shared" si="6"/>
        <v>3.8003629764065336</v>
      </c>
      <c r="P105" s="2">
        <f t="shared" si="7"/>
        <v>3.2813067150635207</v>
      </c>
    </row>
    <row r="106" spans="1:16" x14ac:dyDescent="0.3">
      <c r="A106" t="s">
        <v>117</v>
      </c>
      <c r="B106">
        <v>3</v>
      </c>
      <c r="C106">
        <f>AVERAGEIF(timing2!$M:$M,$A106,timing2!C:C)</f>
        <v>18</v>
      </c>
      <c r="D106">
        <f>AVERAGEIF(timing!$M:$M,$A106,timing!D:D)</f>
        <v>1364</v>
      </c>
      <c r="E106">
        <f>AVERAGEIF(timing!$M:$M,$A106,timing!E:E)</f>
        <v>2</v>
      </c>
      <c r="F106">
        <f>AVERAGEIF(timing!$M:$M,$A106,timing!F:F)</f>
        <v>500</v>
      </c>
      <c r="G106" s="3">
        <f>AVERAGEIF(timing!$M:$M,$A106,timing!G:G)/1000</f>
        <v>0.17100000000000001</v>
      </c>
      <c r="H106" s="3">
        <f>AVERAGEIF(timing!$M:$M,$A106,timing!H:H)/1000</f>
        <v>7.9829999999999997</v>
      </c>
      <c r="I106" s="3">
        <f>AVERAGEIF(timing!$M:$M,$A106,timing!I:I)/1000</f>
        <v>8.1539999999999999</v>
      </c>
      <c r="J106" s="3">
        <f>AVERAGEIF(timing!$M:$M,$A106,timing!J:J)/1000</f>
        <v>3.8286666666666664</v>
      </c>
      <c r="K106" s="3">
        <f>AVERAGEIF(timing!$M:$M,$A106,timing!K:K)/1000</f>
        <v>69.105999999999995</v>
      </c>
      <c r="L106" s="1">
        <f>AVERAGEIF(timing!$M:$M,$A106,timing!L:L)/1024</f>
        <v>4.767578125</v>
      </c>
      <c r="M106" s="2">
        <f t="shared" si="4"/>
        <v>5.8526392961876823</v>
      </c>
      <c r="N106" s="2">
        <f t="shared" si="5"/>
        <v>50.664222873900286</v>
      </c>
      <c r="O106" s="2">
        <f t="shared" si="6"/>
        <v>3.5791788856304985</v>
      </c>
      <c r="P106" s="2">
        <f t="shared" si="7"/>
        <v>2.8069403714565007</v>
      </c>
    </row>
    <row r="107" spans="1:16" x14ac:dyDescent="0.3">
      <c r="A107" t="s">
        <v>118</v>
      </c>
      <c r="B107">
        <v>3</v>
      </c>
      <c r="C107">
        <f>AVERAGEIF(timing2!$M:$M,$A107,timing2!C:C)</f>
        <v>18</v>
      </c>
      <c r="D107">
        <f>AVERAGEIF(timing!$M:$M,$A107,timing!D:D)</f>
        <v>249</v>
      </c>
      <c r="E107">
        <f>AVERAGEIF(timing!$M:$M,$A107,timing!E:E)</f>
        <v>3</v>
      </c>
      <c r="F107">
        <f>AVERAGEIF(timing!$M:$M,$A107,timing!F:F)</f>
        <v>25</v>
      </c>
      <c r="G107" s="3">
        <f>AVERAGEIF(timing!$M:$M,$A107,timing!G:G)/1000</f>
        <v>0.16966666666666666</v>
      </c>
      <c r="H107" s="3">
        <f>AVERAGEIF(timing!$M:$M,$A107,timing!H:H)/1000</f>
        <v>3.9636666666666667</v>
      </c>
      <c r="I107" s="3">
        <f>AVERAGEIF(timing!$M:$M,$A107,timing!I:I)/1000</f>
        <v>4.1333333333333329</v>
      </c>
      <c r="J107" s="3">
        <f>AVERAGEIF(timing!$M:$M,$A107,timing!J:J)/1000</f>
        <v>3.0776666666666666</v>
      </c>
      <c r="K107" s="3">
        <f>AVERAGEIF(timing!$M:$M,$A107,timing!K:K)/1000</f>
        <v>14.763666666666666</v>
      </c>
      <c r="L107" s="1">
        <f>AVERAGEIF(timing!$M:$M,$A107,timing!L:L)/1024</f>
        <v>3.0849609375</v>
      </c>
      <c r="M107" s="2">
        <f t="shared" si="4"/>
        <v>15.918340026773762</v>
      </c>
      <c r="N107" s="2">
        <f t="shared" si="5"/>
        <v>59.291834002677376</v>
      </c>
      <c r="O107" s="2">
        <f t="shared" si="6"/>
        <v>12.686746987951807</v>
      </c>
      <c r="P107" s="2">
        <f t="shared" si="7"/>
        <v>12.360107095046855</v>
      </c>
    </row>
    <row r="108" spans="1:16" x14ac:dyDescent="0.3">
      <c r="A108" t="s">
        <v>119</v>
      </c>
      <c r="B108">
        <v>3</v>
      </c>
      <c r="C108">
        <f>AVERAGEIF(timing2!$M:$M,$A108,timing2!C:C)</f>
        <v>18</v>
      </c>
      <c r="D108">
        <f>AVERAGEIF(timing!$M:$M,$A108,timing!D:D)</f>
        <v>1950</v>
      </c>
      <c r="E108">
        <f>AVERAGEIF(timing!$M:$M,$A108,timing!E:E)</f>
        <v>3</v>
      </c>
      <c r="F108">
        <f>AVERAGEIF(timing!$M:$M,$A108,timing!F:F)</f>
        <v>50</v>
      </c>
      <c r="G108" s="3">
        <f>AVERAGEIF(timing!$M:$M,$A108,timing!G:G)/1000</f>
        <v>0.17</v>
      </c>
      <c r="H108" s="3">
        <f>AVERAGEIF(timing!$M:$M,$A108,timing!H:H)/1000</f>
        <v>10.457000000000001</v>
      </c>
      <c r="I108" s="3">
        <f>AVERAGEIF(timing!$M:$M,$A108,timing!I:I)/1000</f>
        <v>10.627000000000001</v>
      </c>
      <c r="J108" s="3">
        <f>AVERAGEIF(timing!$M:$M,$A108,timing!J:J)/1000</f>
        <v>4.8023333333333333</v>
      </c>
      <c r="K108" s="3">
        <f>AVERAGEIF(timing!$M:$M,$A108,timing!K:K)/1000</f>
        <v>105.5</v>
      </c>
      <c r="L108" s="1">
        <f>AVERAGEIF(timing!$M:$M,$A108,timing!L:L)/1024</f>
        <v>12.7431640625</v>
      </c>
      <c r="M108" s="2">
        <f t="shared" si="4"/>
        <v>5.3625641025641029</v>
      </c>
      <c r="N108" s="2">
        <f t="shared" si="5"/>
        <v>54.102564102564102</v>
      </c>
      <c r="O108" s="2">
        <f t="shared" si="6"/>
        <v>6.6917948717948716</v>
      </c>
      <c r="P108" s="2">
        <f t="shared" si="7"/>
        <v>2.4627350427350425</v>
      </c>
    </row>
    <row r="109" spans="1:16" x14ac:dyDescent="0.3">
      <c r="A109" t="s">
        <v>120</v>
      </c>
      <c r="B109">
        <v>3</v>
      </c>
      <c r="C109">
        <f>AVERAGEIF(timing2!$M:$M,$A109,timing2!C:C)</f>
        <v>18</v>
      </c>
      <c r="D109">
        <f>AVERAGEIF(timing!$M:$M,$A109,timing!D:D)</f>
        <v>6916</v>
      </c>
      <c r="E109">
        <f>AVERAGEIF(timing!$M:$M,$A109,timing!E:E)</f>
        <v>3</v>
      </c>
      <c r="F109">
        <f>AVERAGEIF(timing!$M:$M,$A109,timing!F:F)</f>
        <v>75</v>
      </c>
      <c r="G109" s="3">
        <f>AVERAGEIF(timing!$M:$M,$A109,timing!G:G)/1000</f>
        <v>0.17033333333333334</v>
      </c>
      <c r="H109" s="3">
        <f>AVERAGEIF(timing!$M:$M,$A109,timing!H:H)/1000</f>
        <v>28.134</v>
      </c>
      <c r="I109" s="3">
        <f>AVERAGEIF(timing!$M:$M,$A109,timing!I:I)/1000</f>
        <v>28.304333333333332</v>
      </c>
      <c r="J109" s="3">
        <f>AVERAGEIF(timing!$M:$M,$A109,timing!J:J)/1000</f>
        <v>7.6676666666666673</v>
      </c>
      <c r="K109" s="3">
        <f>AVERAGEIF(timing!$M:$M,$A109,timing!K:K)/1000</f>
        <v>376.375</v>
      </c>
      <c r="L109" s="1">
        <f>AVERAGEIF(timing!$M:$M,$A109,timing!L:L)/1024</f>
        <v>35.5654296875</v>
      </c>
      <c r="M109" s="2">
        <f t="shared" si="4"/>
        <v>4.0679583574320413</v>
      </c>
      <c r="N109" s="2">
        <f t="shared" si="5"/>
        <v>54.420908039329092</v>
      </c>
      <c r="O109" s="2">
        <f t="shared" si="6"/>
        <v>5.2659051474840952</v>
      </c>
      <c r="P109" s="2">
        <f t="shared" si="7"/>
        <v>1.1086851744746482</v>
      </c>
    </row>
    <row r="110" spans="1:16" x14ac:dyDescent="0.3">
      <c r="A110" t="s">
        <v>121</v>
      </c>
      <c r="B110">
        <v>3</v>
      </c>
      <c r="C110">
        <f>AVERAGEIF(timing2!$M:$M,$A110,timing2!C:C)</f>
        <v>18</v>
      </c>
      <c r="D110">
        <f>AVERAGEIF(timing!$M:$M,$A110,timing!D:D)</f>
        <v>13369</v>
      </c>
      <c r="E110">
        <f>AVERAGEIF(timing!$M:$M,$A110,timing!E:E)</f>
        <v>3</v>
      </c>
      <c r="F110">
        <f>AVERAGEIF(timing!$M:$M,$A110,timing!F:F)</f>
        <v>100</v>
      </c>
      <c r="G110" s="3">
        <f>AVERAGEIF(timing!$M:$M,$A110,timing!G:G)/1000</f>
        <v>0.17033333333333334</v>
      </c>
      <c r="H110" s="3">
        <f>AVERAGEIF(timing!$M:$M,$A110,timing!H:H)/1000</f>
        <v>54.093666666666664</v>
      </c>
      <c r="I110" s="3">
        <f>AVERAGEIF(timing!$M:$M,$A110,timing!I:I)/1000</f>
        <v>54.264000000000003</v>
      </c>
      <c r="J110" s="3">
        <f>AVERAGEIF(timing!$M:$M,$A110,timing!J:J)/1000</f>
        <v>11.564666666666666</v>
      </c>
      <c r="K110" s="3">
        <f>AVERAGEIF(timing!$M:$M,$A110,timing!K:K)/1000</f>
        <v>756.38433333333342</v>
      </c>
      <c r="L110" s="1">
        <f>AVERAGEIF(timing!$M:$M,$A110,timing!L:L)/1024</f>
        <v>66.0400390625</v>
      </c>
      <c r="M110" s="2">
        <f t="shared" si="4"/>
        <v>4.0462014112249722</v>
      </c>
      <c r="N110" s="2">
        <f t="shared" si="5"/>
        <v>56.577480240357055</v>
      </c>
      <c r="O110" s="2">
        <f t="shared" si="6"/>
        <v>5.0583439299872843</v>
      </c>
      <c r="P110" s="2">
        <f t="shared" si="7"/>
        <v>0.86503602862343221</v>
      </c>
    </row>
    <row r="111" spans="1:16" x14ac:dyDescent="0.3">
      <c r="A111" t="s">
        <v>122</v>
      </c>
      <c r="B111">
        <v>3</v>
      </c>
      <c r="C111">
        <f>AVERAGEIF(timing2!$M:$M,$A111,timing2!C:C)</f>
        <v>18</v>
      </c>
      <c r="D111">
        <f>AVERAGEIF(timing!$M:$M,$A111,timing!D:D)</f>
        <v>20845</v>
      </c>
      <c r="E111">
        <f>AVERAGEIF(timing!$M:$M,$A111,timing!E:E)</f>
        <v>3</v>
      </c>
      <c r="F111">
        <f>AVERAGEIF(timing!$M:$M,$A111,timing!F:F)</f>
        <v>150</v>
      </c>
      <c r="G111" s="3">
        <f>AVERAGEIF(timing!$M:$M,$A111,timing!G:G)/1000</f>
        <v>0.17</v>
      </c>
      <c r="H111" s="3">
        <f>AVERAGEIF(timing!$M:$M,$A111,timing!H:H)/1000</f>
        <v>83.183333333333323</v>
      </c>
      <c r="I111" s="3">
        <f>AVERAGEIF(timing!$M:$M,$A111,timing!I:I)/1000</f>
        <v>83.353333333333325</v>
      </c>
      <c r="J111" s="3">
        <f>AVERAGEIF(timing!$M:$M,$A111,timing!J:J)/1000</f>
        <v>15.699666666666666</v>
      </c>
      <c r="K111" s="3">
        <f>AVERAGEIF(timing!$M:$M,$A111,timing!K:K)/1000</f>
        <v>1218.6626666666668</v>
      </c>
      <c r="L111" s="1">
        <f>AVERAGEIF(timing!$M:$M,$A111,timing!L:L)/1024</f>
        <v>97.7275390625</v>
      </c>
      <c r="M111" s="2">
        <f t="shared" si="4"/>
        <v>3.9905652834412728</v>
      </c>
      <c r="N111" s="2">
        <f t="shared" si="5"/>
        <v>58.463068681538346</v>
      </c>
      <c r="O111" s="2">
        <f t="shared" si="6"/>
        <v>4.8008155432957542</v>
      </c>
      <c r="P111" s="2">
        <f t="shared" si="7"/>
        <v>0.75316222915167497</v>
      </c>
    </row>
    <row r="112" spans="1:16" x14ac:dyDescent="0.3">
      <c r="A112" t="s">
        <v>123</v>
      </c>
      <c r="B112">
        <v>3</v>
      </c>
      <c r="C112">
        <f>AVERAGEIF(timing2!$M:$M,$A112,timing2!C:C)</f>
        <v>18</v>
      </c>
      <c r="D112">
        <f>AVERAGEIF(timing!$M:$M,$A112,timing!D:D)</f>
        <v>34716</v>
      </c>
      <c r="E112">
        <f>AVERAGEIF(timing!$M:$M,$A112,timing!E:E)</f>
        <v>3</v>
      </c>
      <c r="F112">
        <f>AVERAGEIF(timing!$M:$M,$A112,timing!F:F)</f>
        <v>200</v>
      </c>
      <c r="G112" s="3">
        <f>AVERAGEIF(timing!$M:$M,$A112,timing!G:G)/1000</f>
        <v>0.17100000000000001</v>
      </c>
      <c r="H112" s="3">
        <f>AVERAGEIF(timing!$M:$M,$A112,timing!H:H)/1000</f>
        <v>140.86266666666666</v>
      </c>
      <c r="I112" s="3">
        <f>AVERAGEIF(timing!$M:$M,$A112,timing!I:I)/1000</f>
        <v>141.03366666666665</v>
      </c>
      <c r="J112" s="3">
        <f>AVERAGEIF(timing!$M:$M,$A112,timing!J:J)/1000</f>
        <v>23.674333333333333</v>
      </c>
      <c r="K112" s="3">
        <f>AVERAGEIF(timing!$M:$M,$A112,timing!K:K)/1000</f>
        <v>2023.1579999999999</v>
      </c>
      <c r="L112" s="1">
        <f>AVERAGEIF(timing!$M:$M,$A112,timing!L:L)/1024</f>
        <v>155.392578125</v>
      </c>
      <c r="M112" s="2">
        <f t="shared" si="4"/>
        <v>4.0575719168875066</v>
      </c>
      <c r="N112" s="2">
        <f t="shared" si="5"/>
        <v>58.277393708952644</v>
      </c>
      <c r="O112" s="2">
        <f t="shared" si="6"/>
        <v>4.5835349694665286</v>
      </c>
      <c r="P112" s="2">
        <f t="shared" si="7"/>
        <v>0.68194300418635023</v>
      </c>
    </row>
    <row r="113" spans="1:16" x14ac:dyDescent="0.3">
      <c r="A113" t="s">
        <v>124</v>
      </c>
      <c r="B113">
        <v>3</v>
      </c>
      <c r="C113">
        <f>AVERAGEIF(timing2!$M:$M,$A113,timing2!C:C)</f>
        <v>18</v>
      </c>
      <c r="D113">
        <f>AVERAGEIF(timing!$M:$M,$A113,timing!D:D)</f>
        <v>45745</v>
      </c>
      <c r="E113">
        <f>AVERAGEIF(timing!$M:$M,$A113,timing!E:E)</f>
        <v>3</v>
      </c>
      <c r="F113">
        <f>AVERAGEIF(timing!$M:$M,$A113,timing!F:F)</f>
        <v>500</v>
      </c>
      <c r="G113" s="3">
        <f>AVERAGEIF(timing!$M:$M,$A113,timing!G:G)/1000</f>
        <v>0.16900000000000001</v>
      </c>
      <c r="H113" s="3">
        <f>AVERAGEIF(timing!$M:$M,$A113,timing!H:H)/1000</f>
        <v>185.68033333333335</v>
      </c>
      <c r="I113" s="3">
        <f>AVERAGEIF(timing!$M:$M,$A113,timing!I:I)/1000</f>
        <v>185.84933333333333</v>
      </c>
      <c r="J113" s="3">
        <f>AVERAGEIF(timing!$M:$M,$A113,timing!J:J)/1000</f>
        <v>30.633333333333333</v>
      </c>
      <c r="K113" s="3">
        <f>AVERAGEIF(timing!$M:$M,$A113,timing!K:K)/1000</f>
        <v>2799.7306666666664</v>
      </c>
      <c r="L113" s="1">
        <f>AVERAGEIF(timing!$M:$M,$A113,timing!L:L)/1024</f>
        <v>208.556640625</v>
      </c>
      <c r="M113" s="2">
        <f t="shared" si="4"/>
        <v>4.059030130797538</v>
      </c>
      <c r="N113" s="2">
        <f t="shared" si="5"/>
        <v>61.202987576055662</v>
      </c>
      <c r="O113" s="2">
        <f t="shared" si="6"/>
        <v>4.6685320800087444</v>
      </c>
      <c r="P113" s="2">
        <f t="shared" si="7"/>
        <v>0.66965424272233753</v>
      </c>
    </row>
    <row r="114" spans="1:16" x14ac:dyDescent="0.3">
      <c r="A114" t="s">
        <v>125</v>
      </c>
      <c r="B114">
        <v>3</v>
      </c>
      <c r="C114" t="e">
        <f>AVERAGEIF(timing2!$M:$M,$A114,timing2!C:C)</f>
        <v>#DIV/0!</v>
      </c>
      <c r="D114">
        <f>AVERAGEIF(timing!$M:$M,$A114,timing!D:D)</f>
        <v>69</v>
      </c>
      <c r="E114">
        <f>AVERAGEIF(timing!$M:$M,$A114,timing!E:E)</f>
        <v>2</v>
      </c>
      <c r="F114">
        <f>AVERAGEIF(timing!$M:$M,$A114,timing!F:F)</f>
        <v>25</v>
      </c>
      <c r="G114" s="3">
        <f>AVERAGEIF(timing!$M:$M,$A114,timing!G:G)/1000</f>
        <v>0.17033333333333334</v>
      </c>
      <c r="H114" s="3">
        <f>AVERAGEIF(timing!$M:$M,$A114,timing!H:H)/1000</f>
        <v>2.7746666666666666</v>
      </c>
      <c r="I114" s="3">
        <f>AVERAGEIF(timing!$M:$M,$A114,timing!I:I)/1000</f>
        <v>2.9449999999999998</v>
      </c>
      <c r="J114" s="3">
        <f>AVERAGEIF(timing!$M:$M,$A114,timing!J:J)/1000</f>
        <v>2.6136666666666666</v>
      </c>
      <c r="K114" s="3">
        <f>AVERAGEIF(timing!$M:$M,$A114,timing!K:K)/1000</f>
        <v>6.3113333333333328</v>
      </c>
      <c r="L114" s="1">
        <f>AVERAGEIF(timing!$M:$M,$A114,timing!L:L)/1024</f>
        <v>3.4677734375</v>
      </c>
      <c r="M114" s="2">
        <f t="shared" si="4"/>
        <v>40.212560386473434</v>
      </c>
      <c r="N114" s="2">
        <f t="shared" si="5"/>
        <v>91.468599033816417</v>
      </c>
      <c r="O114" s="2">
        <f t="shared" si="6"/>
        <v>51.463768115942031</v>
      </c>
      <c r="P114" s="2">
        <f t="shared" si="7"/>
        <v>37.879227053140099</v>
      </c>
    </row>
    <row r="115" spans="1:16" x14ac:dyDescent="0.3">
      <c r="A115" t="s">
        <v>126</v>
      </c>
      <c r="B115">
        <v>3</v>
      </c>
      <c r="C115" t="e">
        <f>AVERAGEIF(timing2!$M:$M,$A115,timing2!C:C)</f>
        <v>#DIV/0!</v>
      </c>
      <c r="D115">
        <f>AVERAGEIF(timing!$M:$M,$A115,timing!D:D)</f>
        <v>320</v>
      </c>
      <c r="E115">
        <f>AVERAGEIF(timing!$M:$M,$A115,timing!E:E)</f>
        <v>2</v>
      </c>
      <c r="F115">
        <f>AVERAGEIF(timing!$M:$M,$A115,timing!F:F)</f>
        <v>50</v>
      </c>
      <c r="G115" s="3">
        <f>AVERAGEIF(timing!$M:$M,$A115,timing!G:G)/1000</f>
        <v>0.16900000000000001</v>
      </c>
      <c r="H115" s="3">
        <f>AVERAGEIF(timing!$M:$M,$A115,timing!H:H)/1000</f>
        <v>3.8443333333333336</v>
      </c>
      <c r="I115" s="3">
        <f>AVERAGEIF(timing!$M:$M,$A115,timing!I:I)/1000</f>
        <v>4.0133333333333336</v>
      </c>
      <c r="J115" s="3">
        <f>AVERAGEIF(timing!$M:$M,$A115,timing!J:J)/1000</f>
        <v>3.0546666666666664</v>
      </c>
      <c r="K115" s="3">
        <f>AVERAGEIF(timing!$M:$M,$A115,timing!K:K)/1000</f>
        <v>18.289666666666669</v>
      </c>
      <c r="L115" s="1">
        <f>AVERAGEIF(timing!$M:$M,$A115,timing!L:L)/1024</f>
        <v>4.1171875</v>
      </c>
      <c r="M115" s="2">
        <f t="shared" si="4"/>
        <v>12.013541666666667</v>
      </c>
      <c r="N115" s="2">
        <f t="shared" si="5"/>
        <v>57.155208333333341</v>
      </c>
      <c r="O115" s="2">
        <f t="shared" si="6"/>
        <v>13.175000000000001</v>
      </c>
      <c r="P115" s="2">
        <f t="shared" si="7"/>
        <v>9.5458333333333325</v>
      </c>
    </row>
    <row r="116" spans="1:16" x14ac:dyDescent="0.3">
      <c r="A116" t="s">
        <v>127</v>
      </c>
      <c r="B116">
        <v>3</v>
      </c>
      <c r="C116" t="e">
        <f>AVERAGEIF(timing2!$M:$M,$A116,timing2!C:C)</f>
        <v>#DIV/0!</v>
      </c>
      <c r="D116">
        <f>AVERAGEIF(timing!$M:$M,$A116,timing!D:D)</f>
        <v>682</v>
      </c>
      <c r="E116">
        <f>AVERAGEIF(timing!$M:$M,$A116,timing!E:E)</f>
        <v>2</v>
      </c>
      <c r="F116">
        <f>AVERAGEIF(timing!$M:$M,$A116,timing!F:F)</f>
        <v>75</v>
      </c>
      <c r="G116" s="3">
        <f>AVERAGEIF(timing!$M:$M,$A116,timing!G:G)/1000</f>
        <v>0.17</v>
      </c>
      <c r="H116" s="3">
        <f>AVERAGEIF(timing!$M:$M,$A116,timing!H:H)/1000</f>
        <v>5.3016666666666667</v>
      </c>
      <c r="I116" s="3">
        <f>AVERAGEIF(timing!$M:$M,$A116,timing!I:I)/1000</f>
        <v>5.4716666666666667</v>
      </c>
      <c r="J116" s="3">
        <f>AVERAGEIF(timing!$M:$M,$A116,timing!J:J)/1000</f>
        <v>3.4503333333333335</v>
      </c>
      <c r="K116" s="3">
        <f>AVERAGEIF(timing!$M:$M,$A116,timing!K:K)/1000</f>
        <v>37.619666666666667</v>
      </c>
      <c r="L116" s="1">
        <f>AVERAGEIF(timing!$M:$M,$A116,timing!L:L)/1024</f>
        <v>5.0849609375</v>
      </c>
      <c r="M116" s="2">
        <f t="shared" si="4"/>
        <v>7.7737047898338218</v>
      </c>
      <c r="N116" s="2">
        <f t="shared" si="5"/>
        <v>55.160801564027366</v>
      </c>
      <c r="O116" s="2">
        <f t="shared" si="6"/>
        <v>7.6348973607038122</v>
      </c>
      <c r="P116" s="2">
        <f t="shared" si="7"/>
        <v>5.059139784946237</v>
      </c>
    </row>
    <row r="117" spans="1:16" x14ac:dyDescent="0.3">
      <c r="A117" t="s">
        <v>128</v>
      </c>
      <c r="B117">
        <v>3</v>
      </c>
      <c r="C117" t="e">
        <f>AVERAGEIF(timing2!$M:$M,$A117,timing2!C:C)</f>
        <v>#DIV/0!</v>
      </c>
      <c r="D117">
        <f>AVERAGEIF(timing!$M:$M,$A117,timing!D:D)</f>
        <v>1233</v>
      </c>
      <c r="E117">
        <f>AVERAGEIF(timing!$M:$M,$A117,timing!E:E)</f>
        <v>2</v>
      </c>
      <c r="F117">
        <f>AVERAGEIF(timing!$M:$M,$A117,timing!F:F)</f>
        <v>100</v>
      </c>
      <c r="G117" s="3">
        <f>AVERAGEIF(timing!$M:$M,$A117,timing!G:G)/1000</f>
        <v>0.17100000000000001</v>
      </c>
      <c r="H117" s="3">
        <f>AVERAGEIF(timing!$M:$M,$A117,timing!H:H)/1000</f>
        <v>7.0983333333333327</v>
      </c>
      <c r="I117" s="3">
        <f>AVERAGEIF(timing!$M:$M,$A117,timing!I:I)/1000</f>
        <v>7.269333333333333</v>
      </c>
      <c r="J117" s="3">
        <f>AVERAGEIF(timing!$M:$M,$A117,timing!J:J)/1000</f>
        <v>3.8983333333333334</v>
      </c>
      <c r="K117" s="3">
        <f>AVERAGEIF(timing!$M:$M,$A117,timing!K:K)/1000</f>
        <v>65.340333333333334</v>
      </c>
      <c r="L117" s="1">
        <f>AVERAGEIF(timing!$M:$M,$A117,timing!L:L)/1024</f>
        <v>6.5146484375</v>
      </c>
      <c r="M117" s="2">
        <f t="shared" si="4"/>
        <v>5.7569613409029463</v>
      </c>
      <c r="N117" s="2">
        <f t="shared" si="5"/>
        <v>52.992971073263043</v>
      </c>
      <c r="O117" s="2">
        <f t="shared" si="6"/>
        <v>5.4103811841038114</v>
      </c>
      <c r="P117" s="2">
        <f t="shared" si="7"/>
        <v>3.1616653149499863</v>
      </c>
    </row>
    <row r="118" spans="1:16" x14ac:dyDescent="0.3">
      <c r="A118" t="s">
        <v>129</v>
      </c>
      <c r="B118">
        <v>3</v>
      </c>
      <c r="C118" t="e">
        <f>AVERAGEIF(timing2!$M:$M,$A118,timing2!C:C)</f>
        <v>#DIV/0!</v>
      </c>
      <c r="D118">
        <f>AVERAGEIF(timing!$M:$M,$A118,timing!D:D)</f>
        <v>2349</v>
      </c>
      <c r="E118">
        <f>AVERAGEIF(timing!$M:$M,$A118,timing!E:E)</f>
        <v>2</v>
      </c>
      <c r="F118">
        <f>AVERAGEIF(timing!$M:$M,$A118,timing!F:F)</f>
        <v>150</v>
      </c>
      <c r="G118" s="3">
        <f>AVERAGEIF(timing!$M:$M,$A118,timing!G:G)/1000</f>
        <v>0.17066666666666666</v>
      </c>
      <c r="H118" s="3">
        <f>AVERAGEIF(timing!$M:$M,$A118,timing!H:H)/1000</f>
        <v>11.097666666666665</v>
      </c>
      <c r="I118" s="3">
        <f>AVERAGEIF(timing!$M:$M,$A118,timing!I:I)/1000</f>
        <v>11.268333333333334</v>
      </c>
      <c r="J118" s="3">
        <f>AVERAGEIF(timing!$M:$M,$A118,timing!J:J)/1000</f>
        <v>4.4530000000000003</v>
      </c>
      <c r="K118" s="3">
        <f>AVERAGEIF(timing!$M:$M,$A118,timing!K:K)/1000</f>
        <v>124.42666666666668</v>
      </c>
      <c r="L118" s="1">
        <f>AVERAGEIF(timing!$M:$M,$A118,timing!L:L)/1024</f>
        <v>9.4847005208333339</v>
      </c>
      <c r="M118" s="2">
        <f t="shared" si="4"/>
        <v>4.7244217397474095</v>
      </c>
      <c r="N118" s="2">
        <f t="shared" si="5"/>
        <v>52.970058180786154</v>
      </c>
      <c r="O118" s="2">
        <f t="shared" si="6"/>
        <v>4.1346672342840929</v>
      </c>
      <c r="P118" s="2">
        <f t="shared" si="7"/>
        <v>1.8957002979991486</v>
      </c>
    </row>
    <row r="119" spans="1:16" x14ac:dyDescent="0.3">
      <c r="A119" t="s">
        <v>130</v>
      </c>
      <c r="B119">
        <v>3</v>
      </c>
      <c r="C119" t="e">
        <f>AVERAGEIF(timing2!$M:$M,$A119,timing2!C:C)</f>
        <v>#DIV/0!</v>
      </c>
      <c r="D119">
        <f>AVERAGEIF(timing!$M:$M,$A119,timing!D:D)</f>
        <v>2679</v>
      </c>
      <c r="E119">
        <f>AVERAGEIF(timing!$M:$M,$A119,timing!E:E)</f>
        <v>2</v>
      </c>
      <c r="F119">
        <f>AVERAGEIF(timing!$M:$M,$A119,timing!F:F)</f>
        <v>200</v>
      </c>
      <c r="G119" s="3">
        <f>AVERAGEIF(timing!$M:$M,$A119,timing!G:G)/1000</f>
        <v>0.17</v>
      </c>
      <c r="H119" s="3">
        <f>AVERAGEIF(timing!$M:$M,$A119,timing!H:H)/1000</f>
        <v>13.444666666666667</v>
      </c>
      <c r="I119" s="3">
        <f>AVERAGEIF(timing!$M:$M,$A119,timing!I:I)/1000</f>
        <v>13.614666666666666</v>
      </c>
      <c r="J119" s="3">
        <f>AVERAGEIF(timing!$M:$M,$A119,timing!J:J)/1000</f>
        <v>4.6630000000000003</v>
      </c>
      <c r="K119" s="3">
        <f>AVERAGEIF(timing!$M:$M,$A119,timing!K:K)/1000</f>
        <v>142.03200000000001</v>
      </c>
      <c r="L119" s="1">
        <f>AVERAGEIF(timing!$M:$M,$A119,timing!L:L)/1024</f>
        <v>10.365234375</v>
      </c>
      <c r="M119" s="2">
        <f t="shared" si="4"/>
        <v>5.0185392559412714</v>
      </c>
      <c r="N119" s="2">
        <f t="shared" si="5"/>
        <v>53.016797312430015</v>
      </c>
      <c r="O119" s="2">
        <f t="shared" si="6"/>
        <v>3.9619260918253079</v>
      </c>
      <c r="P119" s="2">
        <f t="shared" si="7"/>
        <v>1.7405748413587159</v>
      </c>
    </row>
    <row r="120" spans="1:16" x14ac:dyDescent="0.3">
      <c r="A120" t="s">
        <v>131</v>
      </c>
      <c r="B120">
        <v>3</v>
      </c>
      <c r="C120" t="e">
        <f>AVERAGEIF(timing2!$M:$M,$A120,timing2!C:C)</f>
        <v>#DIV/0!</v>
      </c>
      <c r="D120">
        <f>AVERAGEIF(timing!$M:$M,$A120,timing!D:D)</f>
        <v>3159</v>
      </c>
      <c r="E120">
        <f>AVERAGEIF(timing!$M:$M,$A120,timing!E:E)</f>
        <v>2</v>
      </c>
      <c r="F120">
        <f>AVERAGEIF(timing!$M:$M,$A120,timing!F:F)</f>
        <v>500</v>
      </c>
      <c r="G120" s="3">
        <f>AVERAGEIF(timing!$M:$M,$A120,timing!G:G)/1000</f>
        <v>0.17199999999999999</v>
      </c>
      <c r="H120" s="3">
        <f>AVERAGEIF(timing!$M:$M,$A120,timing!H:H)/1000</f>
        <v>13.965333333333334</v>
      </c>
      <c r="I120" s="3">
        <f>AVERAGEIF(timing!$M:$M,$A120,timing!I:I)/1000</f>
        <v>14.137333333333334</v>
      </c>
      <c r="J120" s="3">
        <f>AVERAGEIF(timing!$M:$M,$A120,timing!J:J)/1000</f>
        <v>4.8913333333333329</v>
      </c>
      <c r="K120" s="3">
        <f>AVERAGEIF(timing!$M:$M,$A120,timing!K:K)/1000</f>
        <v>166.23066666666665</v>
      </c>
      <c r="L120" s="1">
        <f>AVERAGEIF(timing!$M:$M,$A120,timing!L:L)/1024</f>
        <v>11.611328125</v>
      </c>
      <c r="M120" s="2">
        <f t="shared" si="4"/>
        <v>4.4208082726601248</v>
      </c>
      <c r="N120" s="2">
        <f t="shared" si="5"/>
        <v>52.621293658330686</v>
      </c>
      <c r="O120" s="2">
        <f t="shared" si="6"/>
        <v>3.763849319404875</v>
      </c>
      <c r="P120" s="2">
        <f t="shared" si="7"/>
        <v>1.5483802891210297</v>
      </c>
    </row>
    <row r="121" spans="1:16" x14ac:dyDescent="0.3">
      <c r="A121" t="s">
        <v>132</v>
      </c>
      <c r="B121">
        <v>3</v>
      </c>
      <c r="C121" t="e">
        <f>AVERAGEIF(timing2!$M:$M,$A121,timing2!C:C)</f>
        <v>#DIV/0!</v>
      </c>
      <c r="D121">
        <f>AVERAGEIF(timing!$M:$M,$A121,timing!D:D)</f>
        <v>159</v>
      </c>
      <c r="E121">
        <f>AVERAGEIF(timing!$M:$M,$A121,timing!E:E)</f>
        <v>3</v>
      </c>
      <c r="F121">
        <f>AVERAGEIF(timing!$M:$M,$A121,timing!F:F)</f>
        <v>25</v>
      </c>
      <c r="G121" s="3">
        <f>AVERAGEIF(timing!$M:$M,$A121,timing!G:G)/1000</f>
        <v>0.17033333333333334</v>
      </c>
      <c r="H121" s="3">
        <f>AVERAGEIF(timing!$M:$M,$A121,timing!H:H)/1000</f>
        <v>3.31</v>
      </c>
      <c r="I121" s="3">
        <f>AVERAGEIF(timing!$M:$M,$A121,timing!I:I)/1000</f>
        <v>3.4803333333333333</v>
      </c>
      <c r="J121" s="3">
        <f>AVERAGEIF(timing!$M:$M,$A121,timing!J:J)/1000</f>
        <v>3.0910000000000002</v>
      </c>
      <c r="K121" s="3">
        <f>AVERAGEIF(timing!$M:$M,$A121,timing!K:K)/1000</f>
        <v>11.092333333333334</v>
      </c>
      <c r="L121" s="1">
        <f>AVERAGEIF(timing!$M:$M,$A121,timing!L:L)/1024</f>
        <v>4.3271484375</v>
      </c>
      <c r="M121" s="2">
        <f t="shared" si="4"/>
        <v>20.817610062893085</v>
      </c>
      <c r="N121" s="2">
        <f t="shared" si="5"/>
        <v>69.763102725366892</v>
      </c>
      <c r="O121" s="2">
        <f t="shared" si="6"/>
        <v>27.867924528301888</v>
      </c>
      <c r="P121" s="2">
        <f t="shared" si="7"/>
        <v>19.440251572327046</v>
      </c>
    </row>
    <row r="122" spans="1:16" x14ac:dyDescent="0.3">
      <c r="A122" t="s">
        <v>133</v>
      </c>
      <c r="B122">
        <v>3</v>
      </c>
      <c r="C122" t="e">
        <f>AVERAGEIF(timing2!$M:$M,$A122,timing2!C:C)</f>
        <v>#DIV/0!</v>
      </c>
      <c r="D122">
        <f>AVERAGEIF(timing!$M:$M,$A122,timing!D:D)</f>
        <v>3128</v>
      </c>
      <c r="E122">
        <f>AVERAGEIF(timing!$M:$M,$A122,timing!E:E)</f>
        <v>3</v>
      </c>
      <c r="F122">
        <f>AVERAGEIF(timing!$M:$M,$A122,timing!F:F)</f>
        <v>50</v>
      </c>
      <c r="G122" s="3">
        <f>AVERAGEIF(timing!$M:$M,$A122,timing!G:G)/1000</f>
        <v>0.17100000000000001</v>
      </c>
      <c r="H122" s="3">
        <f>AVERAGEIF(timing!$M:$M,$A122,timing!H:H)/1000</f>
        <v>14.980666666666666</v>
      </c>
      <c r="I122" s="3">
        <f>AVERAGEIF(timing!$M:$M,$A122,timing!I:I)/1000</f>
        <v>15.151666666666666</v>
      </c>
      <c r="J122" s="3">
        <f>AVERAGEIF(timing!$M:$M,$A122,timing!J:J)/1000</f>
        <v>5.7863333333333333</v>
      </c>
      <c r="K122" s="3">
        <f>AVERAGEIF(timing!$M:$M,$A122,timing!K:K)/1000</f>
        <v>175.08799999999999</v>
      </c>
      <c r="L122" s="1">
        <f>AVERAGEIF(timing!$M:$M,$A122,timing!L:L)/1024</f>
        <v>23.6142578125</v>
      </c>
      <c r="M122" s="2">
        <f t="shared" si="4"/>
        <v>4.7892156862745097</v>
      </c>
      <c r="N122" s="2">
        <f t="shared" si="5"/>
        <v>55.974424552429667</v>
      </c>
      <c r="O122" s="2">
        <f t="shared" si="6"/>
        <v>7.7304987212276215</v>
      </c>
      <c r="P122" s="2">
        <f t="shared" si="7"/>
        <v>1.8498508098891731</v>
      </c>
    </row>
    <row r="123" spans="1:16" x14ac:dyDescent="0.3">
      <c r="A123" t="s">
        <v>134</v>
      </c>
      <c r="B123">
        <v>3</v>
      </c>
      <c r="C123" t="e">
        <f>AVERAGEIF(timing2!$M:$M,$A123,timing2!C:C)</f>
        <v>#DIV/0!</v>
      </c>
      <c r="D123">
        <f>AVERAGEIF(timing!$M:$M,$A123,timing!D:D)</f>
        <v>11022</v>
      </c>
      <c r="E123">
        <f>AVERAGEIF(timing!$M:$M,$A123,timing!E:E)</f>
        <v>3</v>
      </c>
      <c r="F123">
        <f>AVERAGEIF(timing!$M:$M,$A123,timing!F:F)</f>
        <v>75</v>
      </c>
      <c r="G123" s="3">
        <f>AVERAGEIF(timing!$M:$M,$A123,timing!G:G)/1000</f>
        <v>0.17066666666666666</v>
      </c>
      <c r="H123" s="3">
        <f>AVERAGEIF(timing!$M:$M,$A123,timing!H:H)/1000</f>
        <v>45.771999999999998</v>
      </c>
      <c r="I123" s="3">
        <f>AVERAGEIF(timing!$M:$M,$A123,timing!I:I)/1000</f>
        <v>45.942666666666668</v>
      </c>
      <c r="J123" s="3">
        <f>AVERAGEIF(timing!$M:$M,$A123,timing!J:J)/1000</f>
        <v>10.981</v>
      </c>
      <c r="K123" s="3">
        <f>AVERAGEIF(timing!$M:$M,$A123,timing!K:K)/1000</f>
        <v>647.81733333333341</v>
      </c>
      <c r="L123" s="1">
        <f>AVERAGEIF(timing!$M:$M,$A123,timing!L:L)/1024</f>
        <v>68.393880208333329</v>
      </c>
      <c r="M123" s="2">
        <f t="shared" si="4"/>
        <v>4.1527853384140805</v>
      </c>
      <c r="N123" s="2">
        <f t="shared" si="5"/>
        <v>58.774934978527803</v>
      </c>
      <c r="O123" s="2">
        <f t="shared" si="6"/>
        <v>6.3541402044396049</v>
      </c>
      <c r="P123" s="2">
        <f t="shared" si="7"/>
        <v>0.99628016693884947</v>
      </c>
    </row>
    <row r="124" spans="1:16" x14ac:dyDescent="0.3">
      <c r="A124" t="s">
        <v>135</v>
      </c>
      <c r="B124">
        <v>3</v>
      </c>
      <c r="C124" t="e">
        <f>AVERAGEIF(timing2!$M:$M,$A124,timing2!C:C)</f>
        <v>#DIV/0!</v>
      </c>
      <c r="D124">
        <f>AVERAGEIF(timing!$M:$M,$A124,timing!D:D)</f>
        <v>23401</v>
      </c>
      <c r="E124">
        <f>AVERAGEIF(timing!$M:$M,$A124,timing!E:E)</f>
        <v>3</v>
      </c>
      <c r="F124">
        <f>AVERAGEIF(timing!$M:$M,$A124,timing!F:F)</f>
        <v>100</v>
      </c>
      <c r="G124" s="3">
        <f>AVERAGEIF(timing!$M:$M,$A124,timing!G:G)/1000</f>
        <v>0.17033333333333334</v>
      </c>
      <c r="H124" s="3">
        <f>AVERAGEIF(timing!$M:$M,$A124,timing!H:H)/1000</f>
        <v>95.669666666666672</v>
      </c>
      <c r="I124" s="3">
        <f>AVERAGEIF(timing!$M:$M,$A124,timing!I:I)/1000</f>
        <v>95.84</v>
      </c>
      <c r="J124" s="3">
        <f>AVERAGEIF(timing!$M:$M,$A124,timing!J:J)/1000</f>
        <v>19.455666666666669</v>
      </c>
      <c r="K124" s="3">
        <f>AVERAGEIF(timing!$M:$M,$A124,timing!K:K)/1000</f>
        <v>1465.1493333333333</v>
      </c>
      <c r="L124" s="1">
        <f>AVERAGEIF(timing!$M:$M,$A124,timing!L:L)/1024</f>
        <v>143.1474609375</v>
      </c>
      <c r="M124" s="2">
        <f t="shared" si="4"/>
        <v>4.0882725809438343</v>
      </c>
      <c r="N124" s="2">
        <f t="shared" si="5"/>
        <v>62.610543708958296</v>
      </c>
      <c r="O124" s="2">
        <f t="shared" si="6"/>
        <v>6.263963078500919</v>
      </c>
      <c r="P124" s="2">
        <f t="shared" si="7"/>
        <v>0.83140321638676418</v>
      </c>
    </row>
    <row r="125" spans="1:16" x14ac:dyDescent="0.3">
      <c r="A125" t="s">
        <v>136</v>
      </c>
      <c r="B125">
        <v>3</v>
      </c>
      <c r="C125" t="e">
        <f>AVERAGEIF(timing2!$M:$M,$A125,timing2!C:C)</f>
        <v>#DIV/0!</v>
      </c>
      <c r="D125">
        <f>AVERAGEIF(timing!$M:$M,$A125,timing!D:D)</f>
        <v>48702</v>
      </c>
      <c r="E125">
        <f>AVERAGEIF(timing!$M:$M,$A125,timing!E:E)</f>
        <v>3</v>
      </c>
      <c r="F125">
        <f>AVERAGEIF(timing!$M:$M,$A125,timing!F:F)</f>
        <v>150</v>
      </c>
      <c r="G125" s="3">
        <f>AVERAGEIF(timing!$M:$M,$A125,timing!G:G)/1000</f>
        <v>0.16900000000000001</v>
      </c>
      <c r="H125" s="3">
        <f>AVERAGEIF(timing!$M:$M,$A125,timing!H:H)/1000</f>
        <v>221.029</v>
      </c>
      <c r="I125" s="3">
        <f>AVERAGEIF(timing!$M:$M,$A125,timing!I:I)/1000</f>
        <v>221.19800000000001</v>
      </c>
      <c r="J125" s="3">
        <f>AVERAGEIF(timing!$M:$M,$A125,timing!J:J)/1000</f>
        <v>38.480333333333334</v>
      </c>
      <c r="K125" s="3">
        <f>AVERAGEIF(timing!$M:$M,$A125,timing!K:K)/1000</f>
        <v>3420.3473333333336</v>
      </c>
      <c r="L125" s="1">
        <f>AVERAGEIF(timing!$M:$M,$A125,timing!L:L)/1024</f>
        <v>298.5341796875</v>
      </c>
      <c r="M125" s="2">
        <f t="shared" si="4"/>
        <v>4.5383967804196947</v>
      </c>
      <c r="N125" s="2">
        <f t="shared" si="5"/>
        <v>70.230120597374523</v>
      </c>
      <c r="O125" s="2">
        <f t="shared" si="6"/>
        <v>6.2769290788879308</v>
      </c>
      <c r="P125" s="2">
        <f t="shared" si="7"/>
        <v>0.79011813340999004</v>
      </c>
    </row>
    <row r="126" spans="1:16" x14ac:dyDescent="0.3">
      <c r="A126" t="s">
        <v>137</v>
      </c>
      <c r="B126">
        <v>3</v>
      </c>
      <c r="C126" t="e">
        <f>AVERAGEIF(timing2!$M:$M,$A126,timing2!C:C)</f>
        <v>#DIV/0!</v>
      </c>
      <c r="D126">
        <f>AVERAGEIF(timing!$M:$M,$A126,timing!D:D)</f>
        <v>58180</v>
      </c>
      <c r="E126">
        <f>AVERAGEIF(timing!$M:$M,$A126,timing!E:E)</f>
        <v>3</v>
      </c>
      <c r="F126">
        <f>AVERAGEIF(timing!$M:$M,$A126,timing!F:F)</f>
        <v>200</v>
      </c>
      <c r="G126" s="3">
        <f>AVERAGEIF(timing!$M:$M,$A126,timing!G:G)/1000</f>
        <v>0.16966666666666666</v>
      </c>
      <c r="H126" s="3">
        <f>AVERAGEIF(timing!$M:$M,$A126,timing!H:H)/1000</f>
        <v>278.47133333333329</v>
      </c>
      <c r="I126" s="3">
        <f>AVERAGEIF(timing!$M:$M,$A126,timing!I:I)/1000</f>
        <v>278.64100000000002</v>
      </c>
      <c r="J126" s="3">
        <f>AVERAGEIF(timing!$M:$M,$A126,timing!J:J)/1000</f>
        <v>44.612666666666662</v>
      </c>
      <c r="K126" s="3">
        <f>AVERAGEIF(timing!$M:$M,$A126,timing!K:K)/1000</f>
        <v>4263.3583333333327</v>
      </c>
      <c r="L126" s="1">
        <f>AVERAGEIF(timing!$M:$M,$A126,timing!L:L)/1024</f>
        <v>350.9580078125</v>
      </c>
      <c r="M126" s="2">
        <f t="shared" si="4"/>
        <v>4.7863756159046629</v>
      </c>
      <c r="N126" s="2">
        <f t="shared" si="5"/>
        <v>73.278761315457771</v>
      </c>
      <c r="O126" s="2">
        <f t="shared" si="6"/>
        <v>6.1770539704365763</v>
      </c>
      <c r="P126" s="2">
        <f t="shared" si="7"/>
        <v>0.76680417096367592</v>
      </c>
    </row>
    <row r="127" spans="1:16" x14ac:dyDescent="0.3">
      <c r="A127" t="s">
        <v>138</v>
      </c>
      <c r="B127">
        <v>3</v>
      </c>
      <c r="C127" t="e">
        <f>AVERAGEIF(timing2!$M:$M,$A127,timing2!C:C)</f>
        <v>#DIV/0!</v>
      </c>
      <c r="D127">
        <f>AVERAGEIF(timing!$M:$M,$A127,timing!D:D)</f>
        <v>76832</v>
      </c>
      <c r="E127">
        <f>AVERAGEIF(timing!$M:$M,$A127,timing!E:E)</f>
        <v>3</v>
      </c>
      <c r="F127">
        <f>AVERAGEIF(timing!$M:$M,$A127,timing!F:F)</f>
        <v>500</v>
      </c>
      <c r="G127" s="3">
        <f>AVERAGEIF(timing!$M:$M,$A127,timing!G:G)/1000</f>
        <v>0.17199999999999999</v>
      </c>
      <c r="H127" s="3">
        <f>AVERAGEIF(timing!$M:$M,$A127,timing!H:H)/1000</f>
        <v>368.20366666666666</v>
      </c>
      <c r="I127" s="3">
        <f>AVERAGEIF(timing!$M:$M,$A127,timing!I:I)/1000</f>
        <v>368.37566666666669</v>
      </c>
      <c r="J127" s="3">
        <f>AVERAGEIF(timing!$M:$M,$A127,timing!J:J)/1000</f>
        <v>57.212000000000003</v>
      </c>
      <c r="K127" s="3">
        <f>AVERAGEIF(timing!$M:$M,$A127,timing!K:K)/1000</f>
        <v>5643.4690000000001</v>
      </c>
      <c r="L127" s="1">
        <f>AVERAGEIF(timing!$M:$M,$A127,timing!L:L)/1024</f>
        <v>441.99283854166669</v>
      </c>
      <c r="M127" s="2">
        <f t="shared" si="4"/>
        <v>4.7923217756490351</v>
      </c>
      <c r="N127" s="2">
        <f t="shared" si="5"/>
        <v>73.452064244064971</v>
      </c>
      <c r="O127" s="2">
        <f t="shared" si="6"/>
        <v>5.8907833541579899</v>
      </c>
      <c r="P127" s="2">
        <f t="shared" si="7"/>
        <v>0.74463765097875889</v>
      </c>
    </row>
    <row r="128" spans="1:16" x14ac:dyDescent="0.3">
      <c r="A128" t="s">
        <v>139</v>
      </c>
      <c r="B128">
        <v>3</v>
      </c>
      <c r="C128" t="e">
        <f>AVERAGEIF(timing2!$M:$M,$A128,timing2!C:C)</f>
        <v>#DIV/0!</v>
      </c>
      <c r="D128">
        <f>AVERAGEIF(timing!$M:$M,$A128,timing!D:D)</f>
        <v>293</v>
      </c>
      <c r="E128">
        <f>AVERAGEIF(timing!$M:$M,$A128,timing!E:E)</f>
        <v>2</v>
      </c>
      <c r="F128">
        <f>AVERAGEIF(timing!$M:$M,$A128,timing!F:F)</f>
        <v>25</v>
      </c>
      <c r="G128" s="3">
        <f>AVERAGEIF(timing!$M:$M,$A128,timing!G:G)/1000</f>
        <v>0.16933333333333334</v>
      </c>
      <c r="H128" s="3">
        <f>AVERAGEIF(timing!$M:$M,$A128,timing!H:H)/1000</f>
        <v>7.1143333333333327</v>
      </c>
      <c r="I128" s="3">
        <f>AVERAGEIF(timing!$M:$M,$A128,timing!I:I)/1000</f>
        <v>7.283666666666667</v>
      </c>
      <c r="J128" s="3">
        <f>AVERAGEIF(timing!$M:$M,$A128,timing!J:J)/1000</f>
        <v>5.2463333333333333</v>
      </c>
      <c r="K128" s="3">
        <f>AVERAGEIF(timing!$M:$M,$A128,timing!K:K)/1000</f>
        <v>30.747</v>
      </c>
      <c r="L128" s="1">
        <f>AVERAGEIF(timing!$M:$M,$A128,timing!L:L)/1024</f>
        <v>30.287109375</v>
      </c>
      <c r="M128" s="2">
        <f t="shared" si="4"/>
        <v>24.281001137656425</v>
      </c>
      <c r="N128" s="2">
        <f t="shared" si="5"/>
        <v>104.93856655290102</v>
      </c>
      <c r="O128" s="2">
        <f t="shared" si="6"/>
        <v>105.84982935153583</v>
      </c>
      <c r="P128" s="2">
        <f t="shared" si="7"/>
        <v>17.905574516496017</v>
      </c>
    </row>
    <row r="129" spans="1:16" x14ac:dyDescent="0.3">
      <c r="A129" t="s">
        <v>140</v>
      </c>
      <c r="B129">
        <v>3</v>
      </c>
      <c r="C129" t="e">
        <f>AVERAGEIF(timing2!$M:$M,$A129,timing2!C:C)</f>
        <v>#DIV/0!</v>
      </c>
      <c r="D129">
        <f>AVERAGEIF(timing!$M:$M,$A129,timing!D:D)</f>
        <v>1253</v>
      </c>
      <c r="E129">
        <f>AVERAGEIF(timing!$M:$M,$A129,timing!E:E)</f>
        <v>2</v>
      </c>
      <c r="F129">
        <f>AVERAGEIF(timing!$M:$M,$A129,timing!F:F)</f>
        <v>50</v>
      </c>
      <c r="G129" s="3">
        <f>AVERAGEIF(timing!$M:$M,$A129,timing!G:G)/1000</f>
        <v>0.17233333333333334</v>
      </c>
      <c r="H129" s="3">
        <f>AVERAGEIF(timing!$M:$M,$A129,timing!H:H)/1000</f>
        <v>10.798</v>
      </c>
      <c r="I129" s="3">
        <f>AVERAGEIF(timing!$M:$M,$A129,timing!I:I)/1000</f>
        <v>10.970333333333334</v>
      </c>
      <c r="J129" s="3">
        <f>AVERAGEIF(timing!$M:$M,$A129,timing!J:J)/1000</f>
        <v>5.9773333333333332</v>
      </c>
      <c r="K129" s="3">
        <f>AVERAGEIF(timing!$M:$M,$A129,timing!K:K)/1000</f>
        <v>78.910666666666671</v>
      </c>
      <c r="L129" s="1">
        <f>AVERAGEIF(timing!$M:$M,$A129,timing!L:L)/1024</f>
        <v>32.8037109375</v>
      </c>
      <c r="M129" s="2">
        <f t="shared" si="4"/>
        <v>8.6177174780526737</v>
      </c>
      <c r="N129" s="2">
        <f t="shared" si="5"/>
        <v>62.977387603085923</v>
      </c>
      <c r="O129" s="2">
        <f t="shared" si="6"/>
        <v>26.808459696727851</v>
      </c>
      <c r="P129" s="2">
        <f t="shared" si="7"/>
        <v>4.7704176642724132</v>
      </c>
    </row>
    <row r="130" spans="1:16" x14ac:dyDescent="0.3">
      <c r="A130" t="s">
        <v>141</v>
      </c>
      <c r="B130">
        <v>3</v>
      </c>
      <c r="C130" t="e">
        <f>AVERAGEIF(timing2!$M:$M,$A130,timing2!C:C)</f>
        <v>#DIV/0!</v>
      </c>
      <c r="D130">
        <f>AVERAGEIF(timing!$M:$M,$A130,timing!D:D)</f>
        <v>3223</v>
      </c>
      <c r="E130">
        <f>AVERAGEIF(timing!$M:$M,$A130,timing!E:E)</f>
        <v>2</v>
      </c>
      <c r="F130">
        <f>AVERAGEIF(timing!$M:$M,$A130,timing!F:F)</f>
        <v>75</v>
      </c>
      <c r="G130" s="3">
        <f>AVERAGEIF(timing!$M:$M,$A130,timing!G:G)/1000</f>
        <v>0.16966666666666666</v>
      </c>
      <c r="H130" s="3">
        <f>AVERAGEIF(timing!$M:$M,$A130,timing!H:H)/1000</f>
        <v>17.414000000000001</v>
      </c>
      <c r="I130" s="3">
        <f>AVERAGEIF(timing!$M:$M,$A130,timing!I:I)/1000</f>
        <v>17.583666666666669</v>
      </c>
      <c r="J130" s="3">
        <f>AVERAGEIF(timing!$M:$M,$A130,timing!J:J)/1000</f>
        <v>6.9513333333333334</v>
      </c>
      <c r="K130" s="3">
        <f>AVERAGEIF(timing!$M:$M,$A130,timing!K:K)/1000</f>
        <v>184.125</v>
      </c>
      <c r="L130" s="1">
        <f>AVERAGEIF(timing!$M:$M,$A130,timing!L:L)/1024</f>
        <v>38.068359375</v>
      </c>
      <c r="M130" s="2">
        <f t="shared" si="4"/>
        <v>5.4030406453614654</v>
      </c>
      <c r="N130" s="2">
        <f t="shared" si="5"/>
        <v>57.128451753025132</v>
      </c>
      <c r="O130" s="2">
        <f t="shared" si="6"/>
        <v>12.094942600062055</v>
      </c>
      <c r="P130" s="2">
        <f t="shared" si="7"/>
        <v>2.1567897404074881</v>
      </c>
    </row>
    <row r="131" spans="1:16" x14ac:dyDescent="0.3">
      <c r="A131" t="s">
        <v>142</v>
      </c>
      <c r="B131">
        <v>3</v>
      </c>
      <c r="C131" t="e">
        <f>AVERAGEIF(timing2!$M:$M,$A131,timing2!C:C)</f>
        <v>#DIV/0!</v>
      </c>
      <c r="D131">
        <f>AVERAGEIF(timing!$M:$M,$A131,timing!D:D)</f>
        <v>4528</v>
      </c>
      <c r="E131">
        <f>AVERAGEIF(timing!$M:$M,$A131,timing!E:E)</f>
        <v>2</v>
      </c>
      <c r="F131">
        <f>AVERAGEIF(timing!$M:$M,$A131,timing!F:F)</f>
        <v>100</v>
      </c>
      <c r="G131" s="3">
        <f>AVERAGEIF(timing!$M:$M,$A131,timing!G:G)/1000</f>
        <v>0.17</v>
      </c>
      <c r="H131" s="3">
        <f>AVERAGEIF(timing!$M:$M,$A131,timing!H:H)/1000</f>
        <v>21.820666666666668</v>
      </c>
      <c r="I131" s="3">
        <f>AVERAGEIF(timing!$M:$M,$A131,timing!I:I)/1000</f>
        <v>21.990666666666669</v>
      </c>
      <c r="J131" s="3">
        <f>AVERAGEIF(timing!$M:$M,$A131,timing!J:J)/1000</f>
        <v>7.541666666666667</v>
      </c>
      <c r="K131" s="3">
        <f>AVERAGEIF(timing!$M:$M,$A131,timing!K:K)/1000</f>
        <v>254.50366666666665</v>
      </c>
      <c r="L131" s="1">
        <f>AVERAGEIF(timing!$M:$M,$A131,timing!L:L)/1024</f>
        <v>41.5732421875</v>
      </c>
      <c r="M131" s="2">
        <f t="shared" ref="M131:M141" si="8">H131/D131*1000</f>
        <v>4.819051825677267</v>
      </c>
      <c r="N131" s="2">
        <f t="shared" ref="N131:N141" si="9">K131/D131*1000</f>
        <v>56.206640164899881</v>
      </c>
      <c r="O131" s="2">
        <f t="shared" ref="O131:O141" si="10">L131/D131*1024</f>
        <v>9.40172261484099</v>
      </c>
      <c r="P131" s="2">
        <f t="shared" ref="P131:P141" si="11">J131/D131*1000</f>
        <v>1.6655624263839812</v>
      </c>
    </row>
    <row r="132" spans="1:16" x14ac:dyDescent="0.3">
      <c r="A132" t="s">
        <v>143</v>
      </c>
      <c r="B132">
        <v>3</v>
      </c>
      <c r="C132" t="e">
        <f>AVERAGEIF(timing2!$M:$M,$A132,timing2!C:C)</f>
        <v>#DIV/0!</v>
      </c>
      <c r="D132">
        <f>AVERAGEIF(timing!$M:$M,$A132,timing!D:D)</f>
        <v>6260</v>
      </c>
      <c r="E132">
        <f>AVERAGEIF(timing!$M:$M,$A132,timing!E:E)</f>
        <v>2</v>
      </c>
      <c r="F132">
        <f>AVERAGEIF(timing!$M:$M,$A132,timing!F:F)</f>
        <v>150</v>
      </c>
      <c r="G132" s="3">
        <f>AVERAGEIF(timing!$M:$M,$A132,timing!G:G)/1000</f>
        <v>0.17066666666666666</v>
      </c>
      <c r="H132" s="3">
        <f>AVERAGEIF(timing!$M:$M,$A132,timing!H:H)/1000</f>
        <v>29.118333333333332</v>
      </c>
      <c r="I132" s="3">
        <f>AVERAGEIF(timing!$M:$M,$A132,timing!I:I)/1000</f>
        <v>29.289000000000001</v>
      </c>
      <c r="J132" s="3">
        <f>AVERAGEIF(timing!$M:$M,$A132,timing!J:J)/1000</f>
        <v>8.3689999999999998</v>
      </c>
      <c r="K132" s="3">
        <f>AVERAGEIF(timing!$M:$M,$A132,timing!K:K)/1000</f>
        <v>353.74866666666668</v>
      </c>
      <c r="L132" s="1">
        <f>AVERAGEIF(timing!$M:$M,$A132,timing!L:L)/1024</f>
        <v>46.3671875</v>
      </c>
      <c r="M132" s="2">
        <f t="shared" si="8"/>
        <v>4.6514909478168258</v>
      </c>
      <c r="N132" s="2">
        <f t="shared" si="9"/>
        <v>56.509371671991481</v>
      </c>
      <c r="O132" s="2">
        <f t="shared" si="10"/>
        <v>7.5846645367412142</v>
      </c>
      <c r="P132" s="2">
        <f t="shared" si="11"/>
        <v>1.3369009584664535</v>
      </c>
    </row>
    <row r="133" spans="1:16" x14ac:dyDescent="0.3">
      <c r="A133" t="s">
        <v>144</v>
      </c>
      <c r="B133">
        <v>3</v>
      </c>
      <c r="C133" t="e">
        <f>AVERAGEIF(timing2!$M:$M,$A133,timing2!C:C)</f>
        <v>#DIV/0!</v>
      </c>
      <c r="D133">
        <f>AVERAGEIF(timing!$M:$M,$A133,timing!D:D)</f>
        <v>7096</v>
      </c>
      <c r="E133">
        <f>AVERAGEIF(timing!$M:$M,$A133,timing!E:E)</f>
        <v>2</v>
      </c>
      <c r="F133">
        <f>AVERAGEIF(timing!$M:$M,$A133,timing!F:F)</f>
        <v>200</v>
      </c>
      <c r="G133" s="3">
        <f>AVERAGEIF(timing!$M:$M,$A133,timing!G:G)/1000</f>
        <v>0.17133333333333334</v>
      </c>
      <c r="H133" s="3">
        <f>AVERAGEIF(timing!$M:$M,$A133,timing!H:H)/1000</f>
        <v>31.909666666666666</v>
      </c>
      <c r="I133" s="3">
        <f>AVERAGEIF(timing!$M:$M,$A133,timing!I:I)/1000</f>
        <v>32.081000000000003</v>
      </c>
      <c r="J133" s="3">
        <f>AVERAGEIF(timing!$M:$M,$A133,timing!J:J)/1000</f>
        <v>8.8179999999999996</v>
      </c>
      <c r="K133" s="3">
        <f>AVERAGEIF(timing!$M:$M,$A133,timing!K:K)/1000</f>
        <v>401.67933333333332</v>
      </c>
      <c r="L133" s="1">
        <f>AVERAGEIF(timing!$M:$M,$A133,timing!L:L)/1024</f>
        <v>48.6826171875</v>
      </c>
      <c r="M133" s="2">
        <f t="shared" si="8"/>
        <v>4.4968526869597891</v>
      </c>
      <c r="N133" s="2">
        <f t="shared" si="9"/>
        <v>56.606444945509203</v>
      </c>
      <c r="O133" s="2">
        <f t="shared" si="10"/>
        <v>7.0252254791431792</v>
      </c>
      <c r="P133" s="2">
        <f t="shared" si="11"/>
        <v>1.2426719278466742</v>
      </c>
    </row>
    <row r="134" spans="1:16" x14ac:dyDescent="0.3">
      <c r="A134" t="s">
        <v>145</v>
      </c>
      <c r="B134">
        <v>3</v>
      </c>
      <c r="C134" t="e">
        <f>AVERAGEIF(timing2!$M:$M,$A134,timing2!C:C)</f>
        <v>#DIV/0!</v>
      </c>
      <c r="D134">
        <f>AVERAGEIF(timing!$M:$M,$A134,timing!D:D)</f>
        <v>8796</v>
      </c>
      <c r="E134">
        <f>AVERAGEIF(timing!$M:$M,$A134,timing!E:E)</f>
        <v>2</v>
      </c>
      <c r="F134">
        <f>AVERAGEIF(timing!$M:$M,$A134,timing!F:F)</f>
        <v>500</v>
      </c>
      <c r="G134" s="3">
        <f>AVERAGEIF(timing!$M:$M,$A134,timing!G:G)/1000</f>
        <v>0.16833333333333333</v>
      </c>
      <c r="H134" s="3">
        <f>AVERAGEIF(timing!$M:$M,$A134,timing!H:H)/1000</f>
        <v>36.734666666666662</v>
      </c>
      <c r="I134" s="3">
        <f>AVERAGEIF(timing!$M:$M,$A134,timing!I:I)/1000</f>
        <v>36.902999999999999</v>
      </c>
      <c r="J134" s="3">
        <f>AVERAGEIF(timing!$M:$M,$A134,timing!J:J)/1000</f>
        <v>9.6246666666666663</v>
      </c>
      <c r="K134" s="3">
        <f>AVERAGEIF(timing!$M:$M,$A134,timing!K:K)/1000</f>
        <v>492.21699999999998</v>
      </c>
      <c r="L134" s="1">
        <f>AVERAGEIF(timing!$M:$M,$A134,timing!L:L)/1024</f>
        <v>53.216796875</v>
      </c>
      <c r="M134" s="2">
        <f t="shared" si="8"/>
        <v>4.1762922540548733</v>
      </c>
      <c r="N134" s="2">
        <f t="shared" si="9"/>
        <v>55.959185993633469</v>
      </c>
      <c r="O134" s="2">
        <f t="shared" si="10"/>
        <v>6.1953160527512505</v>
      </c>
      <c r="P134" s="2">
        <f t="shared" si="11"/>
        <v>1.09420948916174</v>
      </c>
    </row>
    <row r="135" spans="1:16" x14ac:dyDescent="0.3">
      <c r="A135" t="s">
        <v>146</v>
      </c>
      <c r="B135">
        <v>3</v>
      </c>
      <c r="C135" t="e">
        <f>AVERAGEIF(timing2!$M:$M,$A135,timing2!C:C)</f>
        <v>#DIV/0!</v>
      </c>
      <c r="D135">
        <f>AVERAGEIF(timing!$M:$M,$A135,timing!D:D)</f>
        <v>604</v>
      </c>
      <c r="E135">
        <f>AVERAGEIF(timing!$M:$M,$A135,timing!E:E)</f>
        <v>3</v>
      </c>
      <c r="F135">
        <f>AVERAGEIF(timing!$M:$M,$A135,timing!F:F)</f>
        <v>25</v>
      </c>
      <c r="G135" s="3">
        <f>AVERAGEIF(timing!$M:$M,$A135,timing!G:G)/1000</f>
        <v>0.17033333333333334</v>
      </c>
      <c r="H135" s="3">
        <f>AVERAGEIF(timing!$M:$M,$A135,timing!H:H)/1000</f>
        <v>15.127000000000001</v>
      </c>
      <c r="I135" s="3">
        <f>AVERAGEIF(timing!$M:$M,$A135,timing!I:I)/1000</f>
        <v>15.297333333333334</v>
      </c>
      <c r="J135" s="3">
        <f>AVERAGEIF(timing!$M:$M,$A135,timing!J:J)/1000</f>
        <v>6.8223333333333329</v>
      </c>
      <c r="K135" s="3">
        <f>AVERAGEIF(timing!$M:$M,$A135,timing!K:K)/1000</f>
        <v>55.086666666666666</v>
      </c>
      <c r="L135" s="1">
        <f>AVERAGEIF(timing!$M:$M,$A135,timing!L:L)/1024</f>
        <v>49.208984375</v>
      </c>
      <c r="M135" s="2">
        <f t="shared" si="8"/>
        <v>25.044701986754969</v>
      </c>
      <c r="N135" s="2">
        <f t="shared" si="9"/>
        <v>91.203090507726259</v>
      </c>
      <c r="O135" s="2">
        <f t="shared" si="10"/>
        <v>83.427152317880797</v>
      </c>
      <c r="P135" s="2">
        <f t="shared" si="11"/>
        <v>11.295253863134658</v>
      </c>
    </row>
    <row r="136" spans="1:16" x14ac:dyDescent="0.3">
      <c r="A136" t="s">
        <v>147</v>
      </c>
      <c r="B136">
        <v>3</v>
      </c>
      <c r="C136" t="e">
        <f>AVERAGEIF(timing2!$M:$M,$A136,timing2!C:C)</f>
        <v>#DIV/0!</v>
      </c>
      <c r="D136">
        <f>AVERAGEIF(timing!$M:$M,$A136,timing!D:D)</f>
        <v>8972</v>
      </c>
      <c r="E136">
        <f>AVERAGEIF(timing!$M:$M,$A136,timing!E:E)</f>
        <v>3</v>
      </c>
      <c r="F136">
        <f>AVERAGEIF(timing!$M:$M,$A136,timing!F:F)</f>
        <v>50</v>
      </c>
      <c r="G136" s="3">
        <f>AVERAGEIF(timing!$M:$M,$A136,timing!G:G)/1000</f>
        <v>0.16900000000000001</v>
      </c>
      <c r="H136" s="3">
        <f>AVERAGEIF(timing!$M:$M,$A136,timing!H:H)/1000</f>
        <v>47.416333333333334</v>
      </c>
      <c r="I136" s="3">
        <f>AVERAGEIF(timing!$M:$M,$A136,timing!I:I)/1000</f>
        <v>47.585333333333338</v>
      </c>
      <c r="J136" s="3">
        <f>AVERAGEIF(timing!$M:$M,$A136,timing!J:J)/1000</f>
        <v>15.858666666666666</v>
      </c>
      <c r="K136" s="3">
        <f>AVERAGEIF(timing!$M:$M,$A136,timing!K:K)/1000</f>
        <v>535.8216666666666</v>
      </c>
      <c r="L136" s="1">
        <f>AVERAGEIF(timing!$M:$M,$A136,timing!L:L)/1024</f>
        <v>150.775390625</v>
      </c>
      <c r="M136" s="2">
        <f t="shared" si="8"/>
        <v>5.2849234655966706</v>
      </c>
      <c r="N136" s="2">
        <f t="shared" si="9"/>
        <v>59.721541090801004</v>
      </c>
      <c r="O136" s="2">
        <f t="shared" si="10"/>
        <v>17.208426214890771</v>
      </c>
      <c r="P136" s="2">
        <f t="shared" si="11"/>
        <v>1.7675731906672609</v>
      </c>
    </row>
    <row r="137" spans="1:16" x14ac:dyDescent="0.3">
      <c r="A137" t="s">
        <v>148</v>
      </c>
      <c r="B137">
        <v>3</v>
      </c>
      <c r="C137" t="e">
        <f>AVERAGEIF(timing2!$M:$M,$A137,timing2!C:C)</f>
        <v>#DIV/0!</v>
      </c>
      <c r="D137">
        <f>AVERAGEIF(timing!$M:$M,$A137,timing!D:D)</f>
        <v>41920</v>
      </c>
      <c r="E137">
        <f>AVERAGEIF(timing!$M:$M,$A137,timing!E:E)</f>
        <v>3</v>
      </c>
      <c r="F137">
        <f>AVERAGEIF(timing!$M:$M,$A137,timing!F:F)</f>
        <v>75</v>
      </c>
      <c r="G137" s="3">
        <f>AVERAGEIF(timing!$M:$M,$A137,timing!G:G)/1000</f>
        <v>0.16933333333333334</v>
      </c>
      <c r="H137" s="3">
        <f>AVERAGEIF(timing!$M:$M,$A137,timing!H:H)/1000</f>
        <v>177.13800000000001</v>
      </c>
      <c r="I137" s="3">
        <f>AVERAGEIF(timing!$M:$M,$A137,timing!I:I)/1000</f>
        <v>177.30733333333333</v>
      </c>
      <c r="J137" s="3">
        <f>AVERAGEIF(timing!$M:$M,$A137,timing!J:J)/1000</f>
        <v>40.888333333333335</v>
      </c>
      <c r="K137" s="3">
        <f>AVERAGEIF(timing!$M:$M,$A137,timing!K:K)/1000</f>
        <v>2514.1353333333336</v>
      </c>
      <c r="L137" s="1">
        <f>AVERAGEIF(timing!$M:$M,$A137,timing!L:L)/1024</f>
        <v>383.1884765625</v>
      </c>
      <c r="M137" s="2">
        <f t="shared" si="8"/>
        <v>4.2256202290076335</v>
      </c>
      <c r="N137" s="2">
        <f t="shared" si="9"/>
        <v>59.974602417302805</v>
      </c>
      <c r="O137" s="2">
        <f t="shared" si="10"/>
        <v>9.3603291984732824</v>
      </c>
      <c r="P137" s="2">
        <f t="shared" si="11"/>
        <v>0.97538963104325704</v>
      </c>
    </row>
    <row r="138" spans="1:16" x14ac:dyDescent="0.3">
      <c r="A138" t="s">
        <v>149</v>
      </c>
      <c r="B138">
        <v>3</v>
      </c>
      <c r="C138" t="e">
        <f>AVERAGEIF(timing2!$M:$M,$A138,timing2!C:C)</f>
        <v>#DIV/0!</v>
      </c>
      <c r="D138">
        <f>AVERAGEIF(timing!$M:$M,$A138,timing!D:D)</f>
        <v>82658</v>
      </c>
      <c r="E138">
        <f>AVERAGEIF(timing!$M:$M,$A138,timing!E:E)</f>
        <v>3</v>
      </c>
      <c r="F138">
        <f>AVERAGEIF(timing!$M:$M,$A138,timing!F:F)</f>
        <v>100</v>
      </c>
      <c r="G138" s="3">
        <f>AVERAGEIF(timing!$M:$M,$A138,timing!G:G)/1000</f>
        <v>0.17033333333333334</v>
      </c>
      <c r="H138" s="3">
        <f>AVERAGEIF(timing!$M:$M,$A138,timing!H:H)/1000</f>
        <v>336.286</v>
      </c>
      <c r="I138" s="3">
        <f>AVERAGEIF(timing!$M:$M,$A138,timing!I:I)/1000</f>
        <v>336.4563333333333</v>
      </c>
      <c r="J138" s="3">
        <f>AVERAGEIF(timing!$M:$M,$A138,timing!J:J)/1000</f>
        <v>67.067333333333323</v>
      </c>
      <c r="K138" s="3">
        <f>AVERAGEIF(timing!$M:$M,$A138,timing!K:K)/1000</f>
        <v>5115.3373333333329</v>
      </c>
      <c r="L138" s="1">
        <f>AVERAGEIF(timing!$M:$M,$A138,timing!L:L)/1024</f>
        <v>588.3447265625</v>
      </c>
      <c r="M138" s="2">
        <f t="shared" si="8"/>
        <v>4.0684023325026013</v>
      </c>
      <c r="N138" s="2">
        <f t="shared" si="9"/>
        <v>61.885568648326029</v>
      </c>
      <c r="O138" s="2">
        <f t="shared" si="10"/>
        <v>7.2886471968835442</v>
      </c>
      <c r="P138" s="2">
        <f t="shared" si="11"/>
        <v>0.81138345149088198</v>
      </c>
    </row>
    <row r="139" spans="1:16" x14ac:dyDescent="0.3">
      <c r="A139" t="s">
        <v>150</v>
      </c>
      <c r="B139">
        <v>3</v>
      </c>
      <c r="C139" t="e">
        <f>AVERAGEIF(timing2!$M:$M,$A139,timing2!C:C)</f>
        <v>#DIV/0!</v>
      </c>
      <c r="D139">
        <f>AVERAGEIF(timing!$M:$M,$A139,timing!D:D)</f>
        <v>149535</v>
      </c>
      <c r="E139">
        <f>AVERAGEIF(timing!$M:$M,$A139,timing!E:E)</f>
        <v>3</v>
      </c>
      <c r="F139">
        <f>AVERAGEIF(timing!$M:$M,$A139,timing!F:F)</f>
        <v>150</v>
      </c>
      <c r="G139" s="3">
        <f>AVERAGEIF(timing!$M:$M,$A139,timing!G:G)/1000</f>
        <v>0.16933333333333334</v>
      </c>
      <c r="H139" s="3">
        <f>AVERAGEIF(timing!$M:$M,$A139,timing!H:H)/1000</f>
        <v>625.0766666666666</v>
      </c>
      <c r="I139" s="3">
        <f>AVERAGEIF(timing!$M:$M,$A139,timing!I:I)/1000</f>
        <v>625.24599999999998</v>
      </c>
      <c r="J139" s="3">
        <f>AVERAGEIF(timing!$M:$M,$A139,timing!J:J)/1000</f>
        <v>110.59433333333332</v>
      </c>
      <c r="K139" s="3">
        <f>AVERAGEIF(timing!$M:$M,$A139,timing!K:K)/1000</f>
        <v>9708.8566666666666</v>
      </c>
      <c r="L139" s="1">
        <f>AVERAGEIF(timing!$M:$M,$A139,timing!L:L)/1024</f>
        <v>896.091796875</v>
      </c>
      <c r="M139" s="2">
        <f t="shared" si="8"/>
        <v>4.1801361999977704</v>
      </c>
      <c r="N139" s="2">
        <f t="shared" si="9"/>
        <v>64.926984763879133</v>
      </c>
      <c r="O139" s="2">
        <f t="shared" si="10"/>
        <v>6.136342662252984</v>
      </c>
      <c r="P139" s="2">
        <f t="shared" si="11"/>
        <v>0.73958827922114101</v>
      </c>
    </row>
    <row r="140" spans="1:16" x14ac:dyDescent="0.3">
      <c r="A140" t="s">
        <v>151</v>
      </c>
      <c r="B140">
        <v>3</v>
      </c>
      <c r="C140" t="e">
        <f>AVERAGEIF(timing2!$M:$M,$A140,timing2!C:C)</f>
        <v>#DIV/0!</v>
      </c>
      <c r="D140">
        <f>AVERAGEIF(timing!$M:$M,$A140,timing!D:D)</f>
        <v>188983</v>
      </c>
      <c r="E140">
        <f>AVERAGEIF(timing!$M:$M,$A140,timing!E:E)</f>
        <v>3</v>
      </c>
      <c r="F140">
        <f>AVERAGEIF(timing!$M:$M,$A140,timing!F:F)</f>
        <v>200</v>
      </c>
      <c r="G140" s="3">
        <f>AVERAGEIF(timing!$M:$M,$A140,timing!G:G)/1000</f>
        <v>0.16933333333333334</v>
      </c>
      <c r="H140" s="3">
        <f>AVERAGEIF(timing!$M:$M,$A140,timing!H:H)/1000</f>
        <v>812.12633333333338</v>
      </c>
      <c r="I140" s="3">
        <f>AVERAGEIF(timing!$M:$M,$A140,timing!I:I)/1000</f>
        <v>812.29566666666665</v>
      </c>
      <c r="J140" s="3">
        <f>AVERAGEIF(timing!$M:$M,$A140,timing!J:J)/1000</f>
        <v>135.34033333333335</v>
      </c>
      <c r="K140" s="3">
        <f>AVERAGEIF(timing!$M:$M,$A140,timing!K:K)/1000</f>
        <v>12600.76</v>
      </c>
      <c r="L140" s="1">
        <f>AVERAGEIF(timing!$M:$M,$A140,timing!L:L)/1024</f>
        <v>1069.7477213541667</v>
      </c>
      <c r="M140" s="2">
        <f t="shared" si="8"/>
        <v>4.297351260871789</v>
      </c>
      <c r="N140" s="2">
        <f t="shared" si="9"/>
        <v>66.676685204489303</v>
      </c>
      <c r="O140" s="2">
        <f t="shared" si="10"/>
        <v>5.7964032038155109</v>
      </c>
      <c r="P140" s="2">
        <f t="shared" si="11"/>
        <v>0.71615083543669722</v>
      </c>
    </row>
    <row r="141" spans="1:16" x14ac:dyDescent="0.3">
      <c r="A141" t="s">
        <v>152</v>
      </c>
      <c r="B141">
        <v>3</v>
      </c>
      <c r="C141" t="e">
        <f>AVERAGEIF(timing2!$M:$M,$A141,timing2!C:C)</f>
        <v>#DIV/0!</v>
      </c>
      <c r="D141">
        <f>AVERAGEIF(timing!$M:$M,$A141,timing!D:D)</f>
        <v>266183</v>
      </c>
      <c r="E141">
        <f>AVERAGEIF(timing!$M:$M,$A141,timing!E:E)</f>
        <v>3</v>
      </c>
      <c r="F141">
        <f>AVERAGEIF(timing!$M:$M,$A141,timing!F:F)</f>
        <v>500</v>
      </c>
      <c r="G141" s="3">
        <f>AVERAGEIF(timing!$M:$M,$A141,timing!G:G)/1000</f>
        <v>0.17166666666666666</v>
      </c>
      <c r="H141" s="3">
        <f>AVERAGEIF(timing!$M:$M,$A141,timing!H:H)/1000</f>
        <v>1183.1463333333334</v>
      </c>
      <c r="I141" s="3">
        <f>AVERAGEIF(timing!$M:$M,$A141,timing!I:I)/1000</f>
        <v>1183.318</v>
      </c>
      <c r="J141" s="3">
        <f>AVERAGEIF(timing!$M:$M,$A141,timing!J:J)/1000</f>
        <v>189.56</v>
      </c>
      <c r="K141" s="3">
        <f>AVERAGEIF(timing!$M:$M,$A141,timing!K:K)/1000</f>
        <v>18540.872666666666</v>
      </c>
      <c r="L141" s="1">
        <f>AVERAGEIF(timing!$M:$M,$A141,timing!L:L)/1024</f>
        <v>1450.888671875</v>
      </c>
      <c r="M141" s="2">
        <f t="shared" si="8"/>
        <v>4.4448606159421651</v>
      </c>
      <c r="N141" s="2">
        <f t="shared" si="9"/>
        <v>69.654608546250756</v>
      </c>
      <c r="O141" s="2">
        <f t="shared" si="10"/>
        <v>5.5815360109398418</v>
      </c>
      <c r="P141" s="2">
        <f t="shared" si="11"/>
        <v>0.71214164691208681</v>
      </c>
    </row>
    <row r="144" spans="1:16" x14ac:dyDescent="0.3">
      <c r="M144" s="2">
        <f>AVERAGE(M$2:M$141)</f>
        <v>7.2375326683062111</v>
      </c>
      <c r="N144" s="2">
        <f t="shared" ref="N144:P144" si="12">AVERAGE(N$2:N$141)</f>
        <v>61.117524071359092</v>
      </c>
      <c r="O144" s="2">
        <f t="shared" si="12"/>
        <v>10.378204826546847</v>
      </c>
      <c r="P144" s="2">
        <f t="shared" si="12"/>
        <v>4.0785926599683506</v>
      </c>
    </row>
    <row r="145" spans="13:16" x14ac:dyDescent="0.3">
      <c r="M145" s="2">
        <f>MEDIAN(M$2:M$141)</f>
        <v>4.6304863982280233</v>
      </c>
      <c r="N145" s="2">
        <f t="shared" ref="N145:P145" si="13">MEDIAN(N$2:N$141)</f>
        <v>56.976325472432286</v>
      </c>
      <c r="O145" s="2">
        <f t="shared" si="13"/>
        <v>5.8800995808590635</v>
      </c>
      <c r="P145" s="2">
        <f t="shared" si="13"/>
        <v>1.4805790373460952</v>
      </c>
    </row>
    <row r="146" spans="13:16" x14ac:dyDescent="0.3">
      <c r="M146" s="2">
        <f>AVERAGEIF($F$2:$F$141,"&gt;25",M$2:M$141)</f>
        <v>5.0658652830787405</v>
      </c>
      <c r="N146" s="2">
        <f t="shared" ref="N146:P146" si="14">AVERAGEIF($F$2:$F$141,"&gt;25",N$2:N$141)</f>
        <v>58.165067429439709</v>
      </c>
      <c r="O146" s="2">
        <f t="shared" si="14"/>
        <v>6.290885198848807</v>
      </c>
      <c r="P146" s="2">
        <f t="shared" si="14"/>
        <v>1.9695020135846719</v>
      </c>
    </row>
    <row r="147" spans="13:16" x14ac:dyDescent="0.3">
      <c r="M147" s="2">
        <f>MIN(M$2:M$141)</f>
        <v>3.6216463813636959</v>
      </c>
    </row>
    <row r="148" spans="13:16" x14ac:dyDescent="0.3">
      <c r="M148">
        <f>1000/(M144)</f>
        <v>138.16863368079672</v>
      </c>
    </row>
    <row r="149" spans="13:16" x14ac:dyDescent="0.3">
      <c r="M149">
        <f>1000/(M145)</f>
        <v>215.96003400046183</v>
      </c>
    </row>
    <row r="150" spans="13:16" x14ac:dyDescent="0.3">
      <c r="M150">
        <f>1000/(M146)</f>
        <v>197.39964332258313</v>
      </c>
    </row>
    <row r="151" spans="13:16" x14ac:dyDescent="0.3">
      <c r="M151">
        <f>1000/(M147)</f>
        <v>276.11751526758934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4</vt:i4>
      </vt:variant>
      <vt:variant>
        <vt:lpstr>Charts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timing</vt:lpstr>
      <vt:lpstr>timing2</vt:lpstr>
      <vt:lpstr>Averages</vt:lpstr>
      <vt:lpstr>Averages (no priv)</vt:lpstr>
      <vt:lpstr>Protocol time</vt:lpstr>
      <vt:lpstr>Telecom CPU Time</vt:lpstr>
      <vt:lpstr>Data Transferred</vt:lpstr>
      <vt:lpstr>Averages!Extract</vt:lpstr>
      <vt:lpstr>'Averages (no priv)'!Extract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Segal</dc:creator>
  <cp:lastModifiedBy>Aaron Segal</cp:lastModifiedBy>
  <cp:lastPrinted>2016-02-27T00:25:54Z</cp:lastPrinted>
  <dcterms:created xsi:type="dcterms:W3CDTF">2016-01-19T20:29:57Z</dcterms:created>
  <dcterms:modified xsi:type="dcterms:W3CDTF">2016-02-27T00:27:56Z</dcterms:modified>
</cp:coreProperties>
</file>