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OWA426\Python\fenced-offers-heroku\fencedoffers-heroku\"/>
    </mc:Choice>
  </mc:AlternateContent>
  <bookViews>
    <workbookView xWindow="28680" yWindow="-170" windowWidth="29040" windowHeight="15840"/>
  </bookViews>
  <sheets>
    <sheet name="GTY" sheetId="52" r:id="rId1"/>
    <sheet name="FLR" sheetId="47" r:id="rId2"/>
    <sheet name="SoCal" sheetId="57" r:id="rId3"/>
    <sheet name="MTO" sheetId="59" r:id="rId4"/>
    <sheet name="Interline" sheetId="58" r:id="rId5"/>
    <sheet name="Cast &amp; TA-" sheetId="60" r:id="rId6"/>
    <sheet name="DCL Cast" sheetId="61" r:id="rId7"/>
    <sheet name="TAAP-" sheetId="62" r:id="rId8"/>
  </sheets>
  <externalReferences>
    <externalReference r:id="rId9"/>
  </externalReferences>
  <definedNames>
    <definedName name="_AMO_UniqueIdentifier" hidden="1">"'6c5b4ad1-725e-4847-9ba0-66c8d8e18dee'"</definedName>
    <definedName name="Inside" localSheetId="5">'[1]Notes, Admin'!$R$25:$R$30</definedName>
    <definedName name="Inside" localSheetId="6">'[1]Notes, Admin'!$R$25:$R$30</definedName>
    <definedName name="Inside" localSheetId="1">'[1]Notes, Admin'!$R$25:$R$30</definedName>
    <definedName name="Inside" localSheetId="0">'[1]Notes, Admin'!$R$25:$R$30</definedName>
    <definedName name="Inside" localSheetId="4">'[1]Notes, Admin'!$R$25:$R$30</definedName>
    <definedName name="Inside" localSheetId="3">'[1]Notes, Admin'!$R$25:$R$30</definedName>
    <definedName name="Inside" localSheetId="2">'[1]Notes, Admin'!$R$25:$R$30</definedName>
    <definedName name="Inside" localSheetId="7">'[1]Notes, Admin'!$R$25:$R$30</definedName>
    <definedName name="Ocean" localSheetId="5">'[1]Notes, Admin'!$R$17:$R$24</definedName>
    <definedName name="Ocean" localSheetId="6">'[1]Notes, Admin'!$R$17:$R$24</definedName>
    <definedName name="Ocean" localSheetId="1">'[1]Notes, Admin'!$R$17:$R$24</definedName>
    <definedName name="Ocean" localSheetId="0">'[1]Notes, Admin'!$R$17:$R$24</definedName>
    <definedName name="Ocean" localSheetId="4">'[1]Notes, Admin'!$R$17:$R$24</definedName>
    <definedName name="Ocean" localSheetId="3">'[1]Notes, Admin'!$R$17:$R$24</definedName>
    <definedName name="Ocean" localSheetId="2">'[1]Notes, Admin'!$R$17:$R$24</definedName>
    <definedName name="Ocean" localSheetId="7">'[1]Notes, Admin'!$R$17:$R$24</definedName>
    <definedName name="_xlnm.Print_Area" localSheetId="5">'Cast &amp; TA-'!$C$4:$G$85</definedName>
    <definedName name="_xlnm.Print_Area" localSheetId="6">'DCL Cast'!$C$4:$G$85</definedName>
    <definedName name="_xlnm.Print_Area" localSheetId="1">FLR!$C$4:$G$85</definedName>
    <definedName name="_xlnm.Print_Area" localSheetId="0">GTY!$C$4:$G$85</definedName>
    <definedName name="_xlnm.Print_Area" localSheetId="4">Interline!$C$4:$G$85</definedName>
    <definedName name="_xlnm.Print_Area" localSheetId="3">MTO!$C$4:$G$85</definedName>
    <definedName name="_xlnm.Print_Area" localSheetId="2">SoCal!$C$4:$G$85</definedName>
    <definedName name="_xlnm.Print_Area" localSheetId="7">'TAAP-'!$C$4:$G$85</definedName>
    <definedName name="_xlnm.Print_Titles" localSheetId="5">'Cast &amp; TA-'!$4:$4</definedName>
    <definedName name="_xlnm.Print_Titles" localSheetId="6">'DCL Cast'!$4:$4</definedName>
    <definedName name="_xlnm.Print_Titles" localSheetId="1">FLR!$4:$4</definedName>
    <definedName name="_xlnm.Print_Titles" localSheetId="0">GTY!$4:$4</definedName>
    <definedName name="_xlnm.Print_Titles" localSheetId="4">Interline!$4:$4</definedName>
    <definedName name="_xlnm.Print_Titles" localSheetId="3">MTO!$4:$4</definedName>
    <definedName name="_xlnm.Print_Titles" localSheetId="2">SoCal!$4:$4</definedName>
    <definedName name="_xlnm.Print_Titles" localSheetId="7">'TAAP-'!$4:$4</definedName>
    <definedName name="Verandah" localSheetId="5">'[1]Notes, Admin'!$R$4:$R$16</definedName>
    <definedName name="Verandah" localSheetId="6">'[1]Notes, Admin'!$R$4:$R$16</definedName>
    <definedName name="Verandah" localSheetId="1">'[1]Notes, Admin'!$R$4:$R$16</definedName>
    <definedName name="Verandah" localSheetId="0">'[1]Notes, Admin'!$R$4:$R$16</definedName>
    <definedName name="Verandah" localSheetId="4">'[1]Notes, Admin'!$R$4:$R$16</definedName>
    <definedName name="Verandah" localSheetId="3">'[1]Notes, Admin'!$R$4:$R$16</definedName>
    <definedName name="Verandah" localSheetId="2">'[1]Notes, Admin'!$R$4:$R$16</definedName>
    <definedName name="Verandah" localSheetId="7">'[1]Notes, Admin'!$R$4:$R$16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52" l="1"/>
  <c r="U6" i="52"/>
  <c r="AP51" i="62" l="1"/>
  <c r="AO51" i="62"/>
  <c r="AN51" i="62"/>
  <c r="AM51" i="62"/>
  <c r="AK51" i="62"/>
  <c r="AJ51" i="62"/>
  <c r="AI51" i="62"/>
  <c r="AH51" i="62"/>
  <c r="U51" i="62"/>
  <c r="AU51" i="62" s="1"/>
  <c r="T51" i="62"/>
  <c r="AT51" i="62" s="1"/>
  <c r="S51" i="62"/>
  <c r="AS51" i="62" s="1"/>
  <c r="R51" i="62"/>
  <c r="AR51" i="62" s="1"/>
  <c r="A51" i="62"/>
  <c r="AP50" i="62"/>
  <c r="AO50" i="62"/>
  <c r="AN50" i="62"/>
  <c r="AM50" i="62"/>
  <c r="AK50" i="62"/>
  <c r="AJ50" i="62"/>
  <c r="AI50" i="62"/>
  <c r="AH50" i="62"/>
  <c r="U50" i="62"/>
  <c r="AU50" i="62" s="1"/>
  <c r="T50" i="62"/>
  <c r="AT50" i="62" s="1"/>
  <c r="S50" i="62"/>
  <c r="AS50" i="62" s="1"/>
  <c r="R50" i="62"/>
  <c r="AR50" i="62" s="1"/>
  <c r="A50" i="62"/>
  <c r="AC50" i="62" s="1"/>
  <c r="AP49" i="62"/>
  <c r="AO49" i="62"/>
  <c r="AN49" i="62"/>
  <c r="AM49" i="62"/>
  <c r="AK49" i="62"/>
  <c r="AJ49" i="62"/>
  <c r="AI49" i="62"/>
  <c r="AH49" i="62"/>
  <c r="U49" i="62"/>
  <c r="AU49" i="62" s="1"/>
  <c r="T49" i="62"/>
  <c r="AT49" i="62" s="1"/>
  <c r="S49" i="62"/>
  <c r="AS49" i="62" s="1"/>
  <c r="R49" i="62"/>
  <c r="AR49" i="62" s="1"/>
  <c r="A49" i="62"/>
  <c r="AC49" i="62" s="1"/>
  <c r="AP48" i="62"/>
  <c r="AO48" i="62"/>
  <c r="AN48" i="62"/>
  <c r="AM48" i="62"/>
  <c r="AK48" i="62"/>
  <c r="AJ48" i="62"/>
  <c r="AI48" i="62"/>
  <c r="AH48" i="62"/>
  <c r="U48" i="62"/>
  <c r="AU48" i="62" s="1"/>
  <c r="T48" i="62"/>
  <c r="AT48" i="62" s="1"/>
  <c r="S48" i="62"/>
  <c r="AS48" i="62" s="1"/>
  <c r="R48" i="62"/>
  <c r="AR48" i="62" s="1"/>
  <c r="A48" i="62"/>
  <c r="AC48" i="62" s="1"/>
  <c r="AP47" i="62"/>
  <c r="AO47" i="62"/>
  <c r="AN47" i="62"/>
  <c r="AM47" i="62"/>
  <c r="AK47" i="62"/>
  <c r="AJ47" i="62"/>
  <c r="AI47" i="62"/>
  <c r="AH47" i="62"/>
  <c r="U47" i="62"/>
  <c r="AU47" i="62" s="1"/>
  <c r="T47" i="62"/>
  <c r="AT47" i="62" s="1"/>
  <c r="S47" i="62"/>
  <c r="AS47" i="62" s="1"/>
  <c r="R47" i="62"/>
  <c r="AR47" i="62" s="1"/>
  <c r="A47" i="62"/>
  <c r="AC47" i="62" s="1"/>
  <c r="AP46" i="62"/>
  <c r="AO46" i="62"/>
  <c r="AN46" i="62"/>
  <c r="AM46" i="62"/>
  <c r="AK46" i="62"/>
  <c r="AJ46" i="62"/>
  <c r="AI46" i="62"/>
  <c r="AH46" i="62"/>
  <c r="U46" i="62"/>
  <c r="AU46" i="62" s="1"/>
  <c r="T46" i="62"/>
  <c r="AT46" i="62" s="1"/>
  <c r="S46" i="62"/>
  <c r="AS46" i="62" s="1"/>
  <c r="R46" i="62"/>
  <c r="AR46" i="62" s="1"/>
  <c r="A46" i="62"/>
  <c r="AC46" i="62" s="1"/>
  <c r="AP45" i="62"/>
  <c r="AO45" i="62"/>
  <c r="AN45" i="62"/>
  <c r="AM45" i="62"/>
  <c r="AK45" i="62"/>
  <c r="AJ45" i="62"/>
  <c r="AI45" i="62"/>
  <c r="AH45" i="62"/>
  <c r="U45" i="62"/>
  <c r="AU45" i="62" s="1"/>
  <c r="T45" i="62"/>
  <c r="AT45" i="62" s="1"/>
  <c r="S45" i="62"/>
  <c r="AS45" i="62" s="1"/>
  <c r="R45" i="62"/>
  <c r="AR45" i="62" s="1"/>
  <c r="A45" i="62"/>
  <c r="AC45" i="62" s="1"/>
  <c r="AT44" i="62"/>
  <c r="AP44" i="62"/>
  <c r="AO44" i="62"/>
  <c r="AN44" i="62"/>
  <c r="AM44" i="62"/>
  <c r="AK44" i="62"/>
  <c r="AJ44" i="62"/>
  <c r="AI44" i="62"/>
  <c r="AH44" i="62"/>
  <c r="U44" i="62"/>
  <c r="AU44" i="62" s="1"/>
  <c r="T44" i="62"/>
  <c r="S44" i="62"/>
  <c r="AS44" i="62" s="1"/>
  <c r="R44" i="62"/>
  <c r="AR44" i="62" s="1"/>
  <c r="A44" i="62"/>
  <c r="AC44" i="62" s="1"/>
  <c r="AT43" i="62"/>
  <c r="AP43" i="62"/>
  <c r="AO43" i="62"/>
  <c r="AN43" i="62"/>
  <c r="AM43" i="62"/>
  <c r="AK43" i="62"/>
  <c r="AJ43" i="62"/>
  <c r="AI43" i="62"/>
  <c r="AH43" i="62"/>
  <c r="U43" i="62"/>
  <c r="AU43" i="62" s="1"/>
  <c r="T43" i="62"/>
  <c r="S43" i="62"/>
  <c r="AS43" i="62" s="1"/>
  <c r="R43" i="62"/>
  <c r="AR43" i="62" s="1"/>
  <c r="A43" i="62"/>
  <c r="AC43" i="62" s="1"/>
  <c r="AR42" i="62"/>
  <c r="AP42" i="62"/>
  <c r="AO42" i="62"/>
  <c r="AN42" i="62"/>
  <c r="AM42" i="62"/>
  <c r="AK42" i="62"/>
  <c r="AJ42" i="62"/>
  <c r="AI42" i="62"/>
  <c r="AH42" i="62"/>
  <c r="U42" i="62"/>
  <c r="AU42" i="62" s="1"/>
  <c r="T42" i="62"/>
  <c r="AT42" i="62" s="1"/>
  <c r="S42" i="62"/>
  <c r="AS42" i="62" s="1"/>
  <c r="R42" i="62"/>
  <c r="A42" i="62"/>
  <c r="AC42" i="62" s="1"/>
  <c r="AP41" i="62"/>
  <c r="AO41" i="62"/>
  <c r="AN41" i="62"/>
  <c r="AM41" i="62"/>
  <c r="AK41" i="62"/>
  <c r="AJ41" i="62"/>
  <c r="AI41" i="62"/>
  <c r="AH41" i="62"/>
  <c r="AC41" i="62"/>
  <c r="U41" i="62"/>
  <c r="AU41" i="62" s="1"/>
  <c r="T41" i="62"/>
  <c r="AT41" i="62" s="1"/>
  <c r="S41" i="62"/>
  <c r="AS41" i="62" s="1"/>
  <c r="R41" i="62"/>
  <c r="AR41" i="62" s="1"/>
  <c r="A41" i="62"/>
  <c r="AP40" i="62"/>
  <c r="AO40" i="62"/>
  <c r="AN40" i="62"/>
  <c r="AM40" i="62"/>
  <c r="AK40" i="62"/>
  <c r="AJ40" i="62"/>
  <c r="AI40" i="62"/>
  <c r="AH40" i="62"/>
  <c r="U40" i="62"/>
  <c r="AU40" i="62" s="1"/>
  <c r="T40" i="62"/>
  <c r="AT40" i="62" s="1"/>
  <c r="S40" i="62"/>
  <c r="AS40" i="62" s="1"/>
  <c r="R40" i="62"/>
  <c r="AR40" i="62" s="1"/>
  <c r="A40" i="62"/>
  <c r="AC40" i="62" s="1"/>
  <c r="AP39" i="62"/>
  <c r="AO39" i="62"/>
  <c r="AN39" i="62"/>
  <c r="AM39" i="62"/>
  <c r="AK39" i="62"/>
  <c r="AJ39" i="62"/>
  <c r="AI39" i="62"/>
  <c r="AH39" i="62"/>
  <c r="U39" i="62"/>
  <c r="AU39" i="62" s="1"/>
  <c r="T39" i="62"/>
  <c r="AT39" i="62" s="1"/>
  <c r="S39" i="62"/>
  <c r="AS39" i="62" s="1"/>
  <c r="R39" i="62"/>
  <c r="AR39" i="62" s="1"/>
  <c r="A39" i="62"/>
  <c r="AC39" i="62" s="1"/>
  <c r="AR38" i="62"/>
  <c r="AP38" i="62"/>
  <c r="AO38" i="62"/>
  <c r="AN38" i="62"/>
  <c r="AM38" i="62"/>
  <c r="AK38" i="62"/>
  <c r="AJ38" i="62"/>
  <c r="AI38" i="62"/>
  <c r="AH38" i="62"/>
  <c r="U38" i="62"/>
  <c r="AU38" i="62" s="1"/>
  <c r="T38" i="62"/>
  <c r="AT38" i="62" s="1"/>
  <c r="S38" i="62"/>
  <c r="AS38" i="62" s="1"/>
  <c r="R38" i="62"/>
  <c r="A38" i="62"/>
  <c r="AC38" i="62" s="1"/>
  <c r="AP37" i="62"/>
  <c r="AO37" i="62"/>
  <c r="AN37" i="62"/>
  <c r="AM37" i="62"/>
  <c r="AK37" i="62"/>
  <c r="AJ37" i="62"/>
  <c r="AI37" i="62"/>
  <c r="AH37" i="62"/>
  <c r="U37" i="62"/>
  <c r="AU37" i="62" s="1"/>
  <c r="T37" i="62"/>
  <c r="AT37" i="62" s="1"/>
  <c r="S37" i="62"/>
  <c r="AS37" i="62" s="1"/>
  <c r="R37" i="62"/>
  <c r="AR37" i="62" s="1"/>
  <c r="A37" i="62"/>
  <c r="AC37" i="62" s="1"/>
  <c r="AP36" i="62"/>
  <c r="AO36" i="62"/>
  <c r="AN36" i="62"/>
  <c r="AM36" i="62"/>
  <c r="AK36" i="62"/>
  <c r="AJ36" i="62"/>
  <c r="AI36" i="62"/>
  <c r="AH36" i="62"/>
  <c r="U36" i="62"/>
  <c r="AU36" i="62" s="1"/>
  <c r="T36" i="62"/>
  <c r="AT36" i="62" s="1"/>
  <c r="S36" i="62"/>
  <c r="AS36" i="62" s="1"/>
  <c r="R36" i="62"/>
  <c r="AR36" i="62" s="1"/>
  <c r="A36" i="62"/>
  <c r="AC36" i="62" s="1"/>
  <c r="AP35" i="62"/>
  <c r="AO35" i="62"/>
  <c r="AN35" i="62"/>
  <c r="AM35" i="62"/>
  <c r="AK35" i="62"/>
  <c r="AJ35" i="62"/>
  <c r="AI35" i="62"/>
  <c r="AH35" i="62"/>
  <c r="U35" i="62"/>
  <c r="AU35" i="62" s="1"/>
  <c r="T35" i="62"/>
  <c r="AT35" i="62" s="1"/>
  <c r="S35" i="62"/>
  <c r="AS35" i="62" s="1"/>
  <c r="R35" i="62"/>
  <c r="AR35" i="62" s="1"/>
  <c r="A35" i="62"/>
  <c r="AC35" i="62" s="1"/>
  <c r="AR34" i="62"/>
  <c r="AP34" i="62"/>
  <c r="AO34" i="62"/>
  <c r="AN34" i="62"/>
  <c r="AM34" i="62"/>
  <c r="AK34" i="62"/>
  <c r="AJ34" i="62"/>
  <c r="AI34" i="62"/>
  <c r="AH34" i="62"/>
  <c r="U34" i="62"/>
  <c r="AU34" i="62" s="1"/>
  <c r="T34" i="62"/>
  <c r="AT34" i="62" s="1"/>
  <c r="S34" i="62"/>
  <c r="AS34" i="62" s="1"/>
  <c r="R34" i="62"/>
  <c r="A34" i="62"/>
  <c r="AC34" i="62" s="1"/>
  <c r="AT33" i="62"/>
  <c r="AR33" i="62"/>
  <c r="AP33" i="62"/>
  <c r="AO33" i="62"/>
  <c r="AN33" i="62"/>
  <c r="AM33" i="62"/>
  <c r="AK33" i="62"/>
  <c r="AJ33" i="62"/>
  <c r="AI33" i="62"/>
  <c r="AH33" i="62"/>
  <c r="U33" i="62"/>
  <c r="AU33" i="62" s="1"/>
  <c r="T33" i="62"/>
  <c r="S33" i="62"/>
  <c r="AS33" i="62" s="1"/>
  <c r="R33" i="62"/>
  <c r="A33" i="62"/>
  <c r="AC33" i="62" s="1"/>
  <c r="AR32" i="62"/>
  <c r="AP32" i="62"/>
  <c r="AO32" i="62"/>
  <c r="AN32" i="62"/>
  <c r="AM32" i="62"/>
  <c r="AK32" i="62"/>
  <c r="AJ32" i="62"/>
  <c r="AI32" i="62"/>
  <c r="AH32" i="62"/>
  <c r="U32" i="62"/>
  <c r="AU32" i="62" s="1"/>
  <c r="T32" i="62"/>
  <c r="AT32" i="62" s="1"/>
  <c r="S32" i="62"/>
  <c r="AS32" i="62" s="1"/>
  <c r="R32" i="62"/>
  <c r="A32" i="62"/>
  <c r="AC32" i="62" s="1"/>
  <c r="AP31" i="62"/>
  <c r="AO31" i="62"/>
  <c r="AN31" i="62"/>
  <c r="AM31" i="62"/>
  <c r="AK31" i="62"/>
  <c r="AJ31" i="62"/>
  <c r="AI31" i="62"/>
  <c r="AH31" i="62"/>
  <c r="U31" i="62"/>
  <c r="AU31" i="62" s="1"/>
  <c r="T31" i="62"/>
  <c r="AT31" i="62" s="1"/>
  <c r="S31" i="62"/>
  <c r="AS31" i="62" s="1"/>
  <c r="R31" i="62"/>
  <c r="AR31" i="62" s="1"/>
  <c r="A31" i="62"/>
  <c r="AC31" i="62" s="1"/>
  <c r="AP30" i="62"/>
  <c r="AO30" i="62"/>
  <c r="AN30" i="62"/>
  <c r="AM30" i="62"/>
  <c r="AK30" i="62"/>
  <c r="AJ30" i="62"/>
  <c r="AI30" i="62"/>
  <c r="AH30" i="62"/>
  <c r="U30" i="62"/>
  <c r="AU30" i="62" s="1"/>
  <c r="T30" i="62"/>
  <c r="AT30" i="62" s="1"/>
  <c r="S30" i="62"/>
  <c r="AS30" i="62" s="1"/>
  <c r="R30" i="62"/>
  <c r="AR30" i="62" s="1"/>
  <c r="A30" i="62"/>
  <c r="AC30" i="62" s="1"/>
  <c r="AT29" i="62"/>
  <c r="AP29" i="62"/>
  <c r="AO29" i="62"/>
  <c r="AN29" i="62"/>
  <c r="AM29" i="62"/>
  <c r="AK29" i="62"/>
  <c r="AJ29" i="62"/>
  <c r="AI29" i="62"/>
  <c r="AH29" i="62"/>
  <c r="AC29" i="62"/>
  <c r="U29" i="62"/>
  <c r="AU29" i="62" s="1"/>
  <c r="T29" i="62"/>
  <c r="S29" i="62"/>
  <c r="AS29" i="62" s="1"/>
  <c r="R29" i="62"/>
  <c r="AR29" i="62" s="1"/>
  <c r="A29" i="62"/>
  <c r="AT28" i="62"/>
  <c r="AR28" i="62"/>
  <c r="AP28" i="62"/>
  <c r="AO28" i="62"/>
  <c r="AN28" i="62"/>
  <c r="AM28" i="62"/>
  <c r="AK28" i="62"/>
  <c r="AJ28" i="62"/>
  <c r="AI28" i="62"/>
  <c r="AH28" i="62"/>
  <c r="U28" i="62"/>
  <c r="AU28" i="62" s="1"/>
  <c r="T28" i="62"/>
  <c r="S28" i="62"/>
  <c r="AS28" i="62" s="1"/>
  <c r="R28" i="62"/>
  <c r="A28" i="62"/>
  <c r="AC28" i="62" s="1"/>
  <c r="AP27" i="62"/>
  <c r="AO27" i="62"/>
  <c r="AN27" i="62"/>
  <c r="AM27" i="62"/>
  <c r="AK27" i="62"/>
  <c r="AJ27" i="62"/>
  <c r="AI27" i="62"/>
  <c r="AH27" i="62"/>
  <c r="U27" i="62"/>
  <c r="AU27" i="62" s="1"/>
  <c r="T27" i="62"/>
  <c r="AT27" i="62" s="1"/>
  <c r="S27" i="62"/>
  <c r="AS27" i="62" s="1"/>
  <c r="R27" i="62"/>
  <c r="AR27" i="62" s="1"/>
  <c r="A27" i="62"/>
  <c r="AC27" i="62" s="1"/>
  <c r="AP26" i="62"/>
  <c r="AO26" i="62"/>
  <c r="AN26" i="62"/>
  <c r="AM26" i="62"/>
  <c r="AK26" i="62"/>
  <c r="AJ26" i="62"/>
  <c r="AI26" i="62"/>
  <c r="AH26" i="62"/>
  <c r="U26" i="62"/>
  <c r="AU26" i="62" s="1"/>
  <c r="T26" i="62"/>
  <c r="AT26" i="62" s="1"/>
  <c r="S26" i="62"/>
  <c r="AS26" i="62" s="1"/>
  <c r="R26" i="62"/>
  <c r="AR26" i="62" s="1"/>
  <c r="A26" i="62"/>
  <c r="AC26" i="62" s="1"/>
  <c r="AT25" i="62"/>
  <c r="AR25" i="62"/>
  <c r="AP25" i="62"/>
  <c r="AO25" i="62"/>
  <c r="AN25" i="62"/>
  <c r="AM25" i="62"/>
  <c r="AK25" i="62"/>
  <c r="AJ25" i="62"/>
  <c r="AI25" i="62"/>
  <c r="AH25" i="62"/>
  <c r="U25" i="62"/>
  <c r="AU25" i="62" s="1"/>
  <c r="T25" i="62"/>
  <c r="S25" i="62"/>
  <c r="AS25" i="62" s="1"/>
  <c r="R25" i="62"/>
  <c r="A25" i="62"/>
  <c r="AC25" i="62" s="1"/>
  <c r="AT24" i="62"/>
  <c r="AR24" i="62"/>
  <c r="AP24" i="62"/>
  <c r="AO24" i="62"/>
  <c r="AN24" i="62"/>
  <c r="AM24" i="62"/>
  <c r="AK24" i="62"/>
  <c r="AJ24" i="62"/>
  <c r="AI24" i="62"/>
  <c r="AH24" i="62"/>
  <c r="U24" i="62"/>
  <c r="AU24" i="62" s="1"/>
  <c r="T24" i="62"/>
  <c r="S24" i="62"/>
  <c r="AS24" i="62" s="1"/>
  <c r="R24" i="62"/>
  <c r="A24" i="62"/>
  <c r="AC24" i="62" s="1"/>
  <c r="AT23" i="62"/>
  <c r="AP23" i="62"/>
  <c r="AO23" i="62"/>
  <c r="AN23" i="62"/>
  <c r="AM23" i="62"/>
  <c r="AK23" i="62"/>
  <c r="AJ23" i="62"/>
  <c r="AI23" i="62"/>
  <c r="AH23" i="62"/>
  <c r="U23" i="62"/>
  <c r="AU23" i="62" s="1"/>
  <c r="T23" i="62"/>
  <c r="S23" i="62"/>
  <c r="AS23" i="62" s="1"/>
  <c r="R23" i="62"/>
  <c r="AR23" i="62" s="1"/>
  <c r="A23" i="62"/>
  <c r="AC23" i="62" s="1"/>
  <c r="AP22" i="62"/>
  <c r="AO22" i="62"/>
  <c r="AN22" i="62"/>
  <c r="AM22" i="62"/>
  <c r="AK22" i="62"/>
  <c r="AJ22" i="62"/>
  <c r="AI22" i="62"/>
  <c r="AH22" i="62"/>
  <c r="U22" i="62"/>
  <c r="AU22" i="62" s="1"/>
  <c r="T22" i="62"/>
  <c r="AT22" i="62" s="1"/>
  <c r="S22" i="62"/>
  <c r="AS22" i="62" s="1"/>
  <c r="R22" i="62"/>
  <c r="AR22" i="62" s="1"/>
  <c r="A22" i="62"/>
  <c r="AC22" i="62" s="1"/>
  <c r="AM21" i="62"/>
  <c r="AK21" i="62"/>
  <c r="AJ21" i="62"/>
  <c r="AI21" i="62"/>
  <c r="AH21" i="62"/>
  <c r="U21" i="62"/>
  <c r="AU21" i="62" s="1"/>
  <c r="T21" i="62"/>
  <c r="AT21" i="62" s="1"/>
  <c r="S21" i="62"/>
  <c r="AS21" i="62" s="1"/>
  <c r="R21" i="62"/>
  <c r="AR21" i="62" s="1"/>
  <c r="AP21" i="62"/>
  <c r="AO21" i="62"/>
  <c r="AN21" i="62"/>
  <c r="A21" i="62"/>
  <c r="AC21" i="62" s="1"/>
  <c r="AP20" i="62"/>
  <c r="AO20" i="62"/>
  <c r="AN20" i="62"/>
  <c r="AM20" i="62"/>
  <c r="AK20" i="62"/>
  <c r="AJ20" i="62"/>
  <c r="AI20" i="62"/>
  <c r="AH20" i="62"/>
  <c r="U20" i="62"/>
  <c r="AU20" i="62" s="1"/>
  <c r="T20" i="62"/>
  <c r="AT20" i="62" s="1"/>
  <c r="S20" i="62"/>
  <c r="AS20" i="62" s="1"/>
  <c r="R20" i="62"/>
  <c r="AR20" i="62" s="1"/>
  <c r="A20" i="62"/>
  <c r="AC20" i="62" s="1"/>
  <c r="AP19" i="62"/>
  <c r="AO19" i="62"/>
  <c r="AN19" i="62"/>
  <c r="AM19" i="62"/>
  <c r="AK19" i="62"/>
  <c r="AJ19" i="62"/>
  <c r="AI19" i="62"/>
  <c r="AH19" i="62"/>
  <c r="U19" i="62"/>
  <c r="AU19" i="62" s="1"/>
  <c r="T19" i="62"/>
  <c r="AT19" i="62" s="1"/>
  <c r="S19" i="62"/>
  <c r="AS19" i="62" s="1"/>
  <c r="R19" i="62"/>
  <c r="AR19" i="62" s="1"/>
  <c r="A19" i="62"/>
  <c r="AC19" i="62" s="1"/>
  <c r="AM18" i="62"/>
  <c r="AK18" i="62"/>
  <c r="AJ18" i="62"/>
  <c r="AI18" i="62"/>
  <c r="AH18" i="62"/>
  <c r="U18" i="62"/>
  <c r="AU18" i="62" s="1"/>
  <c r="T18" i="62"/>
  <c r="AT18" i="62" s="1"/>
  <c r="S18" i="62"/>
  <c r="AS18" i="62" s="1"/>
  <c r="R18" i="62"/>
  <c r="AR18" i="62" s="1"/>
  <c r="AP18" i="62"/>
  <c r="AO18" i="62"/>
  <c r="AN18" i="62"/>
  <c r="A18" i="62"/>
  <c r="AC18" i="62" s="1"/>
  <c r="AR17" i="62"/>
  <c r="AP17" i="62"/>
  <c r="AO17" i="62"/>
  <c r="AN17" i="62"/>
  <c r="AM17" i="62"/>
  <c r="AK17" i="62"/>
  <c r="AJ17" i="62"/>
  <c r="AI17" i="62"/>
  <c r="AH17" i="62"/>
  <c r="U17" i="62"/>
  <c r="AU17" i="62" s="1"/>
  <c r="T17" i="62"/>
  <c r="AT17" i="62" s="1"/>
  <c r="S17" i="62"/>
  <c r="AS17" i="62" s="1"/>
  <c r="R17" i="62"/>
  <c r="A17" i="62"/>
  <c r="AC17" i="62" s="1"/>
  <c r="AR16" i="62"/>
  <c r="AP16" i="62"/>
  <c r="AO16" i="62"/>
  <c r="AN16" i="62"/>
  <c r="AM16" i="62"/>
  <c r="AK16" i="62"/>
  <c r="AJ16" i="62"/>
  <c r="AI16" i="62"/>
  <c r="AH16" i="62"/>
  <c r="AC16" i="62"/>
  <c r="U16" i="62"/>
  <c r="AU16" i="62" s="1"/>
  <c r="T16" i="62"/>
  <c r="AT16" i="62" s="1"/>
  <c r="S16" i="62"/>
  <c r="AS16" i="62" s="1"/>
  <c r="R16" i="62"/>
  <c r="A16" i="62"/>
  <c r="AP15" i="62"/>
  <c r="AO15" i="62"/>
  <c r="AM15" i="62"/>
  <c r="AK15" i="62"/>
  <c r="AJ15" i="62"/>
  <c r="AI15" i="62"/>
  <c r="AH15" i="62"/>
  <c r="U15" i="62"/>
  <c r="AU15" i="62" s="1"/>
  <c r="T15" i="62"/>
  <c r="AT15" i="62" s="1"/>
  <c r="S15" i="62"/>
  <c r="AS15" i="62" s="1"/>
  <c r="R15" i="62"/>
  <c r="AR15" i="62" s="1"/>
  <c r="AN15" i="62"/>
  <c r="A15" i="62"/>
  <c r="AC15" i="62" s="1"/>
  <c r="AP14" i="62"/>
  <c r="AO14" i="62"/>
  <c r="AN14" i="62"/>
  <c r="AM14" i="62"/>
  <c r="AK14" i="62"/>
  <c r="AJ14" i="62"/>
  <c r="AI14" i="62"/>
  <c r="AH14" i="62"/>
  <c r="AC14" i="62"/>
  <c r="U14" i="62"/>
  <c r="AU14" i="62" s="1"/>
  <c r="T14" i="62"/>
  <c r="AT14" i="62" s="1"/>
  <c r="S14" i="62"/>
  <c r="AS14" i="62" s="1"/>
  <c r="R14" i="62"/>
  <c r="AR14" i="62" s="1"/>
  <c r="A14" i="62"/>
  <c r="AM13" i="62"/>
  <c r="AK13" i="62"/>
  <c r="AJ13" i="62"/>
  <c r="AI13" i="62"/>
  <c r="AH13" i="62"/>
  <c r="U13" i="62"/>
  <c r="AU13" i="62" s="1"/>
  <c r="T13" i="62"/>
  <c r="AT13" i="62" s="1"/>
  <c r="S13" i="62"/>
  <c r="AS13" i="62" s="1"/>
  <c r="R13" i="62"/>
  <c r="AR13" i="62" s="1"/>
  <c r="AP13" i="62"/>
  <c r="AO13" i="62"/>
  <c r="AN13" i="62"/>
  <c r="A13" i="62"/>
  <c r="AC13" i="62" s="1"/>
  <c r="AO12" i="62"/>
  <c r="AM12" i="62"/>
  <c r="AK12" i="62"/>
  <c r="AJ12" i="62"/>
  <c r="AI12" i="62"/>
  <c r="AH12" i="62"/>
  <c r="U12" i="62"/>
  <c r="AU12" i="62" s="1"/>
  <c r="T12" i="62"/>
  <c r="AT12" i="62" s="1"/>
  <c r="S12" i="62"/>
  <c r="AS12" i="62" s="1"/>
  <c r="R12" i="62"/>
  <c r="AR12" i="62" s="1"/>
  <c r="AP12" i="62"/>
  <c r="AN12" i="62"/>
  <c r="A12" i="62"/>
  <c r="AC12" i="62" s="1"/>
  <c r="AP11" i="62"/>
  <c r="AO11" i="62"/>
  <c r="AN11" i="62"/>
  <c r="AM11" i="62"/>
  <c r="AK11" i="62"/>
  <c r="AJ11" i="62"/>
  <c r="AI11" i="62"/>
  <c r="AH11" i="62"/>
  <c r="U11" i="62"/>
  <c r="AU11" i="62" s="1"/>
  <c r="T11" i="62"/>
  <c r="AT11" i="62" s="1"/>
  <c r="S11" i="62"/>
  <c r="AS11" i="62" s="1"/>
  <c r="R11" i="62"/>
  <c r="AR11" i="62" s="1"/>
  <c r="A11" i="62"/>
  <c r="AC11" i="62" s="1"/>
  <c r="AS10" i="62"/>
  <c r="AO10" i="62"/>
  <c r="AM10" i="62"/>
  <c r="AK10" i="62"/>
  <c r="AJ10" i="62"/>
  <c r="AI10" i="62"/>
  <c r="AH10" i="62"/>
  <c r="U10" i="62"/>
  <c r="AU10" i="62" s="1"/>
  <c r="T10" i="62"/>
  <c r="AT10" i="62" s="1"/>
  <c r="S10" i="62"/>
  <c r="R10" i="62"/>
  <c r="AR10" i="62" s="1"/>
  <c r="AP10" i="62"/>
  <c r="AN10" i="62"/>
  <c r="A10" i="62"/>
  <c r="AC10" i="62" s="1"/>
  <c r="AS9" i="62"/>
  <c r="AP9" i="62"/>
  <c r="AO9" i="62"/>
  <c r="AN9" i="62"/>
  <c r="AM9" i="62"/>
  <c r="AK9" i="62"/>
  <c r="AJ9" i="62"/>
  <c r="AI9" i="62"/>
  <c r="AH9" i="62"/>
  <c r="U9" i="62"/>
  <c r="AU9" i="62" s="1"/>
  <c r="T9" i="62"/>
  <c r="AT9" i="62" s="1"/>
  <c r="S9" i="62"/>
  <c r="R9" i="62"/>
  <c r="AR9" i="62" s="1"/>
  <c r="F9" i="62"/>
  <c r="A9" i="62"/>
  <c r="AC9" i="62" s="1"/>
  <c r="AH8" i="62"/>
  <c r="AC8" i="62"/>
  <c r="U8" i="62"/>
  <c r="T8" i="62"/>
  <c r="S8" i="62"/>
  <c r="F8" i="62"/>
  <c r="AK8" i="62" s="1"/>
  <c r="A8" i="62"/>
  <c r="AJ7" i="62"/>
  <c r="AI7" i="62"/>
  <c r="AH7" i="62"/>
  <c r="U7" i="62"/>
  <c r="T7" i="62"/>
  <c r="S7" i="62"/>
  <c r="F7" i="62"/>
  <c r="AK7" i="62" s="1"/>
  <c r="A7" i="62"/>
  <c r="AC7" i="62" s="1"/>
  <c r="AH6" i="62"/>
  <c r="AC6" i="62"/>
  <c r="U6" i="62"/>
  <c r="T6" i="62"/>
  <c r="S6" i="62"/>
  <c r="F6" i="62"/>
  <c r="AK6" i="62" s="1"/>
  <c r="A6" i="62"/>
  <c r="AJ5" i="62"/>
  <c r="AI5" i="62"/>
  <c r="AH5" i="62"/>
  <c r="AC5" i="62"/>
  <c r="U5" i="62"/>
  <c r="T5" i="62"/>
  <c r="S5" i="62"/>
  <c r="F5" i="62"/>
  <c r="AK5" i="62" s="1"/>
  <c r="A5" i="62"/>
  <c r="AT51" i="61"/>
  <c r="AP51" i="61"/>
  <c r="AO51" i="61"/>
  <c r="AN51" i="61"/>
  <c r="AM51" i="61"/>
  <c r="AK51" i="61"/>
  <c r="AJ51" i="61"/>
  <c r="AI51" i="61"/>
  <c r="AH51" i="61"/>
  <c r="U51" i="61"/>
  <c r="AU51" i="61" s="1"/>
  <c r="T51" i="61"/>
  <c r="S51" i="61"/>
  <c r="AS51" i="61" s="1"/>
  <c r="R51" i="61"/>
  <c r="AR51" i="61" s="1"/>
  <c r="A51" i="61"/>
  <c r="AU50" i="61"/>
  <c r="AP50" i="61"/>
  <c r="AO50" i="61"/>
  <c r="AN50" i="61"/>
  <c r="AM50" i="61"/>
  <c r="AK50" i="61"/>
  <c r="AJ50" i="61"/>
  <c r="AI50" i="61"/>
  <c r="AH50" i="61"/>
  <c r="U50" i="61"/>
  <c r="T50" i="61"/>
  <c r="AT50" i="61" s="1"/>
  <c r="S50" i="61"/>
  <c r="AS50" i="61" s="1"/>
  <c r="R50" i="61"/>
  <c r="AR50" i="61" s="1"/>
  <c r="A50" i="61"/>
  <c r="AC50" i="61" s="1"/>
  <c r="AU49" i="61"/>
  <c r="AP49" i="61"/>
  <c r="AO49" i="61"/>
  <c r="AN49" i="61"/>
  <c r="AM49" i="61"/>
  <c r="AK49" i="61"/>
  <c r="AJ49" i="61"/>
  <c r="AI49" i="61"/>
  <c r="AH49" i="61"/>
  <c r="AC49" i="61"/>
  <c r="U49" i="61"/>
  <c r="T49" i="61"/>
  <c r="AT49" i="61" s="1"/>
  <c r="S49" i="61"/>
  <c r="AS49" i="61" s="1"/>
  <c r="R49" i="61"/>
  <c r="AR49" i="61" s="1"/>
  <c r="A49" i="61"/>
  <c r="AS48" i="61"/>
  <c r="AP48" i="61"/>
  <c r="AO48" i="61"/>
  <c r="AN48" i="61"/>
  <c r="AM48" i="61"/>
  <c r="AK48" i="61"/>
  <c r="AJ48" i="61"/>
  <c r="AI48" i="61"/>
  <c r="AH48" i="61"/>
  <c r="AC48" i="61"/>
  <c r="U48" i="61"/>
  <c r="AU48" i="61" s="1"/>
  <c r="T48" i="61"/>
  <c r="AT48" i="61" s="1"/>
  <c r="S48" i="61"/>
  <c r="R48" i="61"/>
  <c r="AR48" i="61" s="1"/>
  <c r="A48" i="61"/>
  <c r="AS47" i="61"/>
  <c r="AP47" i="61"/>
  <c r="AO47" i="61"/>
  <c r="AN47" i="61"/>
  <c r="AM47" i="61"/>
  <c r="AK47" i="61"/>
  <c r="AJ47" i="61"/>
  <c r="AI47" i="61"/>
  <c r="AH47" i="61"/>
  <c r="AC47" i="61"/>
  <c r="U47" i="61"/>
  <c r="AU47" i="61" s="1"/>
  <c r="T47" i="61"/>
  <c r="AT47" i="61" s="1"/>
  <c r="S47" i="61"/>
  <c r="R47" i="61"/>
  <c r="AR47" i="61" s="1"/>
  <c r="A47" i="61"/>
  <c r="AS46" i="61"/>
  <c r="AP46" i="61"/>
  <c r="AO46" i="61"/>
  <c r="AN46" i="61"/>
  <c r="AM46" i="61"/>
  <c r="AK46" i="61"/>
  <c r="AJ46" i="61"/>
  <c r="AI46" i="61"/>
  <c r="AH46" i="61"/>
  <c r="U46" i="61"/>
  <c r="AU46" i="61" s="1"/>
  <c r="T46" i="61"/>
  <c r="AT46" i="61" s="1"/>
  <c r="S46" i="61"/>
  <c r="R46" i="61"/>
  <c r="AR46" i="61" s="1"/>
  <c r="A46" i="61"/>
  <c r="AC46" i="61" s="1"/>
  <c r="AP45" i="61"/>
  <c r="AO45" i="61"/>
  <c r="AN45" i="61"/>
  <c r="AM45" i="61"/>
  <c r="AK45" i="61"/>
  <c r="AJ45" i="61"/>
  <c r="AI45" i="61"/>
  <c r="AH45" i="61"/>
  <c r="U45" i="61"/>
  <c r="AU45" i="61" s="1"/>
  <c r="T45" i="61"/>
  <c r="AT45" i="61" s="1"/>
  <c r="S45" i="61"/>
  <c r="AS45" i="61" s="1"/>
  <c r="R45" i="61"/>
  <c r="AR45" i="61" s="1"/>
  <c r="A45" i="61"/>
  <c r="AC45" i="61" s="1"/>
  <c r="AP44" i="61"/>
  <c r="AO44" i="61"/>
  <c r="AN44" i="61"/>
  <c r="AM44" i="61"/>
  <c r="AK44" i="61"/>
  <c r="AJ44" i="61"/>
  <c r="AI44" i="61"/>
  <c r="AH44" i="61"/>
  <c r="AC44" i="61"/>
  <c r="U44" i="61"/>
  <c r="AU44" i="61" s="1"/>
  <c r="T44" i="61"/>
  <c r="AT44" i="61" s="1"/>
  <c r="S44" i="61"/>
  <c r="AS44" i="61" s="1"/>
  <c r="R44" i="61"/>
  <c r="AR44" i="61" s="1"/>
  <c r="A44" i="61"/>
  <c r="AP43" i="61"/>
  <c r="AO43" i="61"/>
  <c r="AN43" i="61"/>
  <c r="AM43" i="61"/>
  <c r="AK43" i="61"/>
  <c r="AJ43" i="61"/>
  <c r="AI43" i="61"/>
  <c r="AH43" i="61"/>
  <c r="AC43" i="61"/>
  <c r="U43" i="61"/>
  <c r="AU43" i="61" s="1"/>
  <c r="T43" i="61"/>
  <c r="AT43" i="61" s="1"/>
  <c r="S43" i="61"/>
  <c r="AS43" i="61" s="1"/>
  <c r="R43" i="61"/>
  <c r="AR43" i="61" s="1"/>
  <c r="A43" i="61"/>
  <c r="AS42" i="61"/>
  <c r="AP42" i="61"/>
  <c r="AO42" i="61"/>
  <c r="AN42" i="61"/>
  <c r="AM42" i="61"/>
  <c r="AK42" i="61"/>
  <c r="AJ42" i="61"/>
  <c r="AI42" i="61"/>
  <c r="AH42" i="61"/>
  <c r="U42" i="61"/>
  <c r="AU42" i="61" s="1"/>
  <c r="T42" i="61"/>
  <c r="AT42" i="61" s="1"/>
  <c r="S42" i="61"/>
  <c r="R42" i="61"/>
  <c r="AR42" i="61" s="1"/>
  <c r="A42" i="61"/>
  <c r="AC42" i="61" s="1"/>
  <c r="AP41" i="61"/>
  <c r="AO41" i="61"/>
  <c r="AN41" i="61"/>
  <c r="AM41" i="61"/>
  <c r="AK41" i="61"/>
  <c r="AJ41" i="61"/>
  <c r="AI41" i="61"/>
  <c r="AH41" i="61"/>
  <c r="U41" i="61"/>
  <c r="AU41" i="61" s="1"/>
  <c r="T41" i="61"/>
  <c r="AT41" i="61" s="1"/>
  <c r="S41" i="61"/>
  <c r="AS41" i="61" s="1"/>
  <c r="R41" i="61"/>
  <c r="AR41" i="61" s="1"/>
  <c r="A41" i="61"/>
  <c r="AC41" i="61" s="1"/>
  <c r="AS40" i="61"/>
  <c r="AP40" i="61"/>
  <c r="AO40" i="61"/>
  <c r="AN40" i="61"/>
  <c r="AM40" i="61"/>
  <c r="AK40" i="61"/>
  <c r="AJ40" i="61"/>
  <c r="AI40" i="61"/>
  <c r="AH40" i="61"/>
  <c r="U40" i="61"/>
  <c r="AU40" i="61" s="1"/>
  <c r="T40" i="61"/>
  <c r="AT40" i="61" s="1"/>
  <c r="S40" i="61"/>
  <c r="R40" i="61"/>
  <c r="AR40" i="61" s="1"/>
  <c r="A40" i="61"/>
  <c r="AC40" i="61" s="1"/>
  <c r="AU39" i="61"/>
  <c r="AS39" i="61"/>
  <c r="AP39" i="61"/>
  <c r="AO39" i="61"/>
  <c r="AN39" i="61"/>
  <c r="AM39" i="61"/>
  <c r="AK39" i="61"/>
  <c r="AJ39" i="61"/>
  <c r="AI39" i="61"/>
  <c r="AH39" i="61"/>
  <c r="U39" i="61"/>
  <c r="T39" i="61"/>
  <c r="AT39" i="61" s="1"/>
  <c r="S39" i="61"/>
  <c r="R39" i="61"/>
  <c r="AR39" i="61" s="1"/>
  <c r="A39" i="61"/>
  <c r="AC39" i="61" s="1"/>
  <c r="AU38" i="61"/>
  <c r="AS38" i="61"/>
  <c r="AP38" i="61"/>
  <c r="AO38" i="61"/>
  <c r="AN38" i="61"/>
  <c r="AM38" i="61"/>
  <c r="AK38" i="61"/>
  <c r="AJ38" i="61"/>
  <c r="AI38" i="61"/>
  <c r="AH38" i="61"/>
  <c r="U38" i="61"/>
  <c r="T38" i="61"/>
  <c r="AT38" i="61" s="1"/>
  <c r="S38" i="61"/>
  <c r="R38" i="61"/>
  <c r="AR38" i="61" s="1"/>
  <c r="A38" i="61"/>
  <c r="AC38" i="61" s="1"/>
  <c r="AP37" i="61"/>
  <c r="AO37" i="61"/>
  <c r="AN37" i="61"/>
  <c r="AM37" i="61"/>
  <c r="AK37" i="61"/>
  <c r="AJ37" i="61"/>
  <c r="AI37" i="61"/>
  <c r="AH37" i="61"/>
  <c r="AC37" i="61"/>
  <c r="U37" i="61"/>
  <c r="AU37" i="61" s="1"/>
  <c r="T37" i="61"/>
  <c r="AT37" i="61" s="1"/>
  <c r="S37" i="61"/>
  <c r="AS37" i="61" s="1"/>
  <c r="R37" i="61"/>
  <c r="AR37" i="61" s="1"/>
  <c r="A37" i="61"/>
  <c r="AS36" i="61"/>
  <c r="AP36" i="61"/>
  <c r="AO36" i="61"/>
  <c r="AN36" i="61"/>
  <c r="AM36" i="61"/>
  <c r="AK36" i="61"/>
  <c r="AJ36" i="61"/>
  <c r="AI36" i="61"/>
  <c r="AH36" i="61"/>
  <c r="U36" i="61"/>
  <c r="AU36" i="61" s="1"/>
  <c r="T36" i="61"/>
  <c r="AT36" i="61" s="1"/>
  <c r="S36" i="61"/>
  <c r="R36" i="61"/>
  <c r="AR36" i="61" s="1"/>
  <c r="A36" i="61"/>
  <c r="AC36" i="61" s="1"/>
  <c r="AS35" i="61"/>
  <c r="AP35" i="61"/>
  <c r="AO35" i="61"/>
  <c r="AN35" i="61"/>
  <c r="AM35" i="61"/>
  <c r="AK35" i="61"/>
  <c r="AJ35" i="61"/>
  <c r="AI35" i="61"/>
  <c r="AH35" i="61"/>
  <c r="U35" i="61"/>
  <c r="AU35" i="61" s="1"/>
  <c r="T35" i="61"/>
  <c r="AT35" i="61" s="1"/>
  <c r="S35" i="61"/>
  <c r="R35" i="61"/>
  <c r="AR35" i="61" s="1"/>
  <c r="A35" i="61"/>
  <c r="AC35" i="61" s="1"/>
  <c r="AU34" i="61"/>
  <c r="AP34" i="61"/>
  <c r="AO34" i="61"/>
  <c r="AN34" i="61"/>
  <c r="AM34" i="61"/>
  <c r="AK34" i="61"/>
  <c r="AJ34" i="61"/>
  <c r="AI34" i="61"/>
  <c r="AH34" i="61"/>
  <c r="U34" i="61"/>
  <c r="T34" i="61"/>
  <c r="AT34" i="61" s="1"/>
  <c r="S34" i="61"/>
  <c r="AS34" i="61" s="1"/>
  <c r="R34" i="61"/>
  <c r="AR34" i="61" s="1"/>
  <c r="A34" i="61"/>
  <c r="AC34" i="61" s="1"/>
  <c r="AU33" i="61"/>
  <c r="AP33" i="61"/>
  <c r="AO33" i="61"/>
  <c r="AN33" i="61"/>
  <c r="AM33" i="61"/>
  <c r="AK33" i="61"/>
  <c r="AJ33" i="61"/>
  <c r="AI33" i="61"/>
  <c r="AH33" i="61"/>
  <c r="AC33" i="61"/>
  <c r="U33" i="61"/>
  <c r="T33" i="61"/>
  <c r="AT33" i="61" s="1"/>
  <c r="S33" i="61"/>
  <c r="AS33" i="61" s="1"/>
  <c r="R33" i="61"/>
  <c r="AR33" i="61" s="1"/>
  <c r="A33" i="61"/>
  <c r="AS32" i="61"/>
  <c r="AP32" i="61"/>
  <c r="AO32" i="61"/>
  <c r="AN32" i="61"/>
  <c r="AM32" i="61"/>
  <c r="AK32" i="61"/>
  <c r="AJ32" i="61"/>
  <c r="AI32" i="61"/>
  <c r="AH32" i="61"/>
  <c r="U32" i="61"/>
  <c r="AU32" i="61" s="1"/>
  <c r="T32" i="61"/>
  <c r="AT32" i="61" s="1"/>
  <c r="S32" i="61"/>
  <c r="R32" i="61"/>
  <c r="AR32" i="61" s="1"/>
  <c r="A32" i="61"/>
  <c r="AC32" i="61" s="1"/>
  <c r="AS31" i="61"/>
  <c r="AP31" i="61"/>
  <c r="AO31" i="61"/>
  <c r="AN31" i="61"/>
  <c r="AM31" i="61"/>
  <c r="AK31" i="61"/>
  <c r="AJ31" i="61"/>
  <c r="AI31" i="61"/>
  <c r="AH31" i="61"/>
  <c r="U31" i="61"/>
  <c r="AU31" i="61" s="1"/>
  <c r="T31" i="61"/>
  <c r="AT31" i="61" s="1"/>
  <c r="S31" i="61"/>
  <c r="R31" i="61"/>
  <c r="AR31" i="61" s="1"/>
  <c r="A31" i="61"/>
  <c r="AC31" i="61" s="1"/>
  <c r="AP30" i="61"/>
  <c r="AO30" i="61"/>
  <c r="AN30" i="61"/>
  <c r="AM30" i="61"/>
  <c r="AK30" i="61"/>
  <c r="AJ30" i="61"/>
  <c r="AI30" i="61"/>
  <c r="AH30" i="61"/>
  <c r="U30" i="61"/>
  <c r="AU30" i="61" s="1"/>
  <c r="T30" i="61"/>
  <c r="AT30" i="61" s="1"/>
  <c r="S30" i="61"/>
  <c r="AS30" i="61" s="1"/>
  <c r="R30" i="61"/>
  <c r="AR30" i="61" s="1"/>
  <c r="A30" i="61"/>
  <c r="AC30" i="61" s="1"/>
  <c r="AU29" i="61"/>
  <c r="AP29" i="61"/>
  <c r="AO29" i="61"/>
  <c r="AN29" i="61"/>
  <c r="AM29" i="61"/>
  <c r="AK29" i="61"/>
  <c r="AJ29" i="61"/>
  <c r="AI29" i="61"/>
  <c r="AH29" i="61"/>
  <c r="U29" i="61"/>
  <c r="T29" i="61"/>
  <c r="AT29" i="61" s="1"/>
  <c r="S29" i="61"/>
  <c r="AS29" i="61" s="1"/>
  <c r="R29" i="61"/>
  <c r="AR29" i="61" s="1"/>
  <c r="A29" i="61"/>
  <c r="AC29" i="61" s="1"/>
  <c r="AS28" i="61"/>
  <c r="AP28" i="61"/>
  <c r="AO28" i="61"/>
  <c r="AN28" i="61"/>
  <c r="AM28" i="61"/>
  <c r="AK28" i="61"/>
  <c r="AJ28" i="61"/>
  <c r="AI28" i="61"/>
  <c r="AH28" i="61"/>
  <c r="AC28" i="61"/>
  <c r="U28" i="61"/>
  <c r="AU28" i="61" s="1"/>
  <c r="T28" i="61"/>
  <c r="AT28" i="61" s="1"/>
  <c r="S28" i="61"/>
  <c r="R28" i="61"/>
  <c r="AR28" i="61" s="1"/>
  <c r="A28" i="61"/>
  <c r="AT27" i="61"/>
  <c r="AS27" i="61"/>
  <c r="AP27" i="61"/>
  <c r="AO27" i="61"/>
  <c r="AN27" i="61"/>
  <c r="AM27" i="61"/>
  <c r="AK27" i="61"/>
  <c r="AJ27" i="61"/>
  <c r="AI27" i="61"/>
  <c r="AH27" i="61"/>
  <c r="U27" i="61"/>
  <c r="AU27" i="61" s="1"/>
  <c r="T27" i="61"/>
  <c r="S27" i="61"/>
  <c r="R27" i="61"/>
  <c r="AR27" i="61" s="1"/>
  <c r="A27" i="61"/>
  <c r="AC27" i="61" s="1"/>
  <c r="AU26" i="61"/>
  <c r="AS26" i="61"/>
  <c r="AP26" i="61"/>
  <c r="AO26" i="61"/>
  <c r="AN26" i="61"/>
  <c r="AM26" i="61"/>
  <c r="AK26" i="61"/>
  <c r="AJ26" i="61"/>
  <c r="AI26" i="61"/>
  <c r="AH26" i="61"/>
  <c r="U26" i="61"/>
  <c r="T26" i="61"/>
  <c r="AT26" i="61" s="1"/>
  <c r="S26" i="61"/>
  <c r="R26" i="61"/>
  <c r="AR26" i="61" s="1"/>
  <c r="A26" i="61"/>
  <c r="AC26" i="61" s="1"/>
  <c r="AP25" i="61"/>
  <c r="AO25" i="61"/>
  <c r="AN25" i="61"/>
  <c r="AM25" i="61"/>
  <c r="AK25" i="61"/>
  <c r="AJ25" i="61"/>
  <c r="AI25" i="61"/>
  <c r="AH25" i="61"/>
  <c r="AC25" i="61"/>
  <c r="U25" i="61"/>
  <c r="AU25" i="61" s="1"/>
  <c r="T25" i="61"/>
  <c r="AT25" i="61" s="1"/>
  <c r="S25" i="61"/>
  <c r="AS25" i="61" s="1"/>
  <c r="R25" i="61"/>
  <c r="AR25" i="61" s="1"/>
  <c r="A25" i="61"/>
  <c r="AP24" i="61"/>
  <c r="AO24" i="61"/>
  <c r="AN24" i="61"/>
  <c r="AM24" i="61"/>
  <c r="AK24" i="61"/>
  <c r="AJ24" i="61"/>
  <c r="AI24" i="61"/>
  <c r="AH24" i="61"/>
  <c r="AC24" i="61"/>
  <c r="U24" i="61"/>
  <c r="AU24" i="61" s="1"/>
  <c r="T24" i="61"/>
  <c r="AT24" i="61" s="1"/>
  <c r="S24" i="61"/>
  <c r="AS24" i="61" s="1"/>
  <c r="R24" i="61"/>
  <c r="AR24" i="61" s="1"/>
  <c r="A24" i="61"/>
  <c r="AP23" i="61"/>
  <c r="AO23" i="61"/>
  <c r="AN23" i="61"/>
  <c r="AM23" i="61"/>
  <c r="AK23" i="61"/>
  <c r="AJ23" i="61"/>
  <c r="AI23" i="61"/>
  <c r="AH23" i="61"/>
  <c r="AC23" i="61"/>
  <c r="U23" i="61"/>
  <c r="AU23" i="61" s="1"/>
  <c r="T23" i="61"/>
  <c r="AT23" i="61" s="1"/>
  <c r="S23" i="61"/>
  <c r="AS23" i="61" s="1"/>
  <c r="R23" i="61"/>
  <c r="AR23" i="61" s="1"/>
  <c r="A23" i="61"/>
  <c r="AP22" i="61"/>
  <c r="AO22" i="61"/>
  <c r="AN22" i="61"/>
  <c r="AM22" i="61"/>
  <c r="AK22" i="61"/>
  <c r="AJ22" i="61"/>
  <c r="AI22" i="61"/>
  <c r="AH22" i="61"/>
  <c r="U22" i="61"/>
  <c r="AU22" i="61" s="1"/>
  <c r="T22" i="61"/>
  <c r="AT22" i="61" s="1"/>
  <c r="S22" i="61"/>
  <c r="AS22" i="61" s="1"/>
  <c r="R22" i="61"/>
  <c r="AR22" i="61" s="1"/>
  <c r="A22" i="61"/>
  <c r="AC22" i="61" s="1"/>
  <c r="AO21" i="61"/>
  <c r="AN21" i="61"/>
  <c r="AM21" i="61"/>
  <c r="AK21" i="61"/>
  <c r="U21" i="61" s="1"/>
  <c r="AU21" i="61" s="1"/>
  <c r="AJ21" i="61"/>
  <c r="AI21" i="61"/>
  <c r="AH21" i="61"/>
  <c r="T21" i="61"/>
  <c r="AT21" i="61" s="1"/>
  <c r="S21" i="61"/>
  <c r="AS21" i="61" s="1"/>
  <c r="R21" i="61"/>
  <c r="AR21" i="61" s="1"/>
  <c r="AP21" i="61"/>
  <c r="A21" i="61"/>
  <c r="AC21" i="61" s="1"/>
  <c r="AP20" i="61"/>
  <c r="AO20" i="61"/>
  <c r="AN20" i="61"/>
  <c r="AM20" i="61"/>
  <c r="AK20" i="61"/>
  <c r="AJ20" i="61"/>
  <c r="AI20" i="61"/>
  <c r="AH20" i="61"/>
  <c r="U20" i="61"/>
  <c r="AU20" i="61" s="1"/>
  <c r="T20" i="61"/>
  <c r="AT20" i="61" s="1"/>
  <c r="S20" i="61"/>
  <c r="AS20" i="61" s="1"/>
  <c r="R20" i="61"/>
  <c r="AR20" i="61" s="1"/>
  <c r="A20" i="61"/>
  <c r="AC20" i="61" s="1"/>
  <c r="AP19" i="61"/>
  <c r="AO19" i="61"/>
  <c r="AN19" i="61"/>
  <c r="AM19" i="61"/>
  <c r="AK19" i="61"/>
  <c r="AJ19" i="61"/>
  <c r="AI19" i="61"/>
  <c r="AH19" i="61"/>
  <c r="U19" i="61"/>
  <c r="AU19" i="61" s="1"/>
  <c r="T19" i="61"/>
  <c r="AT19" i="61" s="1"/>
  <c r="S19" i="61"/>
  <c r="AS19" i="61" s="1"/>
  <c r="R19" i="61"/>
  <c r="AR19" i="61" s="1"/>
  <c r="A19" i="61"/>
  <c r="AC19" i="61" s="1"/>
  <c r="AP18" i="61"/>
  <c r="AO18" i="61"/>
  <c r="AM18" i="61"/>
  <c r="AK18" i="61"/>
  <c r="AJ18" i="61"/>
  <c r="AI18" i="61"/>
  <c r="AH18" i="61"/>
  <c r="U18" i="61"/>
  <c r="AU18" i="61" s="1"/>
  <c r="T18" i="61"/>
  <c r="AT18" i="61" s="1"/>
  <c r="S18" i="61"/>
  <c r="AS18" i="61" s="1"/>
  <c r="R18" i="61"/>
  <c r="AR18" i="61" s="1"/>
  <c r="AN18" i="61"/>
  <c r="A18" i="61"/>
  <c r="AC18" i="61" s="1"/>
  <c r="AS17" i="61"/>
  <c r="AP17" i="61"/>
  <c r="AO17" i="61"/>
  <c r="AN17" i="61"/>
  <c r="AM17" i="61"/>
  <c r="AK17" i="61"/>
  <c r="AJ17" i="61"/>
  <c r="AI17" i="61"/>
  <c r="AH17" i="61"/>
  <c r="U17" i="61"/>
  <c r="AU17" i="61" s="1"/>
  <c r="T17" i="61"/>
  <c r="AT17" i="61" s="1"/>
  <c r="S17" i="61"/>
  <c r="R17" i="61"/>
  <c r="AR17" i="61" s="1"/>
  <c r="A17" i="61"/>
  <c r="AC17" i="61" s="1"/>
  <c r="AP16" i="61"/>
  <c r="AO16" i="61"/>
  <c r="AN16" i="61"/>
  <c r="AM16" i="61"/>
  <c r="AK16" i="61"/>
  <c r="AJ16" i="61"/>
  <c r="AI16" i="61"/>
  <c r="AH16" i="61"/>
  <c r="U16" i="61"/>
  <c r="AU16" i="61" s="1"/>
  <c r="T16" i="61"/>
  <c r="AT16" i="61" s="1"/>
  <c r="S16" i="61"/>
  <c r="AS16" i="61" s="1"/>
  <c r="R16" i="61"/>
  <c r="AR16" i="61" s="1"/>
  <c r="A16" i="61"/>
  <c r="AC16" i="61" s="1"/>
  <c r="AP15" i="61"/>
  <c r="AO15" i="61"/>
  <c r="AN15" i="61"/>
  <c r="AM15" i="61"/>
  <c r="AK15" i="61"/>
  <c r="AJ15" i="61"/>
  <c r="AI15" i="61"/>
  <c r="S15" i="61" s="1"/>
  <c r="AS15" i="61" s="1"/>
  <c r="AH15" i="61"/>
  <c r="U15" i="61"/>
  <c r="AU15" i="61" s="1"/>
  <c r="T15" i="61"/>
  <c r="AT15" i="61" s="1"/>
  <c r="R15" i="61"/>
  <c r="AR15" i="61" s="1"/>
  <c r="A15" i="61"/>
  <c r="AT14" i="61"/>
  <c r="AP14" i="61"/>
  <c r="AO14" i="61"/>
  <c r="AN14" i="61"/>
  <c r="AM14" i="61"/>
  <c r="AK14" i="61"/>
  <c r="AJ14" i="61"/>
  <c r="AI14" i="61"/>
  <c r="AH14" i="61"/>
  <c r="U14" i="61"/>
  <c r="AU14" i="61" s="1"/>
  <c r="T14" i="61"/>
  <c r="S14" i="61"/>
  <c r="AS14" i="61" s="1"/>
  <c r="R14" i="61"/>
  <c r="AR14" i="61" s="1"/>
  <c r="A14" i="61"/>
  <c r="AC14" i="61" s="1"/>
  <c r="AO13" i="61"/>
  <c r="AN13" i="61"/>
  <c r="AM13" i="61"/>
  <c r="AK13" i="61"/>
  <c r="AJ13" i="61"/>
  <c r="T13" i="61" s="1"/>
  <c r="AT13" i="61" s="1"/>
  <c r="AI13" i="61"/>
  <c r="AH13" i="61"/>
  <c r="U13" i="61"/>
  <c r="AU13" i="61" s="1"/>
  <c r="S13" i="61"/>
  <c r="AS13" i="61" s="1"/>
  <c r="R13" i="61"/>
  <c r="AR13" i="61" s="1"/>
  <c r="AP13" i="61"/>
  <c r="A13" i="61"/>
  <c r="AO12" i="61"/>
  <c r="AM12" i="61"/>
  <c r="AK12" i="61"/>
  <c r="U12" i="61" s="1"/>
  <c r="AU12" i="61" s="1"/>
  <c r="AJ12" i="61"/>
  <c r="AI12" i="61"/>
  <c r="S12" i="61" s="1"/>
  <c r="AS12" i="61" s="1"/>
  <c r="AH12" i="61"/>
  <c r="T12" i="61"/>
  <c r="AT12" i="61" s="1"/>
  <c r="R12" i="61"/>
  <c r="AR12" i="61" s="1"/>
  <c r="AP12" i="61"/>
  <c r="AN12" i="61"/>
  <c r="A12" i="61"/>
  <c r="AP11" i="61"/>
  <c r="AO11" i="61"/>
  <c r="AN11" i="61"/>
  <c r="AM11" i="61"/>
  <c r="AK11" i="61"/>
  <c r="AJ11" i="61"/>
  <c r="AI11" i="61"/>
  <c r="AH11" i="61"/>
  <c r="U11" i="61"/>
  <c r="AU11" i="61" s="1"/>
  <c r="T11" i="61"/>
  <c r="AT11" i="61" s="1"/>
  <c r="S11" i="61"/>
  <c r="AS11" i="61" s="1"/>
  <c r="R11" i="61"/>
  <c r="AR11" i="61" s="1"/>
  <c r="A11" i="61"/>
  <c r="AC11" i="61" s="1"/>
  <c r="AO10" i="61"/>
  <c r="AN10" i="61"/>
  <c r="AM10" i="61"/>
  <c r="AK10" i="61"/>
  <c r="AJ10" i="61"/>
  <c r="AI10" i="61"/>
  <c r="S10" i="61" s="1"/>
  <c r="AS10" i="61" s="1"/>
  <c r="AH10" i="61"/>
  <c r="U10" i="61"/>
  <c r="AU10" i="61" s="1"/>
  <c r="T10" i="61"/>
  <c r="AT10" i="61" s="1"/>
  <c r="R10" i="61"/>
  <c r="AR10" i="61" s="1"/>
  <c r="AP10" i="61"/>
  <c r="A10" i="61"/>
  <c r="AU9" i="61"/>
  <c r="AP9" i="61"/>
  <c r="AO9" i="61"/>
  <c r="AN9" i="61"/>
  <c r="AM9" i="61"/>
  <c r="AK9" i="61"/>
  <c r="AJ9" i="61"/>
  <c r="AI9" i="61"/>
  <c r="AH9" i="61"/>
  <c r="U9" i="61"/>
  <c r="T9" i="61"/>
  <c r="AT9" i="61" s="1"/>
  <c r="S9" i="61"/>
  <c r="AS9" i="61" s="1"/>
  <c r="R9" i="61"/>
  <c r="AR9" i="61" s="1"/>
  <c r="F9" i="61"/>
  <c r="A9" i="61"/>
  <c r="AC9" i="61" s="1"/>
  <c r="AH8" i="61"/>
  <c r="AC8" i="61"/>
  <c r="F8" i="61"/>
  <c r="AK8" i="61" s="1"/>
  <c r="U8" i="61" s="1"/>
  <c r="A8" i="61"/>
  <c r="AJ7" i="61"/>
  <c r="T7" i="61" s="1"/>
  <c r="AI7" i="61"/>
  <c r="S7" i="61" s="1"/>
  <c r="AH7" i="61"/>
  <c r="F7" i="61"/>
  <c r="AK7" i="61" s="1"/>
  <c r="U7" i="61" s="1"/>
  <c r="A7" i="61"/>
  <c r="AC7" i="61" s="1"/>
  <c r="AJ6" i="61"/>
  <c r="T6" i="61" s="1"/>
  <c r="AH6" i="61"/>
  <c r="F6" i="61"/>
  <c r="AK6" i="61" s="1"/>
  <c r="U6" i="61" s="1"/>
  <c r="A6" i="61"/>
  <c r="AC6" i="61" s="1"/>
  <c r="AJ5" i="61"/>
  <c r="T5" i="61" s="1"/>
  <c r="AI5" i="61"/>
  <c r="AH5" i="61"/>
  <c r="S5" i="61"/>
  <c r="F5" i="61"/>
  <c r="AK5" i="61" s="1"/>
  <c r="U5" i="61" s="1"/>
  <c r="A5" i="61"/>
  <c r="AC5" i="61" s="1"/>
  <c r="AQ51" i="60"/>
  <c r="AP51" i="60"/>
  <c r="AO51" i="60"/>
  <c r="AN51" i="60"/>
  <c r="AL51" i="60"/>
  <c r="AK51" i="60"/>
  <c r="AJ51" i="60"/>
  <c r="AI51" i="60"/>
  <c r="U51" i="60"/>
  <c r="AV51" i="60" s="1"/>
  <c r="T51" i="60"/>
  <c r="AU51" i="60" s="1"/>
  <c r="S51" i="60"/>
  <c r="AT51" i="60" s="1"/>
  <c r="R51" i="60"/>
  <c r="AS51" i="60" s="1"/>
  <c r="A51" i="60"/>
  <c r="AQ50" i="60"/>
  <c r="AP50" i="60"/>
  <c r="AO50" i="60"/>
  <c r="AN50" i="60"/>
  <c r="AL50" i="60"/>
  <c r="AK50" i="60"/>
  <c r="AJ50" i="60"/>
  <c r="AI50" i="60"/>
  <c r="U50" i="60"/>
  <c r="AV50" i="60" s="1"/>
  <c r="T50" i="60"/>
  <c r="AU50" i="60" s="1"/>
  <c r="S50" i="60"/>
  <c r="AT50" i="60" s="1"/>
  <c r="R50" i="60"/>
  <c r="AS50" i="60" s="1"/>
  <c r="A50" i="60"/>
  <c r="AD50" i="60" s="1"/>
  <c r="AQ49" i="60"/>
  <c r="AP49" i="60"/>
  <c r="AO49" i="60"/>
  <c r="AN49" i="60"/>
  <c r="AL49" i="60"/>
  <c r="AK49" i="60"/>
  <c r="AJ49" i="60"/>
  <c r="AI49" i="60"/>
  <c r="U49" i="60"/>
  <c r="AV49" i="60" s="1"/>
  <c r="T49" i="60"/>
  <c r="AU49" i="60" s="1"/>
  <c r="S49" i="60"/>
  <c r="AT49" i="60" s="1"/>
  <c r="R49" i="60"/>
  <c r="AS49" i="60" s="1"/>
  <c r="A49" i="60"/>
  <c r="AD49" i="60" s="1"/>
  <c r="AU48" i="60"/>
  <c r="AS48" i="60"/>
  <c r="AQ48" i="60"/>
  <c r="AP48" i="60"/>
  <c r="AO48" i="60"/>
  <c r="AN48" i="60"/>
  <c r="AL48" i="60"/>
  <c r="AK48" i="60"/>
  <c r="AJ48" i="60"/>
  <c r="AI48" i="60"/>
  <c r="U48" i="60"/>
  <c r="AV48" i="60" s="1"/>
  <c r="T48" i="60"/>
  <c r="S48" i="60"/>
  <c r="AT48" i="60" s="1"/>
  <c r="R48" i="60"/>
  <c r="A48" i="60"/>
  <c r="AD48" i="60" s="1"/>
  <c r="AU47" i="60"/>
  <c r="AQ47" i="60"/>
  <c r="AP47" i="60"/>
  <c r="AO47" i="60"/>
  <c r="AN47" i="60"/>
  <c r="AL47" i="60"/>
  <c r="AK47" i="60"/>
  <c r="AJ47" i="60"/>
  <c r="AI47" i="60"/>
  <c r="U47" i="60"/>
  <c r="AV47" i="60" s="1"/>
  <c r="T47" i="60"/>
  <c r="S47" i="60"/>
  <c r="AT47" i="60" s="1"/>
  <c r="R47" i="60"/>
  <c r="AS47" i="60" s="1"/>
  <c r="A47" i="60"/>
  <c r="AD47" i="60" s="1"/>
  <c r="AS46" i="60"/>
  <c r="AQ46" i="60"/>
  <c r="AP46" i="60"/>
  <c r="AO46" i="60"/>
  <c r="AN46" i="60"/>
  <c r="AL46" i="60"/>
  <c r="AK46" i="60"/>
  <c r="AJ46" i="60"/>
  <c r="AI46" i="60"/>
  <c r="U46" i="60"/>
  <c r="AV46" i="60" s="1"/>
  <c r="T46" i="60"/>
  <c r="AU46" i="60" s="1"/>
  <c r="S46" i="60"/>
  <c r="AT46" i="60" s="1"/>
  <c r="R46" i="60"/>
  <c r="A46" i="60"/>
  <c r="AD46" i="60" s="1"/>
  <c r="AS45" i="60"/>
  <c r="AQ45" i="60"/>
  <c r="AP45" i="60"/>
  <c r="AO45" i="60"/>
  <c r="AN45" i="60"/>
  <c r="AL45" i="60"/>
  <c r="AK45" i="60"/>
  <c r="AJ45" i="60"/>
  <c r="AI45" i="60"/>
  <c r="U45" i="60"/>
  <c r="AV45" i="60" s="1"/>
  <c r="T45" i="60"/>
  <c r="AU45" i="60" s="1"/>
  <c r="S45" i="60"/>
  <c r="AT45" i="60" s="1"/>
  <c r="R45" i="60"/>
  <c r="A45" i="60"/>
  <c r="AD45" i="60" s="1"/>
  <c r="AU44" i="60"/>
  <c r="AS44" i="60"/>
  <c r="AQ44" i="60"/>
  <c r="AP44" i="60"/>
  <c r="AO44" i="60"/>
  <c r="AN44" i="60"/>
  <c r="AL44" i="60"/>
  <c r="AK44" i="60"/>
  <c r="AJ44" i="60"/>
  <c r="AI44" i="60"/>
  <c r="U44" i="60"/>
  <c r="AV44" i="60" s="1"/>
  <c r="T44" i="60"/>
  <c r="S44" i="60"/>
  <c r="AT44" i="60" s="1"/>
  <c r="R44" i="60"/>
  <c r="A44" i="60"/>
  <c r="AD44" i="60" s="1"/>
  <c r="AS43" i="60"/>
  <c r="AQ43" i="60"/>
  <c r="AP43" i="60"/>
  <c r="AO43" i="60"/>
  <c r="AN43" i="60"/>
  <c r="AL43" i="60"/>
  <c r="AK43" i="60"/>
  <c r="AJ43" i="60"/>
  <c r="AI43" i="60"/>
  <c r="U43" i="60"/>
  <c r="AV43" i="60" s="1"/>
  <c r="T43" i="60"/>
  <c r="AU43" i="60" s="1"/>
  <c r="S43" i="60"/>
  <c r="AT43" i="60" s="1"/>
  <c r="R43" i="60"/>
  <c r="A43" i="60"/>
  <c r="AD43" i="60" s="1"/>
  <c r="AQ42" i="60"/>
  <c r="AP42" i="60"/>
  <c r="AO42" i="60"/>
  <c r="AN42" i="60"/>
  <c r="AL42" i="60"/>
  <c r="AK42" i="60"/>
  <c r="AJ42" i="60"/>
  <c r="AI42" i="60"/>
  <c r="U42" i="60"/>
  <c r="AV42" i="60" s="1"/>
  <c r="T42" i="60"/>
  <c r="AU42" i="60" s="1"/>
  <c r="S42" i="60"/>
  <c r="AT42" i="60" s="1"/>
  <c r="R42" i="60"/>
  <c r="AS42" i="60" s="1"/>
  <c r="A42" i="60"/>
  <c r="AD42" i="60" s="1"/>
  <c r="AQ41" i="60"/>
  <c r="AP41" i="60"/>
  <c r="AO41" i="60"/>
  <c r="AN41" i="60"/>
  <c r="AL41" i="60"/>
  <c r="AK41" i="60"/>
  <c r="AJ41" i="60"/>
  <c r="AI41" i="60"/>
  <c r="U41" i="60"/>
  <c r="AV41" i="60" s="1"/>
  <c r="T41" i="60"/>
  <c r="AU41" i="60" s="1"/>
  <c r="S41" i="60"/>
  <c r="AT41" i="60" s="1"/>
  <c r="R41" i="60"/>
  <c r="AS41" i="60" s="1"/>
  <c r="A41" i="60"/>
  <c r="AD41" i="60" s="1"/>
  <c r="AQ40" i="60"/>
  <c r="AP40" i="60"/>
  <c r="AO40" i="60"/>
  <c r="AN40" i="60"/>
  <c r="AL40" i="60"/>
  <c r="AK40" i="60"/>
  <c r="AJ40" i="60"/>
  <c r="AI40" i="60"/>
  <c r="U40" i="60"/>
  <c r="AV40" i="60" s="1"/>
  <c r="T40" i="60"/>
  <c r="AU40" i="60" s="1"/>
  <c r="S40" i="60"/>
  <c r="AT40" i="60" s="1"/>
  <c r="R40" i="60"/>
  <c r="AS40" i="60" s="1"/>
  <c r="A40" i="60"/>
  <c r="AD40" i="60" s="1"/>
  <c r="AU39" i="60"/>
  <c r="AQ39" i="60"/>
  <c r="AP39" i="60"/>
  <c r="AO39" i="60"/>
  <c r="AN39" i="60"/>
  <c r="AL39" i="60"/>
  <c r="AK39" i="60"/>
  <c r="AJ39" i="60"/>
  <c r="AI39" i="60"/>
  <c r="U39" i="60"/>
  <c r="AV39" i="60" s="1"/>
  <c r="T39" i="60"/>
  <c r="S39" i="60"/>
  <c r="AT39" i="60" s="1"/>
  <c r="R39" i="60"/>
  <c r="AS39" i="60" s="1"/>
  <c r="A39" i="60"/>
  <c r="AD39" i="60" s="1"/>
  <c r="AS38" i="60"/>
  <c r="AQ38" i="60"/>
  <c r="AP38" i="60"/>
  <c r="AO38" i="60"/>
  <c r="AN38" i="60"/>
  <c r="AL38" i="60"/>
  <c r="AK38" i="60"/>
  <c r="AJ38" i="60"/>
  <c r="AI38" i="60"/>
  <c r="U38" i="60"/>
  <c r="AV38" i="60" s="1"/>
  <c r="T38" i="60"/>
  <c r="AU38" i="60" s="1"/>
  <c r="S38" i="60"/>
  <c r="AT38" i="60" s="1"/>
  <c r="R38" i="60"/>
  <c r="A38" i="60"/>
  <c r="AD38" i="60" s="1"/>
  <c r="AS37" i="60"/>
  <c r="AQ37" i="60"/>
  <c r="AP37" i="60"/>
  <c r="AO37" i="60"/>
  <c r="AN37" i="60"/>
  <c r="AL37" i="60"/>
  <c r="AK37" i="60"/>
  <c r="AJ37" i="60"/>
  <c r="AI37" i="60"/>
  <c r="U37" i="60"/>
  <c r="AV37" i="60" s="1"/>
  <c r="T37" i="60"/>
  <c r="AU37" i="60" s="1"/>
  <c r="S37" i="60"/>
  <c r="AT37" i="60" s="1"/>
  <c r="R37" i="60"/>
  <c r="A37" i="60"/>
  <c r="AD37" i="60" s="1"/>
  <c r="AU36" i="60"/>
  <c r="AS36" i="60"/>
  <c r="AQ36" i="60"/>
  <c r="AP36" i="60"/>
  <c r="AO36" i="60"/>
  <c r="AN36" i="60"/>
  <c r="AL36" i="60"/>
  <c r="AK36" i="60"/>
  <c r="AJ36" i="60"/>
  <c r="AI36" i="60"/>
  <c r="U36" i="60"/>
  <c r="AV36" i="60" s="1"/>
  <c r="T36" i="60"/>
  <c r="S36" i="60"/>
  <c r="AT36" i="60" s="1"/>
  <c r="R36" i="60"/>
  <c r="A36" i="60"/>
  <c r="AD36" i="60" s="1"/>
  <c r="AS35" i="60"/>
  <c r="AQ35" i="60"/>
  <c r="AP35" i="60"/>
  <c r="AO35" i="60"/>
  <c r="AN35" i="60"/>
  <c r="AL35" i="60"/>
  <c r="AK35" i="60"/>
  <c r="AJ35" i="60"/>
  <c r="AI35" i="60"/>
  <c r="U35" i="60"/>
  <c r="AV35" i="60" s="1"/>
  <c r="T35" i="60"/>
  <c r="AU35" i="60" s="1"/>
  <c r="S35" i="60"/>
  <c r="AT35" i="60" s="1"/>
  <c r="R35" i="60"/>
  <c r="A35" i="60"/>
  <c r="AD35" i="60" s="1"/>
  <c r="AQ34" i="60"/>
  <c r="AP34" i="60"/>
  <c r="AO34" i="60"/>
  <c r="AN34" i="60"/>
  <c r="AL34" i="60"/>
  <c r="AK34" i="60"/>
  <c r="AJ34" i="60"/>
  <c r="AI34" i="60"/>
  <c r="U34" i="60"/>
  <c r="AV34" i="60" s="1"/>
  <c r="T34" i="60"/>
  <c r="AU34" i="60" s="1"/>
  <c r="S34" i="60"/>
  <c r="AT34" i="60" s="1"/>
  <c r="R34" i="60"/>
  <c r="AS34" i="60" s="1"/>
  <c r="A34" i="60"/>
  <c r="AD34" i="60" s="1"/>
  <c r="AQ33" i="60"/>
  <c r="AP33" i="60"/>
  <c r="AO33" i="60"/>
  <c r="AN33" i="60"/>
  <c r="AL33" i="60"/>
  <c r="AK33" i="60"/>
  <c r="AJ33" i="60"/>
  <c r="AI33" i="60"/>
  <c r="U33" i="60"/>
  <c r="AV33" i="60" s="1"/>
  <c r="T33" i="60"/>
  <c r="AU33" i="60" s="1"/>
  <c r="S33" i="60"/>
  <c r="AT33" i="60" s="1"/>
  <c r="R33" i="60"/>
  <c r="AS33" i="60" s="1"/>
  <c r="A33" i="60"/>
  <c r="AD33" i="60" s="1"/>
  <c r="AS32" i="60"/>
  <c r="AQ32" i="60"/>
  <c r="AP32" i="60"/>
  <c r="AO32" i="60"/>
  <c r="AN32" i="60"/>
  <c r="AL32" i="60"/>
  <c r="AK32" i="60"/>
  <c r="AJ32" i="60"/>
  <c r="AI32" i="60"/>
  <c r="U32" i="60"/>
  <c r="AV32" i="60" s="1"/>
  <c r="T32" i="60"/>
  <c r="AU32" i="60" s="1"/>
  <c r="S32" i="60"/>
  <c r="AT32" i="60" s="1"/>
  <c r="R32" i="60"/>
  <c r="A32" i="60"/>
  <c r="AD32" i="60" s="1"/>
  <c r="AU31" i="60"/>
  <c r="AQ31" i="60"/>
  <c r="AP31" i="60"/>
  <c r="AO31" i="60"/>
  <c r="AN31" i="60"/>
  <c r="AL31" i="60"/>
  <c r="AK31" i="60"/>
  <c r="AJ31" i="60"/>
  <c r="AI31" i="60"/>
  <c r="U31" i="60"/>
  <c r="AV31" i="60" s="1"/>
  <c r="T31" i="60"/>
  <c r="S31" i="60"/>
  <c r="AT31" i="60" s="1"/>
  <c r="R31" i="60"/>
  <c r="AS31" i="60" s="1"/>
  <c r="A31" i="60"/>
  <c r="AD31" i="60" s="1"/>
  <c r="AU30" i="60"/>
  <c r="AS30" i="60"/>
  <c r="AQ30" i="60"/>
  <c r="AP30" i="60"/>
  <c r="AO30" i="60"/>
  <c r="AN30" i="60"/>
  <c r="AL30" i="60"/>
  <c r="AK30" i="60"/>
  <c r="AJ30" i="60"/>
  <c r="AI30" i="60"/>
  <c r="U30" i="60"/>
  <c r="AV30" i="60" s="1"/>
  <c r="T30" i="60"/>
  <c r="S30" i="60"/>
  <c r="AT30" i="60" s="1"/>
  <c r="R30" i="60"/>
  <c r="A30" i="60"/>
  <c r="AD30" i="60" s="1"/>
  <c r="AS29" i="60"/>
  <c r="AQ29" i="60"/>
  <c r="AP29" i="60"/>
  <c r="AO29" i="60"/>
  <c r="AN29" i="60"/>
  <c r="AL29" i="60"/>
  <c r="AK29" i="60"/>
  <c r="AJ29" i="60"/>
  <c r="AI29" i="60"/>
  <c r="U29" i="60"/>
  <c r="AV29" i="60" s="1"/>
  <c r="T29" i="60"/>
  <c r="AU29" i="60" s="1"/>
  <c r="S29" i="60"/>
  <c r="AT29" i="60" s="1"/>
  <c r="R29" i="60"/>
  <c r="A29" i="60"/>
  <c r="AD29" i="60" s="1"/>
  <c r="AU28" i="60"/>
  <c r="AS28" i="60"/>
  <c r="AQ28" i="60"/>
  <c r="AP28" i="60"/>
  <c r="AO28" i="60"/>
  <c r="AN28" i="60"/>
  <c r="AL28" i="60"/>
  <c r="AK28" i="60"/>
  <c r="AJ28" i="60"/>
  <c r="AI28" i="60"/>
  <c r="U28" i="60"/>
  <c r="AV28" i="60" s="1"/>
  <c r="T28" i="60"/>
  <c r="S28" i="60"/>
  <c r="AT28" i="60" s="1"/>
  <c r="R28" i="60"/>
  <c r="A28" i="60"/>
  <c r="AD28" i="60" s="1"/>
  <c r="AS27" i="60"/>
  <c r="AQ27" i="60"/>
  <c r="AP27" i="60"/>
  <c r="AO27" i="60"/>
  <c r="AN27" i="60"/>
  <c r="AL27" i="60"/>
  <c r="AK27" i="60"/>
  <c r="AJ27" i="60"/>
  <c r="AI27" i="60"/>
  <c r="U27" i="60"/>
  <c r="AV27" i="60" s="1"/>
  <c r="T27" i="60"/>
  <c r="AU27" i="60" s="1"/>
  <c r="S27" i="60"/>
  <c r="AT27" i="60" s="1"/>
  <c r="R27" i="60"/>
  <c r="A27" i="60"/>
  <c r="AD27" i="60" s="1"/>
  <c r="AQ26" i="60"/>
  <c r="AP26" i="60"/>
  <c r="AO26" i="60"/>
  <c r="AN26" i="60"/>
  <c r="AL26" i="60"/>
  <c r="AK26" i="60"/>
  <c r="AJ26" i="60"/>
  <c r="AI26" i="60"/>
  <c r="U26" i="60"/>
  <c r="AV26" i="60" s="1"/>
  <c r="T26" i="60"/>
  <c r="AU26" i="60" s="1"/>
  <c r="S26" i="60"/>
  <c r="AT26" i="60" s="1"/>
  <c r="R26" i="60"/>
  <c r="AS26" i="60" s="1"/>
  <c r="A26" i="60"/>
  <c r="AD26" i="60" s="1"/>
  <c r="AQ25" i="60"/>
  <c r="AP25" i="60"/>
  <c r="AO25" i="60"/>
  <c r="AN25" i="60"/>
  <c r="AL25" i="60"/>
  <c r="AK25" i="60"/>
  <c r="AJ25" i="60"/>
  <c r="AI25" i="60"/>
  <c r="U25" i="60"/>
  <c r="AV25" i="60" s="1"/>
  <c r="T25" i="60"/>
  <c r="AU25" i="60" s="1"/>
  <c r="S25" i="60"/>
  <c r="AT25" i="60" s="1"/>
  <c r="R25" i="60"/>
  <c r="AS25" i="60" s="1"/>
  <c r="A25" i="60"/>
  <c r="AD25" i="60" s="1"/>
  <c r="AU24" i="60"/>
  <c r="AS24" i="60"/>
  <c r="AQ24" i="60"/>
  <c r="AP24" i="60"/>
  <c r="AO24" i="60"/>
  <c r="AN24" i="60"/>
  <c r="AL24" i="60"/>
  <c r="AK24" i="60"/>
  <c r="AJ24" i="60"/>
  <c r="AI24" i="60"/>
  <c r="U24" i="60"/>
  <c r="AV24" i="60" s="1"/>
  <c r="T24" i="60"/>
  <c r="S24" i="60"/>
  <c r="AT24" i="60" s="1"/>
  <c r="R24" i="60"/>
  <c r="A24" i="60"/>
  <c r="AD24" i="60" s="1"/>
  <c r="AQ23" i="60"/>
  <c r="AP23" i="60"/>
  <c r="AO23" i="60"/>
  <c r="AN23" i="60"/>
  <c r="AL23" i="60"/>
  <c r="AK23" i="60"/>
  <c r="AJ23" i="60"/>
  <c r="AI23" i="60"/>
  <c r="U23" i="60"/>
  <c r="AV23" i="60" s="1"/>
  <c r="T23" i="60"/>
  <c r="AU23" i="60" s="1"/>
  <c r="S23" i="60"/>
  <c r="AT23" i="60" s="1"/>
  <c r="R23" i="60"/>
  <c r="AS23" i="60" s="1"/>
  <c r="A23" i="60"/>
  <c r="AD23" i="60" s="1"/>
  <c r="AU22" i="60"/>
  <c r="AQ22" i="60"/>
  <c r="AP22" i="60"/>
  <c r="AO22" i="60"/>
  <c r="AN22" i="60"/>
  <c r="AL22" i="60"/>
  <c r="AK22" i="60"/>
  <c r="AJ22" i="60"/>
  <c r="AI22" i="60"/>
  <c r="U22" i="60"/>
  <c r="AV22" i="60" s="1"/>
  <c r="T22" i="60"/>
  <c r="S22" i="60"/>
  <c r="AT22" i="60" s="1"/>
  <c r="R22" i="60"/>
  <c r="AS22" i="60" s="1"/>
  <c r="A22" i="60"/>
  <c r="AD22" i="60" s="1"/>
  <c r="AP21" i="60"/>
  <c r="AN21" i="60"/>
  <c r="AL21" i="60"/>
  <c r="AK21" i="60"/>
  <c r="T21" i="60" s="1"/>
  <c r="AU21" i="60" s="1"/>
  <c r="AJ21" i="60"/>
  <c r="AI21" i="60"/>
  <c r="U21" i="60"/>
  <c r="AV21" i="60" s="1"/>
  <c r="S21" i="60"/>
  <c r="AT21" i="60" s="1"/>
  <c r="R21" i="60"/>
  <c r="AS21" i="60" s="1"/>
  <c r="AQ21" i="60"/>
  <c r="AO21" i="60"/>
  <c r="A21" i="60"/>
  <c r="AD21" i="60" s="1"/>
  <c r="AQ20" i="60"/>
  <c r="AP20" i="60"/>
  <c r="AO20" i="60"/>
  <c r="AN20" i="60"/>
  <c r="AL20" i="60"/>
  <c r="AK20" i="60"/>
  <c r="AJ20" i="60"/>
  <c r="AI20" i="60"/>
  <c r="AD20" i="60"/>
  <c r="U20" i="60"/>
  <c r="AV20" i="60" s="1"/>
  <c r="T20" i="60"/>
  <c r="AU20" i="60" s="1"/>
  <c r="S20" i="60"/>
  <c r="AT20" i="60" s="1"/>
  <c r="R20" i="60"/>
  <c r="AS20" i="60" s="1"/>
  <c r="A20" i="60"/>
  <c r="AQ19" i="60"/>
  <c r="AP19" i="60"/>
  <c r="AO19" i="60"/>
  <c r="AN19" i="60"/>
  <c r="AL19" i="60"/>
  <c r="AK19" i="60"/>
  <c r="AJ19" i="60"/>
  <c r="AI19" i="60"/>
  <c r="AD19" i="60"/>
  <c r="U19" i="60"/>
  <c r="AV19" i="60" s="1"/>
  <c r="T19" i="60"/>
  <c r="AU19" i="60" s="1"/>
  <c r="S19" i="60"/>
  <c r="AT19" i="60" s="1"/>
  <c r="R19" i="60"/>
  <c r="AS19" i="60" s="1"/>
  <c r="A19" i="60"/>
  <c r="AQ18" i="60"/>
  <c r="AO18" i="60"/>
  <c r="AN18" i="60"/>
  <c r="AL18" i="60"/>
  <c r="U18" i="60" s="1"/>
  <c r="AV18" i="60" s="1"/>
  <c r="AK18" i="60"/>
  <c r="AJ18" i="60"/>
  <c r="S18" i="60" s="1"/>
  <c r="AT18" i="60" s="1"/>
  <c r="AI18" i="60"/>
  <c r="T18" i="60"/>
  <c r="AU18" i="60" s="1"/>
  <c r="R18" i="60"/>
  <c r="AS18" i="60" s="1"/>
  <c r="AP18" i="60"/>
  <c r="A18" i="60"/>
  <c r="AD18" i="60" s="1"/>
  <c r="AQ17" i="60"/>
  <c r="AP17" i="60"/>
  <c r="AO17" i="60"/>
  <c r="AN17" i="60"/>
  <c r="AL17" i="60"/>
  <c r="AK17" i="60"/>
  <c r="AJ17" i="60"/>
  <c r="AI17" i="60"/>
  <c r="U17" i="60"/>
  <c r="AV17" i="60" s="1"/>
  <c r="T17" i="60"/>
  <c r="AU17" i="60" s="1"/>
  <c r="S17" i="60"/>
  <c r="AT17" i="60" s="1"/>
  <c r="R17" i="60"/>
  <c r="AS17" i="60" s="1"/>
  <c r="A17" i="60"/>
  <c r="AD17" i="60" s="1"/>
  <c r="AQ16" i="60"/>
  <c r="AP16" i="60"/>
  <c r="AO16" i="60"/>
  <c r="AN16" i="60"/>
  <c r="AL16" i="60"/>
  <c r="AK16" i="60"/>
  <c r="AJ16" i="60"/>
  <c r="AI16" i="60"/>
  <c r="U16" i="60"/>
  <c r="AV16" i="60" s="1"/>
  <c r="T16" i="60"/>
  <c r="AU16" i="60" s="1"/>
  <c r="S16" i="60"/>
  <c r="AT16" i="60" s="1"/>
  <c r="R16" i="60"/>
  <c r="AS16" i="60" s="1"/>
  <c r="A16" i="60"/>
  <c r="AD16" i="60" s="1"/>
  <c r="AU15" i="60"/>
  <c r="AQ15" i="60"/>
  <c r="AP15" i="60"/>
  <c r="AN15" i="60"/>
  <c r="AL15" i="60"/>
  <c r="AK15" i="60"/>
  <c r="AJ15" i="60"/>
  <c r="AI15" i="60"/>
  <c r="U15" i="60"/>
  <c r="AV15" i="60" s="1"/>
  <c r="T15" i="60"/>
  <c r="S15" i="60"/>
  <c r="AT15" i="60" s="1"/>
  <c r="R15" i="60"/>
  <c r="AS15" i="60" s="1"/>
  <c r="AO15" i="60"/>
  <c r="A15" i="60"/>
  <c r="AQ14" i="60"/>
  <c r="AP14" i="60"/>
  <c r="AO14" i="60"/>
  <c r="AN14" i="60"/>
  <c r="AL14" i="60"/>
  <c r="AK14" i="60"/>
  <c r="AJ14" i="60"/>
  <c r="AI14" i="60"/>
  <c r="AD14" i="60"/>
  <c r="U14" i="60"/>
  <c r="AV14" i="60" s="1"/>
  <c r="T14" i="60"/>
  <c r="AU14" i="60" s="1"/>
  <c r="S14" i="60"/>
  <c r="AT14" i="60" s="1"/>
  <c r="R14" i="60"/>
  <c r="AS14" i="60" s="1"/>
  <c r="A14" i="60"/>
  <c r="AQ13" i="60"/>
  <c r="AO13" i="60"/>
  <c r="AN13" i="60"/>
  <c r="AL13" i="60"/>
  <c r="U13" i="60" s="1"/>
  <c r="AV13" i="60" s="1"/>
  <c r="AK13" i="60"/>
  <c r="AJ13" i="60"/>
  <c r="S13" i="60" s="1"/>
  <c r="AT13" i="60" s="1"/>
  <c r="AI13" i="60"/>
  <c r="T13" i="60"/>
  <c r="AU13" i="60" s="1"/>
  <c r="R13" i="60"/>
  <c r="AS13" i="60" s="1"/>
  <c r="AP13" i="60"/>
  <c r="A13" i="60"/>
  <c r="AP12" i="60"/>
  <c r="AN12" i="60"/>
  <c r="AL12" i="60"/>
  <c r="AK12" i="60"/>
  <c r="AJ12" i="60"/>
  <c r="AI12" i="60"/>
  <c r="U12" i="60"/>
  <c r="AV12" i="60" s="1"/>
  <c r="T12" i="60"/>
  <c r="AU12" i="60" s="1"/>
  <c r="S12" i="60"/>
  <c r="AT12" i="60" s="1"/>
  <c r="R12" i="60"/>
  <c r="AS12" i="60" s="1"/>
  <c r="AQ12" i="60"/>
  <c r="AO12" i="60"/>
  <c r="A12" i="60"/>
  <c r="AQ11" i="60"/>
  <c r="AP11" i="60"/>
  <c r="AO11" i="60"/>
  <c r="AN11" i="60"/>
  <c r="AL11" i="60"/>
  <c r="AK11" i="60"/>
  <c r="AJ11" i="60"/>
  <c r="AI11" i="60"/>
  <c r="U11" i="60"/>
  <c r="AV11" i="60" s="1"/>
  <c r="T11" i="60"/>
  <c r="AU11" i="60" s="1"/>
  <c r="S11" i="60"/>
  <c r="AT11" i="60" s="1"/>
  <c r="R11" i="60"/>
  <c r="AS11" i="60" s="1"/>
  <c r="A11" i="60"/>
  <c r="AD11" i="60" s="1"/>
  <c r="AP10" i="60"/>
  <c r="AO10" i="60"/>
  <c r="AN10" i="60"/>
  <c r="AL10" i="60"/>
  <c r="AK10" i="60"/>
  <c r="AJ10" i="60"/>
  <c r="AI10" i="60"/>
  <c r="U10" i="60"/>
  <c r="AV10" i="60" s="1"/>
  <c r="T10" i="60"/>
  <c r="AU10" i="60" s="1"/>
  <c r="S10" i="60"/>
  <c r="AT10" i="60" s="1"/>
  <c r="R10" i="60"/>
  <c r="AS10" i="60" s="1"/>
  <c r="AQ10" i="60"/>
  <c r="A10" i="60"/>
  <c r="AQ9" i="60"/>
  <c r="AP9" i="60"/>
  <c r="AO9" i="60"/>
  <c r="AN9" i="60"/>
  <c r="AL9" i="60"/>
  <c r="AK9" i="60"/>
  <c r="AJ9" i="60"/>
  <c r="AI9" i="60"/>
  <c r="U9" i="60"/>
  <c r="AV9" i="60" s="1"/>
  <c r="T9" i="60"/>
  <c r="AU9" i="60" s="1"/>
  <c r="S9" i="60"/>
  <c r="AT9" i="60" s="1"/>
  <c r="R9" i="60"/>
  <c r="AS9" i="60" s="1"/>
  <c r="F9" i="60"/>
  <c r="A9" i="60"/>
  <c r="AD9" i="60" s="1"/>
  <c r="AJ8" i="60"/>
  <c r="S8" i="60" s="1"/>
  <c r="AI8" i="60"/>
  <c r="F8" i="60"/>
  <c r="AL8" i="60" s="1"/>
  <c r="U8" i="60" s="1"/>
  <c r="A8" i="60"/>
  <c r="AD8" i="60" s="1"/>
  <c r="AI7" i="60"/>
  <c r="AD7" i="60"/>
  <c r="F7" i="60"/>
  <c r="AL7" i="60" s="1"/>
  <c r="U7" i="60" s="1"/>
  <c r="A7" i="60"/>
  <c r="AI6" i="60"/>
  <c r="F6" i="60"/>
  <c r="AK6" i="60" s="1"/>
  <c r="T6" i="60" s="1"/>
  <c r="A6" i="60"/>
  <c r="AD6" i="60" s="1"/>
  <c r="AJ5" i="60"/>
  <c r="S5" i="60" s="1"/>
  <c r="AI5" i="60"/>
  <c r="AD5" i="60"/>
  <c r="F5" i="60"/>
  <c r="AL5" i="60" s="1"/>
  <c r="U5" i="60" s="1"/>
  <c r="A5" i="60"/>
  <c r="AP51" i="59"/>
  <c r="AO51" i="59"/>
  <c r="AN51" i="59"/>
  <c r="AM51" i="59"/>
  <c r="AK51" i="59"/>
  <c r="AJ51" i="59"/>
  <c r="AI51" i="59"/>
  <c r="AH51" i="59"/>
  <c r="U51" i="59"/>
  <c r="AU51" i="59" s="1"/>
  <c r="T51" i="59"/>
  <c r="AT51" i="59" s="1"/>
  <c r="S51" i="59"/>
  <c r="AS51" i="59" s="1"/>
  <c r="R51" i="59"/>
  <c r="AR51" i="59" s="1"/>
  <c r="A51" i="59"/>
  <c r="AP50" i="59"/>
  <c r="AO50" i="59"/>
  <c r="AN50" i="59"/>
  <c r="AM50" i="59"/>
  <c r="AK50" i="59"/>
  <c r="AJ50" i="59"/>
  <c r="AI50" i="59"/>
  <c r="AH50" i="59"/>
  <c r="U50" i="59"/>
  <c r="AU50" i="59" s="1"/>
  <c r="T50" i="59"/>
  <c r="AT50" i="59" s="1"/>
  <c r="S50" i="59"/>
  <c r="AS50" i="59" s="1"/>
  <c r="R50" i="59"/>
  <c r="AR50" i="59" s="1"/>
  <c r="A50" i="59"/>
  <c r="AC50" i="59" s="1"/>
  <c r="AR49" i="59"/>
  <c r="AP49" i="59"/>
  <c r="AO49" i="59"/>
  <c r="AN49" i="59"/>
  <c r="AM49" i="59"/>
  <c r="AK49" i="59"/>
  <c r="AJ49" i="59"/>
  <c r="AI49" i="59"/>
  <c r="AH49" i="59"/>
  <c r="U49" i="59"/>
  <c r="AU49" i="59" s="1"/>
  <c r="T49" i="59"/>
  <c r="AT49" i="59" s="1"/>
  <c r="S49" i="59"/>
  <c r="AS49" i="59" s="1"/>
  <c r="R49" i="59"/>
  <c r="A49" i="59"/>
  <c r="AC49" i="59" s="1"/>
  <c r="AT48" i="59"/>
  <c r="AP48" i="59"/>
  <c r="AO48" i="59"/>
  <c r="AN48" i="59"/>
  <c r="AM48" i="59"/>
  <c r="AK48" i="59"/>
  <c r="AJ48" i="59"/>
  <c r="AI48" i="59"/>
  <c r="AH48" i="59"/>
  <c r="U48" i="59"/>
  <c r="AU48" i="59" s="1"/>
  <c r="T48" i="59"/>
  <c r="S48" i="59"/>
  <c r="AS48" i="59" s="1"/>
  <c r="R48" i="59"/>
  <c r="AR48" i="59" s="1"/>
  <c r="A48" i="59"/>
  <c r="AC48" i="59" s="1"/>
  <c r="AT47" i="59"/>
  <c r="AP47" i="59"/>
  <c r="AO47" i="59"/>
  <c r="AN47" i="59"/>
  <c r="AM47" i="59"/>
  <c r="AK47" i="59"/>
  <c r="AJ47" i="59"/>
  <c r="AI47" i="59"/>
  <c r="AH47" i="59"/>
  <c r="U47" i="59"/>
  <c r="AU47" i="59" s="1"/>
  <c r="T47" i="59"/>
  <c r="S47" i="59"/>
  <c r="AS47" i="59" s="1"/>
  <c r="R47" i="59"/>
  <c r="AR47" i="59" s="1"/>
  <c r="A47" i="59"/>
  <c r="AC47" i="59" s="1"/>
  <c r="AR46" i="59"/>
  <c r="AP46" i="59"/>
  <c r="AO46" i="59"/>
  <c r="AN46" i="59"/>
  <c r="AM46" i="59"/>
  <c r="AK46" i="59"/>
  <c r="AJ46" i="59"/>
  <c r="AI46" i="59"/>
  <c r="AH46" i="59"/>
  <c r="U46" i="59"/>
  <c r="AU46" i="59" s="1"/>
  <c r="T46" i="59"/>
  <c r="AT46" i="59" s="1"/>
  <c r="S46" i="59"/>
  <c r="AS46" i="59" s="1"/>
  <c r="R46" i="59"/>
  <c r="A46" i="59"/>
  <c r="AC46" i="59" s="1"/>
  <c r="AT45" i="59"/>
  <c r="AR45" i="59"/>
  <c r="AP45" i="59"/>
  <c r="AO45" i="59"/>
  <c r="AN45" i="59"/>
  <c r="AM45" i="59"/>
  <c r="AK45" i="59"/>
  <c r="AJ45" i="59"/>
  <c r="AI45" i="59"/>
  <c r="AH45" i="59"/>
  <c r="U45" i="59"/>
  <c r="AU45" i="59" s="1"/>
  <c r="T45" i="59"/>
  <c r="S45" i="59"/>
  <c r="AS45" i="59" s="1"/>
  <c r="R45" i="59"/>
  <c r="A45" i="59"/>
  <c r="AC45" i="59" s="1"/>
  <c r="AR44" i="59"/>
  <c r="AP44" i="59"/>
  <c r="AO44" i="59"/>
  <c r="AN44" i="59"/>
  <c r="AM44" i="59"/>
  <c r="AK44" i="59"/>
  <c r="AJ44" i="59"/>
  <c r="AI44" i="59"/>
  <c r="AH44" i="59"/>
  <c r="U44" i="59"/>
  <c r="AU44" i="59" s="1"/>
  <c r="T44" i="59"/>
  <c r="AT44" i="59" s="1"/>
  <c r="S44" i="59"/>
  <c r="AS44" i="59" s="1"/>
  <c r="R44" i="59"/>
  <c r="A44" i="59"/>
  <c r="AC44" i="59" s="1"/>
  <c r="AR43" i="59"/>
  <c r="AP43" i="59"/>
  <c r="AO43" i="59"/>
  <c r="AN43" i="59"/>
  <c r="AM43" i="59"/>
  <c r="AK43" i="59"/>
  <c r="AJ43" i="59"/>
  <c r="AI43" i="59"/>
  <c r="AH43" i="59"/>
  <c r="U43" i="59"/>
  <c r="AU43" i="59" s="1"/>
  <c r="T43" i="59"/>
  <c r="AT43" i="59" s="1"/>
  <c r="S43" i="59"/>
  <c r="AS43" i="59" s="1"/>
  <c r="R43" i="59"/>
  <c r="A43" i="59"/>
  <c r="AC43" i="59" s="1"/>
  <c r="AP42" i="59"/>
  <c r="AO42" i="59"/>
  <c r="AN42" i="59"/>
  <c r="AM42" i="59"/>
  <c r="AK42" i="59"/>
  <c r="AJ42" i="59"/>
  <c r="AI42" i="59"/>
  <c r="AH42" i="59"/>
  <c r="U42" i="59"/>
  <c r="AU42" i="59" s="1"/>
  <c r="T42" i="59"/>
  <c r="AT42" i="59" s="1"/>
  <c r="S42" i="59"/>
  <c r="AS42" i="59" s="1"/>
  <c r="R42" i="59"/>
  <c r="AR42" i="59" s="1"/>
  <c r="A42" i="59"/>
  <c r="AC42" i="59" s="1"/>
  <c r="AT41" i="59"/>
  <c r="AP41" i="59"/>
  <c r="AO41" i="59"/>
  <c r="AN41" i="59"/>
  <c r="AM41" i="59"/>
  <c r="AK41" i="59"/>
  <c r="AJ41" i="59"/>
  <c r="AI41" i="59"/>
  <c r="AH41" i="59"/>
  <c r="U41" i="59"/>
  <c r="AU41" i="59" s="1"/>
  <c r="T41" i="59"/>
  <c r="S41" i="59"/>
  <c r="AS41" i="59" s="1"/>
  <c r="R41" i="59"/>
  <c r="AR41" i="59" s="1"/>
  <c r="A41" i="59"/>
  <c r="AC41" i="59" s="1"/>
  <c r="AP40" i="59"/>
  <c r="AO40" i="59"/>
  <c r="AN40" i="59"/>
  <c r="AM40" i="59"/>
  <c r="AK40" i="59"/>
  <c r="AJ40" i="59"/>
  <c r="AI40" i="59"/>
  <c r="AH40" i="59"/>
  <c r="U40" i="59"/>
  <c r="AU40" i="59" s="1"/>
  <c r="T40" i="59"/>
  <c r="AT40" i="59" s="1"/>
  <c r="S40" i="59"/>
  <c r="AS40" i="59" s="1"/>
  <c r="R40" i="59"/>
  <c r="AR40" i="59" s="1"/>
  <c r="A40" i="59"/>
  <c r="AC40" i="59" s="1"/>
  <c r="AT39" i="59"/>
  <c r="AP39" i="59"/>
  <c r="AO39" i="59"/>
  <c r="AN39" i="59"/>
  <c r="AM39" i="59"/>
  <c r="AK39" i="59"/>
  <c r="AJ39" i="59"/>
  <c r="AI39" i="59"/>
  <c r="AH39" i="59"/>
  <c r="U39" i="59"/>
  <c r="AU39" i="59" s="1"/>
  <c r="T39" i="59"/>
  <c r="S39" i="59"/>
  <c r="AS39" i="59" s="1"/>
  <c r="R39" i="59"/>
  <c r="AR39" i="59" s="1"/>
  <c r="A39" i="59"/>
  <c r="AC39" i="59" s="1"/>
  <c r="AR38" i="59"/>
  <c r="AP38" i="59"/>
  <c r="AO38" i="59"/>
  <c r="AN38" i="59"/>
  <c r="AM38" i="59"/>
  <c r="AK38" i="59"/>
  <c r="AJ38" i="59"/>
  <c r="AI38" i="59"/>
  <c r="AH38" i="59"/>
  <c r="U38" i="59"/>
  <c r="AU38" i="59" s="1"/>
  <c r="T38" i="59"/>
  <c r="AT38" i="59" s="1"/>
  <c r="S38" i="59"/>
  <c r="AS38" i="59" s="1"/>
  <c r="R38" i="59"/>
  <c r="A38" i="59"/>
  <c r="AC38" i="59" s="1"/>
  <c r="AT37" i="59"/>
  <c r="AR37" i="59"/>
  <c r="AP37" i="59"/>
  <c r="AO37" i="59"/>
  <c r="AN37" i="59"/>
  <c r="AM37" i="59"/>
  <c r="AK37" i="59"/>
  <c r="AJ37" i="59"/>
  <c r="AI37" i="59"/>
  <c r="AH37" i="59"/>
  <c r="U37" i="59"/>
  <c r="AU37" i="59" s="1"/>
  <c r="T37" i="59"/>
  <c r="S37" i="59"/>
  <c r="AS37" i="59" s="1"/>
  <c r="R37" i="59"/>
  <c r="A37" i="59"/>
  <c r="AC37" i="59" s="1"/>
  <c r="AR36" i="59"/>
  <c r="AP36" i="59"/>
  <c r="AO36" i="59"/>
  <c r="AN36" i="59"/>
  <c r="AM36" i="59"/>
  <c r="AK36" i="59"/>
  <c r="AJ36" i="59"/>
  <c r="AI36" i="59"/>
  <c r="AH36" i="59"/>
  <c r="U36" i="59"/>
  <c r="AU36" i="59" s="1"/>
  <c r="T36" i="59"/>
  <c r="AT36" i="59" s="1"/>
  <c r="S36" i="59"/>
  <c r="AS36" i="59" s="1"/>
  <c r="R36" i="59"/>
  <c r="A36" i="59"/>
  <c r="AC36" i="59" s="1"/>
  <c r="AR35" i="59"/>
  <c r="AP35" i="59"/>
  <c r="AO35" i="59"/>
  <c r="AN35" i="59"/>
  <c r="AM35" i="59"/>
  <c r="AK35" i="59"/>
  <c r="AJ35" i="59"/>
  <c r="AI35" i="59"/>
  <c r="AH35" i="59"/>
  <c r="U35" i="59"/>
  <c r="AU35" i="59" s="1"/>
  <c r="T35" i="59"/>
  <c r="AT35" i="59" s="1"/>
  <c r="S35" i="59"/>
  <c r="AS35" i="59" s="1"/>
  <c r="R35" i="59"/>
  <c r="A35" i="59"/>
  <c r="AC35" i="59" s="1"/>
  <c r="AP34" i="59"/>
  <c r="AO34" i="59"/>
  <c r="AN34" i="59"/>
  <c r="AM34" i="59"/>
  <c r="AK34" i="59"/>
  <c r="AJ34" i="59"/>
  <c r="AI34" i="59"/>
  <c r="AH34" i="59"/>
  <c r="U34" i="59"/>
  <c r="AU34" i="59" s="1"/>
  <c r="T34" i="59"/>
  <c r="AT34" i="59" s="1"/>
  <c r="S34" i="59"/>
  <c r="AS34" i="59" s="1"/>
  <c r="R34" i="59"/>
  <c r="AR34" i="59" s="1"/>
  <c r="A34" i="59"/>
  <c r="AC34" i="59" s="1"/>
  <c r="AT33" i="59"/>
  <c r="AP33" i="59"/>
  <c r="AO33" i="59"/>
  <c r="AN33" i="59"/>
  <c r="AM33" i="59"/>
  <c r="AK33" i="59"/>
  <c r="AJ33" i="59"/>
  <c r="AI33" i="59"/>
  <c r="AH33" i="59"/>
  <c r="U33" i="59"/>
  <c r="AU33" i="59" s="1"/>
  <c r="T33" i="59"/>
  <c r="S33" i="59"/>
  <c r="AS33" i="59" s="1"/>
  <c r="R33" i="59"/>
  <c r="AR33" i="59" s="1"/>
  <c r="A33" i="59"/>
  <c r="AC33" i="59" s="1"/>
  <c r="AT32" i="59"/>
  <c r="AP32" i="59"/>
  <c r="AO32" i="59"/>
  <c r="AN32" i="59"/>
  <c r="AM32" i="59"/>
  <c r="AK32" i="59"/>
  <c r="AJ32" i="59"/>
  <c r="AI32" i="59"/>
  <c r="AH32" i="59"/>
  <c r="U32" i="59"/>
  <c r="AU32" i="59" s="1"/>
  <c r="T32" i="59"/>
  <c r="S32" i="59"/>
  <c r="AS32" i="59" s="1"/>
  <c r="R32" i="59"/>
  <c r="AR32" i="59" s="1"/>
  <c r="A32" i="59"/>
  <c r="AC32" i="59" s="1"/>
  <c r="AT31" i="59"/>
  <c r="AP31" i="59"/>
  <c r="AO31" i="59"/>
  <c r="AN31" i="59"/>
  <c r="AM31" i="59"/>
  <c r="AK31" i="59"/>
  <c r="AJ31" i="59"/>
  <c r="AI31" i="59"/>
  <c r="AH31" i="59"/>
  <c r="U31" i="59"/>
  <c r="AU31" i="59" s="1"/>
  <c r="T31" i="59"/>
  <c r="S31" i="59"/>
  <c r="AS31" i="59" s="1"/>
  <c r="R31" i="59"/>
  <c r="AR31" i="59" s="1"/>
  <c r="A31" i="59"/>
  <c r="AC31" i="59" s="1"/>
  <c r="AR30" i="59"/>
  <c r="AP30" i="59"/>
  <c r="AO30" i="59"/>
  <c r="AN30" i="59"/>
  <c r="AM30" i="59"/>
  <c r="AK30" i="59"/>
  <c r="AJ30" i="59"/>
  <c r="AI30" i="59"/>
  <c r="AH30" i="59"/>
  <c r="U30" i="59"/>
  <c r="AU30" i="59" s="1"/>
  <c r="T30" i="59"/>
  <c r="AT30" i="59" s="1"/>
  <c r="S30" i="59"/>
  <c r="AS30" i="59" s="1"/>
  <c r="R30" i="59"/>
  <c r="A30" i="59"/>
  <c r="AC30" i="59" s="1"/>
  <c r="AT29" i="59"/>
  <c r="AR29" i="59"/>
  <c r="AP29" i="59"/>
  <c r="AO29" i="59"/>
  <c r="AN29" i="59"/>
  <c r="AM29" i="59"/>
  <c r="AK29" i="59"/>
  <c r="AJ29" i="59"/>
  <c r="AI29" i="59"/>
  <c r="AH29" i="59"/>
  <c r="U29" i="59"/>
  <c r="AU29" i="59" s="1"/>
  <c r="T29" i="59"/>
  <c r="S29" i="59"/>
  <c r="AS29" i="59" s="1"/>
  <c r="R29" i="59"/>
  <c r="A29" i="59"/>
  <c r="AC29" i="59" s="1"/>
  <c r="AR28" i="59"/>
  <c r="AP28" i="59"/>
  <c r="AO28" i="59"/>
  <c r="AN28" i="59"/>
  <c r="AM28" i="59"/>
  <c r="AK28" i="59"/>
  <c r="AJ28" i="59"/>
  <c r="AI28" i="59"/>
  <c r="AH28" i="59"/>
  <c r="U28" i="59"/>
  <c r="AU28" i="59" s="1"/>
  <c r="T28" i="59"/>
  <c r="AT28" i="59" s="1"/>
  <c r="S28" i="59"/>
  <c r="AS28" i="59" s="1"/>
  <c r="R28" i="59"/>
  <c r="A28" i="59"/>
  <c r="AC28" i="59" s="1"/>
  <c r="AR27" i="59"/>
  <c r="AP27" i="59"/>
  <c r="AO27" i="59"/>
  <c r="AN27" i="59"/>
  <c r="AM27" i="59"/>
  <c r="AK27" i="59"/>
  <c r="AJ27" i="59"/>
  <c r="AI27" i="59"/>
  <c r="AH27" i="59"/>
  <c r="U27" i="59"/>
  <c r="AU27" i="59" s="1"/>
  <c r="T27" i="59"/>
  <c r="AT27" i="59" s="1"/>
  <c r="S27" i="59"/>
  <c r="AS27" i="59" s="1"/>
  <c r="R27" i="59"/>
  <c r="A27" i="59"/>
  <c r="AC27" i="59" s="1"/>
  <c r="AP26" i="59"/>
  <c r="AO26" i="59"/>
  <c r="AN26" i="59"/>
  <c r="AM26" i="59"/>
  <c r="AK26" i="59"/>
  <c r="AJ26" i="59"/>
  <c r="AI26" i="59"/>
  <c r="AH26" i="59"/>
  <c r="U26" i="59"/>
  <c r="AU26" i="59" s="1"/>
  <c r="T26" i="59"/>
  <c r="AT26" i="59" s="1"/>
  <c r="S26" i="59"/>
  <c r="AS26" i="59" s="1"/>
  <c r="R26" i="59"/>
  <c r="AR26" i="59" s="1"/>
  <c r="A26" i="59"/>
  <c r="AC26" i="59" s="1"/>
  <c r="AT25" i="59"/>
  <c r="AP25" i="59"/>
  <c r="AO25" i="59"/>
  <c r="AN25" i="59"/>
  <c r="AM25" i="59"/>
  <c r="AK25" i="59"/>
  <c r="AJ25" i="59"/>
  <c r="AI25" i="59"/>
  <c r="AH25" i="59"/>
  <c r="U25" i="59"/>
  <c r="AU25" i="59" s="1"/>
  <c r="T25" i="59"/>
  <c r="S25" i="59"/>
  <c r="AS25" i="59" s="1"/>
  <c r="R25" i="59"/>
  <c r="AR25" i="59" s="1"/>
  <c r="A25" i="59"/>
  <c r="AC25" i="59" s="1"/>
  <c r="AT24" i="59"/>
  <c r="AP24" i="59"/>
  <c r="AO24" i="59"/>
  <c r="AN24" i="59"/>
  <c r="AM24" i="59"/>
  <c r="AK24" i="59"/>
  <c r="AJ24" i="59"/>
  <c r="AI24" i="59"/>
  <c r="AH24" i="59"/>
  <c r="U24" i="59"/>
  <c r="AU24" i="59" s="1"/>
  <c r="T24" i="59"/>
  <c r="S24" i="59"/>
  <c r="AS24" i="59" s="1"/>
  <c r="R24" i="59"/>
  <c r="AR24" i="59" s="1"/>
  <c r="A24" i="59"/>
  <c r="AC24" i="59" s="1"/>
  <c r="AP23" i="59"/>
  <c r="AO23" i="59"/>
  <c r="AN23" i="59"/>
  <c r="AM23" i="59"/>
  <c r="AK23" i="59"/>
  <c r="AJ23" i="59"/>
  <c r="AI23" i="59"/>
  <c r="AH23" i="59"/>
  <c r="U23" i="59"/>
  <c r="AU23" i="59" s="1"/>
  <c r="T23" i="59"/>
  <c r="AT23" i="59" s="1"/>
  <c r="S23" i="59"/>
  <c r="AS23" i="59" s="1"/>
  <c r="R23" i="59"/>
  <c r="AR23" i="59" s="1"/>
  <c r="A23" i="59"/>
  <c r="AC23" i="59" s="1"/>
  <c r="AR22" i="59"/>
  <c r="AP22" i="59"/>
  <c r="AO22" i="59"/>
  <c r="AN22" i="59"/>
  <c r="AM22" i="59"/>
  <c r="AK22" i="59"/>
  <c r="AJ22" i="59"/>
  <c r="AI22" i="59"/>
  <c r="AH22" i="59"/>
  <c r="U22" i="59"/>
  <c r="AU22" i="59" s="1"/>
  <c r="T22" i="59"/>
  <c r="AT22" i="59" s="1"/>
  <c r="S22" i="59"/>
  <c r="AS22" i="59" s="1"/>
  <c r="R22" i="59"/>
  <c r="A22" i="59"/>
  <c r="AC22" i="59" s="1"/>
  <c r="AO21" i="59"/>
  <c r="AM21" i="59"/>
  <c r="AK21" i="59"/>
  <c r="U21" i="59" s="1"/>
  <c r="AU21" i="59" s="1"/>
  <c r="AJ21" i="59"/>
  <c r="T21" i="59" s="1"/>
  <c r="AT21" i="59" s="1"/>
  <c r="AI21" i="59"/>
  <c r="S21" i="59" s="1"/>
  <c r="AS21" i="59" s="1"/>
  <c r="AH21" i="59"/>
  <c r="R21" i="59"/>
  <c r="AR21" i="59" s="1"/>
  <c r="AP21" i="59"/>
  <c r="AN21" i="59"/>
  <c r="A21" i="59"/>
  <c r="AP20" i="59"/>
  <c r="AO20" i="59"/>
  <c r="AN20" i="59"/>
  <c r="AM20" i="59"/>
  <c r="AK20" i="59"/>
  <c r="AJ20" i="59"/>
  <c r="AI20" i="59"/>
  <c r="AH20" i="59"/>
  <c r="U20" i="59"/>
  <c r="AU20" i="59" s="1"/>
  <c r="T20" i="59"/>
  <c r="AT20" i="59" s="1"/>
  <c r="S20" i="59"/>
  <c r="AS20" i="59" s="1"/>
  <c r="R20" i="59"/>
  <c r="AR20" i="59" s="1"/>
  <c r="A20" i="59"/>
  <c r="AC20" i="59" s="1"/>
  <c r="AP19" i="59"/>
  <c r="AO19" i="59"/>
  <c r="AN19" i="59"/>
  <c r="AM19" i="59"/>
  <c r="AK19" i="59"/>
  <c r="AJ19" i="59"/>
  <c r="AI19" i="59"/>
  <c r="AH19" i="59"/>
  <c r="U19" i="59"/>
  <c r="AU19" i="59" s="1"/>
  <c r="T19" i="59"/>
  <c r="AT19" i="59" s="1"/>
  <c r="S19" i="59"/>
  <c r="AS19" i="59" s="1"/>
  <c r="R19" i="59"/>
  <c r="AR19" i="59" s="1"/>
  <c r="A19" i="59"/>
  <c r="AC19" i="59" s="1"/>
  <c r="AP18" i="59"/>
  <c r="AN18" i="59"/>
  <c r="AM18" i="59"/>
  <c r="AK18" i="59"/>
  <c r="AJ18" i="59"/>
  <c r="T18" i="59" s="1"/>
  <c r="AT18" i="59" s="1"/>
  <c r="AI18" i="59"/>
  <c r="S18" i="59" s="1"/>
  <c r="AS18" i="59" s="1"/>
  <c r="AH18" i="59"/>
  <c r="U18" i="59"/>
  <c r="AU18" i="59" s="1"/>
  <c r="R18" i="59"/>
  <c r="AR18" i="59" s="1"/>
  <c r="AO18" i="59"/>
  <c r="A18" i="59"/>
  <c r="AP17" i="59"/>
  <c r="AO17" i="59"/>
  <c r="AN17" i="59"/>
  <c r="AM17" i="59"/>
  <c r="AK17" i="59"/>
  <c r="AJ17" i="59"/>
  <c r="AI17" i="59"/>
  <c r="AH17" i="59"/>
  <c r="U17" i="59"/>
  <c r="AU17" i="59" s="1"/>
  <c r="T17" i="59"/>
  <c r="AT17" i="59" s="1"/>
  <c r="S17" i="59"/>
  <c r="AS17" i="59" s="1"/>
  <c r="R17" i="59"/>
  <c r="AR17" i="59" s="1"/>
  <c r="A17" i="59"/>
  <c r="AC17" i="59" s="1"/>
  <c r="AP16" i="59"/>
  <c r="AO16" i="59"/>
  <c r="AN16" i="59"/>
  <c r="AM16" i="59"/>
  <c r="AK16" i="59"/>
  <c r="AJ16" i="59"/>
  <c r="AI16" i="59"/>
  <c r="AH16" i="59"/>
  <c r="U16" i="59"/>
  <c r="AU16" i="59" s="1"/>
  <c r="T16" i="59"/>
  <c r="AT16" i="59" s="1"/>
  <c r="S16" i="59"/>
  <c r="AS16" i="59" s="1"/>
  <c r="R16" i="59"/>
  <c r="AR16" i="59" s="1"/>
  <c r="A16" i="59"/>
  <c r="AC16" i="59" s="1"/>
  <c r="AR15" i="59"/>
  <c r="AP15" i="59"/>
  <c r="AO15" i="59"/>
  <c r="AM15" i="59"/>
  <c r="AK15" i="59"/>
  <c r="AJ15" i="59"/>
  <c r="AI15" i="59"/>
  <c r="S15" i="59" s="1"/>
  <c r="AS15" i="59" s="1"/>
  <c r="AH15" i="59"/>
  <c r="U15" i="59"/>
  <c r="AU15" i="59" s="1"/>
  <c r="T15" i="59"/>
  <c r="AT15" i="59" s="1"/>
  <c r="R15" i="59"/>
  <c r="AN15" i="59"/>
  <c r="A15" i="59"/>
  <c r="AP14" i="59"/>
  <c r="AO14" i="59"/>
  <c r="AN14" i="59"/>
  <c r="AM14" i="59"/>
  <c r="AK14" i="59"/>
  <c r="U14" i="59" s="1"/>
  <c r="AU14" i="59" s="1"/>
  <c r="AJ14" i="59"/>
  <c r="T14" i="59" s="1"/>
  <c r="AT14" i="59" s="1"/>
  <c r="AI14" i="59"/>
  <c r="AH14" i="59"/>
  <c r="S14" i="59"/>
  <c r="AS14" i="59" s="1"/>
  <c r="R14" i="59"/>
  <c r="AR14" i="59" s="1"/>
  <c r="A14" i="59"/>
  <c r="AC14" i="59" s="1"/>
  <c r="AP13" i="59"/>
  <c r="AN13" i="59"/>
  <c r="AM13" i="59"/>
  <c r="AK13" i="59"/>
  <c r="U13" i="59" s="1"/>
  <c r="AU13" i="59" s="1"/>
  <c r="AJ13" i="59"/>
  <c r="T13" i="59" s="1"/>
  <c r="AT13" i="59" s="1"/>
  <c r="AI13" i="59"/>
  <c r="S13" i="59" s="1"/>
  <c r="AS13" i="59" s="1"/>
  <c r="AH13" i="59"/>
  <c r="R13" i="59"/>
  <c r="AR13" i="59" s="1"/>
  <c r="AO13" i="59"/>
  <c r="A13" i="59"/>
  <c r="AO12" i="59"/>
  <c r="AM12" i="59"/>
  <c r="AK12" i="59"/>
  <c r="U12" i="59" s="1"/>
  <c r="AU12" i="59" s="1"/>
  <c r="AJ12" i="59"/>
  <c r="T12" i="59" s="1"/>
  <c r="AT12" i="59" s="1"/>
  <c r="AI12" i="59"/>
  <c r="S12" i="59" s="1"/>
  <c r="AS12" i="59" s="1"/>
  <c r="AH12" i="59"/>
  <c r="R12" i="59"/>
  <c r="AR12" i="59" s="1"/>
  <c r="AP12" i="59"/>
  <c r="AN12" i="59"/>
  <c r="A12" i="59"/>
  <c r="AP11" i="59"/>
  <c r="AO11" i="59"/>
  <c r="AN11" i="59"/>
  <c r="AM11" i="59"/>
  <c r="AK11" i="59"/>
  <c r="AJ11" i="59"/>
  <c r="AI11" i="59"/>
  <c r="S11" i="59" s="1"/>
  <c r="AS11" i="59" s="1"/>
  <c r="AH11" i="59"/>
  <c r="U11" i="59"/>
  <c r="AU11" i="59" s="1"/>
  <c r="T11" i="59"/>
  <c r="AT11" i="59" s="1"/>
  <c r="R11" i="59"/>
  <c r="AR11" i="59" s="1"/>
  <c r="A11" i="59"/>
  <c r="AC11" i="59" s="1"/>
  <c r="AP10" i="59"/>
  <c r="AO10" i="59"/>
  <c r="AM10" i="59"/>
  <c r="AK10" i="59"/>
  <c r="U10" i="59" s="1"/>
  <c r="AU10" i="59" s="1"/>
  <c r="AJ10" i="59"/>
  <c r="T10" i="59" s="1"/>
  <c r="AT10" i="59" s="1"/>
  <c r="AI10" i="59"/>
  <c r="S10" i="59" s="1"/>
  <c r="AS10" i="59" s="1"/>
  <c r="AH10" i="59"/>
  <c r="R10" i="59"/>
  <c r="AR10" i="59" s="1"/>
  <c r="AN10" i="59"/>
  <c r="A10" i="59"/>
  <c r="AP9" i="59"/>
  <c r="AO9" i="59"/>
  <c r="AN9" i="59"/>
  <c r="AM9" i="59"/>
  <c r="AK9" i="59"/>
  <c r="U9" i="59" s="1"/>
  <c r="AU9" i="59" s="1"/>
  <c r="AJ9" i="59"/>
  <c r="AI9" i="59"/>
  <c r="AH9" i="59"/>
  <c r="T9" i="59"/>
  <c r="AT9" i="59" s="1"/>
  <c r="S9" i="59"/>
  <c r="AS9" i="59" s="1"/>
  <c r="R9" i="59"/>
  <c r="AR9" i="59" s="1"/>
  <c r="F9" i="59"/>
  <c r="A9" i="59"/>
  <c r="AC9" i="59" s="1"/>
  <c r="AI8" i="59"/>
  <c r="S8" i="59" s="1"/>
  <c r="AH8" i="59"/>
  <c r="AC8" i="59"/>
  <c r="F8" i="59"/>
  <c r="AK8" i="59" s="1"/>
  <c r="U8" i="59" s="1"/>
  <c r="A8" i="59"/>
  <c r="AI7" i="59"/>
  <c r="S7" i="59" s="1"/>
  <c r="AH7" i="59"/>
  <c r="F7" i="59"/>
  <c r="AK7" i="59" s="1"/>
  <c r="U7" i="59" s="1"/>
  <c r="A7" i="59"/>
  <c r="AJ6" i="59"/>
  <c r="T6" i="59" s="1"/>
  <c r="AI6" i="59"/>
  <c r="S6" i="59" s="1"/>
  <c r="AH6" i="59"/>
  <c r="F6" i="59"/>
  <c r="AK6" i="59" s="1"/>
  <c r="U6" i="59" s="1"/>
  <c r="A6" i="59"/>
  <c r="AC6" i="59" s="1"/>
  <c r="AH5" i="59"/>
  <c r="AC5" i="59"/>
  <c r="F5" i="59"/>
  <c r="AK5" i="59" s="1"/>
  <c r="U5" i="59" s="1"/>
  <c r="A5" i="59"/>
  <c r="AP51" i="58"/>
  <c r="AO51" i="58"/>
  <c r="AN51" i="58"/>
  <c r="AM51" i="58"/>
  <c r="AK51" i="58"/>
  <c r="AJ51" i="58"/>
  <c r="AI51" i="58"/>
  <c r="AH51" i="58"/>
  <c r="U51" i="58"/>
  <c r="AU51" i="58" s="1"/>
  <c r="T51" i="58"/>
  <c r="AT51" i="58" s="1"/>
  <c r="S51" i="58"/>
  <c r="AS51" i="58" s="1"/>
  <c r="R51" i="58"/>
  <c r="AR51" i="58" s="1"/>
  <c r="A51" i="58"/>
  <c r="AU50" i="58"/>
  <c r="AS50" i="58"/>
  <c r="AP50" i="58"/>
  <c r="AO50" i="58"/>
  <c r="AN50" i="58"/>
  <c r="AM50" i="58"/>
  <c r="AK50" i="58"/>
  <c r="AJ50" i="58"/>
  <c r="AI50" i="58"/>
  <c r="AH50" i="58"/>
  <c r="AC50" i="58"/>
  <c r="U50" i="58"/>
  <c r="T50" i="58"/>
  <c r="AT50" i="58" s="1"/>
  <c r="S50" i="58"/>
  <c r="R50" i="58"/>
  <c r="AR50" i="58" s="1"/>
  <c r="A50" i="58"/>
  <c r="AU49" i="58"/>
  <c r="AS49" i="58"/>
  <c r="AP49" i="58"/>
  <c r="AO49" i="58"/>
  <c r="AN49" i="58"/>
  <c r="AM49" i="58"/>
  <c r="AK49" i="58"/>
  <c r="AJ49" i="58"/>
  <c r="AI49" i="58"/>
  <c r="AH49" i="58"/>
  <c r="AC49" i="58"/>
  <c r="U49" i="58"/>
  <c r="T49" i="58"/>
  <c r="AT49" i="58" s="1"/>
  <c r="S49" i="58"/>
  <c r="R49" i="58"/>
  <c r="AR49" i="58" s="1"/>
  <c r="A49" i="58"/>
  <c r="AU48" i="58"/>
  <c r="AS48" i="58"/>
  <c r="AP48" i="58"/>
  <c r="AO48" i="58"/>
  <c r="AN48" i="58"/>
  <c r="AM48" i="58"/>
  <c r="AK48" i="58"/>
  <c r="AJ48" i="58"/>
  <c r="AI48" i="58"/>
  <c r="AH48" i="58"/>
  <c r="AC48" i="58"/>
  <c r="U48" i="58"/>
  <c r="T48" i="58"/>
  <c r="AT48" i="58" s="1"/>
  <c r="S48" i="58"/>
  <c r="R48" i="58"/>
  <c r="AR48" i="58" s="1"/>
  <c r="A48" i="58"/>
  <c r="AU47" i="58"/>
  <c r="AS47" i="58"/>
  <c r="AP47" i="58"/>
  <c r="AO47" i="58"/>
  <c r="AN47" i="58"/>
  <c r="AM47" i="58"/>
  <c r="AK47" i="58"/>
  <c r="AJ47" i="58"/>
  <c r="AI47" i="58"/>
  <c r="AH47" i="58"/>
  <c r="AC47" i="58"/>
  <c r="U47" i="58"/>
  <c r="T47" i="58"/>
  <c r="AT47" i="58" s="1"/>
  <c r="S47" i="58"/>
  <c r="R47" i="58"/>
  <c r="AR47" i="58" s="1"/>
  <c r="A47" i="58"/>
  <c r="AU46" i="58"/>
  <c r="AS46" i="58"/>
  <c r="AP46" i="58"/>
  <c r="AO46" i="58"/>
  <c r="AN46" i="58"/>
  <c r="AM46" i="58"/>
  <c r="AK46" i="58"/>
  <c r="AJ46" i="58"/>
  <c r="AI46" i="58"/>
  <c r="AH46" i="58"/>
  <c r="AC46" i="58"/>
  <c r="U46" i="58"/>
  <c r="T46" i="58"/>
  <c r="AT46" i="58" s="1"/>
  <c r="S46" i="58"/>
  <c r="R46" i="58"/>
  <c r="AR46" i="58" s="1"/>
  <c r="A46" i="58"/>
  <c r="AU45" i="58"/>
  <c r="AS45" i="58"/>
  <c r="AP45" i="58"/>
  <c r="AO45" i="58"/>
  <c r="AN45" i="58"/>
  <c r="AM45" i="58"/>
  <c r="AK45" i="58"/>
  <c r="AJ45" i="58"/>
  <c r="AI45" i="58"/>
  <c r="AH45" i="58"/>
  <c r="AC45" i="58"/>
  <c r="U45" i="58"/>
  <c r="T45" i="58"/>
  <c r="AT45" i="58" s="1"/>
  <c r="S45" i="58"/>
  <c r="R45" i="58"/>
  <c r="AR45" i="58" s="1"/>
  <c r="A45" i="58"/>
  <c r="AU44" i="58"/>
  <c r="AS44" i="58"/>
  <c r="AP44" i="58"/>
  <c r="AO44" i="58"/>
  <c r="AN44" i="58"/>
  <c r="AM44" i="58"/>
  <c r="AK44" i="58"/>
  <c r="AJ44" i="58"/>
  <c r="AI44" i="58"/>
  <c r="AH44" i="58"/>
  <c r="AC44" i="58"/>
  <c r="U44" i="58"/>
  <c r="T44" i="58"/>
  <c r="AT44" i="58" s="1"/>
  <c r="S44" i="58"/>
  <c r="R44" i="58"/>
  <c r="AR44" i="58" s="1"/>
  <c r="A44" i="58"/>
  <c r="AU43" i="58"/>
  <c r="AS43" i="58"/>
  <c r="AP43" i="58"/>
  <c r="AO43" i="58"/>
  <c r="AN43" i="58"/>
  <c r="AM43" i="58"/>
  <c r="AK43" i="58"/>
  <c r="AJ43" i="58"/>
  <c r="AI43" i="58"/>
  <c r="AH43" i="58"/>
  <c r="AC43" i="58"/>
  <c r="U43" i="58"/>
  <c r="T43" i="58"/>
  <c r="AT43" i="58" s="1"/>
  <c r="S43" i="58"/>
  <c r="R43" i="58"/>
  <c r="AR43" i="58" s="1"/>
  <c r="A43" i="58"/>
  <c r="AU42" i="58"/>
  <c r="AS42" i="58"/>
  <c r="AP42" i="58"/>
  <c r="AO42" i="58"/>
  <c r="AN42" i="58"/>
  <c r="AM42" i="58"/>
  <c r="AK42" i="58"/>
  <c r="AJ42" i="58"/>
  <c r="AI42" i="58"/>
  <c r="AH42" i="58"/>
  <c r="AC42" i="58"/>
  <c r="U42" i="58"/>
  <c r="T42" i="58"/>
  <c r="AT42" i="58" s="1"/>
  <c r="S42" i="58"/>
  <c r="R42" i="58"/>
  <c r="AR42" i="58" s="1"/>
  <c r="A42" i="58"/>
  <c r="AU41" i="58"/>
  <c r="AS41" i="58"/>
  <c r="AP41" i="58"/>
  <c r="AO41" i="58"/>
  <c r="AN41" i="58"/>
  <c r="AM41" i="58"/>
  <c r="AK41" i="58"/>
  <c r="AJ41" i="58"/>
  <c r="AI41" i="58"/>
  <c r="AH41" i="58"/>
  <c r="AC41" i="58"/>
  <c r="U41" i="58"/>
  <c r="T41" i="58"/>
  <c r="AT41" i="58" s="1"/>
  <c r="S41" i="58"/>
  <c r="R41" i="58"/>
  <c r="AR41" i="58" s="1"/>
  <c r="A41" i="58"/>
  <c r="AU40" i="58"/>
  <c r="AS40" i="58"/>
  <c r="AP40" i="58"/>
  <c r="AO40" i="58"/>
  <c r="AN40" i="58"/>
  <c r="AM40" i="58"/>
  <c r="AK40" i="58"/>
  <c r="AJ40" i="58"/>
  <c r="AI40" i="58"/>
  <c r="AH40" i="58"/>
  <c r="AC40" i="58"/>
  <c r="U40" i="58"/>
  <c r="T40" i="58"/>
  <c r="AT40" i="58" s="1"/>
  <c r="S40" i="58"/>
  <c r="R40" i="58"/>
  <c r="AR40" i="58" s="1"/>
  <c r="A40" i="58"/>
  <c r="AU39" i="58"/>
  <c r="AS39" i="58"/>
  <c r="AP39" i="58"/>
  <c r="AO39" i="58"/>
  <c r="AN39" i="58"/>
  <c r="AM39" i="58"/>
  <c r="AK39" i="58"/>
  <c r="AJ39" i="58"/>
  <c r="AI39" i="58"/>
  <c r="AH39" i="58"/>
  <c r="AC39" i="58"/>
  <c r="U39" i="58"/>
  <c r="T39" i="58"/>
  <c r="AT39" i="58" s="1"/>
  <c r="S39" i="58"/>
  <c r="R39" i="58"/>
  <c r="AR39" i="58" s="1"/>
  <c r="A39" i="58"/>
  <c r="AU38" i="58"/>
  <c r="AS38" i="58"/>
  <c r="AP38" i="58"/>
  <c r="AO38" i="58"/>
  <c r="AN38" i="58"/>
  <c r="AM38" i="58"/>
  <c r="AK38" i="58"/>
  <c r="AJ38" i="58"/>
  <c r="AI38" i="58"/>
  <c r="AH38" i="58"/>
  <c r="AC38" i="58"/>
  <c r="U38" i="58"/>
  <c r="T38" i="58"/>
  <c r="AT38" i="58" s="1"/>
  <c r="S38" i="58"/>
  <c r="R38" i="58"/>
  <c r="AR38" i="58" s="1"/>
  <c r="A38" i="58"/>
  <c r="AU37" i="58"/>
  <c r="AS37" i="58"/>
  <c r="AP37" i="58"/>
  <c r="AO37" i="58"/>
  <c r="AN37" i="58"/>
  <c r="AM37" i="58"/>
  <c r="AK37" i="58"/>
  <c r="AJ37" i="58"/>
  <c r="AI37" i="58"/>
  <c r="AH37" i="58"/>
  <c r="AC37" i="58"/>
  <c r="U37" i="58"/>
  <c r="T37" i="58"/>
  <c r="AT37" i="58" s="1"/>
  <c r="S37" i="58"/>
  <c r="R37" i="58"/>
  <c r="AR37" i="58" s="1"/>
  <c r="A37" i="58"/>
  <c r="AU36" i="58"/>
  <c r="AS36" i="58"/>
  <c r="AP36" i="58"/>
  <c r="AO36" i="58"/>
  <c r="AN36" i="58"/>
  <c r="AM36" i="58"/>
  <c r="AK36" i="58"/>
  <c r="AJ36" i="58"/>
  <c r="AI36" i="58"/>
  <c r="AH36" i="58"/>
  <c r="AC36" i="58"/>
  <c r="U36" i="58"/>
  <c r="T36" i="58"/>
  <c r="AT36" i="58" s="1"/>
  <c r="S36" i="58"/>
  <c r="R36" i="58"/>
  <c r="AR36" i="58" s="1"/>
  <c r="A36" i="58"/>
  <c r="AU35" i="58"/>
  <c r="AS35" i="58"/>
  <c r="AP35" i="58"/>
  <c r="AO35" i="58"/>
  <c r="AN35" i="58"/>
  <c r="AM35" i="58"/>
  <c r="AK35" i="58"/>
  <c r="AJ35" i="58"/>
  <c r="AI35" i="58"/>
  <c r="AH35" i="58"/>
  <c r="AC35" i="58"/>
  <c r="U35" i="58"/>
  <c r="T35" i="58"/>
  <c r="AT35" i="58" s="1"/>
  <c r="S35" i="58"/>
  <c r="R35" i="58"/>
  <c r="AR35" i="58" s="1"/>
  <c r="A35" i="58"/>
  <c r="AU34" i="58"/>
  <c r="AS34" i="58"/>
  <c r="AP34" i="58"/>
  <c r="AO34" i="58"/>
  <c r="AN34" i="58"/>
  <c r="AM34" i="58"/>
  <c r="AK34" i="58"/>
  <c r="AJ34" i="58"/>
  <c r="AI34" i="58"/>
  <c r="AH34" i="58"/>
  <c r="AC34" i="58"/>
  <c r="U34" i="58"/>
  <c r="T34" i="58"/>
  <c r="AT34" i="58" s="1"/>
  <c r="S34" i="58"/>
  <c r="R34" i="58"/>
  <c r="AR34" i="58" s="1"/>
  <c r="A34" i="58"/>
  <c r="AU33" i="58"/>
  <c r="AS33" i="58"/>
  <c r="AP33" i="58"/>
  <c r="AO33" i="58"/>
  <c r="AN33" i="58"/>
  <c r="AM33" i="58"/>
  <c r="AK33" i="58"/>
  <c r="AJ33" i="58"/>
  <c r="AI33" i="58"/>
  <c r="AH33" i="58"/>
  <c r="AC33" i="58"/>
  <c r="U33" i="58"/>
  <c r="T33" i="58"/>
  <c r="AT33" i="58" s="1"/>
  <c r="S33" i="58"/>
  <c r="R33" i="58"/>
  <c r="AR33" i="58" s="1"/>
  <c r="A33" i="58"/>
  <c r="AU32" i="58"/>
  <c r="AS32" i="58"/>
  <c r="AP32" i="58"/>
  <c r="AO32" i="58"/>
  <c r="AN32" i="58"/>
  <c r="AM32" i="58"/>
  <c r="AK32" i="58"/>
  <c r="AJ32" i="58"/>
  <c r="AI32" i="58"/>
  <c r="AH32" i="58"/>
  <c r="AC32" i="58"/>
  <c r="U32" i="58"/>
  <c r="T32" i="58"/>
  <c r="AT32" i="58" s="1"/>
  <c r="S32" i="58"/>
  <c r="R32" i="58"/>
  <c r="AR32" i="58" s="1"/>
  <c r="A32" i="58"/>
  <c r="AU31" i="58"/>
  <c r="AS31" i="58"/>
  <c r="AP31" i="58"/>
  <c r="AO31" i="58"/>
  <c r="AN31" i="58"/>
  <c r="AM31" i="58"/>
  <c r="AK31" i="58"/>
  <c r="AJ31" i="58"/>
  <c r="AI31" i="58"/>
  <c r="AH31" i="58"/>
  <c r="AC31" i="58"/>
  <c r="U31" i="58"/>
  <c r="T31" i="58"/>
  <c r="AT31" i="58" s="1"/>
  <c r="S31" i="58"/>
  <c r="R31" i="58"/>
  <c r="AR31" i="58" s="1"/>
  <c r="A31" i="58"/>
  <c r="AU30" i="58"/>
  <c r="AS30" i="58"/>
  <c r="AP30" i="58"/>
  <c r="AO30" i="58"/>
  <c r="AN30" i="58"/>
  <c r="AM30" i="58"/>
  <c r="AK30" i="58"/>
  <c r="AJ30" i="58"/>
  <c r="AI30" i="58"/>
  <c r="AH30" i="58"/>
  <c r="AC30" i="58"/>
  <c r="U30" i="58"/>
  <c r="T30" i="58"/>
  <c r="AT30" i="58" s="1"/>
  <c r="S30" i="58"/>
  <c r="R30" i="58"/>
  <c r="AR30" i="58" s="1"/>
  <c r="A30" i="58"/>
  <c r="AU29" i="58"/>
  <c r="AS29" i="58"/>
  <c r="AP29" i="58"/>
  <c r="AO29" i="58"/>
  <c r="AN29" i="58"/>
  <c r="AM29" i="58"/>
  <c r="AK29" i="58"/>
  <c r="AJ29" i="58"/>
  <c r="AI29" i="58"/>
  <c r="AH29" i="58"/>
  <c r="AC29" i="58"/>
  <c r="U29" i="58"/>
  <c r="T29" i="58"/>
  <c r="AT29" i="58" s="1"/>
  <c r="S29" i="58"/>
  <c r="R29" i="58"/>
  <c r="AR29" i="58" s="1"/>
  <c r="A29" i="58"/>
  <c r="AU28" i="58"/>
  <c r="AS28" i="58"/>
  <c r="AP28" i="58"/>
  <c r="AO28" i="58"/>
  <c r="AN28" i="58"/>
  <c r="AM28" i="58"/>
  <c r="AK28" i="58"/>
  <c r="AJ28" i="58"/>
  <c r="AI28" i="58"/>
  <c r="AH28" i="58"/>
  <c r="AC28" i="58"/>
  <c r="U28" i="58"/>
  <c r="T28" i="58"/>
  <c r="AT28" i="58" s="1"/>
  <c r="S28" i="58"/>
  <c r="R28" i="58"/>
  <c r="AR28" i="58" s="1"/>
  <c r="A28" i="58"/>
  <c r="AU27" i="58"/>
  <c r="AS27" i="58"/>
  <c r="AP27" i="58"/>
  <c r="AO27" i="58"/>
  <c r="AN27" i="58"/>
  <c r="AM27" i="58"/>
  <c r="AK27" i="58"/>
  <c r="AJ27" i="58"/>
  <c r="AI27" i="58"/>
  <c r="AH27" i="58"/>
  <c r="AC27" i="58"/>
  <c r="U27" i="58"/>
  <c r="T27" i="58"/>
  <c r="AT27" i="58" s="1"/>
  <c r="S27" i="58"/>
  <c r="R27" i="58"/>
  <c r="AR27" i="58" s="1"/>
  <c r="A27" i="58"/>
  <c r="AU26" i="58"/>
  <c r="AS26" i="58"/>
  <c r="AP26" i="58"/>
  <c r="AO26" i="58"/>
  <c r="AN26" i="58"/>
  <c r="AM26" i="58"/>
  <c r="AK26" i="58"/>
  <c r="AJ26" i="58"/>
  <c r="AI26" i="58"/>
  <c r="AH26" i="58"/>
  <c r="AC26" i="58"/>
  <c r="U26" i="58"/>
  <c r="T26" i="58"/>
  <c r="AT26" i="58" s="1"/>
  <c r="S26" i="58"/>
  <c r="R26" i="58"/>
  <c r="AR26" i="58" s="1"/>
  <c r="A26" i="58"/>
  <c r="AU25" i="58"/>
  <c r="AS25" i="58"/>
  <c r="AP25" i="58"/>
  <c r="AO25" i="58"/>
  <c r="AN25" i="58"/>
  <c r="AM25" i="58"/>
  <c r="AK25" i="58"/>
  <c r="AJ25" i="58"/>
  <c r="AI25" i="58"/>
  <c r="AH25" i="58"/>
  <c r="AC25" i="58"/>
  <c r="U25" i="58"/>
  <c r="T25" i="58"/>
  <c r="AT25" i="58" s="1"/>
  <c r="S25" i="58"/>
  <c r="R25" i="58"/>
  <c r="AR25" i="58" s="1"/>
  <c r="A25" i="58"/>
  <c r="AU24" i="58"/>
  <c r="AS24" i="58"/>
  <c r="AP24" i="58"/>
  <c r="AO24" i="58"/>
  <c r="AN24" i="58"/>
  <c r="AM24" i="58"/>
  <c r="AK24" i="58"/>
  <c r="AJ24" i="58"/>
  <c r="AI24" i="58"/>
  <c r="AH24" i="58"/>
  <c r="AC24" i="58"/>
  <c r="U24" i="58"/>
  <c r="T24" i="58"/>
  <c r="AT24" i="58" s="1"/>
  <c r="S24" i="58"/>
  <c r="R24" i="58"/>
  <c r="AR24" i="58" s="1"/>
  <c r="A24" i="58"/>
  <c r="AU23" i="58"/>
  <c r="AS23" i="58"/>
  <c r="AP23" i="58"/>
  <c r="AO23" i="58"/>
  <c r="AN23" i="58"/>
  <c r="AM23" i="58"/>
  <c r="AK23" i="58"/>
  <c r="AJ23" i="58"/>
  <c r="AI23" i="58"/>
  <c r="AH23" i="58"/>
  <c r="AC23" i="58"/>
  <c r="U23" i="58"/>
  <c r="T23" i="58"/>
  <c r="AT23" i="58" s="1"/>
  <c r="S23" i="58"/>
  <c r="R23" i="58"/>
  <c r="AR23" i="58" s="1"/>
  <c r="A23" i="58"/>
  <c r="AP22" i="58"/>
  <c r="AO22" i="58"/>
  <c r="AN22" i="58"/>
  <c r="AM22" i="58"/>
  <c r="AK22" i="58"/>
  <c r="AJ22" i="58"/>
  <c r="AI22" i="58"/>
  <c r="AH22" i="58"/>
  <c r="AC22" i="58"/>
  <c r="U22" i="58"/>
  <c r="AU22" i="58" s="1"/>
  <c r="T22" i="58"/>
  <c r="AT22" i="58" s="1"/>
  <c r="S22" i="58"/>
  <c r="AS22" i="58" s="1"/>
  <c r="R22" i="58"/>
  <c r="AR22" i="58" s="1"/>
  <c r="A22" i="58"/>
  <c r="AP21" i="58"/>
  <c r="AN21" i="58"/>
  <c r="AM21" i="58"/>
  <c r="AK21" i="58"/>
  <c r="U21" i="58" s="1"/>
  <c r="AU21" i="58" s="1"/>
  <c r="AJ21" i="58"/>
  <c r="AI21" i="58"/>
  <c r="S21" i="58" s="1"/>
  <c r="AS21" i="58" s="1"/>
  <c r="AH21" i="58"/>
  <c r="T21" i="58"/>
  <c r="AT21" i="58" s="1"/>
  <c r="R21" i="58"/>
  <c r="AR21" i="58" s="1"/>
  <c r="AO21" i="58"/>
  <c r="A21" i="58"/>
  <c r="AP20" i="58"/>
  <c r="AO20" i="58"/>
  <c r="AN20" i="58"/>
  <c r="AM20" i="58"/>
  <c r="AK20" i="58"/>
  <c r="AJ20" i="58"/>
  <c r="AI20" i="58"/>
  <c r="AH20" i="58"/>
  <c r="U20" i="58"/>
  <c r="AU20" i="58" s="1"/>
  <c r="T20" i="58"/>
  <c r="AT20" i="58" s="1"/>
  <c r="S20" i="58"/>
  <c r="AS20" i="58" s="1"/>
  <c r="R20" i="58"/>
  <c r="AR20" i="58" s="1"/>
  <c r="A20" i="58"/>
  <c r="AC20" i="58" s="1"/>
  <c r="AP19" i="58"/>
  <c r="AO19" i="58"/>
  <c r="AN19" i="58"/>
  <c r="AM19" i="58"/>
  <c r="AK19" i="58"/>
  <c r="AJ19" i="58"/>
  <c r="AI19" i="58"/>
  <c r="AH19" i="58"/>
  <c r="U19" i="58"/>
  <c r="AU19" i="58" s="1"/>
  <c r="T19" i="58"/>
  <c r="AT19" i="58" s="1"/>
  <c r="S19" i="58"/>
  <c r="AS19" i="58" s="1"/>
  <c r="R19" i="58"/>
  <c r="AR19" i="58" s="1"/>
  <c r="A19" i="58"/>
  <c r="AC19" i="58" s="1"/>
  <c r="AR18" i="58"/>
  <c r="AO18" i="58"/>
  <c r="AM18" i="58"/>
  <c r="AK18" i="58"/>
  <c r="AJ18" i="58"/>
  <c r="T18" i="58" s="1"/>
  <c r="AT18" i="58" s="1"/>
  <c r="AI18" i="58"/>
  <c r="AH18" i="58"/>
  <c r="U18" i="58"/>
  <c r="AU18" i="58" s="1"/>
  <c r="S18" i="58"/>
  <c r="AS18" i="58" s="1"/>
  <c r="R18" i="58"/>
  <c r="AP18" i="58"/>
  <c r="AN18" i="58"/>
  <c r="A18" i="58"/>
  <c r="AU17" i="58"/>
  <c r="AS17" i="58"/>
  <c r="AP17" i="58"/>
  <c r="AO17" i="58"/>
  <c r="AN17" i="58"/>
  <c r="AM17" i="58"/>
  <c r="AK17" i="58"/>
  <c r="AJ17" i="58"/>
  <c r="AI17" i="58"/>
  <c r="AH17" i="58"/>
  <c r="AC17" i="58"/>
  <c r="U17" i="58"/>
  <c r="T17" i="58"/>
  <c r="AT17" i="58" s="1"/>
  <c r="S17" i="58"/>
  <c r="R17" i="58"/>
  <c r="AR17" i="58" s="1"/>
  <c r="A17" i="58"/>
  <c r="AP16" i="58"/>
  <c r="AO16" i="58"/>
  <c r="AN16" i="58"/>
  <c r="AM16" i="58"/>
  <c r="AK16" i="58"/>
  <c r="AJ16" i="58"/>
  <c r="AI16" i="58"/>
  <c r="AH16" i="58"/>
  <c r="AC16" i="58"/>
  <c r="U16" i="58"/>
  <c r="AU16" i="58" s="1"/>
  <c r="T16" i="58"/>
  <c r="AT16" i="58" s="1"/>
  <c r="S16" i="58"/>
  <c r="AS16" i="58" s="1"/>
  <c r="R16" i="58"/>
  <c r="AR16" i="58" s="1"/>
  <c r="A16" i="58"/>
  <c r="AP15" i="58"/>
  <c r="AO15" i="58"/>
  <c r="AN15" i="58"/>
  <c r="AM15" i="58"/>
  <c r="AK15" i="58"/>
  <c r="U15" i="58" s="1"/>
  <c r="AU15" i="58" s="1"/>
  <c r="AJ15" i="58"/>
  <c r="T15" i="58" s="1"/>
  <c r="AT15" i="58" s="1"/>
  <c r="AI15" i="58"/>
  <c r="S15" i="58" s="1"/>
  <c r="AS15" i="58" s="1"/>
  <c r="AH15" i="58"/>
  <c r="R15" i="58"/>
  <c r="AR15" i="58" s="1"/>
  <c r="A15" i="58"/>
  <c r="AR14" i="58"/>
  <c r="AP14" i="58"/>
  <c r="AO14" i="58"/>
  <c r="AN14" i="58"/>
  <c r="AM14" i="58"/>
  <c r="AK14" i="58"/>
  <c r="AJ14" i="58"/>
  <c r="AI14" i="58"/>
  <c r="AH14" i="58"/>
  <c r="U14" i="58"/>
  <c r="AU14" i="58" s="1"/>
  <c r="T14" i="58"/>
  <c r="AT14" i="58" s="1"/>
  <c r="S14" i="58"/>
  <c r="AS14" i="58" s="1"/>
  <c r="R14" i="58"/>
  <c r="A14" i="58"/>
  <c r="AC14" i="58" s="1"/>
  <c r="AR13" i="58"/>
  <c r="AO13" i="58"/>
  <c r="AM13" i="58"/>
  <c r="AK13" i="58"/>
  <c r="U13" i="58" s="1"/>
  <c r="AU13" i="58" s="1"/>
  <c r="AJ13" i="58"/>
  <c r="T13" i="58" s="1"/>
  <c r="AT13" i="58" s="1"/>
  <c r="AI13" i="58"/>
  <c r="AH13" i="58"/>
  <c r="S13" i="58"/>
  <c r="AS13" i="58" s="1"/>
  <c r="R13" i="58"/>
  <c r="AP13" i="58"/>
  <c r="AN13" i="58"/>
  <c r="A13" i="58"/>
  <c r="AP12" i="58"/>
  <c r="AO12" i="58"/>
  <c r="AN12" i="58"/>
  <c r="AM12" i="58"/>
  <c r="AK12" i="58"/>
  <c r="U12" i="58" s="1"/>
  <c r="AU12" i="58" s="1"/>
  <c r="AJ12" i="58"/>
  <c r="AI12" i="58"/>
  <c r="S12" i="58" s="1"/>
  <c r="AS12" i="58" s="1"/>
  <c r="AH12" i="58"/>
  <c r="T12" i="58"/>
  <c r="AT12" i="58" s="1"/>
  <c r="R12" i="58"/>
  <c r="AR12" i="58" s="1"/>
  <c r="A12" i="58"/>
  <c r="AP11" i="58"/>
  <c r="AO11" i="58"/>
  <c r="AN11" i="58"/>
  <c r="AM11" i="58"/>
  <c r="AK11" i="58"/>
  <c r="AJ11" i="58"/>
  <c r="AI11" i="58"/>
  <c r="AH11" i="58"/>
  <c r="AC11" i="58"/>
  <c r="U11" i="58"/>
  <c r="AU11" i="58" s="1"/>
  <c r="T11" i="58"/>
  <c r="AT11" i="58" s="1"/>
  <c r="S11" i="58"/>
  <c r="AS11" i="58" s="1"/>
  <c r="R11" i="58"/>
  <c r="AR11" i="58" s="1"/>
  <c r="A11" i="58"/>
  <c r="AP10" i="58"/>
  <c r="AO10" i="58"/>
  <c r="AM10" i="58"/>
  <c r="AK10" i="58"/>
  <c r="U10" i="58" s="1"/>
  <c r="AU10" i="58" s="1"/>
  <c r="AJ10" i="58"/>
  <c r="AI10" i="58"/>
  <c r="S10" i="58" s="1"/>
  <c r="AS10" i="58" s="1"/>
  <c r="AH10" i="58"/>
  <c r="T10" i="58"/>
  <c r="AT10" i="58" s="1"/>
  <c r="R10" i="58"/>
  <c r="AR10" i="58" s="1"/>
  <c r="AN10" i="58"/>
  <c r="A10" i="58"/>
  <c r="AP9" i="58"/>
  <c r="AO9" i="58"/>
  <c r="AN9" i="58"/>
  <c r="AM9" i="58"/>
  <c r="AK9" i="58"/>
  <c r="AJ9" i="58"/>
  <c r="AI9" i="58"/>
  <c r="AH9" i="58"/>
  <c r="U9" i="58"/>
  <c r="AU9" i="58" s="1"/>
  <c r="T9" i="58"/>
  <c r="AT9" i="58" s="1"/>
  <c r="S9" i="58"/>
  <c r="AS9" i="58" s="1"/>
  <c r="R9" i="58"/>
  <c r="AR9" i="58" s="1"/>
  <c r="F9" i="58"/>
  <c r="A9" i="58"/>
  <c r="AC9" i="58" s="1"/>
  <c r="AJ8" i="58"/>
  <c r="T8" i="58" s="1"/>
  <c r="AH8" i="58"/>
  <c r="F8" i="58"/>
  <c r="AK8" i="58" s="1"/>
  <c r="U8" i="58" s="1"/>
  <c r="A8" i="58"/>
  <c r="AC8" i="58" s="1"/>
  <c r="AJ7" i="58"/>
  <c r="T7" i="58" s="1"/>
  <c r="AH7" i="58"/>
  <c r="F7" i="58"/>
  <c r="AI7" i="58" s="1"/>
  <c r="S7" i="58" s="1"/>
  <c r="A7" i="58"/>
  <c r="AJ6" i="58"/>
  <c r="T6" i="58" s="1"/>
  <c r="AI6" i="58"/>
  <c r="AH6" i="58"/>
  <c r="S6" i="58"/>
  <c r="F6" i="58"/>
  <c r="AK6" i="58" s="1"/>
  <c r="U6" i="58" s="1"/>
  <c r="A6" i="58"/>
  <c r="AC6" i="58" s="1"/>
  <c r="AJ5" i="58"/>
  <c r="T5" i="58" s="1"/>
  <c r="AH5" i="58"/>
  <c r="F5" i="58"/>
  <c r="AK5" i="58" s="1"/>
  <c r="U5" i="58" s="1"/>
  <c r="A5" i="58"/>
  <c r="AC5" i="58" s="1"/>
  <c r="AP51" i="57"/>
  <c r="AO51" i="57"/>
  <c r="AN51" i="57"/>
  <c r="AM51" i="57"/>
  <c r="AK51" i="57"/>
  <c r="AJ51" i="57"/>
  <c r="AI51" i="57"/>
  <c r="AH51" i="57"/>
  <c r="U51" i="57"/>
  <c r="AU51" i="57" s="1"/>
  <c r="T51" i="57"/>
  <c r="AT51" i="57" s="1"/>
  <c r="S51" i="57"/>
  <c r="AS51" i="57" s="1"/>
  <c r="R51" i="57"/>
  <c r="AR51" i="57" s="1"/>
  <c r="A51" i="57"/>
  <c r="AP50" i="57"/>
  <c r="AO50" i="57"/>
  <c r="AN50" i="57"/>
  <c r="AM50" i="57"/>
  <c r="AK50" i="57"/>
  <c r="AJ50" i="57"/>
  <c r="AI50" i="57"/>
  <c r="AH50" i="57"/>
  <c r="AC50" i="57"/>
  <c r="U50" i="57"/>
  <c r="AU50" i="57" s="1"/>
  <c r="T50" i="57"/>
  <c r="AT50" i="57" s="1"/>
  <c r="S50" i="57"/>
  <c r="AS50" i="57" s="1"/>
  <c r="R50" i="57"/>
  <c r="AR50" i="57" s="1"/>
  <c r="A50" i="57"/>
  <c r="AR49" i="57"/>
  <c r="AP49" i="57"/>
  <c r="AO49" i="57"/>
  <c r="AN49" i="57"/>
  <c r="AM49" i="57"/>
  <c r="AK49" i="57"/>
  <c r="AJ49" i="57"/>
  <c r="AI49" i="57"/>
  <c r="AH49" i="57"/>
  <c r="AC49" i="57"/>
  <c r="U49" i="57"/>
  <c r="AU49" i="57" s="1"/>
  <c r="T49" i="57"/>
  <c r="AT49" i="57" s="1"/>
  <c r="S49" i="57"/>
  <c r="AS49" i="57" s="1"/>
  <c r="R49" i="57"/>
  <c r="A49" i="57"/>
  <c r="AS48" i="57"/>
  <c r="AP48" i="57"/>
  <c r="AO48" i="57"/>
  <c r="AN48" i="57"/>
  <c r="AM48" i="57"/>
  <c r="AK48" i="57"/>
  <c r="AJ48" i="57"/>
  <c r="AI48" i="57"/>
  <c r="AH48" i="57"/>
  <c r="U48" i="57"/>
  <c r="AU48" i="57" s="1"/>
  <c r="T48" i="57"/>
  <c r="AT48" i="57" s="1"/>
  <c r="S48" i="57"/>
  <c r="R48" i="57"/>
  <c r="AR48" i="57" s="1"/>
  <c r="A48" i="57"/>
  <c r="AC48" i="57" s="1"/>
  <c r="AP47" i="57"/>
  <c r="AO47" i="57"/>
  <c r="AN47" i="57"/>
  <c r="AM47" i="57"/>
  <c r="AK47" i="57"/>
  <c r="AJ47" i="57"/>
  <c r="AI47" i="57"/>
  <c r="AH47" i="57"/>
  <c r="U47" i="57"/>
  <c r="AU47" i="57" s="1"/>
  <c r="T47" i="57"/>
  <c r="AT47" i="57" s="1"/>
  <c r="S47" i="57"/>
  <c r="AS47" i="57" s="1"/>
  <c r="R47" i="57"/>
  <c r="AR47" i="57" s="1"/>
  <c r="A47" i="57"/>
  <c r="AC47" i="57" s="1"/>
  <c r="AP46" i="57"/>
  <c r="AO46" i="57"/>
  <c r="AN46" i="57"/>
  <c r="AM46" i="57"/>
  <c r="AK46" i="57"/>
  <c r="AJ46" i="57"/>
  <c r="AI46" i="57"/>
  <c r="AH46" i="57"/>
  <c r="U46" i="57"/>
  <c r="AU46" i="57" s="1"/>
  <c r="T46" i="57"/>
  <c r="AT46" i="57" s="1"/>
  <c r="S46" i="57"/>
  <c r="AS46" i="57" s="1"/>
  <c r="R46" i="57"/>
  <c r="AR46" i="57" s="1"/>
  <c r="A46" i="57"/>
  <c r="AC46" i="57" s="1"/>
  <c r="AP45" i="57"/>
  <c r="AO45" i="57"/>
  <c r="AN45" i="57"/>
  <c r="AM45" i="57"/>
  <c r="AK45" i="57"/>
  <c r="AJ45" i="57"/>
  <c r="AI45" i="57"/>
  <c r="AH45" i="57"/>
  <c r="U45" i="57"/>
  <c r="AU45" i="57" s="1"/>
  <c r="T45" i="57"/>
  <c r="AT45" i="57" s="1"/>
  <c r="S45" i="57"/>
  <c r="AS45" i="57" s="1"/>
  <c r="R45" i="57"/>
  <c r="AR45" i="57" s="1"/>
  <c r="A45" i="57"/>
  <c r="AC45" i="57" s="1"/>
  <c r="AP44" i="57"/>
  <c r="AO44" i="57"/>
  <c r="AN44" i="57"/>
  <c r="AM44" i="57"/>
  <c r="AK44" i="57"/>
  <c r="AJ44" i="57"/>
  <c r="AI44" i="57"/>
  <c r="AH44" i="57"/>
  <c r="U44" i="57"/>
  <c r="AU44" i="57" s="1"/>
  <c r="T44" i="57"/>
  <c r="AT44" i="57" s="1"/>
  <c r="S44" i="57"/>
  <c r="AS44" i="57" s="1"/>
  <c r="R44" i="57"/>
  <c r="AR44" i="57" s="1"/>
  <c r="A44" i="57"/>
  <c r="AC44" i="57" s="1"/>
  <c r="AP43" i="57"/>
  <c r="AO43" i="57"/>
  <c r="AN43" i="57"/>
  <c r="AM43" i="57"/>
  <c r="AK43" i="57"/>
  <c r="AJ43" i="57"/>
  <c r="AI43" i="57"/>
  <c r="AH43" i="57"/>
  <c r="U43" i="57"/>
  <c r="AU43" i="57" s="1"/>
  <c r="T43" i="57"/>
  <c r="AT43" i="57" s="1"/>
  <c r="S43" i="57"/>
  <c r="AS43" i="57" s="1"/>
  <c r="R43" i="57"/>
  <c r="AR43" i="57" s="1"/>
  <c r="A43" i="57"/>
  <c r="AC43" i="57" s="1"/>
  <c r="AR42" i="57"/>
  <c r="AP42" i="57"/>
  <c r="AO42" i="57"/>
  <c r="AN42" i="57"/>
  <c r="AM42" i="57"/>
  <c r="AK42" i="57"/>
  <c r="AJ42" i="57"/>
  <c r="AI42" i="57"/>
  <c r="AH42" i="57"/>
  <c r="AC42" i="57"/>
  <c r="U42" i="57"/>
  <c r="AU42" i="57" s="1"/>
  <c r="T42" i="57"/>
  <c r="AT42" i="57" s="1"/>
  <c r="S42" i="57"/>
  <c r="AS42" i="57" s="1"/>
  <c r="R42" i="57"/>
  <c r="A42" i="57"/>
  <c r="AT41" i="57"/>
  <c r="AS41" i="57"/>
  <c r="AR41" i="57"/>
  <c r="AP41" i="57"/>
  <c r="AO41" i="57"/>
  <c r="AN41" i="57"/>
  <c r="AM41" i="57"/>
  <c r="AK41" i="57"/>
  <c r="AJ41" i="57"/>
  <c r="AI41" i="57"/>
  <c r="AH41" i="57"/>
  <c r="U41" i="57"/>
  <c r="AU41" i="57" s="1"/>
  <c r="T41" i="57"/>
  <c r="S41" i="57"/>
  <c r="R41" i="57"/>
  <c r="A41" i="57"/>
  <c r="AC41" i="57" s="1"/>
  <c r="AU40" i="57"/>
  <c r="AT40" i="57"/>
  <c r="AP40" i="57"/>
  <c r="AO40" i="57"/>
  <c r="AN40" i="57"/>
  <c r="AM40" i="57"/>
  <c r="AK40" i="57"/>
  <c r="AJ40" i="57"/>
  <c r="AI40" i="57"/>
  <c r="AH40" i="57"/>
  <c r="U40" i="57"/>
  <c r="T40" i="57"/>
  <c r="S40" i="57"/>
  <c r="AS40" i="57" s="1"/>
  <c r="R40" i="57"/>
  <c r="AR40" i="57" s="1"/>
  <c r="A40" i="57"/>
  <c r="AC40" i="57" s="1"/>
  <c r="AU39" i="57"/>
  <c r="AP39" i="57"/>
  <c r="AO39" i="57"/>
  <c r="AN39" i="57"/>
  <c r="AM39" i="57"/>
  <c r="AK39" i="57"/>
  <c r="AJ39" i="57"/>
  <c r="AI39" i="57"/>
  <c r="AH39" i="57"/>
  <c r="U39" i="57"/>
  <c r="T39" i="57"/>
  <c r="AT39" i="57" s="1"/>
  <c r="S39" i="57"/>
  <c r="AS39" i="57" s="1"/>
  <c r="R39" i="57"/>
  <c r="AR39" i="57" s="1"/>
  <c r="A39" i="57"/>
  <c r="AC39" i="57" s="1"/>
  <c r="AR38" i="57"/>
  <c r="AP38" i="57"/>
  <c r="AO38" i="57"/>
  <c r="AN38" i="57"/>
  <c r="AM38" i="57"/>
  <c r="AK38" i="57"/>
  <c r="AJ38" i="57"/>
  <c r="AI38" i="57"/>
  <c r="AH38" i="57"/>
  <c r="AC38" i="57"/>
  <c r="U38" i="57"/>
  <c r="AU38" i="57" s="1"/>
  <c r="T38" i="57"/>
  <c r="AT38" i="57" s="1"/>
  <c r="S38" i="57"/>
  <c r="AS38" i="57" s="1"/>
  <c r="R38" i="57"/>
  <c r="A38" i="57"/>
  <c r="AT37" i="57"/>
  <c r="AS37" i="57"/>
  <c r="AR37" i="57"/>
  <c r="AP37" i="57"/>
  <c r="AO37" i="57"/>
  <c r="AN37" i="57"/>
  <c r="AM37" i="57"/>
  <c r="AK37" i="57"/>
  <c r="AJ37" i="57"/>
  <c r="AI37" i="57"/>
  <c r="AH37" i="57"/>
  <c r="AC37" i="57"/>
  <c r="U37" i="57"/>
  <c r="AU37" i="57" s="1"/>
  <c r="T37" i="57"/>
  <c r="S37" i="57"/>
  <c r="R37" i="57"/>
  <c r="A37" i="57"/>
  <c r="AT36" i="57"/>
  <c r="AS36" i="57"/>
  <c r="AP36" i="57"/>
  <c r="AO36" i="57"/>
  <c r="AN36" i="57"/>
  <c r="AM36" i="57"/>
  <c r="AK36" i="57"/>
  <c r="AJ36" i="57"/>
  <c r="AI36" i="57"/>
  <c r="AH36" i="57"/>
  <c r="U36" i="57"/>
  <c r="AU36" i="57" s="1"/>
  <c r="T36" i="57"/>
  <c r="S36" i="57"/>
  <c r="R36" i="57"/>
  <c r="AR36" i="57" s="1"/>
  <c r="A36" i="57"/>
  <c r="AC36" i="57" s="1"/>
  <c r="AP35" i="57"/>
  <c r="AO35" i="57"/>
  <c r="AN35" i="57"/>
  <c r="AM35" i="57"/>
  <c r="AK35" i="57"/>
  <c r="AJ35" i="57"/>
  <c r="AI35" i="57"/>
  <c r="AH35" i="57"/>
  <c r="U35" i="57"/>
  <c r="AU35" i="57" s="1"/>
  <c r="T35" i="57"/>
  <c r="AT35" i="57" s="1"/>
  <c r="S35" i="57"/>
  <c r="AS35" i="57" s="1"/>
  <c r="R35" i="57"/>
  <c r="AR35" i="57" s="1"/>
  <c r="A35" i="57"/>
  <c r="AC35" i="57" s="1"/>
  <c r="AP34" i="57"/>
  <c r="AO34" i="57"/>
  <c r="AN34" i="57"/>
  <c r="AM34" i="57"/>
  <c r="AK34" i="57"/>
  <c r="AJ34" i="57"/>
  <c r="AI34" i="57"/>
  <c r="AH34" i="57"/>
  <c r="AC34" i="57"/>
  <c r="U34" i="57"/>
  <c r="AU34" i="57" s="1"/>
  <c r="T34" i="57"/>
  <c r="AT34" i="57" s="1"/>
  <c r="S34" i="57"/>
  <c r="AS34" i="57" s="1"/>
  <c r="R34" i="57"/>
  <c r="AR34" i="57" s="1"/>
  <c r="A34" i="57"/>
  <c r="AR33" i="57"/>
  <c r="AP33" i="57"/>
  <c r="AO33" i="57"/>
  <c r="AN33" i="57"/>
  <c r="AM33" i="57"/>
  <c r="AK33" i="57"/>
  <c r="AJ33" i="57"/>
  <c r="AI33" i="57"/>
  <c r="AH33" i="57"/>
  <c r="AC33" i="57"/>
  <c r="U33" i="57"/>
  <c r="AU33" i="57" s="1"/>
  <c r="T33" i="57"/>
  <c r="AT33" i="57" s="1"/>
  <c r="S33" i="57"/>
  <c r="AS33" i="57" s="1"/>
  <c r="R33" i="57"/>
  <c r="A33" i="57"/>
  <c r="AP32" i="57"/>
  <c r="AO32" i="57"/>
  <c r="AN32" i="57"/>
  <c r="AM32" i="57"/>
  <c r="AK32" i="57"/>
  <c r="AJ32" i="57"/>
  <c r="AI32" i="57"/>
  <c r="AH32" i="57"/>
  <c r="U32" i="57"/>
  <c r="AU32" i="57" s="1"/>
  <c r="T32" i="57"/>
  <c r="AT32" i="57" s="1"/>
  <c r="S32" i="57"/>
  <c r="AS32" i="57" s="1"/>
  <c r="R32" i="57"/>
  <c r="AR32" i="57" s="1"/>
  <c r="A32" i="57"/>
  <c r="AC32" i="57" s="1"/>
  <c r="AP31" i="57"/>
  <c r="AO31" i="57"/>
  <c r="AN31" i="57"/>
  <c r="AM31" i="57"/>
  <c r="AK31" i="57"/>
  <c r="AJ31" i="57"/>
  <c r="AI31" i="57"/>
  <c r="AH31" i="57"/>
  <c r="U31" i="57"/>
  <c r="AU31" i="57" s="1"/>
  <c r="T31" i="57"/>
  <c r="AT31" i="57" s="1"/>
  <c r="S31" i="57"/>
  <c r="AS31" i="57" s="1"/>
  <c r="R31" i="57"/>
  <c r="AR31" i="57" s="1"/>
  <c r="A31" i="57"/>
  <c r="AC31" i="57" s="1"/>
  <c r="AP30" i="57"/>
  <c r="AO30" i="57"/>
  <c r="AN30" i="57"/>
  <c r="AM30" i="57"/>
  <c r="AK30" i="57"/>
  <c r="AJ30" i="57"/>
  <c r="AI30" i="57"/>
  <c r="AH30" i="57"/>
  <c r="U30" i="57"/>
  <c r="AU30" i="57" s="1"/>
  <c r="T30" i="57"/>
  <c r="AT30" i="57" s="1"/>
  <c r="S30" i="57"/>
  <c r="AS30" i="57" s="1"/>
  <c r="R30" i="57"/>
  <c r="AR30" i="57" s="1"/>
  <c r="A30" i="57"/>
  <c r="AC30" i="57" s="1"/>
  <c r="AT29" i="57"/>
  <c r="AP29" i="57"/>
  <c r="AO29" i="57"/>
  <c r="AN29" i="57"/>
  <c r="AM29" i="57"/>
  <c r="AK29" i="57"/>
  <c r="AJ29" i="57"/>
  <c r="AI29" i="57"/>
  <c r="AH29" i="57"/>
  <c r="U29" i="57"/>
  <c r="AU29" i="57" s="1"/>
  <c r="T29" i="57"/>
  <c r="S29" i="57"/>
  <c r="AS29" i="57" s="1"/>
  <c r="R29" i="57"/>
  <c r="AR29" i="57" s="1"/>
  <c r="A29" i="57"/>
  <c r="AC29" i="57" s="1"/>
  <c r="AP28" i="57"/>
  <c r="AO28" i="57"/>
  <c r="AN28" i="57"/>
  <c r="AM28" i="57"/>
  <c r="AK28" i="57"/>
  <c r="AJ28" i="57"/>
  <c r="AI28" i="57"/>
  <c r="AH28" i="57"/>
  <c r="U28" i="57"/>
  <c r="AU28" i="57" s="1"/>
  <c r="T28" i="57"/>
  <c r="AT28" i="57" s="1"/>
  <c r="S28" i="57"/>
  <c r="AS28" i="57" s="1"/>
  <c r="R28" i="57"/>
  <c r="AR28" i="57" s="1"/>
  <c r="A28" i="57"/>
  <c r="AC28" i="57" s="1"/>
  <c r="AP27" i="57"/>
  <c r="AO27" i="57"/>
  <c r="AN27" i="57"/>
  <c r="AM27" i="57"/>
  <c r="AK27" i="57"/>
  <c r="AJ27" i="57"/>
  <c r="AI27" i="57"/>
  <c r="AH27" i="57"/>
  <c r="U27" i="57"/>
  <c r="AU27" i="57" s="1"/>
  <c r="T27" i="57"/>
  <c r="AT27" i="57" s="1"/>
  <c r="S27" i="57"/>
  <c r="AS27" i="57" s="1"/>
  <c r="R27" i="57"/>
  <c r="AR27" i="57" s="1"/>
  <c r="A27" i="57"/>
  <c r="AC27" i="57" s="1"/>
  <c r="AR26" i="57"/>
  <c r="AP26" i="57"/>
  <c r="AO26" i="57"/>
  <c r="AN26" i="57"/>
  <c r="AM26" i="57"/>
  <c r="AK26" i="57"/>
  <c r="AJ26" i="57"/>
  <c r="AI26" i="57"/>
  <c r="AH26" i="57"/>
  <c r="AC26" i="57"/>
  <c r="U26" i="57"/>
  <c r="AU26" i="57" s="1"/>
  <c r="T26" i="57"/>
  <c r="AT26" i="57" s="1"/>
  <c r="S26" i="57"/>
  <c r="AS26" i="57" s="1"/>
  <c r="R26" i="57"/>
  <c r="A26" i="57"/>
  <c r="AT25" i="57"/>
  <c r="AS25" i="57"/>
  <c r="AR25" i="57"/>
  <c r="AP25" i="57"/>
  <c r="AO25" i="57"/>
  <c r="AN25" i="57"/>
  <c r="AM25" i="57"/>
  <c r="AK25" i="57"/>
  <c r="AJ25" i="57"/>
  <c r="AI25" i="57"/>
  <c r="AH25" i="57"/>
  <c r="U25" i="57"/>
  <c r="AU25" i="57" s="1"/>
  <c r="T25" i="57"/>
  <c r="S25" i="57"/>
  <c r="R25" i="57"/>
  <c r="A25" i="57"/>
  <c r="AC25" i="57" s="1"/>
  <c r="AP24" i="57"/>
  <c r="AO24" i="57"/>
  <c r="AN24" i="57"/>
  <c r="AM24" i="57"/>
  <c r="AK24" i="57"/>
  <c r="AJ24" i="57"/>
  <c r="AI24" i="57"/>
  <c r="AH24" i="57"/>
  <c r="U24" i="57"/>
  <c r="AU24" i="57" s="1"/>
  <c r="T24" i="57"/>
  <c r="AT24" i="57" s="1"/>
  <c r="S24" i="57"/>
  <c r="AS24" i="57" s="1"/>
  <c r="R24" i="57"/>
  <c r="AR24" i="57" s="1"/>
  <c r="A24" i="57"/>
  <c r="AC24" i="57" s="1"/>
  <c r="AP23" i="57"/>
  <c r="AO23" i="57"/>
  <c r="AN23" i="57"/>
  <c r="AM23" i="57"/>
  <c r="AK23" i="57"/>
  <c r="AJ23" i="57"/>
  <c r="AI23" i="57"/>
  <c r="AH23" i="57"/>
  <c r="U23" i="57"/>
  <c r="AU23" i="57" s="1"/>
  <c r="T23" i="57"/>
  <c r="AT23" i="57" s="1"/>
  <c r="S23" i="57"/>
  <c r="AS23" i="57" s="1"/>
  <c r="R23" i="57"/>
  <c r="AR23" i="57" s="1"/>
  <c r="A23" i="57"/>
  <c r="AC23" i="57" s="1"/>
  <c r="AP22" i="57"/>
  <c r="AO22" i="57"/>
  <c r="AN22" i="57"/>
  <c r="AM22" i="57"/>
  <c r="AK22" i="57"/>
  <c r="AJ22" i="57"/>
  <c r="AI22" i="57"/>
  <c r="AH22" i="57"/>
  <c r="AC22" i="57"/>
  <c r="U22" i="57"/>
  <c r="AU22" i="57" s="1"/>
  <c r="T22" i="57"/>
  <c r="AT22" i="57" s="1"/>
  <c r="S22" i="57"/>
  <c r="AS22" i="57" s="1"/>
  <c r="R22" i="57"/>
  <c r="AR22" i="57" s="1"/>
  <c r="A22" i="57"/>
  <c r="AP21" i="57"/>
  <c r="AM21" i="57"/>
  <c r="AK21" i="57"/>
  <c r="AJ21" i="57"/>
  <c r="T21" i="57" s="1"/>
  <c r="AT21" i="57" s="1"/>
  <c r="AI21" i="57"/>
  <c r="S21" i="57" s="1"/>
  <c r="AS21" i="57" s="1"/>
  <c r="AH21" i="57"/>
  <c r="U21" i="57"/>
  <c r="AU21" i="57" s="1"/>
  <c r="R21" i="57"/>
  <c r="AR21" i="57" s="1"/>
  <c r="AO21" i="57"/>
  <c r="AN21" i="57"/>
  <c r="A21" i="57"/>
  <c r="AP20" i="57"/>
  <c r="AO20" i="57"/>
  <c r="AN20" i="57"/>
  <c r="AM20" i="57"/>
  <c r="AK20" i="57"/>
  <c r="AJ20" i="57"/>
  <c r="AI20" i="57"/>
  <c r="AH20" i="57"/>
  <c r="U20" i="57"/>
  <c r="AU20" i="57" s="1"/>
  <c r="T20" i="57"/>
  <c r="AT20" i="57" s="1"/>
  <c r="S20" i="57"/>
  <c r="AS20" i="57" s="1"/>
  <c r="R20" i="57"/>
  <c r="AR20" i="57" s="1"/>
  <c r="A20" i="57"/>
  <c r="AC20" i="57" s="1"/>
  <c r="AP19" i="57"/>
  <c r="AO19" i="57"/>
  <c r="AN19" i="57"/>
  <c r="AM19" i="57"/>
  <c r="AK19" i="57"/>
  <c r="AJ19" i="57"/>
  <c r="AI19" i="57"/>
  <c r="AH19" i="57"/>
  <c r="U19" i="57"/>
  <c r="AU19" i="57" s="1"/>
  <c r="T19" i="57"/>
  <c r="AT19" i="57" s="1"/>
  <c r="S19" i="57"/>
  <c r="AS19" i="57" s="1"/>
  <c r="R19" i="57"/>
  <c r="AR19" i="57" s="1"/>
  <c r="A19" i="57"/>
  <c r="AC19" i="57" s="1"/>
  <c r="AM18" i="57"/>
  <c r="AK18" i="57"/>
  <c r="U18" i="57" s="1"/>
  <c r="AU18" i="57" s="1"/>
  <c r="AJ18" i="57"/>
  <c r="T18" i="57" s="1"/>
  <c r="AT18" i="57" s="1"/>
  <c r="AI18" i="57"/>
  <c r="S18" i="57" s="1"/>
  <c r="AS18" i="57" s="1"/>
  <c r="AH18" i="57"/>
  <c r="R18" i="57"/>
  <c r="AR18" i="57" s="1"/>
  <c r="AP18" i="57"/>
  <c r="AO18" i="57"/>
  <c r="AN18" i="57"/>
  <c r="A18" i="57"/>
  <c r="AP17" i="57"/>
  <c r="AO17" i="57"/>
  <c r="AN17" i="57"/>
  <c r="AM17" i="57"/>
  <c r="AK17" i="57"/>
  <c r="AJ17" i="57"/>
  <c r="AI17" i="57"/>
  <c r="AH17" i="57"/>
  <c r="U17" i="57"/>
  <c r="AU17" i="57" s="1"/>
  <c r="T17" i="57"/>
  <c r="AT17" i="57" s="1"/>
  <c r="S17" i="57"/>
  <c r="AS17" i="57" s="1"/>
  <c r="R17" i="57"/>
  <c r="AR17" i="57" s="1"/>
  <c r="A17" i="57"/>
  <c r="AC17" i="57" s="1"/>
  <c r="AP16" i="57"/>
  <c r="AO16" i="57"/>
  <c r="AN16" i="57"/>
  <c r="AM16" i="57"/>
  <c r="AK16" i="57"/>
  <c r="AJ16" i="57"/>
  <c r="AI16" i="57"/>
  <c r="AH16" i="57"/>
  <c r="AC16" i="57"/>
  <c r="U16" i="57"/>
  <c r="AU16" i="57" s="1"/>
  <c r="T16" i="57"/>
  <c r="AT16" i="57" s="1"/>
  <c r="S16" i="57"/>
  <c r="AS16" i="57" s="1"/>
  <c r="R16" i="57"/>
  <c r="AR16" i="57" s="1"/>
  <c r="A16" i="57"/>
  <c r="AP15" i="57"/>
  <c r="AO15" i="57"/>
  <c r="AM15" i="57"/>
  <c r="AK15" i="57"/>
  <c r="AJ15" i="57"/>
  <c r="AI15" i="57"/>
  <c r="S15" i="57" s="1"/>
  <c r="AS15" i="57" s="1"/>
  <c r="AH15" i="57"/>
  <c r="U15" i="57"/>
  <c r="AU15" i="57" s="1"/>
  <c r="T15" i="57"/>
  <c r="AT15" i="57" s="1"/>
  <c r="R15" i="57"/>
  <c r="AR15" i="57" s="1"/>
  <c r="AN15" i="57"/>
  <c r="A15" i="57"/>
  <c r="AP14" i="57"/>
  <c r="AO14" i="57"/>
  <c r="AN14" i="57"/>
  <c r="AM14" i="57"/>
  <c r="AK14" i="57"/>
  <c r="AJ14" i="57"/>
  <c r="AI14" i="57"/>
  <c r="AH14" i="57"/>
  <c r="AC14" i="57"/>
  <c r="U14" i="57"/>
  <c r="AU14" i="57" s="1"/>
  <c r="T14" i="57"/>
  <c r="AT14" i="57" s="1"/>
  <c r="S14" i="57"/>
  <c r="AS14" i="57" s="1"/>
  <c r="R14" i="57"/>
  <c r="AR14" i="57" s="1"/>
  <c r="A14" i="57"/>
  <c r="AP13" i="57"/>
  <c r="AO13" i="57"/>
  <c r="AM13" i="57"/>
  <c r="AK13" i="57"/>
  <c r="AJ13" i="57"/>
  <c r="AI13" i="57"/>
  <c r="S13" i="57" s="1"/>
  <c r="AS13" i="57" s="1"/>
  <c r="AH13" i="57"/>
  <c r="U13" i="57"/>
  <c r="AU13" i="57" s="1"/>
  <c r="T13" i="57"/>
  <c r="AT13" i="57" s="1"/>
  <c r="R13" i="57"/>
  <c r="AR13" i="57" s="1"/>
  <c r="AN13" i="57"/>
  <c r="A13" i="57"/>
  <c r="AO12" i="57"/>
  <c r="AN12" i="57"/>
  <c r="AM12" i="57"/>
  <c r="AK12" i="57"/>
  <c r="U12" i="57" s="1"/>
  <c r="AU12" i="57" s="1"/>
  <c r="AJ12" i="57"/>
  <c r="AI12" i="57"/>
  <c r="AH12" i="57"/>
  <c r="T12" i="57"/>
  <c r="AT12" i="57" s="1"/>
  <c r="S12" i="57"/>
  <c r="AS12" i="57" s="1"/>
  <c r="R12" i="57"/>
  <c r="AR12" i="57" s="1"/>
  <c r="AP12" i="57"/>
  <c r="A12" i="57"/>
  <c r="AP11" i="57"/>
  <c r="AO11" i="57"/>
  <c r="AN11" i="57"/>
  <c r="AM11" i="57"/>
  <c r="AK11" i="57"/>
  <c r="AJ11" i="57"/>
  <c r="AI11" i="57"/>
  <c r="AH11" i="57"/>
  <c r="AC11" i="57"/>
  <c r="U11" i="57"/>
  <c r="AU11" i="57" s="1"/>
  <c r="T11" i="57"/>
  <c r="AT11" i="57" s="1"/>
  <c r="S11" i="57"/>
  <c r="AS11" i="57" s="1"/>
  <c r="R11" i="57"/>
  <c r="AR11" i="57" s="1"/>
  <c r="A11" i="57"/>
  <c r="AO10" i="57"/>
  <c r="AM10" i="57"/>
  <c r="AK10" i="57"/>
  <c r="U10" i="57" s="1"/>
  <c r="AU10" i="57" s="1"/>
  <c r="AJ10" i="57"/>
  <c r="AI10" i="57"/>
  <c r="S10" i="57" s="1"/>
  <c r="AS10" i="57" s="1"/>
  <c r="AH10" i="57"/>
  <c r="T10" i="57"/>
  <c r="AT10" i="57" s="1"/>
  <c r="R10" i="57"/>
  <c r="AR10" i="57" s="1"/>
  <c r="AP10" i="57"/>
  <c r="AN10" i="57"/>
  <c r="A10" i="57"/>
  <c r="AR9" i="57"/>
  <c r="AP9" i="57"/>
  <c r="AO9" i="57"/>
  <c r="AN9" i="57"/>
  <c r="AM9" i="57"/>
  <c r="AK9" i="57"/>
  <c r="AJ9" i="57"/>
  <c r="AI9" i="57"/>
  <c r="AH9" i="57"/>
  <c r="AC9" i="57"/>
  <c r="U9" i="57"/>
  <c r="AU9" i="57" s="1"/>
  <c r="T9" i="57"/>
  <c r="AT9" i="57" s="1"/>
  <c r="S9" i="57"/>
  <c r="AS9" i="57" s="1"/>
  <c r="R9" i="57"/>
  <c r="F9" i="57"/>
  <c r="A9" i="57"/>
  <c r="AJ8" i="57"/>
  <c r="T8" i="57" s="1"/>
  <c r="AI8" i="57"/>
  <c r="S8" i="57" s="1"/>
  <c r="AH8" i="57"/>
  <c r="F8" i="57"/>
  <c r="AK8" i="57" s="1"/>
  <c r="U8" i="57" s="1"/>
  <c r="A8" i="57"/>
  <c r="AC8" i="57" s="1"/>
  <c r="AJ7" i="57"/>
  <c r="T7" i="57" s="1"/>
  <c r="AH7" i="57"/>
  <c r="F7" i="57"/>
  <c r="AI7" i="57" s="1"/>
  <c r="S7" i="57" s="1"/>
  <c r="A7" i="57"/>
  <c r="AH6" i="57"/>
  <c r="F6" i="57"/>
  <c r="AK6" i="57" s="1"/>
  <c r="U6" i="57" s="1"/>
  <c r="A6" i="57"/>
  <c r="AC6" i="57" s="1"/>
  <c r="AI5" i="57"/>
  <c r="S5" i="57" s="1"/>
  <c r="AH5" i="57"/>
  <c r="F5" i="57"/>
  <c r="AK5" i="57" s="1"/>
  <c r="U5" i="57" s="1"/>
  <c r="A5" i="57"/>
  <c r="AC5" i="57" s="1"/>
  <c r="AI8" i="62" l="1"/>
  <c r="AJ8" i="62"/>
  <c r="AI6" i="62"/>
  <c r="AJ6" i="62"/>
  <c r="AI8" i="61"/>
  <c r="S8" i="61" s="1"/>
  <c r="AJ8" i="61"/>
  <c r="T8" i="61" s="1"/>
  <c r="AI6" i="61"/>
  <c r="S6" i="61" s="1"/>
  <c r="AL6" i="60"/>
  <c r="U6" i="60" s="1"/>
  <c r="AJ7" i="60"/>
  <c r="S7" i="60" s="1"/>
  <c r="AK7" i="60"/>
  <c r="T7" i="60" s="1"/>
  <c r="AK8" i="60"/>
  <c r="T8" i="60" s="1"/>
  <c r="AK5" i="60"/>
  <c r="T5" i="60" s="1"/>
  <c r="AJ6" i="60"/>
  <c r="S6" i="60" s="1"/>
  <c r="AJ7" i="59"/>
  <c r="T7" i="59" s="1"/>
  <c r="AJ8" i="59"/>
  <c r="T8" i="59" s="1"/>
  <c r="AI5" i="59"/>
  <c r="S5" i="59" s="1"/>
  <c r="AJ5" i="59"/>
  <c r="T5" i="59" s="1"/>
  <c r="AK7" i="58"/>
  <c r="U7" i="58" s="1"/>
  <c r="AI8" i="58"/>
  <c r="S8" i="58" s="1"/>
  <c r="AI5" i="58"/>
  <c r="S5" i="58" s="1"/>
  <c r="AK7" i="57"/>
  <c r="U7" i="57" s="1"/>
  <c r="AJ5" i="57"/>
  <c r="T5" i="57" s="1"/>
  <c r="AI6" i="57"/>
  <c r="S6" i="57" s="1"/>
  <c r="AJ6" i="57"/>
  <c r="T6" i="57" s="1"/>
  <c r="AC11" i="52"/>
  <c r="AC14" i="52"/>
  <c r="AC17" i="52"/>
  <c r="AC19" i="52"/>
  <c r="AC20" i="52"/>
  <c r="AC22" i="52"/>
  <c r="AC23" i="52"/>
  <c r="AC24" i="52"/>
  <c r="AC25" i="52"/>
  <c r="AC26" i="52"/>
  <c r="AC27" i="52"/>
  <c r="AC28" i="52"/>
  <c r="AC29" i="52"/>
  <c r="AC30" i="52"/>
  <c r="AC31" i="52"/>
  <c r="AC32" i="52"/>
  <c r="AC33" i="52"/>
  <c r="AC34" i="52"/>
  <c r="AC35" i="52"/>
  <c r="AC36" i="52"/>
  <c r="AC37" i="52"/>
  <c r="AC38" i="52"/>
  <c r="AC39" i="52"/>
  <c r="AC40" i="52"/>
  <c r="AC41" i="52"/>
  <c r="AC42" i="52"/>
  <c r="AC43" i="52"/>
  <c r="AC44" i="52"/>
  <c r="AC45" i="52"/>
  <c r="AC46" i="52"/>
  <c r="AC47" i="52"/>
  <c r="AC48" i="52"/>
  <c r="AC49" i="52"/>
  <c r="AC50" i="52"/>
  <c r="AC51" i="52"/>
  <c r="B2" i="52" l="1"/>
  <c r="AP51" i="52"/>
  <c r="AO51" i="52"/>
  <c r="AN51" i="52"/>
  <c r="AM51" i="52"/>
  <c r="AK51" i="52"/>
  <c r="AJ51" i="52"/>
  <c r="AI51" i="52"/>
  <c r="AH51" i="52"/>
  <c r="U51" i="52"/>
  <c r="AU51" i="52" s="1"/>
  <c r="T51" i="52"/>
  <c r="AT51" i="52" s="1"/>
  <c r="S51" i="52"/>
  <c r="AS51" i="52" s="1"/>
  <c r="R51" i="52"/>
  <c r="AR51" i="52" s="1"/>
  <c r="A51" i="52"/>
  <c r="AP50" i="52"/>
  <c r="AO50" i="52"/>
  <c r="AN50" i="52"/>
  <c r="AM50" i="52"/>
  <c r="AK50" i="52"/>
  <c r="AJ50" i="52"/>
  <c r="AI50" i="52"/>
  <c r="AH50" i="52"/>
  <c r="U50" i="52"/>
  <c r="AU50" i="52" s="1"/>
  <c r="T50" i="52"/>
  <c r="AT50" i="52" s="1"/>
  <c r="S50" i="52"/>
  <c r="AS50" i="52" s="1"/>
  <c r="R50" i="52"/>
  <c r="AR50" i="52" s="1"/>
  <c r="A50" i="52"/>
  <c r="AP49" i="52"/>
  <c r="AO49" i="52"/>
  <c r="AN49" i="52"/>
  <c r="AM49" i="52"/>
  <c r="AK49" i="52"/>
  <c r="AJ49" i="52"/>
  <c r="AI49" i="52"/>
  <c r="AH49" i="52"/>
  <c r="U49" i="52"/>
  <c r="AU49" i="52" s="1"/>
  <c r="T49" i="52"/>
  <c r="AT49" i="52" s="1"/>
  <c r="S49" i="52"/>
  <c r="AS49" i="52" s="1"/>
  <c r="R49" i="52"/>
  <c r="AR49" i="52" s="1"/>
  <c r="A49" i="52"/>
  <c r="AU48" i="52"/>
  <c r="AP48" i="52"/>
  <c r="AO48" i="52"/>
  <c r="AN48" i="52"/>
  <c r="AM48" i="52"/>
  <c r="AK48" i="52"/>
  <c r="AJ48" i="52"/>
  <c r="AI48" i="52"/>
  <c r="AH48" i="52"/>
  <c r="U48" i="52"/>
  <c r="T48" i="52"/>
  <c r="AT48" i="52" s="1"/>
  <c r="S48" i="52"/>
  <c r="AS48" i="52" s="1"/>
  <c r="R48" i="52"/>
  <c r="AR48" i="52" s="1"/>
  <c r="A48" i="52"/>
  <c r="AP47" i="52"/>
  <c r="AO47" i="52"/>
  <c r="AN47" i="52"/>
  <c r="AM47" i="52"/>
  <c r="AK47" i="52"/>
  <c r="AJ47" i="52"/>
  <c r="AI47" i="52"/>
  <c r="AH47" i="52"/>
  <c r="U47" i="52"/>
  <c r="AU47" i="52" s="1"/>
  <c r="T47" i="52"/>
  <c r="AT47" i="52" s="1"/>
  <c r="S47" i="52"/>
  <c r="AS47" i="52" s="1"/>
  <c r="R47" i="52"/>
  <c r="AR47" i="52" s="1"/>
  <c r="A47" i="52"/>
  <c r="AP46" i="52"/>
  <c r="AO46" i="52"/>
  <c r="AN46" i="52"/>
  <c r="AM46" i="52"/>
  <c r="AK46" i="52"/>
  <c r="AJ46" i="52"/>
  <c r="AI46" i="52"/>
  <c r="AH46" i="52"/>
  <c r="U46" i="52"/>
  <c r="AU46" i="52" s="1"/>
  <c r="T46" i="52"/>
  <c r="AT46" i="52" s="1"/>
  <c r="S46" i="52"/>
  <c r="AS46" i="52" s="1"/>
  <c r="R46" i="52"/>
  <c r="AR46" i="52" s="1"/>
  <c r="A46" i="52"/>
  <c r="AT45" i="52"/>
  <c r="AS45" i="52"/>
  <c r="AP45" i="52"/>
  <c r="AO45" i="52"/>
  <c r="AN45" i="52"/>
  <c r="AM45" i="52"/>
  <c r="AK45" i="52"/>
  <c r="AJ45" i="52"/>
  <c r="AI45" i="52"/>
  <c r="AH45" i="52"/>
  <c r="U45" i="52"/>
  <c r="AU45" i="52" s="1"/>
  <c r="T45" i="52"/>
  <c r="S45" i="52"/>
  <c r="R45" i="52"/>
  <c r="AR45" i="52" s="1"/>
  <c r="A45" i="52"/>
  <c r="AU44" i="52"/>
  <c r="AP44" i="52"/>
  <c r="AO44" i="52"/>
  <c r="AN44" i="52"/>
  <c r="AM44" i="52"/>
  <c r="AK44" i="52"/>
  <c r="AJ44" i="52"/>
  <c r="AI44" i="52"/>
  <c r="AH44" i="52"/>
  <c r="U44" i="52"/>
  <c r="T44" i="52"/>
  <c r="AT44" i="52" s="1"/>
  <c r="S44" i="52"/>
  <c r="AS44" i="52" s="1"/>
  <c r="R44" i="52"/>
  <c r="AR44" i="52" s="1"/>
  <c r="A44" i="52"/>
  <c r="AP43" i="52"/>
  <c r="AO43" i="52"/>
  <c r="AN43" i="52"/>
  <c r="AM43" i="52"/>
  <c r="AK43" i="52"/>
  <c r="AJ43" i="52"/>
  <c r="AI43" i="52"/>
  <c r="AH43" i="52"/>
  <c r="U43" i="52"/>
  <c r="AU43" i="52" s="1"/>
  <c r="T43" i="52"/>
  <c r="AT43" i="52" s="1"/>
  <c r="S43" i="52"/>
  <c r="AS43" i="52" s="1"/>
  <c r="R43" i="52"/>
  <c r="AR43" i="52" s="1"/>
  <c r="A43" i="52"/>
  <c r="AR42" i="52"/>
  <c r="AP42" i="52"/>
  <c r="AO42" i="52"/>
  <c r="AN42" i="52"/>
  <c r="AM42" i="52"/>
  <c r="AK42" i="52"/>
  <c r="AJ42" i="52"/>
  <c r="AI42" i="52"/>
  <c r="AH42" i="52"/>
  <c r="U42" i="52"/>
  <c r="AU42" i="52" s="1"/>
  <c r="T42" i="52"/>
  <c r="AT42" i="52" s="1"/>
  <c r="S42" i="52"/>
  <c r="AS42" i="52" s="1"/>
  <c r="R42" i="52"/>
  <c r="A42" i="52"/>
  <c r="AT41" i="52"/>
  <c r="AP41" i="52"/>
  <c r="AO41" i="52"/>
  <c r="AN41" i="52"/>
  <c r="AM41" i="52"/>
  <c r="AK41" i="52"/>
  <c r="AJ41" i="52"/>
  <c r="AI41" i="52"/>
  <c r="AH41" i="52"/>
  <c r="U41" i="52"/>
  <c r="AU41" i="52" s="1"/>
  <c r="T41" i="52"/>
  <c r="S41" i="52"/>
  <c r="AS41" i="52" s="1"/>
  <c r="R41" i="52"/>
  <c r="AR41" i="52" s="1"/>
  <c r="A41" i="52"/>
  <c r="AU40" i="52"/>
  <c r="AT40" i="52"/>
  <c r="AP40" i="52"/>
  <c r="AO40" i="52"/>
  <c r="AN40" i="52"/>
  <c r="AM40" i="52"/>
  <c r="AK40" i="52"/>
  <c r="AJ40" i="52"/>
  <c r="AI40" i="52"/>
  <c r="AH40" i="52"/>
  <c r="U40" i="52"/>
  <c r="T40" i="52"/>
  <c r="S40" i="52"/>
  <c r="AS40" i="52" s="1"/>
  <c r="R40" i="52"/>
  <c r="AR40" i="52" s="1"/>
  <c r="A40" i="52"/>
  <c r="AP39" i="52"/>
  <c r="AO39" i="52"/>
  <c r="AN39" i="52"/>
  <c r="AM39" i="52"/>
  <c r="AK39" i="52"/>
  <c r="AJ39" i="52"/>
  <c r="AI39" i="52"/>
  <c r="AH39" i="52"/>
  <c r="U39" i="52"/>
  <c r="AU39" i="52" s="1"/>
  <c r="T39" i="52"/>
  <c r="AT39" i="52" s="1"/>
  <c r="S39" i="52"/>
  <c r="AS39" i="52" s="1"/>
  <c r="R39" i="52"/>
  <c r="AR39" i="52" s="1"/>
  <c r="A39" i="52"/>
  <c r="AP38" i="52"/>
  <c r="AO38" i="52"/>
  <c r="AN38" i="52"/>
  <c r="AM38" i="52"/>
  <c r="AK38" i="52"/>
  <c r="AJ38" i="52"/>
  <c r="AI38" i="52"/>
  <c r="AH38" i="52"/>
  <c r="U38" i="52"/>
  <c r="AU38" i="52" s="1"/>
  <c r="T38" i="52"/>
  <c r="AT38" i="52" s="1"/>
  <c r="S38" i="52"/>
  <c r="AS38" i="52" s="1"/>
  <c r="R38" i="52"/>
  <c r="AR38" i="52" s="1"/>
  <c r="A38" i="52"/>
  <c r="AP37" i="52"/>
  <c r="AO37" i="52"/>
  <c r="AN37" i="52"/>
  <c r="AM37" i="52"/>
  <c r="AK37" i="52"/>
  <c r="AJ37" i="52"/>
  <c r="AI37" i="52"/>
  <c r="AH37" i="52"/>
  <c r="U37" i="52"/>
  <c r="AU37" i="52" s="1"/>
  <c r="T37" i="52"/>
  <c r="AT37" i="52" s="1"/>
  <c r="S37" i="52"/>
  <c r="AS37" i="52" s="1"/>
  <c r="R37" i="52"/>
  <c r="AR37" i="52" s="1"/>
  <c r="A37" i="52"/>
  <c r="AP36" i="52"/>
  <c r="AO36" i="52"/>
  <c r="AN36" i="52"/>
  <c r="AM36" i="52"/>
  <c r="AK36" i="52"/>
  <c r="AJ36" i="52"/>
  <c r="AI36" i="52"/>
  <c r="AH36" i="52"/>
  <c r="U36" i="52"/>
  <c r="AU36" i="52" s="1"/>
  <c r="T36" i="52"/>
  <c r="AT36" i="52" s="1"/>
  <c r="S36" i="52"/>
  <c r="AS36" i="52" s="1"/>
  <c r="R36" i="52"/>
  <c r="AR36" i="52" s="1"/>
  <c r="A36" i="52"/>
  <c r="AP35" i="52"/>
  <c r="AO35" i="52"/>
  <c r="AN35" i="52"/>
  <c r="AM35" i="52"/>
  <c r="AK35" i="52"/>
  <c r="AJ35" i="52"/>
  <c r="AI35" i="52"/>
  <c r="AH35" i="52"/>
  <c r="U35" i="52"/>
  <c r="AU35" i="52" s="1"/>
  <c r="T35" i="52"/>
  <c r="AT35" i="52" s="1"/>
  <c r="S35" i="52"/>
  <c r="AS35" i="52" s="1"/>
  <c r="R35" i="52"/>
  <c r="AR35" i="52" s="1"/>
  <c r="A35" i="52"/>
  <c r="AT34" i="52"/>
  <c r="AP34" i="52"/>
  <c r="AO34" i="52"/>
  <c r="AN34" i="52"/>
  <c r="AM34" i="52"/>
  <c r="AK34" i="52"/>
  <c r="AJ34" i="52"/>
  <c r="AI34" i="52"/>
  <c r="AH34" i="52"/>
  <c r="U34" i="52"/>
  <c r="AU34" i="52" s="1"/>
  <c r="T34" i="52"/>
  <c r="S34" i="52"/>
  <c r="AS34" i="52" s="1"/>
  <c r="R34" i="52"/>
  <c r="AR34" i="52" s="1"/>
  <c r="A34" i="52"/>
  <c r="AT33" i="52"/>
  <c r="AP33" i="52"/>
  <c r="AO33" i="52"/>
  <c r="AN33" i="52"/>
  <c r="AM33" i="52"/>
  <c r="AK33" i="52"/>
  <c r="AJ33" i="52"/>
  <c r="AI33" i="52"/>
  <c r="AH33" i="52"/>
  <c r="U33" i="52"/>
  <c r="AU33" i="52" s="1"/>
  <c r="T33" i="52"/>
  <c r="S33" i="52"/>
  <c r="AS33" i="52" s="1"/>
  <c r="R33" i="52"/>
  <c r="AR33" i="52" s="1"/>
  <c r="A33" i="52"/>
  <c r="AU32" i="52"/>
  <c r="AT32" i="52"/>
  <c r="AP32" i="52"/>
  <c r="AO32" i="52"/>
  <c r="AN32" i="52"/>
  <c r="AM32" i="52"/>
  <c r="AK32" i="52"/>
  <c r="AJ32" i="52"/>
  <c r="AI32" i="52"/>
  <c r="AH32" i="52"/>
  <c r="U32" i="52"/>
  <c r="T32" i="52"/>
  <c r="S32" i="52"/>
  <c r="AS32" i="52" s="1"/>
  <c r="R32" i="52"/>
  <c r="AR32" i="52" s="1"/>
  <c r="A32" i="52"/>
  <c r="AR31" i="52"/>
  <c r="AP31" i="52"/>
  <c r="AO31" i="52"/>
  <c r="AN31" i="52"/>
  <c r="AM31" i="52"/>
  <c r="AK31" i="52"/>
  <c r="AJ31" i="52"/>
  <c r="AI31" i="52"/>
  <c r="AH31" i="52"/>
  <c r="U31" i="52"/>
  <c r="AU31" i="52" s="1"/>
  <c r="T31" i="52"/>
  <c r="AT31" i="52" s="1"/>
  <c r="S31" i="52"/>
  <c r="AS31" i="52" s="1"/>
  <c r="R31" i="52"/>
  <c r="A31" i="52"/>
  <c r="AT30" i="52"/>
  <c r="AP30" i="52"/>
  <c r="AO30" i="52"/>
  <c r="AN30" i="52"/>
  <c r="AM30" i="52"/>
  <c r="AK30" i="52"/>
  <c r="AJ30" i="52"/>
  <c r="AI30" i="52"/>
  <c r="AH30" i="52"/>
  <c r="U30" i="52"/>
  <c r="AU30" i="52" s="1"/>
  <c r="T30" i="52"/>
  <c r="S30" i="52"/>
  <c r="AS30" i="52" s="1"/>
  <c r="R30" i="52"/>
  <c r="AR30" i="52" s="1"/>
  <c r="A30" i="52"/>
  <c r="AT29" i="52"/>
  <c r="AS29" i="52"/>
  <c r="AP29" i="52"/>
  <c r="AO29" i="52"/>
  <c r="AN29" i="52"/>
  <c r="AM29" i="52"/>
  <c r="AK29" i="52"/>
  <c r="AJ29" i="52"/>
  <c r="AI29" i="52"/>
  <c r="AH29" i="52"/>
  <c r="U29" i="52"/>
  <c r="AU29" i="52" s="1"/>
  <c r="T29" i="52"/>
  <c r="S29" i="52"/>
  <c r="R29" i="52"/>
  <c r="AR29" i="52" s="1"/>
  <c r="A29" i="52"/>
  <c r="AU28" i="52"/>
  <c r="AT28" i="52"/>
  <c r="AP28" i="52"/>
  <c r="AO28" i="52"/>
  <c r="AN28" i="52"/>
  <c r="AM28" i="52"/>
  <c r="AK28" i="52"/>
  <c r="AJ28" i="52"/>
  <c r="AI28" i="52"/>
  <c r="AH28" i="52"/>
  <c r="U28" i="52"/>
  <c r="T28" i="52"/>
  <c r="S28" i="52"/>
  <c r="AS28" i="52" s="1"/>
  <c r="R28" i="52"/>
  <c r="AR28" i="52" s="1"/>
  <c r="A28" i="52"/>
  <c r="AP27" i="52"/>
  <c r="AO27" i="52"/>
  <c r="AN27" i="52"/>
  <c r="AM27" i="52"/>
  <c r="AK27" i="52"/>
  <c r="AJ27" i="52"/>
  <c r="AI27" i="52"/>
  <c r="AH27" i="52"/>
  <c r="U27" i="52"/>
  <c r="AU27" i="52" s="1"/>
  <c r="T27" i="52"/>
  <c r="AT27" i="52" s="1"/>
  <c r="S27" i="52"/>
  <c r="AS27" i="52" s="1"/>
  <c r="R27" i="52"/>
  <c r="AR27" i="52" s="1"/>
  <c r="A27" i="52"/>
  <c r="AR26" i="52"/>
  <c r="AP26" i="52"/>
  <c r="AO26" i="52"/>
  <c r="AN26" i="52"/>
  <c r="AM26" i="52"/>
  <c r="AK26" i="52"/>
  <c r="AJ26" i="52"/>
  <c r="AI26" i="52"/>
  <c r="AH26" i="52"/>
  <c r="U26" i="52"/>
  <c r="AU26" i="52" s="1"/>
  <c r="T26" i="52"/>
  <c r="AT26" i="52" s="1"/>
  <c r="S26" i="52"/>
  <c r="AS26" i="52" s="1"/>
  <c r="R26" i="52"/>
  <c r="A26" i="52"/>
  <c r="AR25" i="52"/>
  <c r="AP25" i="52"/>
  <c r="AO25" i="52"/>
  <c r="AN25" i="52"/>
  <c r="AM25" i="52"/>
  <c r="AK25" i="52"/>
  <c r="AJ25" i="52"/>
  <c r="AI25" i="52"/>
  <c r="AH25" i="52"/>
  <c r="U25" i="52"/>
  <c r="AU25" i="52" s="1"/>
  <c r="T25" i="52"/>
  <c r="AT25" i="52" s="1"/>
  <c r="S25" i="52"/>
  <c r="AS25" i="52" s="1"/>
  <c r="R25" i="52"/>
  <c r="A25" i="52"/>
  <c r="AP24" i="52"/>
  <c r="AO24" i="52"/>
  <c r="AN24" i="52"/>
  <c r="AM24" i="52"/>
  <c r="AK24" i="52"/>
  <c r="AJ24" i="52"/>
  <c r="AI24" i="52"/>
  <c r="AH24" i="52"/>
  <c r="U24" i="52"/>
  <c r="AU24" i="52" s="1"/>
  <c r="T24" i="52"/>
  <c r="AT24" i="52" s="1"/>
  <c r="S24" i="52"/>
  <c r="AS24" i="52" s="1"/>
  <c r="R24" i="52"/>
  <c r="AR24" i="52" s="1"/>
  <c r="A24" i="52"/>
  <c r="AP23" i="52"/>
  <c r="AO23" i="52"/>
  <c r="AN23" i="52"/>
  <c r="AM23" i="52"/>
  <c r="AK23" i="52"/>
  <c r="AJ23" i="52"/>
  <c r="AI23" i="52"/>
  <c r="AH23" i="52"/>
  <c r="AU23" i="52"/>
  <c r="AT23" i="52"/>
  <c r="AS23" i="52"/>
  <c r="AR23" i="52"/>
  <c r="A23" i="52"/>
  <c r="AT22" i="52"/>
  <c r="AP22" i="52"/>
  <c r="AO22" i="52"/>
  <c r="AN22" i="52"/>
  <c r="AM22" i="52"/>
  <c r="AK22" i="52"/>
  <c r="AJ22" i="52"/>
  <c r="AI22" i="52"/>
  <c r="AH22" i="52"/>
  <c r="AU22" i="52"/>
  <c r="AS22" i="52"/>
  <c r="AR22" i="52"/>
  <c r="A22" i="52"/>
  <c r="AP21" i="52"/>
  <c r="AO21" i="52"/>
  <c r="AN21" i="52"/>
  <c r="AM21" i="52"/>
  <c r="AK21" i="52"/>
  <c r="AJ21" i="52"/>
  <c r="AI21" i="52"/>
  <c r="AH21" i="52"/>
  <c r="AU21" i="52"/>
  <c r="AT21" i="52"/>
  <c r="AS21" i="52"/>
  <c r="AR21" i="52"/>
  <c r="A21" i="52"/>
  <c r="AT20" i="52"/>
  <c r="AP20" i="52"/>
  <c r="AO20" i="52"/>
  <c r="AN20" i="52"/>
  <c r="AM20" i="52"/>
  <c r="AK20" i="52"/>
  <c r="AJ20" i="52"/>
  <c r="AI20" i="52"/>
  <c r="AH20" i="52"/>
  <c r="AU20" i="52"/>
  <c r="AS20" i="52"/>
  <c r="AR20" i="52"/>
  <c r="A20" i="52"/>
  <c r="AR19" i="52"/>
  <c r="AP19" i="52"/>
  <c r="AO19" i="52"/>
  <c r="AN19" i="52"/>
  <c r="AM19" i="52"/>
  <c r="AK19" i="52"/>
  <c r="AJ19" i="52"/>
  <c r="AI19" i="52"/>
  <c r="AH19" i="52"/>
  <c r="AU19" i="52"/>
  <c r="AT19" i="52"/>
  <c r="AS19" i="52"/>
  <c r="A19" i="52"/>
  <c r="AP18" i="52"/>
  <c r="AO18" i="52"/>
  <c r="AN18" i="52"/>
  <c r="AM18" i="52"/>
  <c r="AK18" i="52"/>
  <c r="AJ18" i="52"/>
  <c r="AI18" i="52"/>
  <c r="AH18" i="52"/>
  <c r="AU18" i="52"/>
  <c r="AT18" i="52"/>
  <c r="AS18" i="52"/>
  <c r="AR18" i="52"/>
  <c r="A18" i="52"/>
  <c r="AP17" i="52"/>
  <c r="AO17" i="52"/>
  <c r="AN17" i="52"/>
  <c r="AM17" i="52"/>
  <c r="AK17" i="52"/>
  <c r="AJ17" i="52"/>
  <c r="AI17" i="52"/>
  <c r="AH17" i="52"/>
  <c r="AU17" i="52"/>
  <c r="AT17" i="52"/>
  <c r="AS17" i="52"/>
  <c r="AR17" i="52"/>
  <c r="A17" i="52"/>
  <c r="AP16" i="52"/>
  <c r="AO16" i="52"/>
  <c r="AN16" i="52"/>
  <c r="AM16" i="52"/>
  <c r="AK16" i="52"/>
  <c r="AJ16" i="52"/>
  <c r="AI16" i="52"/>
  <c r="AH16" i="52"/>
  <c r="AU16" i="52"/>
  <c r="AT16" i="52"/>
  <c r="AS16" i="52"/>
  <c r="AR16" i="52"/>
  <c r="A16" i="52"/>
  <c r="AP15" i="52"/>
  <c r="AO15" i="52"/>
  <c r="AN15" i="52"/>
  <c r="AM15" i="52"/>
  <c r="AK15" i="52"/>
  <c r="AJ15" i="52"/>
  <c r="AI15" i="52"/>
  <c r="AH15" i="52"/>
  <c r="AU15" i="52"/>
  <c r="AT15" i="52"/>
  <c r="AS15" i="52"/>
  <c r="AR15" i="52"/>
  <c r="A15" i="52"/>
  <c r="AP14" i="52"/>
  <c r="AO14" i="52"/>
  <c r="AN14" i="52"/>
  <c r="AM14" i="52"/>
  <c r="AK14" i="52"/>
  <c r="AJ14" i="52"/>
  <c r="AI14" i="52"/>
  <c r="AH14" i="52"/>
  <c r="AU14" i="52"/>
  <c r="AT14" i="52"/>
  <c r="AS14" i="52"/>
  <c r="AR14" i="52"/>
  <c r="A14" i="52"/>
  <c r="AP13" i="52"/>
  <c r="AO13" i="52"/>
  <c r="AN13" i="52"/>
  <c r="AM13" i="52"/>
  <c r="AK13" i="52"/>
  <c r="AJ13" i="52"/>
  <c r="AI13" i="52"/>
  <c r="AH13" i="52"/>
  <c r="AU13" i="52"/>
  <c r="AT13" i="52"/>
  <c r="AS13" i="52"/>
  <c r="AR13" i="52"/>
  <c r="A13" i="52"/>
  <c r="AP12" i="52"/>
  <c r="AO12" i="52"/>
  <c r="AN12" i="52"/>
  <c r="AM12" i="52"/>
  <c r="AK12" i="52"/>
  <c r="AJ12" i="52"/>
  <c r="AI12" i="52"/>
  <c r="AH12" i="52"/>
  <c r="AU12" i="52"/>
  <c r="AT12" i="52"/>
  <c r="AS12" i="52"/>
  <c r="AR12" i="52"/>
  <c r="A12" i="52"/>
  <c r="AP11" i="52"/>
  <c r="AO11" i="52"/>
  <c r="AN11" i="52"/>
  <c r="AM11" i="52"/>
  <c r="AK11" i="52"/>
  <c r="AJ11" i="52"/>
  <c r="AI11" i="52"/>
  <c r="AH11" i="52"/>
  <c r="AU11" i="52"/>
  <c r="AT11" i="52"/>
  <c r="AS11" i="52"/>
  <c r="AR11" i="52"/>
  <c r="A11" i="52"/>
  <c r="AT10" i="52"/>
  <c r="AP10" i="52"/>
  <c r="AO10" i="52"/>
  <c r="AN10" i="52"/>
  <c r="AM10" i="52"/>
  <c r="AK10" i="52"/>
  <c r="AJ10" i="52"/>
  <c r="AI10" i="52"/>
  <c r="AH10" i="52"/>
  <c r="AU10" i="52"/>
  <c r="AS10" i="52"/>
  <c r="AR10" i="52"/>
  <c r="A10" i="52"/>
  <c r="AS9" i="52"/>
  <c r="AR9" i="52"/>
  <c r="AP9" i="52"/>
  <c r="AO9" i="52"/>
  <c r="AN9" i="52"/>
  <c r="AM9" i="52"/>
  <c r="AK9" i="52"/>
  <c r="AJ9" i="52"/>
  <c r="AI9" i="52"/>
  <c r="AH9" i="52"/>
  <c r="U9" i="52"/>
  <c r="AU9" i="52" s="1"/>
  <c r="T9" i="52"/>
  <c r="AT9" i="52" s="1"/>
  <c r="S9" i="52"/>
  <c r="R9" i="52"/>
  <c r="F9" i="52"/>
  <c r="A9" i="52"/>
  <c r="AK8" i="52"/>
  <c r="AJ8" i="52"/>
  <c r="AI8" i="52"/>
  <c r="AH8" i="52"/>
  <c r="U8" i="52"/>
  <c r="T8" i="52"/>
  <c r="S8" i="52"/>
  <c r="F8" i="52"/>
  <c r="A8" i="52"/>
  <c r="AK7" i="52"/>
  <c r="AJ7" i="52"/>
  <c r="AI7" i="52"/>
  <c r="AH7" i="52"/>
  <c r="T7" i="52"/>
  <c r="S7" i="52"/>
  <c r="F7" i="52"/>
  <c r="A7" i="52"/>
  <c r="AK6" i="52"/>
  <c r="AJ6" i="52"/>
  <c r="AI6" i="52"/>
  <c r="AH6" i="52"/>
  <c r="T6" i="52"/>
  <c r="S6" i="52"/>
  <c r="F6" i="52"/>
  <c r="A6" i="52"/>
  <c r="AK5" i="52"/>
  <c r="AJ5" i="52"/>
  <c r="AI5" i="52"/>
  <c r="AH5" i="52"/>
  <c r="U5" i="52"/>
  <c r="T5" i="52"/>
  <c r="S5" i="52"/>
  <c r="F5" i="52"/>
  <c r="A5" i="52"/>
  <c r="AH5" i="47"/>
  <c r="AH6" i="47"/>
  <c r="AH7" i="47"/>
  <c r="AH8" i="47"/>
  <c r="AH9" i="47"/>
  <c r="AI9" i="47"/>
  <c r="AJ9" i="47"/>
  <c r="AK9" i="47"/>
  <c r="B2" i="61" l="1"/>
  <c r="B2" i="62"/>
  <c r="AC12" i="61"/>
  <c r="AC10" i="61"/>
  <c r="AC15" i="61"/>
  <c r="AC13" i="61"/>
  <c r="B2" i="59"/>
  <c r="AC7" i="59" s="1"/>
  <c r="B2" i="60"/>
  <c r="B2" i="57"/>
  <c r="B2" i="58"/>
  <c r="AC13" i="57"/>
  <c r="AC12" i="57"/>
  <c r="AC18" i="57"/>
  <c r="AC7" i="57"/>
  <c r="AC15" i="57"/>
  <c r="AC21" i="57"/>
  <c r="AC10" i="57"/>
  <c r="A1" i="52"/>
  <c r="AC6" i="52"/>
  <c r="AC7" i="52"/>
  <c r="AC15" i="52"/>
  <c r="AC8" i="52"/>
  <c r="AC16" i="52"/>
  <c r="AC9" i="52"/>
  <c r="AC10" i="52"/>
  <c r="AC18" i="52"/>
  <c r="AC12" i="52"/>
  <c r="AC13" i="52"/>
  <c r="AC21" i="52"/>
  <c r="AC5" i="52"/>
  <c r="B2" i="47"/>
  <c r="S9" i="47"/>
  <c r="T9" i="47"/>
  <c r="U9" i="47"/>
  <c r="F5" i="47"/>
  <c r="F6" i="47"/>
  <c r="F7" i="47"/>
  <c r="F8" i="47"/>
  <c r="F9" i="47"/>
  <c r="A5" i="47"/>
  <c r="A6" i="47"/>
  <c r="A7" i="47"/>
  <c r="A8" i="47"/>
  <c r="AC21" i="59" l="1"/>
  <c r="AC10" i="59"/>
  <c r="AC18" i="59"/>
  <c r="AC13" i="59"/>
  <c r="AC12" i="59"/>
  <c r="AC15" i="59"/>
  <c r="A1" i="61"/>
  <c r="A1" i="62"/>
  <c r="A1" i="59"/>
  <c r="A1" i="60"/>
  <c r="AD15" i="60"/>
  <c r="AD10" i="60"/>
  <c r="AD13" i="60"/>
  <c r="AD12" i="60"/>
  <c r="A1" i="57"/>
  <c r="A1" i="58"/>
  <c r="AC10" i="58"/>
  <c r="AC12" i="58"/>
  <c r="AC13" i="58"/>
  <c r="AC18" i="58"/>
  <c r="AC15" i="58"/>
  <c r="AC7" i="58"/>
  <c r="AC21" i="58"/>
  <c r="A2" i="52"/>
  <c r="A1" i="47"/>
  <c r="AK8" i="47"/>
  <c r="U8" i="47" s="1"/>
  <c r="AI8" i="47"/>
  <c r="S8" i="47" s="1"/>
  <c r="AJ8" i="47"/>
  <c r="T8" i="47" s="1"/>
  <c r="AI7" i="47"/>
  <c r="S7" i="47" s="1"/>
  <c r="AJ7" i="47"/>
  <c r="T7" i="47" s="1"/>
  <c r="AK7" i="47"/>
  <c r="U7" i="47" s="1"/>
  <c r="AI6" i="47"/>
  <c r="S6" i="47" s="1"/>
  <c r="AJ6" i="47"/>
  <c r="T6" i="47" s="1"/>
  <c r="AK6" i="47"/>
  <c r="U6" i="47" s="1"/>
  <c r="AJ5" i="47"/>
  <c r="T5" i="47" s="1"/>
  <c r="AI5" i="47"/>
  <c r="S5" i="47" s="1"/>
  <c r="AK5" i="47"/>
  <c r="U5" i="47" s="1"/>
  <c r="AP21" i="47"/>
  <c r="AO21" i="47"/>
  <c r="AP18" i="47"/>
  <c r="AO18" i="47"/>
  <c r="AN18" i="47"/>
  <c r="AN15" i="47"/>
  <c r="AP13" i="47"/>
  <c r="AO13" i="47"/>
  <c r="AN13" i="47"/>
  <c r="AP12" i="47"/>
  <c r="AN12" i="47"/>
  <c r="AP10" i="47"/>
  <c r="AN10" i="47"/>
  <c r="AM10" i="47"/>
  <c r="AO10" i="47"/>
  <c r="AM11" i="47"/>
  <c r="AN11" i="47"/>
  <c r="AO11" i="47"/>
  <c r="AP11" i="47"/>
  <c r="AM12" i="47"/>
  <c r="AO12" i="47"/>
  <c r="AM13" i="47"/>
  <c r="AM14" i="47"/>
  <c r="AN14" i="47"/>
  <c r="AO14" i="47"/>
  <c r="AP14" i="47"/>
  <c r="AM15" i="47"/>
  <c r="AO15" i="47"/>
  <c r="AP15" i="47"/>
  <c r="AM16" i="47"/>
  <c r="AN16" i="47"/>
  <c r="AO16" i="47"/>
  <c r="AP16" i="47"/>
  <c r="AM17" i="47"/>
  <c r="AN17" i="47"/>
  <c r="AO17" i="47"/>
  <c r="AP17" i="47"/>
  <c r="AM18" i="47"/>
  <c r="AM19" i="47"/>
  <c r="AN19" i="47"/>
  <c r="AO19" i="47"/>
  <c r="AP19" i="47"/>
  <c r="AM20" i="47"/>
  <c r="AN20" i="47"/>
  <c r="AO20" i="47"/>
  <c r="AP20" i="47"/>
  <c r="AM21" i="47"/>
  <c r="AN21" i="47"/>
  <c r="AM22" i="47"/>
  <c r="AN22" i="47"/>
  <c r="AO22" i="47"/>
  <c r="AP22" i="47"/>
  <c r="AM23" i="47"/>
  <c r="AN23" i="47"/>
  <c r="AO23" i="47"/>
  <c r="AP23" i="47"/>
  <c r="AM24" i="47"/>
  <c r="AN24" i="47"/>
  <c r="AO24" i="47"/>
  <c r="AP24" i="47"/>
  <c r="AM25" i="47"/>
  <c r="AN25" i="47"/>
  <c r="AO25" i="47"/>
  <c r="AP25" i="47"/>
  <c r="AM26" i="47"/>
  <c r="AN26" i="47"/>
  <c r="AO26" i="47"/>
  <c r="AP26" i="47"/>
  <c r="AM27" i="47"/>
  <c r="AN27" i="47"/>
  <c r="AO27" i="47"/>
  <c r="AP27" i="47"/>
  <c r="AM28" i="47"/>
  <c r="AN28" i="47"/>
  <c r="AO28" i="47"/>
  <c r="AP28" i="47"/>
  <c r="AM29" i="47"/>
  <c r="AN29" i="47"/>
  <c r="AO29" i="47"/>
  <c r="AP29" i="47"/>
  <c r="AM30" i="47"/>
  <c r="AN30" i="47"/>
  <c r="AO30" i="47"/>
  <c r="AP30" i="47"/>
  <c r="AM31" i="47"/>
  <c r="AN31" i="47"/>
  <c r="AO31" i="47"/>
  <c r="AP31" i="47"/>
  <c r="AM32" i="47"/>
  <c r="AN32" i="47"/>
  <c r="AO32" i="47"/>
  <c r="AP32" i="47"/>
  <c r="AM33" i="47"/>
  <c r="AN33" i="47"/>
  <c r="AO33" i="47"/>
  <c r="AP33" i="47"/>
  <c r="AM34" i="47"/>
  <c r="AN34" i="47"/>
  <c r="AO34" i="47"/>
  <c r="AP34" i="47"/>
  <c r="AM35" i="47"/>
  <c r="AN35" i="47"/>
  <c r="AO35" i="47"/>
  <c r="AP35" i="47"/>
  <c r="AM36" i="47"/>
  <c r="AN36" i="47"/>
  <c r="AO36" i="47"/>
  <c r="AP36" i="47"/>
  <c r="AM37" i="47"/>
  <c r="AN37" i="47"/>
  <c r="AO37" i="47"/>
  <c r="AP37" i="47"/>
  <c r="AM38" i="47"/>
  <c r="AN38" i="47"/>
  <c r="AO38" i="47"/>
  <c r="AP38" i="47"/>
  <c r="AM39" i="47"/>
  <c r="AN39" i="47"/>
  <c r="AO39" i="47"/>
  <c r="AP39" i="47"/>
  <c r="AM40" i="47"/>
  <c r="AN40" i="47"/>
  <c r="AO40" i="47"/>
  <c r="AP40" i="47"/>
  <c r="AM41" i="47"/>
  <c r="AN41" i="47"/>
  <c r="AO41" i="47"/>
  <c r="AP41" i="47"/>
  <c r="AM42" i="47"/>
  <c r="AN42" i="47"/>
  <c r="AO42" i="47"/>
  <c r="AP42" i="47"/>
  <c r="AM43" i="47"/>
  <c r="AN43" i="47"/>
  <c r="AO43" i="47"/>
  <c r="AP43" i="47"/>
  <c r="AM44" i="47"/>
  <c r="AN44" i="47"/>
  <c r="AO44" i="47"/>
  <c r="AP44" i="47"/>
  <c r="AM45" i="47"/>
  <c r="AN45" i="47"/>
  <c r="AO45" i="47"/>
  <c r="AP45" i="47"/>
  <c r="AM46" i="47"/>
  <c r="AN46" i="47"/>
  <c r="AO46" i="47"/>
  <c r="AP46" i="47"/>
  <c r="AM47" i="47"/>
  <c r="AN47" i="47"/>
  <c r="AO47" i="47"/>
  <c r="AP47" i="47"/>
  <c r="AM48" i="47"/>
  <c r="AN48" i="47"/>
  <c r="AO48" i="47"/>
  <c r="AP48" i="47"/>
  <c r="AM49" i="47"/>
  <c r="AN49" i="47"/>
  <c r="AO49" i="47"/>
  <c r="AP49" i="47"/>
  <c r="AM50" i="47"/>
  <c r="AN50" i="47"/>
  <c r="AO50" i="47"/>
  <c r="AP50" i="47"/>
  <c r="AM51" i="47"/>
  <c r="AN51" i="47"/>
  <c r="AO51" i="47"/>
  <c r="AP51" i="47"/>
  <c r="AN9" i="47"/>
  <c r="AO9" i="47"/>
  <c r="AP9" i="47"/>
  <c r="AM9" i="47"/>
  <c r="AH10" i="47"/>
  <c r="AI10" i="47"/>
  <c r="S10" i="47" s="1"/>
  <c r="AS10" i="47" s="1"/>
  <c r="AJ10" i="47"/>
  <c r="T10" i="47" s="1"/>
  <c r="AT10" i="47" s="1"/>
  <c r="AK10" i="47"/>
  <c r="U10" i="47" s="1"/>
  <c r="AU10" i="47" s="1"/>
  <c r="AH11" i="47"/>
  <c r="AI11" i="47"/>
  <c r="S11" i="47" s="1"/>
  <c r="AS11" i="47" s="1"/>
  <c r="AJ11" i="47"/>
  <c r="AK11" i="47"/>
  <c r="AH12" i="47"/>
  <c r="AI12" i="47"/>
  <c r="S12" i="47" s="1"/>
  <c r="AS12" i="47" s="1"/>
  <c r="AJ12" i="47"/>
  <c r="T12" i="47" s="1"/>
  <c r="AT12" i="47" s="1"/>
  <c r="AK12" i="47"/>
  <c r="U12" i="47" s="1"/>
  <c r="AU12" i="47" s="1"/>
  <c r="AH13" i="47"/>
  <c r="AI13" i="47"/>
  <c r="S13" i="47" s="1"/>
  <c r="AS13" i="47" s="1"/>
  <c r="AJ13" i="47"/>
  <c r="T13" i="47" s="1"/>
  <c r="AT13" i="47" s="1"/>
  <c r="AK13" i="47"/>
  <c r="U13" i="47" s="1"/>
  <c r="AU13" i="47" s="1"/>
  <c r="AH14" i="47"/>
  <c r="AI14" i="47"/>
  <c r="S14" i="47" s="1"/>
  <c r="AS14" i="47" s="1"/>
  <c r="AJ14" i="47"/>
  <c r="AK14" i="47"/>
  <c r="U14" i="47" s="1"/>
  <c r="AU14" i="47" s="1"/>
  <c r="AH15" i="47"/>
  <c r="AI15" i="47"/>
  <c r="S15" i="47" s="1"/>
  <c r="AS15" i="47" s="1"/>
  <c r="AJ15" i="47"/>
  <c r="T15" i="47" s="1"/>
  <c r="AT15" i="47" s="1"/>
  <c r="AK15" i="47"/>
  <c r="U15" i="47" s="1"/>
  <c r="AU15" i="47" s="1"/>
  <c r="AH16" i="47"/>
  <c r="AI16" i="47"/>
  <c r="AJ16" i="47"/>
  <c r="AK16" i="47"/>
  <c r="AH17" i="47"/>
  <c r="AI17" i="47"/>
  <c r="AJ17" i="47"/>
  <c r="AK17" i="47"/>
  <c r="AH18" i="47"/>
  <c r="AI18" i="47"/>
  <c r="S18" i="47" s="1"/>
  <c r="AS18" i="47" s="1"/>
  <c r="AJ18" i="47"/>
  <c r="T18" i="47" s="1"/>
  <c r="AT18" i="47" s="1"/>
  <c r="AK18" i="47"/>
  <c r="AH19" i="47"/>
  <c r="AI19" i="47"/>
  <c r="AJ19" i="47"/>
  <c r="AK19" i="47"/>
  <c r="AH20" i="47"/>
  <c r="AI20" i="47"/>
  <c r="AJ20" i="47"/>
  <c r="AK20" i="47"/>
  <c r="AH21" i="47"/>
  <c r="AI21" i="47"/>
  <c r="S21" i="47" s="1"/>
  <c r="AS21" i="47" s="1"/>
  <c r="AJ21" i="47"/>
  <c r="T21" i="47" s="1"/>
  <c r="AT21" i="47" s="1"/>
  <c r="AK21" i="47"/>
  <c r="U21" i="47" s="1"/>
  <c r="AU21" i="47" s="1"/>
  <c r="AH22" i="47"/>
  <c r="AI22" i="47"/>
  <c r="AJ22" i="47"/>
  <c r="AK22" i="47"/>
  <c r="AH23" i="47"/>
  <c r="AI23" i="47"/>
  <c r="AJ23" i="47"/>
  <c r="AK23" i="47"/>
  <c r="AH24" i="47"/>
  <c r="AI24" i="47"/>
  <c r="AJ24" i="47"/>
  <c r="AK24" i="47"/>
  <c r="AH25" i="47"/>
  <c r="AI25" i="47"/>
  <c r="AJ25" i="47"/>
  <c r="AK25" i="47"/>
  <c r="AH26" i="47"/>
  <c r="AI26" i="47"/>
  <c r="AJ26" i="47"/>
  <c r="AK26" i="47"/>
  <c r="AH27" i="47"/>
  <c r="AI27" i="47"/>
  <c r="AJ27" i="47"/>
  <c r="AK27" i="47"/>
  <c r="AH28" i="47"/>
  <c r="AI28" i="47"/>
  <c r="AJ28" i="47"/>
  <c r="AK28" i="47"/>
  <c r="AH29" i="47"/>
  <c r="AI29" i="47"/>
  <c r="AJ29" i="47"/>
  <c r="AK29" i="47"/>
  <c r="AH30" i="47"/>
  <c r="AI30" i="47"/>
  <c r="AJ30" i="47"/>
  <c r="AK30" i="47"/>
  <c r="AH31" i="47"/>
  <c r="AI31" i="47"/>
  <c r="AJ31" i="47"/>
  <c r="AK31" i="47"/>
  <c r="AH32" i="47"/>
  <c r="AI32" i="47"/>
  <c r="AJ32" i="47"/>
  <c r="AK32" i="47"/>
  <c r="AH33" i="47"/>
  <c r="AI33" i="47"/>
  <c r="AJ33" i="47"/>
  <c r="AK33" i="47"/>
  <c r="AH34" i="47"/>
  <c r="AI34" i="47"/>
  <c r="AJ34" i="47"/>
  <c r="AK34" i="47"/>
  <c r="AH35" i="47"/>
  <c r="AI35" i="47"/>
  <c r="AJ35" i="47"/>
  <c r="AK35" i="47"/>
  <c r="AH36" i="47"/>
  <c r="AI36" i="47"/>
  <c r="AJ36" i="47"/>
  <c r="AK36" i="47"/>
  <c r="AH37" i="47"/>
  <c r="AI37" i="47"/>
  <c r="AJ37" i="47"/>
  <c r="AK37" i="47"/>
  <c r="AH38" i="47"/>
  <c r="AI38" i="47"/>
  <c r="AJ38" i="47"/>
  <c r="AK38" i="47"/>
  <c r="AH39" i="47"/>
  <c r="AI39" i="47"/>
  <c r="AJ39" i="47"/>
  <c r="AK39" i="47"/>
  <c r="AH40" i="47"/>
  <c r="AI40" i="47"/>
  <c r="AJ40" i="47"/>
  <c r="AK40" i="47"/>
  <c r="AH41" i="47"/>
  <c r="AI41" i="47"/>
  <c r="AJ41" i="47"/>
  <c r="AK41" i="47"/>
  <c r="AH42" i="47"/>
  <c r="AI42" i="47"/>
  <c r="AJ42" i="47"/>
  <c r="AK42" i="47"/>
  <c r="AH43" i="47"/>
  <c r="AI43" i="47"/>
  <c r="AJ43" i="47"/>
  <c r="AK43" i="47"/>
  <c r="AH44" i="47"/>
  <c r="AI44" i="47"/>
  <c r="AJ44" i="47"/>
  <c r="AK44" i="47"/>
  <c r="AH45" i="47"/>
  <c r="AI45" i="47"/>
  <c r="AJ45" i="47"/>
  <c r="AK45" i="47"/>
  <c r="AH46" i="47"/>
  <c r="AI46" i="47"/>
  <c r="AJ46" i="47"/>
  <c r="AK46" i="47"/>
  <c r="AH47" i="47"/>
  <c r="AI47" i="47"/>
  <c r="AJ47" i="47"/>
  <c r="AK47" i="47"/>
  <c r="AH48" i="47"/>
  <c r="AI48" i="47"/>
  <c r="AJ48" i="47"/>
  <c r="AK48" i="47"/>
  <c r="AH49" i="47"/>
  <c r="AI49" i="47"/>
  <c r="AJ49" i="47"/>
  <c r="AK49" i="47"/>
  <c r="AH50" i="47"/>
  <c r="AI50" i="47"/>
  <c r="AJ50" i="47"/>
  <c r="AK50" i="47"/>
  <c r="AH51" i="47"/>
  <c r="AI51" i="47"/>
  <c r="AJ51" i="47"/>
  <c r="AK51" i="47"/>
  <c r="AR10" i="47"/>
  <c r="AR11" i="47"/>
  <c r="T11" i="47"/>
  <c r="AT11" i="47" s="1"/>
  <c r="U11" i="47"/>
  <c r="AU11" i="47" s="1"/>
  <c r="AR12" i="47"/>
  <c r="AR13" i="47"/>
  <c r="AR14" i="47"/>
  <c r="T14" i="47"/>
  <c r="AT14" i="47" s="1"/>
  <c r="AR15" i="47"/>
  <c r="AR16" i="47"/>
  <c r="S16" i="47"/>
  <c r="AS16" i="47" s="1"/>
  <c r="T16" i="47"/>
  <c r="AT16" i="47" s="1"/>
  <c r="U16" i="47"/>
  <c r="AU16" i="47" s="1"/>
  <c r="AR17" i="47"/>
  <c r="S17" i="47"/>
  <c r="AS17" i="47" s="1"/>
  <c r="T17" i="47"/>
  <c r="AT17" i="47" s="1"/>
  <c r="U17" i="47"/>
  <c r="AU17" i="47" s="1"/>
  <c r="AR18" i="47"/>
  <c r="U18" i="47"/>
  <c r="AU18" i="47" s="1"/>
  <c r="AR19" i="47"/>
  <c r="S19" i="47"/>
  <c r="AS19" i="47" s="1"/>
  <c r="T19" i="47"/>
  <c r="AT19" i="47" s="1"/>
  <c r="U19" i="47"/>
  <c r="AU19" i="47" s="1"/>
  <c r="AR20" i="47"/>
  <c r="S20" i="47"/>
  <c r="AS20" i="47" s="1"/>
  <c r="T20" i="47"/>
  <c r="AT20" i="47" s="1"/>
  <c r="U20" i="47"/>
  <c r="AU20" i="47" s="1"/>
  <c r="AR21" i="47"/>
  <c r="R22" i="47"/>
  <c r="AR22" i="47" s="1"/>
  <c r="S22" i="47"/>
  <c r="AS22" i="47" s="1"/>
  <c r="T22" i="47"/>
  <c r="AT22" i="47" s="1"/>
  <c r="U22" i="47"/>
  <c r="AU22" i="47" s="1"/>
  <c r="R23" i="47"/>
  <c r="AR23" i="47" s="1"/>
  <c r="S23" i="47"/>
  <c r="AS23" i="47" s="1"/>
  <c r="T23" i="47"/>
  <c r="AT23" i="47" s="1"/>
  <c r="U23" i="47"/>
  <c r="AU23" i="47" s="1"/>
  <c r="R24" i="47"/>
  <c r="AR24" i="47" s="1"/>
  <c r="S24" i="47"/>
  <c r="AS24" i="47" s="1"/>
  <c r="T24" i="47"/>
  <c r="AT24" i="47" s="1"/>
  <c r="U24" i="47"/>
  <c r="AU24" i="47" s="1"/>
  <c r="R25" i="47"/>
  <c r="AR25" i="47" s="1"/>
  <c r="S25" i="47"/>
  <c r="AS25" i="47" s="1"/>
  <c r="T25" i="47"/>
  <c r="AT25" i="47" s="1"/>
  <c r="U25" i="47"/>
  <c r="AU25" i="47" s="1"/>
  <c r="R26" i="47"/>
  <c r="AR26" i="47" s="1"/>
  <c r="S26" i="47"/>
  <c r="AS26" i="47" s="1"/>
  <c r="T26" i="47"/>
  <c r="AT26" i="47" s="1"/>
  <c r="U26" i="47"/>
  <c r="AU26" i="47" s="1"/>
  <c r="R27" i="47"/>
  <c r="AR27" i="47" s="1"/>
  <c r="S27" i="47"/>
  <c r="AS27" i="47" s="1"/>
  <c r="T27" i="47"/>
  <c r="AT27" i="47" s="1"/>
  <c r="U27" i="47"/>
  <c r="AU27" i="47" s="1"/>
  <c r="R28" i="47"/>
  <c r="AR28" i="47" s="1"/>
  <c r="S28" i="47"/>
  <c r="AS28" i="47" s="1"/>
  <c r="T28" i="47"/>
  <c r="AT28" i="47" s="1"/>
  <c r="U28" i="47"/>
  <c r="AU28" i="47" s="1"/>
  <c r="R29" i="47"/>
  <c r="AR29" i="47" s="1"/>
  <c r="S29" i="47"/>
  <c r="AS29" i="47" s="1"/>
  <c r="T29" i="47"/>
  <c r="AT29" i="47" s="1"/>
  <c r="U29" i="47"/>
  <c r="AU29" i="47" s="1"/>
  <c r="R30" i="47"/>
  <c r="AR30" i="47" s="1"/>
  <c r="S30" i="47"/>
  <c r="AS30" i="47" s="1"/>
  <c r="T30" i="47"/>
  <c r="AT30" i="47" s="1"/>
  <c r="U30" i="47"/>
  <c r="AU30" i="47" s="1"/>
  <c r="R31" i="47"/>
  <c r="AR31" i="47" s="1"/>
  <c r="S31" i="47"/>
  <c r="AS31" i="47" s="1"/>
  <c r="T31" i="47"/>
  <c r="AT31" i="47" s="1"/>
  <c r="U31" i="47"/>
  <c r="AU31" i="47" s="1"/>
  <c r="R32" i="47"/>
  <c r="AR32" i="47" s="1"/>
  <c r="S32" i="47"/>
  <c r="AS32" i="47" s="1"/>
  <c r="T32" i="47"/>
  <c r="AT32" i="47" s="1"/>
  <c r="U32" i="47"/>
  <c r="AU32" i="47" s="1"/>
  <c r="R33" i="47"/>
  <c r="AR33" i="47" s="1"/>
  <c r="S33" i="47"/>
  <c r="AS33" i="47" s="1"/>
  <c r="T33" i="47"/>
  <c r="AT33" i="47" s="1"/>
  <c r="U33" i="47"/>
  <c r="AU33" i="47" s="1"/>
  <c r="R34" i="47"/>
  <c r="AR34" i="47" s="1"/>
  <c r="S34" i="47"/>
  <c r="AS34" i="47" s="1"/>
  <c r="T34" i="47"/>
  <c r="AT34" i="47" s="1"/>
  <c r="U34" i="47"/>
  <c r="AU34" i="47" s="1"/>
  <c r="R35" i="47"/>
  <c r="AR35" i="47" s="1"/>
  <c r="S35" i="47"/>
  <c r="AS35" i="47" s="1"/>
  <c r="T35" i="47"/>
  <c r="AT35" i="47" s="1"/>
  <c r="U35" i="47"/>
  <c r="AU35" i="47" s="1"/>
  <c r="R36" i="47"/>
  <c r="AR36" i="47" s="1"/>
  <c r="S36" i="47"/>
  <c r="AS36" i="47" s="1"/>
  <c r="T36" i="47"/>
  <c r="AT36" i="47" s="1"/>
  <c r="U36" i="47"/>
  <c r="AU36" i="47" s="1"/>
  <c r="R37" i="47"/>
  <c r="AR37" i="47" s="1"/>
  <c r="S37" i="47"/>
  <c r="AS37" i="47" s="1"/>
  <c r="T37" i="47"/>
  <c r="AT37" i="47" s="1"/>
  <c r="U37" i="47"/>
  <c r="AU37" i="47" s="1"/>
  <c r="R38" i="47"/>
  <c r="AR38" i="47" s="1"/>
  <c r="S38" i="47"/>
  <c r="AS38" i="47" s="1"/>
  <c r="T38" i="47"/>
  <c r="AT38" i="47" s="1"/>
  <c r="U38" i="47"/>
  <c r="AU38" i="47" s="1"/>
  <c r="R39" i="47"/>
  <c r="AR39" i="47" s="1"/>
  <c r="S39" i="47"/>
  <c r="AS39" i="47" s="1"/>
  <c r="T39" i="47"/>
  <c r="AT39" i="47" s="1"/>
  <c r="U39" i="47"/>
  <c r="AU39" i="47" s="1"/>
  <c r="R40" i="47"/>
  <c r="AR40" i="47" s="1"/>
  <c r="S40" i="47"/>
  <c r="AS40" i="47" s="1"/>
  <c r="T40" i="47"/>
  <c r="AT40" i="47" s="1"/>
  <c r="U40" i="47"/>
  <c r="AU40" i="47" s="1"/>
  <c r="R41" i="47"/>
  <c r="AR41" i="47" s="1"/>
  <c r="S41" i="47"/>
  <c r="AS41" i="47" s="1"/>
  <c r="T41" i="47"/>
  <c r="AT41" i="47" s="1"/>
  <c r="U41" i="47"/>
  <c r="AU41" i="47" s="1"/>
  <c r="R42" i="47"/>
  <c r="AR42" i="47" s="1"/>
  <c r="S42" i="47"/>
  <c r="AS42" i="47" s="1"/>
  <c r="T42" i="47"/>
  <c r="AT42" i="47" s="1"/>
  <c r="U42" i="47"/>
  <c r="AU42" i="47" s="1"/>
  <c r="R43" i="47"/>
  <c r="AR43" i="47" s="1"/>
  <c r="S43" i="47"/>
  <c r="AS43" i="47" s="1"/>
  <c r="T43" i="47"/>
  <c r="AT43" i="47" s="1"/>
  <c r="U43" i="47"/>
  <c r="AU43" i="47" s="1"/>
  <c r="R44" i="47"/>
  <c r="AR44" i="47" s="1"/>
  <c r="S44" i="47"/>
  <c r="AS44" i="47" s="1"/>
  <c r="T44" i="47"/>
  <c r="AT44" i="47" s="1"/>
  <c r="U44" i="47"/>
  <c r="AU44" i="47" s="1"/>
  <c r="R45" i="47"/>
  <c r="AR45" i="47" s="1"/>
  <c r="S45" i="47"/>
  <c r="AS45" i="47" s="1"/>
  <c r="T45" i="47"/>
  <c r="AT45" i="47" s="1"/>
  <c r="U45" i="47"/>
  <c r="AU45" i="47" s="1"/>
  <c r="R46" i="47"/>
  <c r="AR46" i="47" s="1"/>
  <c r="S46" i="47"/>
  <c r="AS46" i="47" s="1"/>
  <c r="T46" i="47"/>
  <c r="AT46" i="47" s="1"/>
  <c r="U46" i="47"/>
  <c r="AU46" i="47" s="1"/>
  <c r="R47" i="47"/>
  <c r="AR47" i="47" s="1"/>
  <c r="S47" i="47"/>
  <c r="AS47" i="47" s="1"/>
  <c r="T47" i="47"/>
  <c r="AT47" i="47" s="1"/>
  <c r="U47" i="47"/>
  <c r="AU47" i="47" s="1"/>
  <c r="R48" i="47"/>
  <c r="AR48" i="47" s="1"/>
  <c r="S48" i="47"/>
  <c r="AS48" i="47" s="1"/>
  <c r="T48" i="47"/>
  <c r="AT48" i="47" s="1"/>
  <c r="U48" i="47"/>
  <c r="AU48" i="47" s="1"/>
  <c r="R49" i="47"/>
  <c r="AR49" i="47" s="1"/>
  <c r="S49" i="47"/>
  <c r="AS49" i="47" s="1"/>
  <c r="T49" i="47"/>
  <c r="AT49" i="47" s="1"/>
  <c r="U49" i="47"/>
  <c r="AU49" i="47" s="1"/>
  <c r="R50" i="47"/>
  <c r="AR50" i="47" s="1"/>
  <c r="S50" i="47"/>
  <c r="AS50" i="47" s="1"/>
  <c r="T50" i="47"/>
  <c r="AT50" i="47" s="1"/>
  <c r="U50" i="47"/>
  <c r="AU50" i="47" s="1"/>
  <c r="AS9" i="47"/>
  <c r="AT9" i="47"/>
  <c r="AU9" i="47"/>
  <c r="AR9" i="47"/>
  <c r="A2" i="61" l="1"/>
  <c r="A2" i="62"/>
  <c r="A2" i="59"/>
  <c r="A2" i="60"/>
  <c r="A2" i="57"/>
  <c r="A2" i="58"/>
  <c r="A3" i="52"/>
  <c r="A3" i="62" s="1"/>
  <c r="A2" i="47"/>
  <c r="A10" i="47"/>
  <c r="A11" i="47"/>
  <c r="A12" i="47"/>
  <c r="A13" i="47"/>
  <c r="A14" i="47"/>
  <c r="A15" i="47"/>
  <c r="A16" i="47"/>
  <c r="A17" i="47"/>
  <c r="A18" i="47"/>
  <c r="A19" i="47"/>
  <c r="A20" i="47"/>
  <c r="A21" i="47"/>
  <c r="A22" i="47"/>
  <c r="A23" i="47"/>
  <c r="A24" i="47"/>
  <c r="A25" i="47"/>
  <c r="A26" i="47"/>
  <c r="A27" i="47"/>
  <c r="A28" i="47"/>
  <c r="A29" i="47"/>
  <c r="A30" i="47"/>
  <c r="A31" i="47"/>
  <c r="A32" i="47"/>
  <c r="A33" i="47"/>
  <c r="A34" i="47"/>
  <c r="A35" i="47"/>
  <c r="A36" i="47"/>
  <c r="A37" i="47"/>
  <c r="A38" i="47"/>
  <c r="A39" i="47"/>
  <c r="A40" i="47"/>
  <c r="A41" i="47"/>
  <c r="A42" i="47"/>
  <c r="A43" i="47"/>
  <c r="A44" i="47"/>
  <c r="A45" i="47"/>
  <c r="A46" i="47"/>
  <c r="A47" i="47"/>
  <c r="A48" i="47"/>
  <c r="A49" i="47"/>
  <c r="A50" i="47"/>
  <c r="A51" i="47"/>
  <c r="A9" i="47"/>
  <c r="A3" i="60" l="1"/>
  <c r="A3" i="61"/>
  <c r="A3" i="58"/>
  <c r="A3" i="59"/>
  <c r="A3" i="47"/>
  <c r="A3" i="57"/>
  <c r="AC8" i="47"/>
  <c r="AC9" i="47"/>
  <c r="AC12" i="47"/>
  <c r="AC5" i="47"/>
  <c r="AC6" i="47"/>
  <c r="AC7" i="47"/>
  <c r="AC11" i="47"/>
  <c r="AC10" i="47"/>
  <c r="AC19" i="47"/>
  <c r="AC27" i="47"/>
  <c r="AC35" i="47"/>
  <c r="AC43" i="47"/>
  <c r="AC21" i="47"/>
  <c r="AC45" i="47"/>
  <c r="AC14" i="47"/>
  <c r="AC38" i="47"/>
  <c r="AC15" i="47"/>
  <c r="AC23" i="47"/>
  <c r="AC39" i="47"/>
  <c r="AC42" i="47"/>
  <c r="AC20" i="47"/>
  <c r="AC28" i="47"/>
  <c r="AC36" i="47"/>
  <c r="AC44" i="47"/>
  <c r="AC13" i="47"/>
  <c r="AC29" i="47"/>
  <c r="AC37" i="47"/>
  <c r="AC22" i="47"/>
  <c r="AC30" i="47"/>
  <c r="AC46" i="47"/>
  <c r="AC31" i="47"/>
  <c r="AC47" i="47"/>
  <c r="AC50" i="47"/>
  <c r="AC16" i="47"/>
  <c r="AC24" i="47"/>
  <c r="AC32" i="47"/>
  <c r="AC40" i="47"/>
  <c r="AC48" i="47"/>
  <c r="AC17" i="47"/>
  <c r="AC25" i="47"/>
  <c r="AC33" i="47"/>
  <c r="AC41" i="47"/>
  <c r="AC49" i="47"/>
  <c r="AC18" i="47"/>
  <c r="AC26" i="47"/>
  <c r="AC34" i="47"/>
  <c r="R51" i="47"/>
  <c r="AR51" i="47" s="1"/>
  <c r="S51" i="47"/>
  <c r="AS51" i="47" s="1"/>
  <c r="T51" i="47"/>
  <c r="AT51" i="47" s="1"/>
  <c r="U51" i="47"/>
  <c r="AU51" i="47" s="1"/>
</calcChain>
</file>

<file path=xl/comments1.xml><?xml version="1.0" encoding="utf-8"?>
<comments xmlns="http://schemas.openxmlformats.org/spreadsheetml/2006/main">
  <authors>
    <author>Frost, Alex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  <comment ref="AC4" authorId="0" shapeId="0">
      <text>
        <r>
          <rPr>
            <b/>
            <sz val="9"/>
            <color indexed="81"/>
            <rFont val="Tahoma"/>
            <charset val="1"/>
          </rPr>
          <t>Frost, Alex:</t>
        </r>
        <r>
          <rPr>
            <sz val="9"/>
            <color indexed="81"/>
            <rFont val="Tahoma"/>
            <charset val="1"/>
          </rPr>
          <t xml:space="preserve">
Needed to add the IF(OR) statement because 2 random dates were showing up for GT (2/28/2022 &amp; 3/10/2022) so this removes them from showing</t>
        </r>
      </text>
    </comment>
  </commentList>
</comments>
</file>

<file path=xl/comments2.xml><?xml version="1.0" encoding="utf-8"?>
<comments xmlns="http://schemas.openxmlformats.org/spreadsheetml/2006/main">
  <authors>
    <author>Frost, Alex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</commentList>
</comments>
</file>

<file path=xl/comments3.xml><?xml version="1.0" encoding="utf-8"?>
<comments xmlns="http://schemas.openxmlformats.org/spreadsheetml/2006/main">
  <authors>
    <author>Frost, Alex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</commentList>
</comments>
</file>

<file path=xl/comments4.xml><?xml version="1.0" encoding="utf-8"?>
<comments xmlns="http://schemas.openxmlformats.org/spreadsheetml/2006/main">
  <authors>
    <author>Frost, Alex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</commentList>
</comments>
</file>

<file path=xl/comments5.xml><?xml version="1.0" encoding="utf-8"?>
<comments xmlns="http://schemas.openxmlformats.org/spreadsheetml/2006/main">
  <authors>
    <author>Frost, Alex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</commentList>
</comments>
</file>

<file path=xl/comments6.xml><?xml version="1.0" encoding="utf-8"?>
<comments xmlns="http://schemas.openxmlformats.org/spreadsheetml/2006/main">
  <authors>
    <author>Frost, Alex</author>
  </authors>
  <commentList>
    <comment ref="AI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</commentList>
</comments>
</file>

<file path=xl/comments7.xml><?xml version="1.0" encoding="utf-8"?>
<comments xmlns="http://schemas.openxmlformats.org/spreadsheetml/2006/main">
  <authors>
    <author>Frost, Alex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</commentList>
</comments>
</file>

<file path=xl/comments8.xml><?xml version="1.0" encoding="utf-8"?>
<comments xmlns="http://schemas.openxmlformats.org/spreadsheetml/2006/main">
  <authors>
    <author>Frost, Alex</author>
  </authors>
  <commentList>
    <comment ref="AH2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Subtract appropriate Non-Comm 1-6 $25, 7-10 $30, 11&gt; $20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Frost, Alex:</t>
        </r>
        <r>
          <rPr>
            <sz val="9"/>
            <color indexed="81"/>
            <rFont val="Tahoma"/>
            <family val="2"/>
          </rPr>
          <t xml:space="preserve">
Cast/TA = VFA/2
Anything where TA can book (FLR, SoCal, MTO, Interline) = ((VFA - Non-Comm)/2) + Non-Comm
DCL Cast &amp; TAAP do not have infant Rates</t>
        </r>
      </text>
    </comment>
  </commentList>
</comments>
</file>

<file path=xl/sharedStrings.xml><?xml version="1.0" encoding="utf-8"?>
<sst xmlns="http://schemas.openxmlformats.org/spreadsheetml/2006/main" count="1602" uniqueCount="75">
  <si>
    <t>Ship</t>
  </si>
  <si>
    <t>Sail Start</t>
  </si>
  <si>
    <t>Destination</t>
  </si>
  <si>
    <t>Type</t>
  </si>
  <si>
    <t>BAHAMAS</t>
  </si>
  <si>
    <t>DD</t>
  </si>
  <si>
    <t>VGT</t>
  </si>
  <si>
    <t>OGT</t>
  </si>
  <si>
    <t>IGT</t>
  </si>
  <si>
    <t xml:space="preserve"> </t>
  </si>
  <si>
    <t>Sail ID</t>
  </si>
  <si>
    <t>VFD</t>
  </si>
  <si>
    <t>3-8</t>
  </si>
  <si>
    <t>3-8 Infant</t>
  </si>
  <si>
    <t>BAHAMAS2CC</t>
  </si>
  <si>
    <t>4SI</t>
  </si>
  <si>
    <t>WESTERN</t>
  </si>
  <si>
    <t>5SI</t>
  </si>
  <si>
    <t>3SI</t>
  </si>
  <si>
    <t>WESTERN D</t>
  </si>
  <si>
    <t>EASTERNTT</t>
  </si>
  <si>
    <t>TRANS EAST BCN</t>
  </si>
  <si>
    <t>MED</t>
  </si>
  <si>
    <t>WEST EUROPE</t>
  </si>
  <si>
    <t>NOR FJORDS I</t>
  </si>
  <si>
    <t>NORTH EUROPE A</t>
  </si>
  <si>
    <t>NORTH EUROPE</t>
  </si>
  <si>
    <t>NOR FJORDS</t>
  </si>
  <si>
    <t>WEST EUROPE A</t>
  </si>
  <si>
    <t>NORTH EUROPE B</t>
  </si>
  <si>
    <t>BRITISH ISLES</t>
  </si>
  <si>
    <t>7SI</t>
  </si>
  <si>
    <t>13RIM</t>
  </si>
  <si>
    <t>7SM</t>
  </si>
  <si>
    <t>9RMR</t>
  </si>
  <si>
    <t>8SR</t>
  </si>
  <si>
    <t>7SR</t>
  </si>
  <si>
    <t>11RRM</t>
  </si>
  <si>
    <t>7BASO</t>
  </si>
  <si>
    <t>10SOCO</t>
  </si>
  <si>
    <t>7SO</t>
  </si>
  <si>
    <t>11COSO</t>
  </si>
  <si>
    <t>7SOU</t>
  </si>
  <si>
    <t>4SOU</t>
  </si>
  <si>
    <t>Pricing</t>
  </si>
  <si>
    <t>Pricing Less Non-Comm</t>
  </si>
  <si>
    <t>Dates</t>
  </si>
  <si>
    <t>Init</t>
  </si>
  <si>
    <t>Build</t>
  </si>
  <si>
    <t>Request</t>
  </si>
  <si>
    <t>Who Built?</t>
  </si>
  <si>
    <t>Promoted?</t>
  </si>
  <si>
    <t>V</t>
  </si>
  <si>
    <t>FVGT</t>
  </si>
  <si>
    <t>Comments</t>
  </si>
  <si>
    <t>Open</t>
  </si>
  <si>
    <t>Closed</t>
  </si>
  <si>
    <t>Days</t>
  </si>
  <si>
    <t>Removed</t>
  </si>
  <si>
    <t>Added</t>
  </si>
  <si>
    <t>Website</t>
  </si>
  <si>
    <t>FLR</t>
  </si>
  <si>
    <t>GTY</t>
  </si>
  <si>
    <t>Y</t>
  </si>
  <si>
    <t>MTO</t>
  </si>
  <si>
    <t>TAAP</t>
  </si>
  <si>
    <t>Unique</t>
  </si>
  <si>
    <t>Sail</t>
  </si>
  <si>
    <t>04E</t>
  </si>
  <si>
    <t>05C</t>
  </si>
  <si>
    <t>SoCal</t>
  </si>
  <si>
    <t>Interline</t>
  </si>
  <si>
    <t>Cast</t>
  </si>
  <si>
    <t>DCL Cast</t>
  </si>
  <si>
    <t>DTA?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</si>
</sst>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1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6" fillId="0" borderId="0" xfId="0" applyFont="1"/>
    <xf numFmtId="0" fontId="4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3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/>
    </xf>
    <xf numFmtId="6" fontId="0" fillId="0" borderId="1" xfId="0" applyNumberFormat="1" applyFont="1" applyFill="1" applyBorder="1" applyAlignment="1">
      <alignment horizontal="center"/>
    </xf>
    <xf numFmtId="6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Border="1"/>
    <xf numFmtId="6" fontId="0" fillId="0" borderId="0" xfId="0" applyNumberFormat="1" applyFont="1"/>
    <xf numFmtId="0" fontId="0" fillId="0" borderId="0" xfId="0" applyFont="1" applyFill="1" applyBorder="1"/>
    <xf numFmtId="0" fontId="0" fillId="2" borderId="1" xfId="0" applyFont="1" applyFill="1" applyBorder="1"/>
    <xf numFmtId="6" fontId="0" fillId="0" borderId="0" xfId="0" applyNumberFormat="1" applyFont="1" applyFill="1"/>
    <xf numFmtId="8" fontId="0" fillId="0" borderId="0" xfId="0" applyNumberFormat="1" applyFont="1" applyFill="1"/>
    <xf numFmtId="2" fontId="3" fillId="0" borderId="0" xfId="2" quotePrefix="1" applyNumberFormat="1" applyFont="1" applyAlignment="1">
      <alignment horizontal="center"/>
    </xf>
    <xf numFmtId="0" fontId="3" fillId="0" borderId="0" xfId="1" quotePrefix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1" xfId="4" quotePrefix="1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0" borderId="1" xfId="4" quotePrefix="1" applyFont="1" applyFill="1" applyBorder="1" applyAlignment="1">
      <alignment horizontal="center" vertical="center"/>
    </xf>
    <xf numFmtId="14" fontId="5" fillId="0" borderId="1" xfId="4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4" quotePrefix="1" applyFont="1" applyBorder="1" applyAlignment="1">
      <alignment horizontal="center" vertic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6" fontId="0" fillId="0" borderId="12" xfId="0" applyNumberFormat="1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/>
    </xf>
    <xf numFmtId="0" fontId="7" fillId="0" borderId="18" xfId="0" applyFont="1" applyBorder="1" applyAlignment="1">
      <alignment horizontal="centerContinuous"/>
    </xf>
    <xf numFmtId="2" fontId="4" fillId="0" borderId="5" xfId="2" applyNumberFormat="1" applyFont="1" applyBorder="1" applyAlignment="1">
      <alignment horizontal="center"/>
    </xf>
    <xf numFmtId="0" fontId="5" fillId="0" borderId="5" xfId="4" quotePrefix="1" applyFont="1" applyBorder="1" applyAlignment="1">
      <alignment horizontal="center" vertical="center"/>
    </xf>
    <xf numFmtId="0" fontId="5" fillId="0" borderId="5" xfId="4" quotePrefix="1" applyFont="1" applyFill="1" applyBorder="1" applyAlignment="1">
      <alignment horizontal="center" vertical="center"/>
    </xf>
    <xf numFmtId="1" fontId="5" fillId="0" borderId="5" xfId="4" quotePrefix="1" applyNumberFormat="1" applyFont="1" applyBorder="1" applyAlignment="1">
      <alignment horizontal="center" vertical="center"/>
    </xf>
    <xf numFmtId="1" fontId="5" fillId="0" borderId="5" xfId="4" quotePrefix="1" applyNumberFormat="1" applyFont="1" applyFill="1" applyBorder="1" applyAlignment="1">
      <alignment horizontal="center" vertical="center"/>
    </xf>
    <xf numFmtId="6" fontId="0" fillId="0" borderId="12" xfId="0" applyNumberFormat="1" applyFill="1" applyBorder="1" applyAlignment="1">
      <alignment horizontal="center"/>
    </xf>
    <xf numFmtId="6" fontId="0" fillId="0" borderId="14" xfId="0" applyNumberFormat="1" applyFont="1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6" fontId="0" fillId="0" borderId="5" xfId="0" applyNumberFormat="1" applyFill="1" applyBorder="1" applyAlignment="1">
      <alignment horizontal="center"/>
    </xf>
    <xf numFmtId="6" fontId="0" fillId="0" borderId="15" xfId="0" applyNumberFormat="1" applyFont="1" applyFill="1" applyBorder="1" applyAlignment="1">
      <alignment horizontal="center"/>
    </xf>
    <xf numFmtId="0" fontId="4" fillId="0" borderId="22" xfId="2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Continuous"/>
    </xf>
    <xf numFmtId="0" fontId="10" fillId="3" borderId="9" xfId="0" applyFont="1" applyFill="1" applyBorder="1" applyAlignment="1">
      <alignment horizontal="centerContinuous"/>
    </xf>
    <xf numFmtId="0" fontId="10" fillId="3" borderId="10" xfId="0" applyFont="1" applyFill="1" applyBorder="1" applyAlignment="1">
      <alignment horizontal="centerContinuous"/>
    </xf>
    <xf numFmtId="0" fontId="7" fillId="4" borderId="21" xfId="0" applyFont="1" applyFill="1" applyBorder="1" applyAlignment="1">
      <alignment horizontal="centerContinuous"/>
    </xf>
    <xf numFmtId="0" fontId="7" fillId="4" borderId="7" xfId="0" applyFont="1" applyFill="1" applyBorder="1" applyAlignment="1">
      <alignment horizontal="centerContinuous"/>
    </xf>
    <xf numFmtId="0" fontId="7" fillId="4" borderId="6" xfId="0" applyFont="1" applyFill="1" applyBorder="1" applyAlignment="1">
      <alignment horizontal="centerContinuous"/>
    </xf>
    <xf numFmtId="0" fontId="7" fillId="4" borderId="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Continuous"/>
    </xf>
    <xf numFmtId="0" fontId="7" fillId="4" borderId="4" xfId="0" applyFont="1" applyFill="1" applyBorder="1" applyAlignment="1">
      <alignment horizontal="centerContinuous"/>
    </xf>
    <xf numFmtId="0" fontId="7" fillId="4" borderId="3" xfId="0" applyFont="1" applyFill="1" applyBorder="1" applyAlignment="1">
      <alignment horizontal="centerContinuous"/>
    </xf>
    <xf numFmtId="0" fontId="7" fillId="4" borderId="11" xfId="0" applyFont="1" applyFill="1" applyBorder="1" applyAlignment="1">
      <alignment horizontal="centerContinuous"/>
    </xf>
    <xf numFmtId="0" fontId="7" fillId="4" borderId="8" xfId="0" applyFont="1" applyFill="1" applyBorder="1" applyAlignment="1">
      <alignment horizontal="centerContinuous"/>
    </xf>
    <xf numFmtId="0" fontId="7" fillId="4" borderId="9" xfId="0" applyFont="1" applyFill="1" applyBorder="1" applyAlignment="1">
      <alignment horizontal="centerContinuous"/>
    </xf>
    <xf numFmtId="0" fontId="7" fillId="4" borderId="24" xfId="0" applyFont="1" applyFill="1" applyBorder="1" applyAlignment="1">
      <alignment horizontal="centerContinuous"/>
    </xf>
    <xf numFmtId="0" fontId="7" fillId="4" borderId="10" xfId="0" applyFont="1" applyFill="1" applyBorder="1" applyAlignment="1">
      <alignment horizontal="centerContinuous"/>
    </xf>
    <xf numFmtId="14" fontId="0" fillId="0" borderId="12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6" xfId="0" applyNumberFormat="1" applyFont="1" applyFill="1" applyBorder="1" applyAlignment="1">
      <alignment horizontal="center" vertical="center"/>
    </xf>
    <xf numFmtId="14" fontId="3" fillId="0" borderId="1" xfId="2" applyNumberFormat="1" applyFont="1" applyFill="1" applyBorder="1" applyAlignment="1">
      <alignment horizontal="center" vertical="center"/>
    </xf>
    <xf numFmtId="14" fontId="0" fillId="0" borderId="22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4" fontId="0" fillId="0" borderId="22" xfId="0" applyNumberForma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6" fontId="0" fillId="0" borderId="1" xfId="0" applyNumberFormat="1" applyFont="1" applyFill="1" applyBorder="1" applyAlignment="1">
      <alignment horizontal="center" vertical="center"/>
    </xf>
    <xf numFmtId="6" fontId="0" fillId="0" borderId="19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9" xfId="0" applyNumberFormat="1" applyFont="1" applyFill="1" applyBorder="1" applyAlignment="1">
      <alignment horizontal="center" vertical="center"/>
    </xf>
    <xf numFmtId="14" fontId="0" fillId="0" borderId="14" xfId="0" applyNumberFormat="1" applyFont="1" applyFill="1" applyBorder="1" applyAlignment="1">
      <alignment horizontal="center" vertic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7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4" fontId="0" fillId="0" borderId="23" xfId="0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1" fontId="0" fillId="0" borderId="12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0" borderId="13" xfId="0" applyNumberFormat="1" applyFont="1" applyFill="1" applyBorder="1" applyAlignment="1">
      <alignment horizontal="center" vertical="center"/>
    </xf>
    <xf numFmtId="1" fontId="0" fillId="0" borderId="12" xfId="0" applyNumberFormat="1" applyFill="1" applyBorder="1" applyAlignment="1">
      <alignment horizontal="center" vertical="center"/>
    </xf>
    <xf numFmtId="1" fontId="0" fillId="0" borderId="13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14" xfId="0" applyNumberFormat="1" applyFont="1" applyFill="1" applyBorder="1" applyAlignment="1">
      <alignment horizontal="center" vertical="center"/>
    </xf>
    <xf numFmtId="1" fontId="0" fillId="0" borderId="15" xfId="0" applyNumberFormat="1" applyFont="1" applyFill="1" applyBorder="1" applyAlignment="1">
      <alignment horizontal="center" vertical="center"/>
    </xf>
    <xf numFmtId="1" fontId="0" fillId="2" borderId="15" xfId="0" applyNumberFormat="1" applyFont="1" applyFill="1" applyBorder="1" applyAlignment="1">
      <alignment horizontal="center" vertical="center"/>
    </xf>
    <xf numFmtId="1" fontId="0" fillId="0" borderId="16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10" fillId="3" borderId="8" xfId="0" applyNumberFormat="1" applyFont="1" applyFill="1" applyBorder="1" applyAlignment="1">
      <alignment horizontal="centerContinuous"/>
    </xf>
    <xf numFmtId="0" fontId="7" fillId="4" borderId="21" xfId="0" applyNumberFormat="1" applyFont="1" applyFill="1" applyBorder="1" applyAlignment="1">
      <alignment horizontal="centerContinuous"/>
    </xf>
    <xf numFmtId="0" fontId="4" fillId="0" borderId="12" xfId="2" applyNumberFormat="1" applyFont="1" applyFill="1" applyBorder="1" applyAlignment="1">
      <alignment horizont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10" fillId="3" borderId="9" xfId="0" applyNumberFormat="1" applyFont="1" applyFill="1" applyBorder="1" applyAlignment="1">
      <alignment horizontal="centerContinuous"/>
    </xf>
    <xf numFmtId="0" fontId="7" fillId="4" borderId="7" xfId="0" applyNumberFormat="1" applyFont="1" applyFill="1" applyBorder="1" applyAlignment="1">
      <alignment horizontal="centerContinuous"/>
    </xf>
    <xf numFmtId="0" fontId="4" fillId="0" borderId="1" xfId="2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_&lt;&lt;-FLR" xfId="3"/>
    <cellStyle name="Normal_DD" xfId="1"/>
    <cellStyle name="Normal_FLR_1" xfId="4"/>
    <cellStyle name="Normal_Sheet6" xfId="2"/>
  </cellStyles>
  <dxfs count="37"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w.disney.com\data\Data\Finance\Revenue%20Management\Promo%20Rate%20Sheets\Open%20FO%20Trac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, Admin"/>
      <sheetName val="8-5-20"/>
      <sheetName val="07-29-2020"/>
      <sheetName val="07-22-2020"/>
      <sheetName val="07-15-2020"/>
      <sheetName val="07-08-2020"/>
      <sheetName val="07-01-2020"/>
      <sheetName val="06-24-2020"/>
      <sheetName val="06-17-20"/>
      <sheetName val="04-15-2020"/>
      <sheetName val="04-08-2020"/>
      <sheetName val="04-01-2020"/>
      <sheetName val="03-25-2020"/>
      <sheetName val="03-18-2020"/>
      <sheetName val="03-17-2020"/>
      <sheetName val="03-15-2020 - COVID CX"/>
      <sheetName val="03-13-2020 - COVID CX"/>
      <sheetName val="Sailings"/>
      <sheetName val="DOWNLOAD"/>
      <sheetName val="Ports and Destinations"/>
      <sheetName val="MTO Sheet"/>
      <sheetName val="TA Sheet"/>
      <sheetName val="DCL Cast Sheet"/>
      <sheetName val="FLR Sheet"/>
      <sheetName val="Interline Sheet"/>
      <sheetName val="Cast Sheet"/>
      <sheetName val="FO List Working"/>
      <sheetName val="06-10-20"/>
      <sheetName val="06-03-20"/>
      <sheetName val="03-11-2020"/>
      <sheetName val="03-10-2020"/>
      <sheetName val="03-09-2020"/>
      <sheetName val="03-04-2020"/>
      <sheetName val="01-29-2020"/>
      <sheetName val="01-22-2020"/>
      <sheetName val="12-18-2019"/>
      <sheetName val="12-11-2019"/>
      <sheetName val="10-09-2019"/>
      <sheetName val="10-02-2019"/>
    </sheetNames>
    <sheetDataSet>
      <sheetData sheetId="0">
        <row r="2">
          <cell r="R2" t="str">
            <v>Lim</v>
          </cell>
        </row>
        <row r="4">
          <cell r="R4" t="str">
            <v>04A</v>
          </cell>
        </row>
        <row r="5">
          <cell r="R5" t="str">
            <v>04B</v>
          </cell>
        </row>
        <row r="6">
          <cell r="R6" t="str">
            <v>04C</v>
          </cell>
        </row>
        <row r="7">
          <cell r="R7" t="str">
            <v>04D</v>
          </cell>
        </row>
        <row r="8">
          <cell r="R8" t="str">
            <v>04E</v>
          </cell>
        </row>
        <row r="9">
          <cell r="R9" t="str">
            <v>05A</v>
          </cell>
        </row>
        <row r="10">
          <cell r="R10" t="str">
            <v>05B</v>
          </cell>
        </row>
        <row r="11">
          <cell r="R11" t="str">
            <v>05C</v>
          </cell>
        </row>
        <row r="12">
          <cell r="R12" t="str">
            <v>05D</v>
          </cell>
        </row>
        <row r="13">
          <cell r="R13" t="str">
            <v>05E</v>
          </cell>
        </row>
        <row r="14">
          <cell r="R14" t="str">
            <v>06A</v>
          </cell>
        </row>
        <row r="15">
          <cell r="R15" t="str">
            <v>06B</v>
          </cell>
        </row>
        <row r="16">
          <cell r="R16" t="str">
            <v>07A</v>
          </cell>
        </row>
        <row r="17">
          <cell r="R17" t="str">
            <v>08A</v>
          </cell>
        </row>
        <row r="18">
          <cell r="R18" t="str">
            <v>08B</v>
          </cell>
        </row>
        <row r="19">
          <cell r="R19" t="str">
            <v>08C</v>
          </cell>
        </row>
        <row r="20">
          <cell r="R20" t="str">
            <v>08D</v>
          </cell>
        </row>
        <row r="21">
          <cell r="R21" t="str">
            <v>09A</v>
          </cell>
        </row>
        <row r="22">
          <cell r="R22" t="str">
            <v>09B</v>
          </cell>
        </row>
        <row r="23">
          <cell r="R23" t="str">
            <v>09C</v>
          </cell>
        </row>
        <row r="24">
          <cell r="R24" t="str">
            <v>09D</v>
          </cell>
        </row>
        <row r="25">
          <cell r="R25" t="str">
            <v>10A</v>
          </cell>
        </row>
        <row r="26">
          <cell r="R26" t="str">
            <v>10B</v>
          </cell>
        </row>
        <row r="27">
          <cell r="R27" t="str">
            <v>10C</v>
          </cell>
        </row>
        <row r="28">
          <cell r="R28" t="str">
            <v>11A</v>
          </cell>
        </row>
        <row r="29">
          <cell r="R29" t="str">
            <v>11B</v>
          </cell>
        </row>
        <row r="30">
          <cell r="R30" t="str">
            <v>11C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92"/>
  <sheetViews>
    <sheetView showGridLines="0" tabSelected="1" topLeftCell="B1" zoomScaleNormal="100" zoomScaleSheetLayoutView="110" workbookViewId="0">
      <selection activeCell="I9" sqref="I9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9" width="9.7265625" style="102" customWidth="1"/>
    <col min="10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2" width="10.54296875" style="11" customWidth="1"/>
    <col min="23" max="23" width="2.1796875" style="11" customWidth="1"/>
    <col min="24" max="24" width="10.1796875" style="11" bestFit="1" customWidth="1"/>
    <col min="25" max="26" width="9.1796875" style="11" customWidth="1"/>
    <col min="27" max="32" width="10.54296875" style="11" customWidth="1"/>
    <col min="33" max="33" width="2.1796875" style="11" hidden="1" customWidth="1" outlineLevel="1"/>
    <col min="34" max="37" width="9.7265625" style="11" hidden="1" customWidth="1" outlineLevel="1"/>
    <col min="38" max="38" width="2.453125" style="13" hidden="1" customWidth="1" outlineLevel="1"/>
    <col min="39" max="42" width="9.7265625" style="11" hidden="1" customWidth="1" outlineLevel="1"/>
    <col min="43" max="43" width="2.453125" style="13" hidden="1" customWidth="1" outlineLevel="1"/>
    <col min="44" max="47" width="9.1796875" style="11" hidden="1" customWidth="1" outlineLevel="1"/>
    <col min="48" max="48" width="9.1796875" style="11" collapsed="1"/>
    <col min="49" max="16384" width="9.1796875" style="11"/>
  </cols>
  <sheetData>
    <row r="1" spans="1:53" ht="13" thickBot="1" x14ac:dyDescent="0.3">
      <c r="A1" s="5">
        <f ca="1">WEEKDAY(B2,1)</f>
        <v>6</v>
      </c>
      <c r="B1" s="5" t="s">
        <v>62</v>
      </c>
      <c r="D1" s="101"/>
    </row>
    <row r="2" spans="1:53" ht="13.5" thickBot="1" x14ac:dyDescent="0.35">
      <c r="A2" s="22">
        <f ca="1">$B$2-A1+1</f>
        <v>44948</v>
      </c>
      <c r="B2" s="100">
        <f ca="1">TODAY()</f>
        <v>44953</v>
      </c>
      <c r="H2" s="103"/>
      <c r="I2" s="109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X2" s="50" t="s">
        <v>46</v>
      </c>
      <c r="Y2" s="51"/>
      <c r="Z2" s="51"/>
      <c r="AA2" s="51"/>
      <c r="AB2" s="51"/>
      <c r="AC2" s="51"/>
      <c r="AD2" s="51"/>
      <c r="AE2" s="52"/>
      <c r="AH2" s="50" t="s">
        <v>45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2"/>
    </row>
    <row r="3" spans="1:53" ht="13.5" thickBot="1" x14ac:dyDescent="0.35">
      <c r="A3" s="22">
        <f ca="1">A2+6</f>
        <v>44954</v>
      </c>
      <c r="H3" s="104" t="s">
        <v>11</v>
      </c>
      <c r="I3" s="110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X3" s="61" t="s">
        <v>48</v>
      </c>
      <c r="Y3" s="62"/>
      <c r="Z3" s="62"/>
      <c r="AA3" s="62"/>
      <c r="AB3" s="62"/>
      <c r="AC3" s="62"/>
      <c r="AD3" s="63" t="s">
        <v>60</v>
      </c>
      <c r="AE3" s="64"/>
      <c r="AH3" s="53" t="s">
        <v>11</v>
      </c>
      <c r="AI3" s="54"/>
      <c r="AJ3" s="54"/>
      <c r="AK3" s="55"/>
      <c r="AL3" s="56"/>
      <c r="AM3" s="57" t="s">
        <v>12</v>
      </c>
      <c r="AN3" s="57"/>
      <c r="AO3" s="58"/>
      <c r="AP3" s="59"/>
      <c r="AQ3" s="56"/>
      <c r="AR3" s="57" t="s">
        <v>13</v>
      </c>
      <c r="AS3" s="57"/>
      <c r="AT3" s="58"/>
      <c r="AU3" s="60"/>
    </row>
    <row r="4" spans="1:53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105" t="s">
        <v>53</v>
      </c>
      <c r="I4" s="111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X4" s="33" t="s">
        <v>49</v>
      </c>
      <c r="Y4" s="2" t="s">
        <v>47</v>
      </c>
      <c r="Z4" s="37" t="s">
        <v>48</v>
      </c>
      <c r="AA4" s="2" t="s">
        <v>50</v>
      </c>
      <c r="AB4" s="2" t="s">
        <v>55</v>
      </c>
      <c r="AC4" s="2" t="s">
        <v>56</v>
      </c>
      <c r="AD4" s="2" t="s">
        <v>59</v>
      </c>
      <c r="AE4" s="49" t="s">
        <v>58</v>
      </c>
      <c r="AF4" s="38" t="s">
        <v>54</v>
      </c>
      <c r="AH4" s="33" t="s">
        <v>53</v>
      </c>
      <c r="AI4" s="2" t="s">
        <v>6</v>
      </c>
      <c r="AJ4" s="2" t="s">
        <v>7</v>
      </c>
      <c r="AK4" s="2" t="s">
        <v>8</v>
      </c>
      <c r="AL4" s="7"/>
      <c r="AM4" s="2" t="s">
        <v>53</v>
      </c>
      <c r="AN4" s="2" t="s">
        <v>6</v>
      </c>
      <c r="AO4" s="2" t="s">
        <v>7</v>
      </c>
      <c r="AP4" s="2" t="s">
        <v>8</v>
      </c>
      <c r="AQ4" s="7"/>
      <c r="AR4" s="2" t="s">
        <v>53</v>
      </c>
      <c r="AS4" s="2" t="s">
        <v>6</v>
      </c>
      <c r="AT4" s="2" t="s">
        <v>7</v>
      </c>
      <c r="AU4" s="34" t="s">
        <v>8</v>
      </c>
    </row>
    <row r="5" spans="1:53" x14ac:dyDescent="0.25">
      <c r="A5" s="24" t="str">
        <f t="shared" ref="A5:A8" si="0">C5&amp;D5&amp;$B$1</f>
        <v>DD44910GTY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106"/>
      <c r="I5" s="112"/>
      <c r="J5" s="81"/>
      <c r="K5" s="81"/>
      <c r="L5" s="90"/>
      <c r="M5" s="81"/>
      <c r="N5" s="74"/>
      <c r="O5" s="74"/>
      <c r="P5" s="74"/>
      <c r="Q5" s="90"/>
      <c r="R5" s="74" t="str">
        <f t="shared" ref="R5:S51" si="2">IF(H5="","",IF($B$1="Cast",H5/2,IF($B$1="DCL Cast","",IF($B$1="TAAP","",IF($B$1="FLR",(((H5-AH5)/2)+AH5),IF($B$1="SoCal",(((H5-AH5)/2)+AH5),IF($B$1="MTO",(((H5-AH5)/2)+AH5),IF($B$1="Interline",(((H5-AH5)/2)+AH5)))))))))</f>
        <v/>
      </c>
      <c r="S5" s="74" t="str">
        <f t="shared" si="2"/>
        <v/>
      </c>
      <c r="T5" s="74" t="str">
        <f t="shared" ref="T5:T51" si="3">IF(J5="","",IF($B$1="Cast",J5/2,IF($B$1="DCL Cast","",IF($B$1="TAAP","",IF($B$1="FLR",(((J5-AJ5)/2)+AJ5),IF($B$1="SoCal",(((J5-AJ5)/2)+AJ5),IF($B$1="MTO",(((J5-AJ5)/2)+AJ5),IF($B$1="Interline",(((J5-AJ5)/2)+AJ5)))))))))</f>
        <v/>
      </c>
      <c r="U5" s="93" t="str">
        <f t="shared" ref="U5:U51" si="4">IF(K5="","",IF($B$1="Cast",K5/2,IF($B$1="DCL Cast","",IF($B$1="TAAP","",IF($B$1="FLR",(((K5-AK5)/2)+AK5),IF($B$1="SoCal",(((K5-AK5)/2)+AK5),IF($B$1="MTO",(((K5-AK5)/2)+AK5),IF($B$1="Interline",(((K5-AK5)/2)+AK5)))))))))</f>
        <v/>
      </c>
      <c r="V5" s="76"/>
      <c r="W5" s="5"/>
      <c r="X5" s="65"/>
      <c r="Y5" s="66"/>
      <c r="Z5" s="67"/>
      <c r="AA5" s="31"/>
      <c r="AB5" s="66"/>
      <c r="AC5" s="68" t="str">
        <f>IFERROR(IF(OR(VLOOKUP(A5,#REF!,7,FALSE)=44620,VLOOKUP(A5,#REF!,7,FALSE)=44630),"",IF(VLOOKUP(A5,#REF!,7,FALSE)=72686,IF($D5&lt;=$B$2,$D5,""),VLOOKUP(A5,#REF!,7,FALSE))),"")</f>
        <v/>
      </c>
      <c r="AD5" s="66"/>
      <c r="AE5" s="69"/>
      <c r="AF5" s="70"/>
      <c r="AH5" s="35" t="str">
        <f t="shared" ref="AH5:AK20" si="5">IF(H5="","",IF($F5&lt;=6,H5-25,IF($F5&gt;=11,H5-20,H5-30)))</f>
        <v/>
      </c>
      <c r="AI5" s="8" t="str">
        <f t="shared" si="5"/>
        <v/>
      </c>
      <c r="AJ5" s="8" t="str">
        <f t="shared" si="5"/>
        <v/>
      </c>
      <c r="AK5" s="8" t="str">
        <f t="shared" si="5"/>
        <v/>
      </c>
      <c r="AL5" s="17"/>
      <c r="AM5" s="35"/>
      <c r="AN5" s="8"/>
      <c r="AO5" s="8"/>
      <c r="AP5" s="8"/>
      <c r="AQ5" s="17"/>
      <c r="AR5" s="35"/>
      <c r="AS5" s="8"/>
      <c r="AT5" s="8"/>
      <c r="AU5" s="8"/>
    </row>
    <row r="6" spans="1:53" x14ac:dyDescent="0.25">
      <c r="A6" s="24" t="str">
        <f t="shared" si="0"/>
        <v>DD44914GTY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106"/>
      <c r="I6" s="112"/>
      <c r="J6" s="81"/>
      <c r="K6" s="81"/>
      <c r="L6" s="90"/>
      <c r="M6" s="81"/>
      <c r="N6" s="74"/>
      <c r="O6" s="74"/>
      <c r="P6" s="74"/>
      <c r="Q6" s="90"/>
      <c r="R6" s="81"/>
      <c r="S6" s="74" t="str">
        <f t="shared" si="2"/>
        <v/>
      </c>
      <c r="T6" s="74" t="str">
        <f t="shared" si="3"/>
        <v/>
      </c>
      <c r="U6" s="93" t="str">
        <f>IF(K6="","",IF($B$1="Cast",K6/2,IF($B$1="DCL Cast","",IF($B$1="TAAP","",IF($B$1="FLR",(((K6-AK6)/2)+AK6),IF($B$1="SoCal",(((K6-AK6)/2)+AK6),IF($B$1="MTO",(((K6-AK6)/2)+AK6),IF($B$1="Interline",(((K6-AK6)/2)+AK6)))))))))</f>
        <v/>
      </c>
      <c r="V6" s="76"/>
      <c r="W6" s="5"/>
      <c r="X6" s="65"/>
      <c r="Y6" s="66"/>
      <c r="Z6" s="67"/>
      <c r="AA6" s="31"/>
      <c r="AB6" s="66"/>
      <c r="AC6" s="68" t="str">
        <f>IFERROR(IF(OR(VLOOKUP(A6,#REF!,7,FALSE)=44620,VLOOKUP(A6,#REF!,7,FALSE)=44630),"",IF(VLOOKUP(A6,#REF!,7,FALSE)=72686,IF($D6&lt;=$B$2,$D6,""),VLOOKUP(A6,#REF!,7,FALSE))),"")</f>
        <v/>
      </c>
      <c r="AD6" s="66"/>
      <c r="AE6" s="69"/>
      <c r="AF6" s="70"/>
      <c r="AH6" s="35" t="str">
        <f t="shared" si="5"/>
        <v/>
      </c>
      <c r="AI6" s="8" t="str">
        <f t="shared" si="5"/>
        <v/>
      </c>
      <c r="AJ6" s="8" t="str">
        <f t="shared" si="5"/>
        <v/>
      </c>
      <c r="AK6" s="8" t="str">
        <f t="shared" si="5"/>
        <v/>
      </c>
      <c r="AL6" s="17"/>
      <c r="AM6" s="35"/>
      <c r="AN6" s="8"/>
      <c r="AO6" s="8"/>
      <c r="AP6" s="8"/>
      <c r="AQ6" s="17"/>
      <c r="AR6" s="35"/>
      <c r="AS6" s="8"/>
      <c r="AT6" s="8"/>
      <c r="AU6" s="8"/>
    </row>
    <row r="7" spans="1:53" x14ac:dyDescent="0.25">
      <c r="A7" s="24" t="str">
        <f t="shared" si="0"/>
        <v>DD44919GTY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106"/>
      <c r="I7" s="112"/>
      <c r="J7" s="81"/>
      <c r="K7" s="81"/>
      <c r="L7" s="90"/>
      <c r="M7" s="81"/>
      <c r="N7" s="74"/>
      <c r="O7" s="74"/>
      <c r="P7" s="74"/>
      <c r="Q7" s="90"/>
      <c r="R7" s="81"/>
      <c r="S7" s="74" t="str">
        <f t="shared" si="2"/>
        <v/>
      </c>
      <c r="T7" s="74" t="str">
        <f t="shared" si="3"/>
        <v/>
      </c>
      <c r="U7" s="93"/>
      <c r="V7" s="76"/>
      <c r="W7" s="5"/>
      <c r="X7" s="65"/>
      <c r="Y7" s="66"/>
      <c r="Z7" s="67"/>
      <c r="AA7" s="31"/>
      <c r="AB7" s="66"/>
      <c r="AC7" s="68" t="str">
        <f>IFERROR(IF(OR(VLOOKUP(A7,#REF!,7,FALSE)=44620,VLOOKUP(A7,#REF!,7,FALSE)=44630),"",IF(VLOOKUP(A7,#REF!,7,FALSE)=72686,IF($D7&lt;=$B$2,$D7,""),VLOOKUP(A7,#REF!,7,FALSE))),"")</f>
        <v/>
      </c>
      <c r="AD7" s="66"/>
      <c r="AE7" s="69"/>
      <c r="AF7" s="70"/>
      <c r="AH7" s="35" t="str">
        <f t="shared" si="5"/>
        <v/>
      </c>
      <c r="AI7" s="8" t="str">
        <f t="shared" si="5"/>
        <v/>
      </c>
      <c r="AJ7" s="8" t="str">
        <f t="shared" si="5"/>
        <v/>
      </c>
      <c r="AK7" s="8" t="str">
        <f t="shared" si="5"/>
        <v/>
      </c>
      <c r="AL7" s="17"/>
      <c r="AM7" s="35"/>
      <c r="AN7" s="8"/>
      <c r="AO7" s="8"/>
      <c r="AP7" s="8"/>
      <c r="AQ7" s="17"/>
      <c r="AR7" s="35"/>
      <c r="AS7" s="8"/>
      <c r="AT7" s="8"/>
      <c r="AU7" s="8"/>
    </row>
    <row r="8" spans="1:53" x14ac:dyDescent="0.25">
      <c r="A8" s="24" t="str">
        <f t="shared" si="0"/>
        <v>DD44924GTY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106"/>
      <c r="I8" s="112"/>
      <c r="J8" s="81"/>
      <c r="K8" s="81"/>
      <c r="L8" s="90"/>
      <c r="M8" s="81"/>
      <c r="N8" s="74"/>
      <c r="O8" s="74"/>
      <c r="P8" s="74"/>
      <c r="Q8" s="90"/>
      <c r="R8" s="81"/>
      <c r="S8" s="74" t="str">
        <f t="shared" si="2"/>
        <v/>
      </c>
      <c r="T8" s="74" t="str">
        <f t="shared" si="3"/>
        <v/>
      </c>
      <c r="U8" s="93" t="str">
        <f t="shared" si="4"/>
        <v/>
      </c>
      <c r="V8" s="76"/>
      <c r="W8" s="5"/>
      <c r="X8" s="65"/>
      <c r="Y8" s="66"/>
      <c r="Z8" s="67"/>
      <c r="AA8" s="31"/>
      <c r="AB8" s="66"/>
      <c r="AC8" s="68" t="str">
        <f>IFERROR(IF(OR(VLOOKUP(A8,#REF!,7,FALSE)=44620,VLOOKUP(A8,#REF!,7,FALSE)=44630),"",IF(VLOOKUP(A8,#REF!,7,FALSE)=72686,IF($D8&lt;=$B$2,$D8,""),VLOOKUP(A8,#REF!,7,FALSE))),"")</f>
        <v/>
      </c>
      <c r="AD8" s="66"/>
      <c r="AE8" s="69"/>
      <c r="AF8" s="70"/>
      <c r="AH8" s="35" t="str">
        <f t="shared" si="5"/>
        <v/>
      </c>
      <c r="AI8" s="8" t="str">
        <f t="shared" si="5"/>
        <v/>
      </c>
      <c r="AJ8" s="8" t="str">
        <f t="shared" si="5"/>
        <v/>
      </c>
      <c r="AK8" s="8" t="str">
        <f t="shared" si="5"/>
        <v/>
      </c>
      <c r="AL8" s="17"/>
      <c r="AM8" s="35"/>
      <c r="AN8" s="8"/>
      <c r="AO8" s="8"/>
      <c r="AP8" s="8"/>
      <c r="AQ8" s="17"/>
      <c r="AR8" s="35"/>
      <c r="AS8" s="8"/>
      <c r="AT8" s="8"/>
      <c r="AU8" s="8"/>
    </row>
    <row r="9" spans="1:53" x14ac:dyDescent="0.25">
      <c r="A9" s="24" t="str">
        <f>C9&amp;D9&amp;$B$1</f>
        <v>DD44928GTY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106"/>
      <c r="I9" s="112"/>
      <c r="J9" s="81"/>
      <c r="K9" s="81"/>
      <c r="L9" s="90"/>
      <c r="M9" s="81"/>
      <c r="N9" s="74"/>
      <c r="O9" s="74"/>
      <c r="P9" s="74"/>
      <c r="Q9" s="90"/>
      <c r="R9" s="81" t="str">
        <f t="shared" ref="R9:R51" si="6">IF(H9="","",IF($B$1="Cast",H9/2,IF($B$1="DCL Cast","",IF($B$1="TAAP","",IF($B$1="FLR",(((H9-AH9)/2)+AH9),IF($B$1="SoCal",(((H9-AH9)/2)+AH9),IF($B$1="MTO",(((H9-AH9)/2)+AH9),IF($B$1="Interline",(((H9-AH9)/2)+AH9)))))))))</f>
        <v/>
      </c>
      <c r="S9" s="74" t="str">
        <f t="shared" si="2"/>
        <v/>
      </c>
      <c r="T9" s="74" t="str">
        <f t="shared" si="3"/>
        <v/>
      </c>
      <c r="U9" s="93" t="str">
        <f t="shared" si="4"/>
        <v/>
      </c>
      <c r="V9" s="76"/>
      <c r="W9" s="5"/>
      <c r="X9" s="65"/>
      <c r="Y9" s="66"/>
      <c r="Z9" s="67"/>
      <c r="AA9" s="31"/>
      <c r="AB9" s="66"/>
      <c r="AC9" s="68" t="str">
        <f>IFERROR(IF(OR(VLOOKUP(A9,#REF!,7,FALSE)=44620,VLOOKUP(A9,#REF!,7,FALSE)=44630),"",IF(VLOOKUP(A9,#REF!,7,FALSE)=72686,IF($D9&lt;=$B$2,$D9,""),VLOOKUP(A9,#REF!,7,FALSE))),"")</f>
        <v/>
      </c>
      <c r="AD9" s="66"/>
      <c r="AE9" s="69"/>
      <c r="AF9" s="70"/>
      <c r="AH9" s="35" t="str">
        <f t="shared" si="5"/>
        <v/>
      </c>
      <c r="AI9" s="8" t="str">
        <f t="shared" si="5"/>
        <v/>
      </c>
      <c r="AJ9" s="8" t="str">
        <f t="shared" si="5"/>
        <v/>
      </c>
      <c r="AK9" s="8" t="str">
        <f t="shared" si="5"/>
        <v/>
      </c>
      <c r="AL9" s="17"/>
      <c r="AM9" s="35" t="str">
        <f>IF(M9="","",IF($F9&lt;=6,M9-25,IF($F9&gt;=11,M9-20,M9-30)))</f>
        <v/>
      </c>
      <c r="AN9" s="8" t="str">
        <f>IF(N9="","",IF($F9&lt;=6,N9-25,IF($F9&gt;=11,N9-20,N9-30)))</f>
        <v/>
      </c>
      <c r="AO9" s="8" t="str">
        <f>IF(O9="","",IF($F9&lt;=6,O9-25,IF($F9&gt;=11,O9-20,O9-30)))</f>
        <v/>
      </c>
      <c r="AP9" s="8" t="str">
        <f>IF(P9="","",IF($F9&lt;=6,P9-25,IF($F9&gt;=11,P9-20,P9-30)))</f>
        <v/>
      </c>
      <c r="AQ9" s="17"/>
      <c r="AR9" s="35" t="str">
        <f>IF(R9="","",IF($F9&lt;=6,R9-25,IF($F9&gt;=11,R9-20,R9-30)))</f>
        <v/>
      </c>
      <c r="AS9" s="8" t="str">
        <f>IF(S9="","",IF($F9&lt;=6,S9-25,IF($F9&gt;=11,S9-20,S9-30)))</f>
        <v/>
      </c>
      <c r="AT9" s="8" t="str">
        <f>IF(T9="","",IF($F9&lt;=6,T9-25,IF($F9&gt;=11,T9-20,T9-30)))</f>
        <v/>
      </c>
      <c r="AU9" s="8" t="str">
        <f>IF(U9="","",IF($F9&lt;=6,U9-25,IF($F9&gt;=11,U9-20,U9-30)))</f>
        <v/>
      </c>
    </row>
    <row r="10" spans="1:53" x14ac:dyDescent="0.25">
      <c r="A10" s="24" t="str">
        <f t="shared" ref="A10:A51" si="7">C10&amp;D10&amp;$B$1</f>
        <v>DD44933GTY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107"/>
      <c r="I10" s="113"/>
      <c r="J10" s="74"/>
      <c r="K10" s="74"/>
      <c r="L10" s="90"/>
      <c r="M10" s="74"/>
      <c r="N10" s="74"/>
      <c r="O10" s="74"/>
      <c r="P10" s="74"/>
      <c r="Q10" s="90"/>
      <c r="R10" s="74"/>
      <c r="S10" s="74"/>
      <c r="T10" s="74"/>
      <c r="U10" s="93"/>
      <c r="V10" s="76"/>
      <c r="W10" s="5"/>
      <c r="X10" s="71"/>
      <c r="Y10" s="72"/>
      <c r="Z10" s="73"/>
      <c r="AA10" s="74"/>
      <c r="AB10" s="72"/>
      <c r="AC10" s="68" t="str">
        <f>IFERROR(IF(OR(VLOOKUP(A10,#REF!,7,FALSE)=44620,VLOOKUP(A10,#REF!,7,FALSE)=44630),"",IF(VLOOKUP(A10,#REF!,7,FALSE)=72686,IF($D10&lt;=$B$2,$D10,""),VLOOKUP(A10,#REF!,7,FALSE))),"")</f>
        <v/>
      </c>
      <c r="AD10" s="72"/>
      <c r="AE10" s="75"/>
      <c r="AF10" s="76"/>
      <c r="AH10" s="44" t="str">
        <f t="shared" si="5"/>
        <v/>
      </c>
      <c r="AI10" s="46" t="str">
        <f t="shared" si="5"/>
        <v/>
      </c>
      <c r="AJ10" s="46" t="str">
        <f t="shared" si="5"/>
        <v/>
      </c>
      <c r="AK10" s="46" t="str">
        <f t="shared" si="5"/>
        <v/>
      </c>
      <c r="AL10" s="17"/>
      <c r="AM10" s="44" t="str">
        <f t="shared" ref="AM10:AP51" si="8">IF(M10="","",IF($F10&lt;=6,M10-25,IF($F10&gt;=11,M10-20,M10-30)))</f>
        <v/>
      </c>
      <c r="AN10" s="46" t="str">
        <f t="shared" si="8"/>
        <v/>
      </c>
      <c r="AO10" s="46" t="str">
        <f t="shared" si="8"/>
        <v/>
      </c>
      <c r="AP10" s="46" t="str">
        <f t="shared" si="8"/>
        <v/>
      </c>
      <c r="AQ10" s="17"/>
      <c r="AR10" s="44" t="str">
        <f t="shared" ref="AR10:AU51" si="9">IF(R10="","",IF($F10&lt;=6,R10-25,IF($F10&gt;=11,R10-20,R10-30)))</f>
        <v/>
      </c>
      <c r="AS10" s="46" t="str">
        <f t="shared" si="9"/>
        <v/>
      </c>
      <c r="AT10" s="46" t="str">
        <f t="shared" si="9"/>
        <v/>
      </c>
      <c r="AU10" s="46" t="str">
        <f t="shared" si="9"/>
        <v/>
      </c>
    </row>
    <row r="11" spans="1:53" x14ac:dyDescent="0.25">
      <c r="A11" s="27" t="str">
        <f t="shared" si="7"/>
        <v>DD44938GTY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107"/>
      <c r="I11" s="113"/>
      <c r="J11" s="74"/>
      <c r="K11" s="74"/>
      <c r="L11" s="90"/>
      <c r="M11" s="74"/>
      <c r="N11" s="74"/>
      <c r="O11" s="74"/>
      <c r="P11" s="74"/>
      <c r="Q11" s="90"/>
      <c r="R11" s="74"/>
      <c r="S11" s="74"/>
      <c r="T11" s="74"/>
      <c r="U11" s="93"/>
      <c r="V11" s="76"/>
      <c r="W11" s="5"/>
      <c r="X11" s="71"/>
      <c r="Y11" s="72"/>
      <c r="Z11" s="73"/>
      <c r="AA11" s="74"/>
      <c r="AB11" s="72"/>
      <c r="AC11" s="68" t="str">
        <f>IFERROR(IF(OR(VLOOKUP(A11,#REF!,7,FALSE)=44620,VLOOKUP(A11,#REF!,7,FALSE)=44630),"",IF(VLOOKUP(A11,#REF!,7,FALSE)=72686,IF($D11&lt;=$B$2,$D11,""),VLOOKUP(A11,#REF!,7,FALSE))),"")</f>
        <v/>
      </c>
      <c r="AD11" s="72"/>
      <c r="AE11" s="75"/>
      <c r="AF11" s="76"/>
      <c r="AH11" s="44" t="str">
        <f t="shared" si="5"/>
        <v/>
      </c>
      <c r="AI11" s="46" t="str">
        <f t="shared" si="5"/>
        <v/>
      </c>
      <c r="AJ11" s="46" t="str">
        <f t="shared" si="5"/>
        <v/>
      </c>
      <c r="AK11" s="46" t="str">
        <f t="shared" si="5"/>
        <v/>
      </c>
      <c r="AL11" s="17"/>
      <c r="AM11" s="44" t="str">
        <f t="shared" si="8"/>
        <v/>
      </c>
      <c r="AN11" s="46" t="str">
        <f t="shared" si="8"/>
        <v/>
      </c>
      <c r="AO11" s="46" t="str">
        <f t="shared" si="8"/>
        <v/>
      </c>
      <c r="AP11" s="46" t="str">
        <f t="shared" si="8"/>
        <v/>
      </c>
      <c r="AQ11" s="17"/>
      <c r="AR11" s="44" t="str">
        <f t="shared" si="9"/>
        <v/>
      </c>
      <c r="AS11" s="46" t="str">
        <f t="shared" si="9"/>
        <v/>
      </c>
      <c r="AT11" s="46" t="str">
        <f t="shared" si="9"/>
        <v/>
      </c>
      <c r="AU11" s="46" t="str">
        <f t="shared" si="9"/>
        <v/>
      </c>
    </row>
    <row r="12" spans="1:53" x14ac:dyDescent="0.25">
      <c r="A12" s="27" t="str">
        <f t="shared" si="7"/>
        <v>DD44942GTY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107"/>
      <c r="I12" s="113"/>
      <c r="J12" s="74"/>
      <c r="K12" s="74"/>
      <c r="L12" s="90"/>
      <c r="M12" s="74"/>
      <c r="N12" s="74"/>
      <c r="O12" s="74"/>
      <c r="P12" s="74"/>
      <c r="Q12" s="90"/>
      <c r="R12" s="74"/>
      <c r="S12" s="74"/>
      <c r="T12" s="74"/>
      <c r="U12" s="93"/>
      <c r="V12" s="76"/>
      <c r="W12" s="5"/>
      <c r="X12" s="71"/>
      <c r="Y12" s="72"/>
      <c r="Z12" s="73"/>
      <c r="AA12" s="74"/>
      <c r="AB12" s="72"/>
      <c r="AC12" s="68" t="str">
        <f>IFERROR(IF(OR(VLOOKUP(A12,#REF!,7,FALSE)=44620,VLOOKUP(A12,#REF!,7,FALSE)=44630),"",IF(VLOOKUP(A12,#REF!,7,FALSE)=72686,IF($D12&lt;=$B$2,$D12,""),VLOOKUP(A12,#REF!,7,FALSE))),"")</f>
        <v/>
      </c>
      <c r="AD12" s="72"/>
      <c r="AE12" s="75"/>
      <c r="AF12" s="76"/>
      <c r="AH12" s="44" t="str">
        <f t="shared" si="5"/>
        <v/>
      </c>
      <c r="AI12" s="46" t="str">
        <f t="shared" si="5"/>
        <v/>
      </c>
      <c r="AJ12" s="46" t="str">
        <f t="shared" si="5"/>
        <v/>
      </c>
      <c r="AK12" s="46" t="str">
        <f t="shared" si="5"/>
        <v/>
      </c>
      <c r="AL12" s="17"/>
      <c r="AM12" s="44" t="str">
        <f t="shared" si="8"/>
        <v/>
      </c>
      <c r="AN12" s="46" t="str">
        <f t="shared" si="8"/>
        <v/>
      </c>
      <c r="AO12" s="46" t="str">
        <f t="shared" si="8"/>
        <v/>
      </c>
      <c r="AP12" s="46" t="str">
        <f t="shared" si="8"/>
        <v/>
      </c>
      <c r="AQ12" s="17"/>
      <c r="AR12" s="44" t="str">
        <f t="shared" si="9"/>
        <v/>
      </c>
      <c r="AS12" s="46" t="str">
        <f t="shared" si="9"/>
        <v/>
      </c>
      <c r="AT12" s="46" t="str">
        <f t="shared" si="9"/>
        <v/>
      </c>
      <c r="AU12" s="46" t="str">
        <f t="shared" si="9"/>
        <v/>
      </c>
    </row>
    <row r="13" spans="1:53" x14ac:dyDescent="0.25">
      <c r="A13" s="27" t="str">
        <f t="shared" si="7"/>
        <v>DD44947GTY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107"/>
      <c r="I13" s="113"/>
      <c r="J13" s="74"/>
      <c r="K13" s="74"/>
      <c r="L13" s="90"/>
      <c r="M13" s="74"/>
      <c r="N13" s="74"/>
      <c r="O13" s="74"/>
      <c r="P13" s="74"/>
      <c r="Q13" s="90"/>
      <c r="R13" s="74"/>
      <c r="S13" s="74"/>
      <c r="T13" s="74"/>
      <c r="U13" s="93"/>
      <c r="V13" s="76"/>
      <c r="W13" s="5"/>
      <c r="X13" s="71"/>
      <c r="Y13" s="72"/>
      <c r="Z13" s="73"/>
      <c r="AA13" s="74"/>
      <c r="AB13" s="72"/>
      <c r="AC13" s="68" t="str">
        <f>IFERROR(IF(OR(VLOOKUP(A13,#REF!,7,FALSE)=44620,VLOOKUP(A13,#REF!,7,FALSE)=44630),"",IF(VLOOKUP(A13,#REF!,7,FALSE)=72686,IF($D13&lt;=$B$2,$D13,""),VLOOKUP(A13,#REF!,7,FALSE))),"")</f>
        <v/>
      </c>
      <c r="AD13" s="72"/>
      <c r="AE13" s="75"/>
      <c r="AF13" s="76"/>
      <c r="AH13" s="44" t="str">
        <f t="shared" si="5"/>
        <v/>
      </c>
      <c r="AI13" s="46" t="str">
        <f t="shared" si="5"/>
        <v/>
      </c>
      <c r="AJ13" s="46" t="str">
        <f t="shared" si="5"/>
        <v/>
      </c>
      <c r="AK13" s="46" t="str">
        <f t="shared" si="5"/>
        <v/>
      </c>
      <c r="AL13" s="17"/>
      <c r="AM13" s="44" t="str">
        <f t="shared" si="8"/>
        <v/>
      </c>
      <c r="AN13" s="46" t="str">
        <f t="shared" si="8"/>
        <v/>
      </c>
      <c r="AO13" s="46" t="str">
        <f t="shared" si="8"/>
        <v/>
      </c>
      <c r="AP13" s="46" t="str">
        <f t="shared" si="8"/>
        <v/>
      </c>
      <c r="AQ13" s="17"/>
      <c r="AR13" s="44" t="str">
        <f t="shared" si="9"/>
        <v/>
      </c>
      <c r="AS13" s="46" t="str">
        <f t="shared" si="9"/>
        <v/>
      </c>
      <c r="AT13" s="46" t="str">
        <f t="shared" si="9"/>
        <v/>
      </c>
      <c r="AU13" s="46" t="str">
        <f t="shared" si="9"/>
        <v/>
      </c>
    </row>
    <row r="14" spans="1:53" s="13" customFormat="1" x14ac:dyDescent="0.25">
      <c r="A14" s="27" t="str">
        <f t="shared" si="7"/>
        <v>DD44952GTY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107"/>
      <c r="I14" s="113"/>
      <c r="J14" s="74"/>
      <c r="K14" s="74"/>
      <c r="L14" s="90"/>
      <c r="M14" s="74"/>
      <c r="N14" s="74"/>
      <c r="O14" s="74"/>
      <c r="P14" s="74"/>
      <c r="Q14" s="90"/>
      <c r="R14" s="74"/>
      <c r="S14" s="74"/>
      <c r="T14" s="74"/>
      <c r="U14" s="93"/>
      <c r="V14" s="76"/>
      <c r="W14" s="5"/>
      <c r="X14" s="71"/>
      <c r="Y14" s="72"/>
      <c r="Z14" s="73"/>
      <c r="AA14" s="77"/>
      <c r="AB14" s="72"/>
      <c r="AC14" s="68" t="str">
        <f>IFERROR(IF(OR(VLOOKUP(A14,#REF!,7,FALSE)=44620,VLOOKUP(A14,#REF!,7,FALSE)=44630),"",IF(VLOOKUP(A14,#REF!,7,FALSE)=72686,IF($D14&lt;=$B$2,$D14,""),VLOOKUP(A14,#REF!,7,FALSE))),"")</f>
        <v/>
      </c>
      <c r="AD14" s="72"/>
      <c r="AE14" s="75"/>
      <c r="AF14" s="78"/>
      <c r="AG14" s="11"/>
      <c r="AH14" s="44" t="str">
        <f t="shared" si="5"/>
        <v/>
      </c>
      <c r="AI14" s="46" t="str">
        <f t="shared" si="5"/>
        <v/>
      </c>
      <c r="AJ14" s="46" t="str">
        <f t="shared" si="5"/>
        <v/>
      </c>
      <c r="AK14" s="46" t="str">
        <f t="shared" si="5"/>
        <v/>
      </c>
      <c r="AL14" s="17"/>
      <c r="AM14" s="44" t="str">
        <f t="shared" si="8"/>
        <v/>
      </c>
      <c r="AN14" s="46" t="str">
        <f t="shared" si="8"/>
        <v/>
      </c>
      <c r="AO14" s="46" t="str">
        <f t="shared" si="8"/>
        <v/>
      </c>
      <c r="AP14" s="46" t="str">
        <f t="shared" si="8"/>
        <v/>
      </c>
      <c r="AQ14" s="17"/>
      <c r="AR14" s="44" t="str">
        <f t="shared" si="9"/>
        <v/>
      </c>
      <c r="AS14" s="46" t="str">
        <f t="shared" si="9"/>
        <v/>
      </c>
      <c r="AT14" s="46" t="str">
        <f t="shared" si="9"/>
        <v/>
      </c>
      <c r="AU14" s="46" t="str">
        <f t="shared" si="9"/>
        <v/>
      </c>
    </row>
    <row r="15" spans="1:53" x14ac:dyDescent="0.25">
      <c r="A15" s="27" t="str">
        <f t="shared" si="7"/>
        <v>DD44956GTY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107"/>
      <c r="I15" s="113"/>
      <c r="J15" s="74"/>
      <c r="K15" s="74"/>
      <c r="L15" s="90"/>
      <c r="M15" s="74"/>
      <c r="N15" s="74"/>
      <c r="O15" s="74"/>
      <c r="P15" s="74"/>
      <c r="Q15" s="90"/>
      <c r="R15" s="74"/>
      <c r="S15" s="74"/>
      <c r="T15" s="74"/>
      <c r="U15" s="93"/>
      <c r="V15" s="76"/>
      <c r="W15" s="5"/>
      <c r="X15" s="71"/>
      <c r="Y15" s="72"/>
      <c r="Z15" s="73"/>
      <c r="AA15" s="77"/>
      <c r="AB15" s="72"/>
      <c r="AC15" s="68" t="str">
        <f>IFERROR(IF(OR(VLOOKUP(A15,#REF!,7,FALSE)=44620,VLOOKUP(A15,#REF!,7,FALSE)=44630),"",IF(VLOOKUP(A15,#REF!,7,FALSE)=72686,IF($D15&lt;=$B$2,$D15,""),VLOOKUP(A15,#REF!,7,FALSE))),"")</f>
        <v/>
      </c>
      <c r="AD15" s="72"/>
      <c r="AE15" s="75"/>
      <c r="AF15" s="78"/>
      <c r="AH15" s="44" t="str">
        <f t="shared" si="5"/>
        <v/>
      </c>
      <c r="AI15" s="46" t="str">
        <f t="shared" si="5"/>
        <v/>
      </c>
      <c r="AJ15" s="46" t="str">
        <f t="shared" si="5"/>
        <v/>
      </c>
      <c r="AK15" s="46" t="str">
        <f t="shared" si="5"/>
        <v/>
      </c>
      <c r="AL15" s="17"/>
      <c r="AM15" s="44" t="str">
        <f t="shared" si="8"/>
        <v/>
      </c>
      <c r="AN15" s="46" t="str">
        <f t="shared" si="8"/>
        <v/>
      </c>
      <c r="AO15" s="46" t="str">
        <f t="shared" si="8"/>
        <v/>
      </c>
      <c r="AP15" s="46" t="str">
        <f t="shared" si="8"/>
        <v/>
      </c>
      <c r="AQ15" s="17"/>
      <c r="AR15" s="44" t="str">
        <f t="shared" si="9"/>
        <v/>
      </c>
      <c r="AS15" s="46" t="str">
        <f t="shared" si="9"/>
        <v/>
      </c>
      <c r="AT15" s="46" t="str">
        <f t="shared" si="9"/>
        <v/>
      </c>
      <c r="AU15" s="46" t="str">
        <f t="shared" si="9"/>
        <v/>
      </c>
      <c r="AW15" s="14"/>
      <c r="AX15" s="14"/>
      <c r="AY15" s="14"/>
      <c r="AZ15" s="14"/>
      <c r="BA15" s="14"/>
    </row>
    <row r="16" spans="1:53" x14ac:dyDescent="0.25">
      <c r="A16" s="27" t="str">
        <f t="shared" si="7"/>
        <v>DD44961GTY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107"/>
      <c r="I16" s="113"/>
      <c r="J16" s="74"/>
      <c r="K16" s="74"/>
      <c r="L16" s="90"/>
      <c r="M16" s="74"/>
      <c r="N16" s="74"/>
      <c r="O16" s="74"/>
      <c r="P16" s="74"/>
      <c r="Q16" s="90"/>
      <c r="R16" s="74"/>
      <c r="S16" s="74"/>
      <c r="T16" s="74"/>
      <c r="U16" s="93"/>
      <c r="V16" s="76"/>
      <c r="W16" s="5"/>
      <c r="X16" s="71"/>
      <c r="Y16" s="72"/>
      <c r="Z16" s="73"/>
      <c r="AA16" s="74"/>
      <c r="AB16" s="72"/>
      <c r="AC16" s="68" t="str">
        <f>IFERROR(IF(OR(VLOOKUP(A16,#REF!,7,FALSE)=44620,VLOOKUP(A16,#REF!,7,FALSE)=44630),"",IF(VLOOKUP(A16,#REF!,7,FALSE)=72686,IF($D16&lt;=$B$2,$D16,""),VLOOKUP(A16,#REF!,7,FALSE))),"")</f>
        <v/>
      </c>
      <c r="AD16" s="72"/>
      <c r="AE16" s="75"/>
      <c r="AF16" s="76"/>
      <c r="AH16" s="44" t="str">
        <f t="shared" si="5"/>
        <v/>
      </c>
      <c r="AI16" s="46" t="str">
        <f t="shared" si="5"/>
        <v/>
      </c>
      <c r="AJ16" s="46" t="str">
        <f t="shared" si="5"/>
        <v/>
      </c>
      <c r="AK16" s="47" t="str">
        <f t="shared" si="5"/>
        <v/>
      </c>
      <c r="AL16" s="30"/>
      <c r="AM16" s="44" t="str">
        <f t="shared" si="8"/>
        <v/>
      </c>
      <c r="AN16" s="46" t="str">
        <f t="shared" si="8"/>
        <v/>
      </c>
      <c r="AO16" s="46" t="str">
        <f t="shared" si="8"/>
        <v/>
      </c>
      <c r="AP16" s="47" t="str">
        <f t="shared" si="8"/>
        <v/>
      </c>
      <c r="AQ16" s="30"/>
      <c r="AR16" s="44" t="str">
        <f t="shared" si="9"/>
        <v/>
      </c>
      <c r="AS16" s="46" t="str">
        <f t="shared" si="9"/>
        <v/>
      </c>
      <c r="AT16" s="46" t="str">
        <f t="shared" si="9"/>
        <v/>
      </c>
      <c r="AU16" s="46" t="str">
        <f t="shared" si="9"/>
        <v/>
      </c>
      <c r="AV16" s="15"/>
      <c r="AW16" s="9"/>
      <c r="AX16" s="9"/>
      <c r="AY16" s="9"/>
      <c r="AZ16" s="16"/>
      <c r="BA16" s="9"/>
    </row>
    <row r="17" spans="1:53" x14ac:dyDescent="0.25">
      <c r="A17" s="27" t="str">
        <f t="shared" si="7"/>
        <v>DD44966GTY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107"/>
      <c r="I17" s="113"/>
      <c r="J17" s="74"/>
      <c r="K17" s="74"/>
      <c r="L17" s="90"/>
      <c r="M17" s="74"/>
      <c r="N17" s="74"/>
      <c r="O17" s="74"/>
      <c r="P17" s="74"/>
      <c r="Q17" s="90"/>
      <c r="R17" s="74"/>
      <c r="S17" s="74"/>
      <c r="T17" s="74"/>
      <c r="U17" s="93"/>
      <c r="V17" s="76"/>
      <c r="W17" s="5"/>
      <c r="X17" s="71"/>
      <c r="Y17" s="72"/>
      <c r="Z17" s="73"/>
      <c r="AA17" s="74"/>
      <c r="AB17" s="72"/>
      <c r="AC17" s="68" t="str">
        <f>IFERROR(IF(OR(VLOOKUP(A17,#REF!,7,FALSE)=44620,VLOOKUP(A17,#REF!,7,FALSE)=44630),"",IF(VLOOKUP(A17,#REF!,7,FALSE)=72686,IF($D17&lt;=$B$2,$D17,""),VLOOKUP(A17,#REF!,7,FALSE))),"")</f>
        <v/>
      </c>
      <c r="AD17" s="72"/>
      <c r="AE17" s="75"/>
      <c r="AF17" s="76"/>
      <c r="AH17" s="44" t="str">
        <f t="shared" si="5"/>
        <v/>
      </c>
      <c r="AI17" s="46" t="str">
        <f t="shared" si="5"/>
        <v/>
      </c>
      <c r="AJ17" s="46" t="str">
        <f t="shared" si="5"/>
        <v/>
      </c>
      <c r="AK17" s="46" t="str">
        <f t="shared" si="5"/>
        <v/>
      </c>
      <c r="AL17" s="30"/>
      <c r="AM17" s="44" t="str">
        <f t="shared" si="8"/>
        <v/>
      </c>
      <c r="AN17" s="46" t="str">
        <f t="shared" si="8"/>
        <v/>
      </c>
      <c r="AO17" s="46" t="str">
        <f t="shared" si="8"/>
        <v/>
      </c>
      <c r="AP17" s="46" t="str">
        <f t="shared" si="8"/>
        <v/>
      </c>
      <c r="AQ17" s="30"/>
      <c r="AR17" s="44" t="str">
        <f t="shared" si="9"/>
        <v/>
      </c>
      <c r="AS17" s="46" t="str">
        <f t="shared" si="9"/>
        <v/>
      </c>
      <c r="AT17" s="46" t="str">
        <f t="shared" si="9"/>
        <v/>
      </c>
      <c r="AU17" s="46" t="str">
        <f t="shared" si="9"/>
        <v/>
      </c>
      <c r="AW17" s="14"/>
      <c r="AX17" s="14"/>
      <c r="AY17" s="14"/>
      <c r="AZ17" s="14"/>
      <c r="BA17" s="14"/>
    </row>
    <row r="18" spans="1:53" x14ac:dyDescent="0.25">
      <c r="A18" s="27" t="str">
        <f t="shared" si="7"/>
        <v>DD44970GTY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107"/>
      <c r="I18" s="113"/>
      <c r="J18" s="74"/>
      <c r="K18" s="74"/>
      <c r="L18" s="90"/>
      <c r="M18" s="74"/>
      <c r="N18" s="74"/>
      <c r="O18" s="74"/>
      <c r="P18" s="74"/>
      <c r="Q18" s="90"/>
      <c r="R18" s="74"/>
      <c r="S18" s="74"/>
      <c r="T18" s="74"/>
      <c r="U18" s="93"/>
      <c r="V18" s="76"/>
      <c r="W18" s="5"/>
      <c r="X18" s="71"/>
      <c r="Y18" s="72"/>
      <c r="Z18" s="73"/>
      <c r="AA18" s="74"/>
      <c r="AB18" s="72"/>
      <c r="AC18" s="68" t="str">
        <f>IFERROR(IF(OR(VLOOKUP(A18,#REF!,7,FALSE)=44620,VLOOKUP(A18,#REF!,7,FALSE)=44630),"",IF(VLOOKUP(A18,#REF!,7,FALSE)=72686,IF($D18&lt;=$B$2,$D18,""),VLOOKUP(A18,#REF!,7,FALSE))),"")</f>
        <v/>
      </c>
      <c r="AD18" s="72"/>
      <c r="AE18" s="75"/>
      <c r="AF18" s="76"/>
      <c r="AH18" s="44" t="str">
        <f t="shared" si="5"/>
        <v/>
      </c>
      <c r="AI18" s="46" t="str">
        <f t="shared" si="5"/>
        <v/>
      </c>
      <c r="AJ18" s="46" t="str">
        <f t="shared" si="5"/>
        <v/>
      </c>
      <c r="AK18" s="46" t="str">
        <f t="shared" si="5"/>
        <v/>
      </c>
      <c r="AL18" s="30"/>
      <c r="AM18" s="44" t="str">
        <f t="shared" si="8"/>
        <v/>
      </c>
      <c r="AN18" s="46" t="str">
        <f t="shared" si="8"/>
        <v/>
      </c>
      <c r="AO18" s="46" t="str">
        <f t="shared" si="8"/>
        <v/>
      </c>
      <c r="AP18" s="46" t="str">
        <f t="shared" si="8"/>
        <v/>
      </c>
      <c r="AQ18" s="30"/>
      <c r="AR18" s="44" t="str">
        <f t="shared" si="9"/>
        <v/>
      </c>
      <c r="AS18" s="46" t="str">
        <f t="shared" si="9"/>
        <v/>
      </c>
      <c r="AT18" s="46" t="str">
        <f t="shared" si="9"/>
        <v/>
      </c>
      <c r="AU18" s="46" t="str">
        <f t="shared" si="9"/>
        <v/>
      </c>
    </row>
    <row r="19" spans="1:53" x14ac:dyDescent="0.25">
      <c r="A19" s="27" t="str">
        <f t="shared" si="7"/>
        <v>DD44975GTY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107"/>
      <c r="I19" s="113"/>
      <c r="J19" s="74"/>
      <c r="K19" s="74"/>
      <c r="L19" s="90"/>
      <c r="M19" s="74"/>
      <c r="N19" s="74"/>
      <c r="O19" s="74"/>
      <c r="P19" s="74"/>
      <c r="Q19" s="90"/>
      <c r="R19" s="74"/>
      <c r="S19" s="74"/>
      <c r="T19" s="74"/>
      <c r="U19" s="93"/>
      <c r="V19" s="76"/>
      <c r="W19" s="5"/>
      <c r="X19" s="71"/>
      <c r="Y19" s="72"/>
      <c r="Z19" s="73"/>
      <c r="AA19" s="74"/>
      <c r="AB19" s="72"/>
      <c r="AC19" s="68" t="str">
        <f>IFERROR(IF(OR(VLOOKUP(A19,#REF!,7,FALSE)=44620,VLOOKUP(A19,#REF!,7,FALSE)=44630),"",IF(VLOOKUP(A19,#REF!,7,FALSE)=72686,IF($D19&lt;=$B$2,$D19,""),VLOOKUP(A19,#REF!,7,FALSE))),"")</f>
        <v/>
      </c>
      <c r="AD19" s="72"/>
      <c r="AE19" s="75"/>
      <c r="AF19" s="76"/>
      <c r="AH19" s="44" t="str">
        <f t="shared" si="5"/>
        <v/>
      </c>
      <c r="AI19" s="46" t="str">
        <f t="shared" si="5"/>
        <v/>
      </c>
      <c r="AJ19" s="46" t="str">
        <f t="shared" si="5"/>
        <v/>
      </c>
      <c r="AK19" s="46" t="str">
        <f t="shared" si="5"/>
        <v/>
      </c>
      <c r="AL19" s="30"/>
      <c r="AM19" s="44" t="str">
        <f t="shared" si="8"/>
        <v/>
      </c>
      <c r="AN19" s="46" t="str">
        <f t="shared" si="8"/>
        <v/>
      </c>
      <c r="AO19" s="46" t="str">
        <f t="shared" si="8"/>
        <v/>
      </c>
      <c r="AP19" s="46" t="str">
        <f t="shared" si="8"/>
        <v/>
      </c>
      <c r="AQ19" s="30"/>
      <c r="AR19" s="44" t="str">
        <f t="shared" si="9"/>
        <v/>
      </c>
      <c r="AS19" s="46" t="str">
        <f t="shared" si="9"/>
        <v/>
      </c>
      <c r="AT19" s="46" t="str">
        <f t="shared" si="9"/>
        <v/>
      </c>
      <c r="AU19" s="46" t="str">
        <f t="shared" si="9"/>
        <v/>
      </c>
    </row>
    <row r="20" spans="1:53" x14ac:dyDescent="0.25">
      <c r="A20" s="27" t="str">
        <f t="shared" si="7"/>
        <v>DD44980GTY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107"/>
      <c r="I20" s="113"/>
      <c r="J20" s="74"/>
      <c r="K20" s="74"/>
      <c r="L20" s="90"/>
      <c r="M20" s="74"/>
      <c r="N20" s="74"/>
      <c r="O20" s="74"/>
      <c r="P20" s="74"/>
      <c r="Q20" s="90"/>
      <c r="R20" s="74"/>
      <c r="S20" s="74"/>
      <c r="T20" s="74"/>
      <c r="U20" s="93"/>
      <c r="V20" s="76"/>
      <c r="W20" s="5"/>
      <c r="X20" s="71"/>
      <c r="Y20" s="72"/>
      <c r="Z20" s="73"/>
      <c r="AA20" s="74"/>
      <c r="AB20" s="72"/>
      <c r="AC20" s="68" t="str">
        <f>IFERROR(IF(OR(VLOOKUP(A20,#REF!,7,FALSE)=44620,VLOOKUP(A20,#REF!,7,FALSE)=44630),"",IF(VLOOKUP(A20,#REF!,7,FALSE)=72686,IF($D20&lt;=$B$2,$D20,""),VLOOKUP(A20,#REF!,7,FALSE))),"")</f>
        <v/>
      </c>
      <c r="AD20" s="72"/>
      <c r="AE20" s="75"/>
      <c r="AF20" s="76"/>
      <c r="AH20" s="44" t="str">
        <f t="shared" si="5"/>
        <v/>
      </c>
      <c r="AI20" s="46" t="str">
        <f t="shared" si="5"/>
        <v/>
      </c>
      <c r="AJ20" s="46" t="str">
        <f t="shared" si="5"/>
        <v/>
      </c>
      <c r="AK20" s="46" t="str">
        <f t="shared" si="5"/>
        <v/>
      </c>
      <c r="AL20" s="30"/>
      <c r="AM20" s="44" t="str">
        <f t="shared" si="8"/>
        <v/>
      </c>
      <c r="AN20" s="46" t="str">
        <f t="shared" si="8"/>
        <v/>
      </c>
      <c r="AO20" s="46" t="str">
        <f t="shared" si="8"/>
        <v/>
      </c>
      <c r="AP20" s="46" t="str">
        <f t="shared" si="8"/>
        <v/>
      </c>
      <c r="AQ20" s="30"/>
      <c r="AR20" s="44" t="str">
        <f t="shared" si="9"/>
        <v/>
      </c>
      <c r="AS20" s="46" t="str">
        <f t="shared" si="9"/>
        <v/>
      </c>
      <c r="AT20" s="46" t="str">
        <f t="shared" si="9"/>
        <v/>
      </c>
      <c r="AU20" s="46" t="str">
        <f t="shared" si="9"/>
        <v/>
      </c>
    </row>
    <row r="21" spans="1:53" x14ac:dyDescent="0.25">
      <c r="A21" s="27" t="str">
        <f t="shared" si="7"/>
        <v>DD44984GTY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107"/>
      <c r="I21" s="113"/>
      <c r="J21" s="74"/>
      <c r="K21" s="74"/>
      <c r="L21" s="90"/>
      <c r="M21" s="74"/>
      <c r="N21" s="74"/>
      <c r="O21" s="74"/>
      <c r="P21" s="74"/>
      <c r="Q21" s="90"/>
      <c r="R21" s="74"/>
      <c r="S21" s="74"/>
      <c r="T21" s="74"/>
      <c r="U21" s="93"/>
      <c r="V21" s="76"/>
      <c r="W21" s="5"/>
      <c r="X21" s="65"/>
      <c r="Y21" s="66"/>
      <c r="Z21" s="67"/>
      <c r="AA21" s="79"/>
      <c r="AB21" s="66"/>
      <c r="AC21" s="68" t="str">
        <f>IFERROR(IF(OR(VLOOKUP(A21,#REF!,7,FALSE)=44620,VLOOKUP(A21,#REF!,7,FALSE)=44630),"",IF(VLOOKUP(A21,#REF!,7,FALSE)=72686,IF($D21&lt;=$B$2,$D21,""),VLOOKUP(A21,#REF!,7,FALSE))),"")</f>
        <v/>
      </c>
      <c r="AD21" s="66"/>
      <c r="AE21" s="69"/>
      <c r="AF21" s="80"/>
      <c r="AH21" s="44" t="str">
        <f t="shared" ref="AH21:AK51" si="10">IF(H21="","",IF($F21&lt;=6,H21-25,IF($F21&gt;=11,H21-20,H21-30)))</f>
        <v/>
      </c>
      <c r="AI21" s="46" t="str">
        <f t="shared" si="10"/>
        <v/>
      </c>
      <c r="AJ21" s="46" t="str">
        <f t="shared" si="10"/>
        <v/>
      </c>
      <c r="AK21" s="8" t="str">
        <f t="shared" si="10"/>
        <v/>
      </c>
      <c r="AL21" s="30"/>
      <c r="AM21" s="44" t="str">
        <f t="shared" si="8"/>
        <v/>
      </c>
      <c r="AN21" s="46" t="str">
        <f t="shared" si="8"/>
        <v/>
      </c>
      <c r="AO21" s="46" t="str">
        <f t="shared" si="8"/>
        <v/>
      </c>
      <c r="AP21" s="8" t="str">
        <f t="shared" si="8"/>
        <v/>
      </c>
      <c r="AQ21" s="30"/>
      <c r="AR21" s="44" t="str">
        <f t="shared" si="9"/>
        <v/>
      </c>
      <c r="AS21" s="46" t="str">
        <f t="shared" si="9"/>
        <v/>
      </c>
      <c r="AT21" s="46" t="str">
        <f t="shared" si="9"/>
        <v/>
      </c>
      <c r="AU21" s="8" t="str">
        <f t="shared" si="9"/>
        <v/>
      </c>
    </row>
    <row r="22" spans="1:53" x14ac:dyDescent="0.25">
      <c r="A22" s="27" t="str">
        <f t="shared" si="7"/>
        <v>DD44989GTY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107"/>
      <c r="I22" s="113"/>
      <c r="J22" s="74"/>
      <c r="K22" s="74"/>
      <c r="L22" s="90"/>
      <c r="M22" s="74"/>
      <c r="N22" s="74"/>
      <c r="O22" s="74"/>
      <c r="P22" s="74"/>
      <c r="Q22" s="90"/>
      <c r="R22" s="74"/>
      <c r="S22" s="74"/>
      <c r="T22" s="74"/>
      <c r="U22" s="93"/>
      <c r="V22" s="78"/>
      <c r="W22" s="5"/>
      <c r="X22" s="71"/>
      <c r="Y22" s="72"/>
      <c r="Z22" s="73"/>
      <c r="AA22" s="77"/>
      <c r="AB22" s="72"/>
      <c r="AC22" s="68" t="str">
        <f>IFERROR(IF(OR(VLOOKUP(A22,#REF!,7,FALSE)=44620,VLOOKUP(A22,#REF!,7,FALSE)=44630),"",IF(VLOOKUP(A22,#REF!,7,FALSE)=72686,IF($D22&lt;=$B$2,$D22,""),VLOOKUP(A22,#REF!,7,FALSE))),"")</f>
        <v/>
      </c>
      <c r="AD22" s="72"/>
      <c r="AE22" s="75"/>
      <c r="AF22" s="78"/>
      <c r="AH22" s="44" t="str">
        <f t="shared" si="10"/>
        <v/>
      </c>
      <c r="AI22" s="46" t="str">
        <f t="shared" si="10"/>
        <v/>
      </c>
      <c r="AJ22" s="46" t="str">
        <f t="shared" si="10"/>
        <v/>
      </c>
      <c r="AK22" s="46" t="str">
        <f t="shared" si="10"/>
        <v/>
      </c>
      <c r="AL22" s="30"/>
      <c r="AM22" s="44" t="str">
        <f t="shared" si="8"/>
        <v/>
      </c>
      <c r="AN22" s="46" t="str">
        <f t="shared" si="8"/>
        <v/>
      </c>
      <c r="AO22" s="46" t="str">
        <f t="shared" si="8"/>
        <v/>
      </c>
      <c r="AP22" s="46" t="str">
        <f t="shared" si="8"/>
        <v/>
      </c>
      <c r="AQ22" s="30"/>
      <c r="AR22" s="44" t="str">
        <f t="shared" si="9"/>
        <v/>
      </c>
      <c r="AS22" s="46" t="str">
        <f t="shared" si="9"/>
        <v/>
      </c>
      <c r="AT22" s="46" t="str">
        <f t="shared" si="9"/>
        <v/>
      </c>
      <c r="AU22" s="46" t="str">
        <f t="shared" si="9"/>
        <v/>
      </c>
    </row>
    <row r="23" spans="1:53" x14ac:dyDescent="0.25">
      <c r="A23" s="27" t="str">
        <f t="shared" si="7"/>
        <v>DD44994GTY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107"/>
      <c r="I23" s="113"/>
      <c r="J23" s="74"/>
      <c r="K23" s="81"/>
      <c r="L23" s="90"/>
      <c r="M23" s="74"/>
      <c r="N23" s="74"/>
      <c r="O23" s="74"/>
      <c r="P23" s="81"/>
      <c r="Q23" s="90"/>
      <c r="R23" s="74"/>
      <c r="S23" s="74"/>
      <c r="T23" s="74"/>
      <c r="U23" s="93"/>
      <c r="V23" s="80"/>
      <c r="W23" s="5"/>
      <c r="X23" s="65"/>
      <c r="Y23" s="66"/>
      <c r="Z23" s="67"/>
      <c r="AA23" s="79"/>
      <c r="AB23" s="66"/>
      <c r="AC23" s="68" t="str">
        <f>IFERROR(IF(OR(VLOOKUP(A23,#REF!,7,FALSE)=44620,VLOOKUP(A23,#REF!,7,FALSE)=44630),"",IF(VLOOKUP(A23,#REF!,7,FALSE)=72686,IF($D23&lt;=$B$2,$D23,""),VLOOKUP(A23,#REF!,7,FALSE))),"")</f>
        <v/>
      </c>
      <c r="AD23" s="66"/>
      <c r="AE23" s="69"/>
      <c r="AF23" s="80"/>
      <c r="AH23" s="44" t="str">
        <f t="shared" si="10"/>
        <v/>
      </c>
      <c r="AI23" s="46" t="str">
        <f t="shared" si="10"/>
        <v/>
      </c>
      <c r="AJ23" s="46" t="str">
        <f t="shared" si="10"/>
        <v/>
      </c>
      <c r="AK23" s="8" t="str">
        <f t="shared" si="10"/>
        <v/>
      </c>
      <c r="AL23" s="30"/>
      <c r="AM23" s="44" t="str">
        <f t="shared" si="8"/>
        <v/>
      </c>
      <c r="AN23" s="46" t="str">
        <f t="shared" si="8"/>
        <v/>
      </c>
      <c r="AO23" s="46" t="str">
        <f t="shared" si="8"/>
        <v/>
      </c>
      <c r="AP23" s="8" t="str">
        <f t="shared" si="8"/>
        <v/>
      </c>
      <c r="AQ23" s="30"/>
      <c r="AR23" s="44" t="str">
        <f t="shared" si="9"/>
        <v/>
      </c>
      <c r="AS23" s="46" t="str">
        <f t="shared" si="9"/>
        <v/>
      </c>
      <c r="AT23" s="46" t="str">
        <f t="shared" si="9"/>
        <v/>
      </c>
      <c r="AU23" s="8" t="str">
        <f t="shared" si="9"/>
        <v/>
      </c>
    </row>
    <row r="24" spans="1:53" x14ac:dyDescent="0.25">
      <c r="A24" s="27" t="str">
        <f t="shared" si="7"/>
        <v>DD44998GTY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107"/>
      <c r="I24" s="113"/>
      <c r="J24" s="74"/>
      <c r="K24" s="74"/>
      <c r="L24" s="90"/>
      <c r="M24" s="74"/>
      <c r="N24" s="74"/>
      <c r="O24" s="74"/>
      <c r="P24" s="74"/>
      <c r="Q24" s="90"/>
      <c r="R24" s="74" t="str">
        <f t="shared" si="6"/>
        <v/>
      </c>
      <c r="S24" s="74" t="str">
        <f t="shared" si="2"/>
        <v/>
      </c>
      <c r="T24" s="74" t="str">
        <f t="shared" si="3"/>
        <v/>
      </c>
      <c r="U24" s="93" t="str">
        <f t="shared" si="4"/>
        <v/>
      </c>
      <c r="V24" s="78"/>
      <c r="W24" s="5"/>
      <c r="X24" s="71"/>
      <c r="Y24" s="72"/>
      <c r="Z24" s="73"/>
      <c r="AA24" s="77"/>
      <c r="AB24" s="72"/>
      <c r="AC24" s="68" t="str">
        <f>IFERROR(IF(OR(VLOOKUP(A24,#REF!,7,FALSE)=44620,VLOOKUP(A24,#REF!,7,FALSE)=44630),"",IF(VLOOKUP(A24,#REF!,7,FALSE)=72686,IF($D24&lt;=$B$2,$D24,""),VLOOKUP(A24,#REF!,7,FALSE))),"")</f>
        <v/>
      </c>
      <c r="AD24" s="72"/>
      <c r="AE24" s="75"/>
      <c r="AF24" s="78"/>
      <c r="AH24" s="44" t="str">
        <f t="shared" si="10"/>
        <v/>
      </c>
      <c r="AI24" s="46" t="str">
        <f t="shared" si="10"/>
        <v/>
      </c>
      <c r="AJ24" s="46" t="str">
        <f t="shared" si="10"/>
        <v/>
      </c>
      <c r="AK24" s="46" t="str">
        <f t="shared" si="10"/>
        <v/>
      </c>
      <c r="AL24" s="30"/>
      <c r="AM24" s="44" t="str">
        <f t="shared" si="8"/>
        <v/>
      </c>
      <c r="AN24" s="46" t="str">
        <f t="shared" si="8"/>
        <v/>
      </c>
      <c r="AO24" s="46" t="str">
        <f t="shared" si="8"/>
        <v/>
      </c>
      <c r="AP24" s="46" t="str">
        <f t="shared" si="8"/>
        <v/>
      </c>
      <c r="AQ24" s="30"/>
      <c r="AR24" s="44" t="str">
        <f t="shared" si="9"/>
        <v/>
      </c>
      <c r="AS24" s="46" t="str">
        <f t="shared" si="9"/>
        <v/>
      </c>
      <c r="AT24" s="46" t="str">
        <f t="shared" si="9"/>
        <v/>
      </c>
      <c r="AU24" s="46" t="str">
        <f t="shared" si="9"/>
        <v/>
      </c>
    </row>
    <row r="25" spans="1:53" x14ac:dyDescent="0.25">
      <c r="A25" s="27" t="str">
        <f t="shared" si="7"/>
        <v>DD45003GTY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107"/>
      <c r="I25" s="113"/>
      <c r="J25" s="74"/>
      <c r="K25" s="74"/>
      <c r="L25" s="90"/>
      <c r="M25" s="74"/>
      <c r="N25" s="74"/>
      <c r="O25" s="74"/>
      <c r="P25" s="74"/>
      <c r="Q25" s="90"/>
      <c r="R25" s="74" t="str">
        <f t="shared" si="6"/>
        <v/>
      </c>
      <c r="S25" s="74" t="str">
        <f t="shared" si="2"/>
        <v/>
      </c>
      <c r="T25" s="74" t="str">
        <f t="shared" si="3"/>
        <v/>
      </c>
      <c r="U25" s="93" t="str">
        <f t="shared" si="4"/>
        <v/>
      </c>
      <c r="V25" s="76"/>
      <c r="W25" s="5"/>
      <c r="X25" s="71"/>
      <c r="Y25" s="72"/>
      <c r="Z25" s="73"/>
      <c r="AA25" s="74"/>
      <c r="AB25" s="72"/>
      <c r="AC25" s="68" t="str">
        <f>IFERROR(IF(OR(VLOOKUP(A25,#REF!,7,FALSE)=44620,VLOOKUP(A25,#REF!,7,FALSE)=44630),"",IF(VLOOKUP(A25,#REF!,7,FALSE)=72686,IF($D25&lt;=$B$2,$D25,""),VLOOKUP(A25,#REF!,7,FALSE))),"")</f>
        <v/>
      </c>
      <c r="AD25" s="72"/>
      <c r="AE25" s="75"/>
      <c r="AF25" s="76"/>
      <c r="AH25" s="44" t="str">
        <f t="shared" si="10"/>
        <v/>
      </c>
      <c r="AI25" s="46" t="str">
        <f t="shared" si="10"/>
        <v/>
      </c>
      <c r="AJ25" s="46" t="str">
        <f t="shared" si="10"/>
        <v/>
      </c>
      <c r="AK25" s="46" t="str">
        <f t="shared" si="10"/>
        <v/>
      </c>
      <c r="AL25" s="30"/>
      <c r="AM25" s="44" t="str">
        <f t="shared" si="8"/>
        <v/>
      </c>
      <c r="AN25" s="46" t="str">
        <f t="shared" si="8"/>
        <v/>
      </c>
      <c r="AO25" s="46" t="str">
        <f t="shared" si="8"/>
        <v/>
      </c>
      <c r="AP25" s="46" t="str">
        <f t="shared" si="8"/>
        <v/>
      </c>
      <c r="AQ25" s="30"/>
      <c r="AR25" s="44" t="str">
        <f t="shared" si="9"/>
        <v/>
      </c>
      <c r="AS25" s="46" t="str">
        <f t="shared" si="9"/>
        <v/>
      </c>
      <c r="AT25" s="46" t="str">
        <f t="shared" si="9"/>
        <v/>
      </c>
      <c r="AU25" s="46" t="str">
        <f t="shared" si="9"/>
        <v/>
      </c>
    </row>
    <row r="26" spans="1:53" x14ac:dyDescent="0.25">
      <c r="A26" s="27" t="str">
        <f t="shared" si="7"/>
        <v>DD45008GTY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107"/>
      <c r="I26" s="113"/>
      <c r="J26" s="74"/>
      <c r="K26" s="74"/>
      <c r="L26" s="90"/>
      <c r="M26" s="74"/>
      <c r="N26" s="74"/>
      <c r="O26" s="74"/>
      <c r="P26" s="74"/>
      <c r="Q26" s="90"/>
      <c r="R26" s="74" t="str">
        <f t="shared" si="6"/>
        <v/>
      </c>
      <c r="S26" s="74" t="str">
        <f t="shared" si="2"/>
        <v/>
      </c>
      <c r="T26" s="74" t="str">
        <f t="shared" si="3"/>
        <v/>
      </c>
      <c r="U26" s="93" t="str">
        <f t="shared" si="4"/>
        <v/>
      </c>
      <c r="V26" s="76"/>
      <c r="W26" s="5"/>
      <c r="X26" s="71"/>
      <c r="Y26" s="72"/>
      <c r="Z26" s="73"/>
      <c r="AA26" s="74"/>
      <c r="AB26" s="72"/>
      <c r="AC26" s="68" t="str">
        <f>IFERROR(IF(OR(VLOOKUP(A26,#REF!,7,FALSE)=44620,VLOOKUP(A26,#REF!,7,FALSE)=44630),"",IF(VLOOKUP(A26,#REF!,7,FALSE)=72686,IF($D26&lt;=$B$2,$D26,""),VLOOKUP(A26,#REF!,7,FALSE))),"")</f>
        <v/>
      </c>
      <c r="AD26" s="72"/>
      <c r="AE26" s="75"/>
      <c r="AF26" s="76"/>
      <c r="AH26" s="44" t="str">
        <f t="shared" si="10"/>
        <v/>
      </c>
      <c r="AI26" s="46" t="str">
        <f t="shared" si="10"/>
        <v/>
      </c>
      <c r="AJ26" s="46" t="str">
        <f t="shared" si="10"/>
        <v/>
      </c>
      <c r="AK26" s="46" t="str">
        <f t="shared" si="10"/>
        <v/>
      </c>
      <c r="AL26" s="30"/>
      <c r="AM26" s="44" t="str">
        <f t="shared" si="8"/>
        <v/>
      </c>
      <c r="AN26" s="46" t="str">
        <f t="shared" si="8"/>
        <v/>
      </c>
      <c r="AO26" s="46" t="str">
        <f t="shared" si="8"/>
        <v/>
      </c>
      <c r="AP26" s="46" t="str">
        <f t="shared" si="8"/>
        <v/>
      </c>
      <c r="AQ26" s="30"/>
      <c r="AR26" s="44" t="str">
        <f t="shared" si="9"/>
        <v/>
      </c>
      <c r="AS26" s="46" t="str">
        <f t="shared" si="9"/>
        <v/>
      </c>
      <c r="AT26" s="46" t="str">
        <f t="shared" si="9"/>
        <v/>
      </c>
      <c r="AU26" s="46" t="str">
        <f t="shared" si="9"/>
        <v/>
      </c>
      <c r="AV26" s="15"/>
    </row>
    <row r="27" spans="1:53" x14ac:dyDescent="0.25">
      <c r="A27" s="27" t="str">
        <f t="shared" si="7"/>
        <v>DD45012GTY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106"/>
      <c r="I27" s="112"/>
      <c r="J27" s="81"/>
      <c r="K27" s="81"/>
      <c r="L27" s="90"/>
      <c r="M27" s="81"/>
      <c r="N27" s="81"/>
      <c r="O27" s="81"/>
      <c r="P27" s="81"/>
      <c r="Q27" s="90"/>
      <c r="R27" s="81" t="str">
        <f t="shared" si="6"/>
        <v/>
      </c>
      <c r="S27" s="81" t="str">
        <f t="shared" si="2"/>
        <v/>
      </c>
      <c r="T27" s="81" t="str">
        <f t="shared" si="3"/>
        <v/>
      </c>
      <c r="U27" s="91" t="str">
        <f t="shared" si="4"/>
        <v/>
      </c>
      <c r="V27" s="70"/>
      <c r="W27" s="5"/>
      <c r="X27" s="65"/>
      <c r="Y27" s="66"/>
      <c r="Z27" s="67"/>
      <c r="AA27" s="31"/>
      <c r="AB27" s="66"/>
      <c r="AC27" s="68" t="str">
        <f>IFERROR(IF(OR(VLOOKUP(A27,#REF!,7,FALSE)=44620,VLOOKUP(A27,#REF!,7,FALSE)=44630),"",IF(VLOOKUP(A27,#REF!,7,FALSE)=72686,IF($D27&lt;=$B$2,$D27,""),VLOOKUP(A27,#REF!,7,FALSE))),"")</f>
        <v/>
      </c>
      <c r="AD27" s="66"/>
      <c r="AE27" s="69"/>
      <c r="AF27" s="70"/>
      <c r="AH27" s="35" t="str">
        <f t="shared" si="10"/>
        <v/>
      </c>
      <c r="AI27" s="8" t="str">
        <f t="shared" si="10"/>
        <v/>
      </c>
      <c r="AJ27" s="8" t="str">
        <f t="shared" si="10"/>
        <v/>
      </c>
      <c r="AK27" s="8" t="str">
        <f t="shared" si="10"/>
        <v/>
      </c>
      <c r="AL27" s="30"/>
      <c r="AM27" s="35" t="str">
        <f t="shared" si="8"/>
        <v/>
      </c>
      <c r="AN27" s="8" t="str">
        <f t="shared" si="8"/>
        <v/>
      </c>
      <c r="AO27" s="8" t="str">
        <f t="shared" si="8"/>
        <v/>
      </c>
      <c r="AP27" s="8" t="str">
        <f t="shared" si="8"/>
        <v/>
      </c>
      <c r="AQ27" s="30"/>
      <c r="AR27" s="35" t="str">
        <f t="shared" si="9"/>
        <v/>
      </c>
      <c r="AS27" s="8" t="str">
        <f t="shared" si="9"/>
        <v/>
      </c>
      <c r="AT27" s="8" t="str">
        <f t="shared" si="9"/>
        <v/>
      </c>
      <c r="AU27" s="8" t="str">
        <f t="shared" si="9"/>
        <v/>
      </c>
    </row>
    <row r="28" spans="1:53" x14ac:dyDescent="0.25">
      <c r="A28" s="27" t="str">
        <f t="shared" si="7"/>
        <v>DD45017GTY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107"/>
      <c r="I28" s="113"/>
      <c r="J28" s="74"/>
      <c r="K28" s="74"/>
      <c r="L28" s="90"/>
      <c r="M28" s="74"/>
      <c r="N28" s="74"/>
      <c r="O28" s="74"/>
      <c r="P28" s="74"/>
      <c r="Q28" s="90"/>
      <c r="R28" s="74" t="str">
        <f t="shared" si="6"/>
        <v/>
      </c>
      <c r="S28" s="74" t="str">
        <f t="shared" si="2"/>
        <v/>
      </c>
      <c r="T28" s="74" t="str">
        <f t="shared" si="3"/>
        <v/>
      </c>
      <c r="U28" s="93" t="str">
        <f t="shared" si="4"/>
        <v/>
      </c>
      <c r="V28" s="78"/>
      <c r="W28" s="5"/>
      <c r="X28" s="71"/>
      <c r="Y28" s="72"/>
      <c r="Z28" s="73"/>
      <c r="AA28" s="77"/>
      <c r="AB28" s="72"/>
      <c r="AC28" s="68" t="str">
        <f>IFERROR(IF(OR(VLOOKUP(A28,#REF!,7,FALSE)=44620,VLOOKUP(A28,#REF!,7,FALSE)=44630),"",IF(VLOOKUP(A28,#REF!,7,FALSE)=72686,IF($D28&lt;=$B$2,$D28,""),VLOOKUP(A28,#REF!,7,FALSE))),"")</f>
        <v/>
      </c>
      <c r="AD28" s="72"/>
      <c r="AE28" s="75"/>
      <c r="AF28" s="78"/>
      <c r="AH28" s="44" t="str">
        <f t="shared" si="10"/>
        <v/>
      </c>
      <c r="AI28" s="46" t="str">
        <f t="shared" si="10"/>
        <v/>
      </c>
      <c r="AJ28" s="46" t="str">
        <f t="shared" si="10"/>
        <v/>
      </c>
      <c r="AK28" s="46" t="str">
        <f t="shared" si="10"/>
        <v/>
      </c>
      <c r="AL28" s="30"/>
      <c r="AM28" s="44" t="str">
        <f t="shared" si="8"/>
        <v/>
      </c>
      <c r="AN28" s="46" t="str">
        <f t="shared" si="8"/>
        <v/>
      </c>
      <c r="AO28" s="46" t="str">
        <f t="shared" si="8"/>
        <v/>
      </c>
      <c r="AP28" s="46" t="str">
        <f t="shared" si="8"/>
        <v/>
      </c>
      <c r="AQ28" s="30"/>
      <c r="AR28" s="44" t="str">
        <f t="shared" si="9"/>
        <v/>
      </c>
      <c r="AS28" s="46" t="str">
        <f t="shared" si="9"/>
        <v/>
      </c>
      <c r="AT28" s="46" t="str">
        <f t="shared" si="9"/>
        <v/>
      </c>
      <c r="AU28" s="46" t="str">
        <f t="shared" si="9"/>
        <v/>
      </c>
    </row>
    <row r="29" spans="1:53" x14ac:dyDescent="0.25">
      <c r="A29" s="27" t="str">
        <f t="shared" si="7"/>
        <v>DD45022GTY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106"/>
      <c r="I29" s="112"/>
      <c r="J29" s="81"/>
      <c r="K29" s="81"/>
      <c r="L29" s="90"/>
      <c r="M29" s="81"/>
      <c r="N29" s="81"/>
      <c r="O29" s="81"/>
      <c r="P29" s="81"/>
      <c r="Q29" s="90"/>
      <c r="R29" s="81" t="str">
        <f t="shared" si="6"/>
        <v/>
      </c>
      <c r="S29" s="81" t="str">
        <f t="shared" si="2"/>
        <v/>
      </c>
      <c r="T29" s="81" t="str">
        <f t="shared" si="3"/>
        <v/>
      </c>
      <c r="U29" s="91" t="str">
        <f t="shared" si="4"/>
        <v/>
      </c>
      <c r="V29" s="80"/>
      <c r="W29" s="5"/>
      <c r="X29" s="65"/>
      <c r="Y29" s="66"/>
      <c r="Z29" s="67"/>
      <c r="AA29" s="79"/>
      <c r="AB29" s="66"/>
      <c r="AC29" s="68" t="str">
        <f>IFERROR(IF(OR(VLOOKUP(A29,#REF!,7,FALSE)=44620,VLOOKUP(A29,#REF!,7,FALSE)=44630),"",IF(VLOOKUP(A29,#REF!,7,FALSE)=72686,IF($D29&lt;=$B$2,$D29,""),VLOOKUP(A29,#REF!,7,FALSE))),"")</f>
        <v/>
      </c>
      <c r="AD29" s="66"/>
      <c r="AE29" s="69"/>
      <c r="AF29" s="80"/>
      <c r="AH29" s="35" t="str">
        <f t="shared" si="10"/>
        <v/>
      </c>
      <c r="AI29" s="8" t="str">
        <f t="shared" si="10"/>
        <v/>
      </c>
      <c r="AJ29" s="8" t="str">
        <f t="shared" si="10"/>
        <v/>
      </c>
      <c r="AK29" s="8" t="str">
        <f t="shared" si="10"/>
        <v/>
      </c>
      <c r="AL29" s="30"/>
      <c r="AM29" s="35" t="str">
        <f t="shared" si="8"/>
        <v/>
      </c>
      <c r="AN29" s="8" t="str">
        <f t="shared" si="8"/>
        <v/>
      </c>
      <c r="AO29" s="8" t="str">
        <f t="shared" si="8"/>
        <v/>
      </c>
      <c r="AP29" s="8" t="str">
        <f t="shared" si="8"/>
        <v/>
      </c>
      <c r="AQ29" s="30"/>
      <c r="AR29" s="35" t="str">
        <f t="shared" si="9"/>
        <v/>
      </c>
      <c r="AS29" s="8" t="str">
        <f t="shared" si="9"/>
        <v/>
      </c>
      <c r="AT29" s="8" t="str">
        <f t="shared" si="9"/>
        <v/>
      </c>
      <c r="AU29" s="8" t="str">
        <f t="shared" si="9"/>
        <v/>
      </c>
    </row>
    <row r="30" spans="1:53" s="13" customFormat="1" x14ac:dyDescent="0.25">
      <c r="A30" s="27" t="str">
        <f t="shared" si="7"/>
        <v>DD45026GTY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107"/>
      <c r="I30" s="113"/>
      <c r="J30" s="74"/>
      <c r="K30" s="74"/>
      <c r="L30" s="90"/>
      <c r="M30" s="74"/>
      <c r="N30" s="74"/>
      <c r="O30" s="74"/>
      <c r="P30" s="74"/>
      <c r="Q30" s="90"/>
      <c r="R30" s="74" t="str">
        <f t="shared" si="6"/>
        <v/>
      </c>
      <c r="S30" s="74" t="str">
        <f t="shared" si="2"/>
        <v/>
      </c>
      <c r="T30" s="74" t="str">
        <f t="shared" si="3"/>
        <v/>
      </c>
      <c r="U30" s="93" t="str">
        <f t="shared" si="4"/>
        <v/>
      </c>
      <c r="V30" s="78"/>
      <c r="W30" s="5"/>
      <c r="X30" s="71"/>
      <c r="Y30" s="72"/>
      <c r="Z30" s="73"/>
      <c r="AA30" s="77"/>
      <c r="AB30" s="72"/>
      <c r="AC30" s="68" t="str">
        <f>IFERROR(IF(OR(VLOOKUP(A30,#REF!,7,FALSE)=44620,VLOOKUP(A30,#REF!,7,FALSE)=44630),"",IF(VLOOKUP(A30,#REF!,7,FALSE)=72686,IF($D30&lt;=$B$2,$D30,""),VLOOKUP(A30,#REF!,7,FALSE))),"")</f>
        <v/>
      </c>
      <c r="AD30" s="72"/>
      <c r="AE30" s="75"/>
      <c r="AF30" s="78"/>
      <c r="AG30" s="11"/>
      <c r="AH30" s="44" t="str">
        <f t="shared" si="10"/>
        <v/>
      </c>
      <c r="AI30" s="46" t="str">
        <f t="shared" si="10"/>
        <v/>
      </c>
      <c r="AJ30" s="46" t="str">
        <f t="shared" si="10"/>
        <v/>
      </c>
      <c r="AK30" s="46" t="str">
        <f t="shared" si="10"/>
        <v/>
      </c>
      <c r="AL30" s="30"/>
      <c r="AM30" s="44" t="str">
        <f t="shared" si="8"/>
        <v/>
      </c>
      <c r="AN30" s="46" t="str">
        <f t="shared" si="8"/>
        <v/>
      </c>
      <c r="AO30" s="46" t="str">
        <f t="shared" si="8"/>
        <v/>
      </c>
      <c r="AP30" s="46" t="str">
        <f t="shared" si="8"/>
        <v/>
      </c>
      <c r="AQ30" s="30"/>
      <c r="AR30" s="44" t="str">
        <f t="shared" si="9"/>
        <v/>
      </c>
      <c r="AS30" s="46" t="str">
        <f t="shared" si="9"/>
        <v/>
      </c>
      <c r="AT30" s="46" t="str">
        <f t="shared" si="9"/>
        <v/>
      </c>
      <c r="AU30" s="46" t="str">
        <f t="shared" si="9"/>
        <v/>
      </c>
    </row>
    <row r="31" spans="1:53" s="13" customFormat="1" x14ac:dyDescent="0.25">
      <c r="A31" s="27" t="str">
        <f t="shared" si="7"/>
        <v>DD45031GTY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107"/>
      <c r="I31" s="113"/>
      <c r="J31" s="74"/>
      <c r="K31" s="74"/>
      <c r="L31" s="90"/>
      <c r="M31" s="74"/>
      <c r="N31" s="74"/>
      <c r="O31" s="74"/>
      <c r="P31" s="74"/>
      <c r="Q31" s="90"/>
      <c r="R31" s="74" t="str">
        <f t="shared" si="6"/>
        <v/>
      </c>
      <c r="S31" s="74" t="str">
        <f t="shared" si="2"/>
        <v/>
      </c>
      <c r="T31" s="74" t="str">
        <f t="shared" si="3"/>
        <v/>
      </c>
      <c r="U31" s="93" t="str">
        <f t="shared" si="4"/>
        <v/>
      </c>
      <c r="V31" s="78"/>
      <c r="W31" s="5"/>
      <c r="X31" s="71"/>
      <c r="Y31" s="72"/>
      <c r="Z31" s="73"/>
      <c r="AA31" s="77"/>
      <c r="AB31" s="72"/>
      <c r="AC31" s="68" t="str">
        <f>IFERROR(IF(OR(VLOOKUP(A31,#REF!,7,FALSE)=44620,VLOOKUP(A31,#REF!,7,FALSE)=44630),"",IF(VLOOKUP(A31,#REF!,7,FALSE)=72686,IF($D31&lt;=$B$2,$D31,""),VLOOKUP(A31,#REF!,7,FALSE))),"")</f>
        <v/>
      </c>
      <c r="AD31" s="72"/>
      <c r="AE31" s="75"/>
      <c r="AF31" s="78"/>
      <c r="AG31" s="11"/>
      <c r="AH31" s="44" t="str">
        <f t="shared" si="10"/>
        <v/>
      </c>
      <c r="AI31" s="46" t="str">
        <f t="shared" si="10"/>
        <v/>
      </c>
      <c r="AJ31" s="46" t="str">
        <f t="shared" si="10"/>
        <v/>
      </c>
      <c r="AK31" s="46" t="str">
        <f t="shared" si="10"/>
        <v/>
      </c>
      <c r="AL31" s="30"/>
      <c r="AM31" s="44" t="str">
        <f t="shared" si="8"/>
        <v/>
      </c>
      <c r="AN31" s="46" t="str">
        <f t="shared" si="8"/>
        <v/>
      </c>
      <c r="AO31" s="46" t="str">
        <f t="shared" si="8"/>
        <v/>
      </c>
      <c r="AP31" s="46" t="str">
        <f t="shared" si="8"/>
        <v/>
      </c>
      <c r="AQ31" s="30"/>
      <c r="AR31" s="44" t="str">
        <f t="shared" si="9"/>
        <v/>
      </c>
      <c r="AS31" s="46" t="str">
        <f t="shared" si="9"/>
        <v/>
      </c>
      <c r="AT31" s="46" t="str">
        <f t="shared" si="9"/>
        <v/>
      </c>
      <c r="AU31" s="46" t="str">
        <f t="shared" si="9"/>
        <v/>
      </c>
    </row>
    <row r="32" spans="1:53" x14ac:dyDescent="0.25">
      <c r="A32" s="27" t="str">
        <f t="shared" si="7"/>
        <v>DD45038GTY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107"/>
      <c r="I32" s="113"/>
      <c r="J32" s="74"/>
      <c r="K32" s="74"/>
      <c r="L32" s="90"/>
      <c r="M32" s="74"/>
      <c r="N32" s="74"/>
      <c r="O32" s="74"/>
      <c r="P32" s="74"/>
      <c r="Q32" s="90"/>
      <c r="R32" s="74" t="str">
        <f t="shared" si="6"/>
        <v/>
      </c>
      <c r="S32" s="74" t="str">
        <f t="shared" si="2"/>
        <v/>
      </c>
      <c r="T32" s="74" t="str">
        <f t="shared" si="3"/>
        <v/>
      </c>
      <c r="U32" s="93" t="str">
        <f t="shared" si="4"/>
        <v/>
      </c>
      <c r="V32" s="78"/>
      <c r="W32" s="5"/>
      <c r="X32" s="71"/>
      <c r="Y32" s="72"/>
      <c r="Z32" s="73"/>
      <c r="AA32" s="77"/>
      <c r="AB32" s="72"/>
      <c r="AC32" s="68" t="str">
        <f>IFERROR(IF(OR(VLOOKUP(A32,#REF!,7,FALSE)=44620,VLOOKUP(A32,#REF!,7,FALSE)=44630),"",IF(VLOOKUP(A32,#REF!,7,FALSE)=72686,IF($D32&lt;=$B$2,$D32,""),VLOOKUP(A32,#REF!,7,FALSE))),"")</f>
        <v/>
      </c>
      <c r="AD32" s="72"/>
      <c r="AE32" s="75"/>
      <c r="AF32" s="78"/>
      <c r="AH32" s="44" t="str">
        <f t="shared" si="10"/>
        <v/>
      </c>
      <c r="AI32" s="46" t="str">
        <f t="shared" si="10"/>
        <v/>
      </c>
      <c r="AJ32" s="46" t="str">
        <f t="shared" si="10"/>
        <v/>
      </c>
      <c r="AK32" s="46" t="str">
        <f t="shared" si="10"/>
        <v/>
      </c>
      <c r="AL32" s="30"/>
      <c r="AM32" s="44" t="str">
        <f t="shared" si="8"/>
        <v/>
      </c>
      <c r="AN32" s="46" t="str">
        <f t="shared" si="8"/>
        <v/>
      </c>
      <c r="AO32" s="46" t="str">
        <f t="shared" si="8"/>
        <v/>
      </c>
      <c r="AP32" s="46" t="str">
        <f t="shared" si="8"/>
        <v/>
      </c>
      <c r="AQ32" s="30"/>
      <c r="AR32" s="44" t="str">
        <f t="shared" si="9"/>
        <v/>
      </c>
      <c r="AS32" s="46" t="str">
        <f t="shared" si="9"/>
        <v/>
      </c>
      <c r="AT32" s="46" t="str">
        <f t="shared" si="9"/>
        <v/>
      </c>
      <c r="AU32" s="46" t="str">
        <f t="shared" si="9"/>
        <v/>
      </c>
    </row>
    <row r="33" spans="1:50" x14ac:dyDescent="0.25">
      <c r="A33" s="27" t="str">
        <f t="shared" si="7"/>
        <v>DD45045GTY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107"/>
      <c r="I33" s="113"/>
      <c r="J33" s="74"/>
      <c r="K33" s="74"/>
      <c r="L33" s="90"/>
      <c r="M33" s="74"/>
      <c r="N33" s="74"/>
      <c r="O33" s="74"/>
      <c r="P33" s="74"/>
      <c r="Q33" s="90"/>
      <c r="R33" s="74" t="str">
        <f t="shared" si="6"/>
        <v/>
      </c>
      <c r="S33" s="74" t="str">
        <f t="shared" si="2"/>
        <v/>
      </c>
      <c r="T33" s="74" t="str">
        <f t="shared" si="3"/>
        <v/>
      </c>
      <c r="U33" s="93" t="str">
        <f t="shared" si="4"/>
        <v/>
      </c>
      <c r="V33" s="78"/>
      <c r="W33" s="5"/>
      <c r="X33" s="71"/>
      <c r="Y33" s="72"/>
      <c r="Z33" s="73"/>
      <c r="AA33" s="77"/>
      <c r="AB33" s="72"/>
      <c r="AC33" s="68" t="str">
        <f>IFERROR(IF(OR(VLOOKUP(A33,#REF!,7,FALSE)=44620,VLOOKUP(A33,#REF!,7,FALSE)=44630),"",IF(VLOOKUP(A33,#REF!,7,FALSE)=72686,IF($D33&lt;=$B$2,$D33,""),VLOOKUP(A33,#REF!,7,FALSE))),"")</f>
        <v/>
      </c>
      <c r="AD33" s="72"/>
      <c r="AE33" s="75"/>
      <c r="AF33" s="78"/>
      <c r="AH33" s="44" t="str">
        <f t="shared" si="10"/>
        <v/>
      </c>
      <c r="AI33" s="46" t="str">
        <f t="shared" si="10"/>
        <v/>
      </c>
      <c r="AJ33" s="46" t="str">
        <f t="shared" si="10"/>
        <v/>
      </c>
      <c r="AK33" s="46" t="str">
        <f t="shared" si="10"/>
        <v/>
      </c>
      <c r="AL33" s="30"/>
      <c r="AM33" s="44" t="str">
        <f t="shared" si="8"/>
        <v/>
      </c>
      <c r="AN33" s="46" t="str">
        <f t="shared" si="8"/>
        <v/>
      </c>
      <c r="AO33" s="46" t="str">
        <f t="shared" si="8"/>
        <v/>
      </c>
      <c r="AP33" s="46" t="str">
        <f t="shared" si="8"/>
        <v/>
      </c>
      <c r="AQ33" s="30"/>
      <c r="AR33" s="44" t="str">
        <f t="shared" si="9"/>
        <v/>
      </c>
      <c r="AS33" s="46" t="str">
        <f t="shared" si="9"/>
        <v/>
      </c>
      <c r="AT33" s="46" t="str">
        <f t="shared" si="9"/>
        <v/>
      </c>
      <c r="AU33" s="46" t="str">
        <f t="shared" si="9"/>
        <v/>
      </c>
    </row>
    <row r="34" spans="1:50" x14ac:dyDescent="0.25">
      <c r="A34" s="27" t="str">
        <f t="shared" si="7"/>
        <v>DD45050GTY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107"/>
      <c r="I34" s="113"/>
      <c r="J34" s="74"/>
      <c r="K34" s="74"/>
      <c r="L34" s="90"/>
      <c r="M34" s="74"/>
      <c r="N34" s="74"/>
      <c r="O34" s="74"/>
      <c r="P34" s="74"/>
      <c r="Q34" s="90"/>
      <c r="R34" s="74" t="str">
        <f t="shared" si="6"/>
        <v/>
      </c>
      <c r="S34" s="74" t="str">
        <f t="shared" si="2"/>
        <v/>
      </c>
      <c r="T34" s="74" t="str">
        <f t="shared" si="3"/>
        <v/>
      </c>
      <c r="U34" s="93" t="str">
        <f t="shared" si="4"/>
        <v/>
      </c>
      <c r="V34" s="76"/>
      <c r="W34" s="5"/>
      <c r="X34" s="71"/>
      <c r="Y34" s="72"/>
      <c r="Z34" s="73"/>
      <c r="AA34" s="74"/>
      <c r="AB34" s="72"/>
      <c r="AC34" s="68" t="str">
        <f>IFERROR(IF(OR(VLOOKUP(A34,#REF!,7,FALSE)=44620,VLOOKUP(A34,#REF!,7,FALSE)=44630),"",IF(VLOOKUP(A34,#REF!,7,FALSE)=72686,IF($D34&lt;=$B$2,$D34,""),VLOOKUP(A34,#REF!,7,FALSE))),"")</f>
        <v/>
      </c>
      <c r="AD34" s="72"/>
      <c r="AE34" s="75"/>
      <c r="AF34" s="76"/>
      <c r="AH34" s="44" t="str">
        <f t="shared" si="10"/>
        <v/>
      </c>
      <c r="AI34" s="46" t="str">
        <f t="shared" si="10"/>
        <v/>
      </c>
      <c r="AJ34" s="46" t="str">
        <f t="shared" si="10"/>
        <v/>
      </c>
      <c r="AK34" s="46" t="str">
        <f t="shared" si="10"/>
        <v/>
      </c>
      <c r="AL34" s="30"/>
      <c r="AM34" s="44" t="str">
        <f t="shared" si="8"/>
        <v/>
      </c>
      <c r="AN34" s="46" t="str">
        <f t="shared" si="8"/>
        <v/>
      </c>
      <c r="AO34" s="46" t="str">
        <f t="shared" si="8"/>
        <v/>
      </c>
      <c r="AP34" s="46" t="str">
        <f t="shared" si="8"/>
        <v/>
      </c>
      <c r="AQ34" s="30"/>
      <c r="AR34" s="44" t="str">
        <f t="shared" si="9"/>
        <v/>
      </c>
      <c r="AS34" s="46" t="str">
        <f t="shared" si="9"/>
        <v/>
      </c>
      <c r="AT34" s="46" t="str">
        <f t="shared" si="9"/>
        <v/>
      </c>
      <c r="AU34" s="46" t="str">
        <f t="shared" si="9"/>
        <v/>
      </c>
    </row>
    <row r="35" spans="1:50" ht="13.5" customHeight="1" x14ac:dyDescent="0.25">
      <c r="A35" s="27" t="str">
        <f t="shared" si="7"/>
        <v>DD45053GTY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107"/>
      <c r="I35" s="113"/>
      <c r="J35" s="74"/>
      <c r="K35" s="74"/>
      <c r="L35" s="90"/>
      <c r="M35" s="74"/>
      <c r="N35" s="74"/>
      <c r="O35" s="74"/>
      <c r="P35" s="74"/>
      <c r="Q35" s="90"/>
      <c r="R35" s="74" t="str">
        <f t="shared" si="6"/>
        <v/>
      </c>
      <c r="S35" s="74" t="str">
        <f t="shared" si="2"/>
        <v/>
      </c>
      <c r="T35" s="74" t="str">
        <f t="shared" si="3"/>
        <v/>
      </c>
      <c r="U35" s="93" t="str">
        <f t="shared" si="4"/>
        <v/>
      </c>
      <c r="V35" s="78"/>
      <c r="W35" s="5"/>
      <c r="X35" s="71"/>
      <c r="Y35" s="72"/>
      <c r="Z35" s="73"/>
      <c r="AA35" s="77"/>
      <c r="AB35" s="72"/>
      <c r="AC35" s="68" t="str">
        <f>IFERROR(IF(OR(VLOOKUP(A35,#REF!,7,FALSE)=44620,VLOOKUP(A35,#REF!,7,FALSE)=44630),"",IF(VLOOKUP(A35,#REF!,7,FALSE)=72686,IF($D35&lt;=$B$2,$D35,""),VLOOKUP(A35,#REF!,7,FALSE))),"")</f>
        <v/>
      </c>
      <c r="AD35" s="72"/>
      <c r="AE35" s="75"/>
      <c r="AF35" s="78"/>
      <c r="AH35" s="44" t="str">
        <f t="shared" si="10"/>
        <v/>
      </c>
      <c r="AI35" s="46" t="str">
        <f t="shared" si="10"/>
        <v/>
      </c>
      <c r="AJ35" s="46" t="str">
        <f t="shared" si="10"/>
        <v/>
      </c>
      <c r="AK35" s="46" t="str">
        <f t="shared" si="10"/>
        <v/>
      </c>
      <c r="AL35" s="30"/>
      <c r="AM35" s="44" t="str">
        <f t="shared" si="8"/>
        <v/>
      </c>
      <c r="AN35" s="46" t="str">
        <f t="shared" si="8"/>
        <v/>
      </c>
      <c r="AO35" s="46" t="str">
        <f t="shared" si="8"/>
        <v/>
      </c>
      <c r="AP35" s="46" t="str">
        <f t="shared" si="8"/>
        <v/>
      </c>
      <c r="AQ35" s="30"/>
      <c r="AR35" s="44" t="str">
        <f t="shared" si="9"/>
        <v/>
      </c>
      <c r="AS35" s="46" t="str">
        <f t="shared" si="9"/>
        <v/>
      </c>
      <c r="AT35" s="46" t="str">
        <f t="shared" si="9"/>
        <v/>
      </c>
      <c r="AU35" s="46" t="str">
        <f t="shared" si="9"/>
        <v/>
      </c>
      <c r="AV35" s="9"/>
    </row>
    <row r="36" spans="1:50" x14ac:dyDescent="0.25">
      <c r="A36" s="27" t="str">
        <f t="shared" si="7"/>
        <v>DD45066GTY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107"/>
      <c r="I36" s="113"/>
      <c r="J36" s="74"/>
      <c r="K36" s="74"/>
      <c r="L36" s="90"/>
      <c r="M36" s="74"/>
      <c r="N36" s="74"/>
      <c r="O36" s="74"/>
      <c r="P36" s="74"/>
      <c r="Q36" s="90"/>
      <c r="R36" s="74" t="str">
        <f t="shared" si="6"/>
        <v/>
      </c>
      <c r="S36" s="74" t="str">
        <f t="shared" si="2"/>
        <v/>
      </c>
      <c r="T36" s="74" t="str">
        <f t="shared" si="3"/>
        <v/>
      </c>
      <c r="U36" s="93" t="str">
        <f t="shared" si="4"/>
        <v/>
      </c>
      <c r="V36" s="78"/>
      <c r="W36" s="5"/>
      <c r="X36" s="71"/>
      <c r="Y36" s="72"/>
      <c r="Z36" s="73"/>
      <c r="AA36" s="77"/>
      <c r="AB36" s="72"/>
      <c r="AC36" s="68" t="str">
        <f>IFERROR(IF(OR(VLOOKUP(A36,#REF!,7,FALSE)=44620,VLOOKUP(A36,#REF!,7,FALSE)=44630),"",IF(VLOOKUP(A36,#REF!,7,FALSE)=72686,IF($D36&lt;=$B$2,$D36,""),VLOOKUP(A36,#REF!,7,FALSE))),"")</f>
        <v/>
      </c>
      <c r="AD36" s="72"/>
      <c r="AE36" s="75"/>
      <c r="AF36" s="78"/>
      <c r="AH36" s="44" t="str">
        <f t="shared" si="10"/>
        <v/>
      </c>
      <c r="AI36" s="46" t="str">
        <f t="shared" si="10"/>
        <v/>
      </c>
      <c r="AJ36" s="46" t="str">
        <f t="shared" si="10"/>
        <v/>
      </c>
      <c r="AK36" s="46" t="str">
        <f t="shared" si="10"/>
        <v/>
      </c>
      <c r="AL36" s="30"/>
      <c r="AM36" s="44" t="str">
        <f t="shared" si="8"/>
        <v/>
      </c>
      <c r="AN36" s="46" t="str">
        <f t="shared" si="8"/>
        <v/>
      </c>
      <c r="AO36" s="46" t="str">
        <f t="shared" si="8"/>
        <v/>
      </c>
      <c r="AP36" s="46" t="str">
        <f t="shared" si="8"/>
        <v/>
      </c>
      <c r="AQ36" s="30"/>
      <c r="AR36" s="44" t="str">
        <f t="shared" si="9"/>
        <v/>
      </c>
      <c r="AS36" s="46" t="str">
        <f t="shared" si="9"/>
        <v/>
      </c>
      <c r="AT36" s="46" t="str">
        <f t="shared" si="9"/>
        <v/>
      </c>
      <c r="AU36" s="46" t="str">
        <f t="shared" si="9"/>
        <v/>
      </c>
    </row>
    <row r="37" spans="1:50" x14ac:dyDescent="0.25">
      <c r="A37" s="27" t="str">
        <f t="shared" si="7"/>
        <v>DD45073GTY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107"/>
      <c r="I37" s="113"/>
      <c r="J37" s="74"/>
      <c r="K37" s="74"/>
      <c r="L37" s="90"/>
      <c r="M37" s="74"/>
      <c r="N37" s="74"/>
      <c r="O37" s="74"/>
      <c r="P37" s="74"/>
      <c r="Q37" s="90"/>
      <c r="R37" s="74" t="str">
        <f t="shared" si="6"/>
        <v/>
      </c>
      <c r="S37" s="74" t="str">
        <f t="shared" si="2"/>
        <v/>
      </c>
      <c r="T37" s="74" t="str">
        <f t="shared" si="3"/>
        <v/>
      </c>
      <c r="U37" s="93" t="str">
        <f t="shared" si="4"/>
        <v/>
      </c>
      <c r="V37" s="76"/>
      <c r="W37" s="5"/>
      <c r="X37" s="71"/>
      <c r="Y37" s="72"/>
      <c r="Z37" s="73"/>
      <c r="AA37" s="74"/>
      <c r="AB37" s="72"/>
      <c r="AC37" s="68" t="str">
        <f>IFERROR(IF(OR(VLOOKUP(A37,#REF!,7,FALSE)=44620,VLOOKUP(A37,#REF!,7,FALSE)=44630),"",IF(VLOOKUP(A37,#REF!,7,FALSE)=72686,IF($D37&lt;=$B$2,$D37,""),VLOOKUP(A37,#REF!,7,FALSE))),"")</f>
        <v/>
      </c>
      <c r="AD37" s="72"/>
      <c r="AE37" s="75"/>
      <c r="AF37" s="76"/>
      <c r="AH37" s="44" t="str">
        <f t="shared" si="10"/>
        <v/>
      </c>
      <c r="AI37" s="46" t="str">
        <f t="shared" si="10"/>
        <v/>
      </c>
      <c r="AJ37" s="46" t="str">
        <f t="shared" si="10"/>
        <v/>
      </c>
      <c r="AK37" s="46" t="str">
        <f t="shared" si="10"/>
        <v/>
      </c>
      <c r="AL37" s="30"/>
      <c r="AM37" s="44" t="str">
        <f t="shared" si="8"/>
        <v/>
      </c>
      <c r="AN37" s="46" t="str">
        <f t="shared" si="8"/>
        <v/>
      </c>
      <c r="AO37" s="46" t="str">
        <f t="shared" si="8"/>
        <v/>
      </c>
      <c r="AP37" s="46" t="str">
        <f t="shared" si="8"/>
        <v/>
      </c>
      <c r="AQ37" s="30"/>
      <c r="AR37" s="44" t="str">
        <f t="shared" si="9"/>
        <v/>
      </c>
      <c r="AS37" s="46" t="str">
        <f t="shared" si="9"/>
        <v/>
      </c>
      <c r="AT37" s="46" t="str">
        <f t="shared" si="9"/>
        <v/>
      </c>
      <c r="AU37" s="46" t="str">
        <f t="shared" si="9"/>
        <v/>
      </c>
    </row>
    <row r="38" spans="1:50" x14ac:dyDescent="0.25">
      <c r="A38" s="27" t="str">
        <f t="shared" si="7"/>
        <v>DD45080GTY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107"/>
      <c r="I38" s="113"/>
      <c r="J38" s="74"/>
      <c r="K38" s="74"/>
      <c r="L38" s="90"/>
      <c r="M38" s="74"/>
      <c r="N38" s="74"/>
      <c r="O38" s="74"/>
      <c r="P38" s="74"/>
      <c r="Q38" s="90"/>
      <c r="R38" s="74" t="str">
        <f t="shared" si="6"/>
        <v/>
      </c>
      <c r="S38" s="74" t="str">
        <f t="shared" si="2"/>
        <v/>
      </c>
      <c r="T38" s="74" t="str">
        <f t="shared" si="3"/>
        <v/>
      </c>
      <c r="U38" s="93" t="str">
        <f t="shared" si="4"/>
        <v/>
      </c>
      <c r="V38" s="78"/>
      <c r="W38" s="5"/>
      <c r="X38" s="71"/>
      <c r="Y38" s="72"/>
      <c r="Z38" s="73"/>
      <c r="AA38" s="77"/>
      <c r="AB38" s="72"/>
      <c r="AC38" s="68" t="str">
        <f>IFERROR(IF(OR(VLOOKUP(A38,#REF!,7,FALSE)=44620,VLOOKUP(A38,#REF!,7,FALSE)=44630),"",IF(VLOOKUP(A38,#REF!,7,FALSE)=72686,IF($D38&lt;=$B$2,$D38,""),VLOOKUP(A38,#REF!,7,FALSE))),"")</f>
        <v/>
      </c>
      <c r="AD38" s="72"/>
      <c r="AE38" s="75"/>
      <c r="AF38" s="78"/>
      <c r="AH38" s="44" t="str">
        <f t="shared" si="10"/>
        <v/>
      </c>
      <c r="AI38" s="46" t="str">
        <f t="shared" si="10"/>
        <v/>
      </c>
      <c r="AJ38" s="46" t="str">
        <f t="shared" si="10"/>
        <v/>
      </c>
      <c r="AK38" s="46" t="str">
        <f t="shared" si="10"/>
        <v/>
      </c>
      <c r="AL38" s="30"/>
      <c r="AM38" s="44" t="str">
        <f t="shared" si="8"/>
        <v/>
      </c>
      <c r="AN38" s="46" t="str">
        <f t="shared" si="8"/>
        <v/>
      </c>
      <c r="AO38" s="46" t="str">
        <f t="shared" si="8"/>
        <v/>
      </c>
      <c r="AP38" s="46" t="str">
        <f t="shared" si="8"/>
        <v/>
      </c>
      <c r="AQ38" s="30"/>
      <c r="AR38" s="44" t="str">
        <f t="shared" si="9"/>
        <v/>
      </c>
      <c r="AS38" s="46" t="str">
        <f t="shared" si="9"/>
        <v/>
      </c>
      <c r="AT38" s="46" t="str">
        <f t="shared" si="9"/>
        <v/>
      </c>
      <c r="AU38" s="46" t="str">
        <f t="shared" si="9"/>
        <v/>
      </c>
    </row>
    <row r="39" spans="1:50" x14ac:dyDescent="0.25">
      <c r="A39" s="27" t="str">
        <f t="shared" si="7"/>
        <v>DD45089GTY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107"/>
      <c r="I39" s="113"/>
      <c r="J39" s="74"/>
      <c r="K39" s="74"/>
      <c r="L39" s="90"/>
      <c r="M39" s="74"/>
      <c r="N39" s="74"/>
      <c r="O39" s="74"/>
      <c r="P39" s="74"/>
      <c r="Q39" s="90"/>
      <c r="R39" s="74" t="str">
        <f t="shared" si="6"/>
        <v/>
      </c>
      <c r="S39" s="74" t="str">
        <f t="shared" si="2"/>
        <v/>
      </c>
      <c r="T39" s="74" t="str">
        <f t="shared" si="3"/>
        <v/>
      </c>
      <c r="U39" s="93" t="str">
        <f t="shared" si="4"/>
        <v/>
      </c>
      <c r="V39" s="78"/>
      <c r="W39" s="5"/>
      <c r="X39" s="71"/>
      <c r="Y39" s="72"/>
      <c r="Z39" s="73"/>
      <c r="AA39" s="77"/>
      <c r="AB39" s="72"/>
      <c r="AC39" s="68" t="str">
        <f>IFERROR(IF(OR(VLOOKUP(A39,#REF!,7,FALSE)=44620,VLOOKUP(A39,#REF!,7,FALSE)=44630),"",IF(VLOOKUP(A39,#REF!,7,FALSE)=72686,IF($D39&lt;=$B$2,$D39,""),VLOOKUP(A39,#REF!,7,FALSE))),"")</f>
        <v/>
      </c>
      <c r="AD39" s="72"/>
      <c r="AE39" s="75"/>
      <c r="AF39" s="78"/>
      <c r="AH39" s="44" t="str">
        <f t="shared" si="10"/>
        <v/>
      </c>
      <c r="AI39" s="46" t="str">
        <f t="shared" si="10"/>
        <v/>
      </c>
      <c r="AJ39" s="46" t="str">
        <f t="shared" si="10"/>
        <v/>
      </c>
      <c r="AK39" s="46" t="str">
        <f t="shared" si="10"/>
        <v/>
      </c>
      <c r="AL39" s="30"/>
      <c r="AM39" s="44" t="str">
        <f t="shared" si="8"/>
        <v/>
      </c>
      <c r="AN39" s="46" t="str">
        <f t="shared" si="8"/>
        <v/>
      </c>
      <c r="AO39" s="46" t="str">
        <f t="shared" si="8"/>
        <v/>
      </c>
      <c r="AP39" s="46" t="str">
        <f t="shared" si="8"/>
        <v/>
      </c>
      <c r="AQ39" s="30"/>
      <c r="AR39" s="44" t="str">
        <f t="shared" si="9"/>
        <v/>
      </c>
      <c r="AS39" s="46" t="str">
        <f t="shared" si="9"/>
        <v/>
      </c>
      <c r="AT39" s="46" t="str">
        <f t="shared" si="9"/>
        <v/>
      </c>
      <c r="AU39" s="46" t="str">
        <f t="shared" si="9"/>
        <v/>
      </c>
    </row>
    <row r="40" spans="1:50" x14ac:dyDescent="0.25">
      <c r="A40" s="27" t="str">
        <f t="shared" si="7"/>
        <v>DD45097GTY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106"/>
      <c r="I40" s="112"/>
      <c r="J40" s="81"/>
      <c r="K40" s="81"/>
      <c r="L40" s="90"/>
      <c r="M40" s="81"/>
      <c r="N40" s="81"/>
      <c r="O40" s="81"/>
      <c r="P40" s="81"/>
      <c r="Q40" s="90"/>
      <c r="R40" s="81" t="str">
        <f t="shared" si="6"/>
        <v/>
      </c>
      <c r="S40" s="81" t="str">
        <f t="shared" si="2"/>
        <v/>
      </c>
      <c r="T40" s="81" t="str">
        <f t="shared" si="3"/>
        <v/>
      </c>
      <c r="U40" s="91" t="str">
        <f t="shared" si="4"/>
        <v/>
      </c>
      <c r="V40" s="70"/>
      <c r="W40" s="5"/>
      <c r="X40" s="65"/>
      <c r="Y40" s="66"/>
      <c r="Z40" s="67"/>
      <c r="AA40" s="31"/>
      <c r="AB40" s="66"/>
      <c r="AC40" s="68" t="str">
        <f>IFERROR(IF(OR(VLOOKUP(A40,#REF!,7,FALSE)=44620,VLOOKUP(A40,#REF!,7,FALSE)=44630),"",IF(VLOOKUP(A40,#REF!,7,FALSE)=72686,IF($D40&lt;=$B$2,$D40,""),VLOOKUP(A40,#REF!,7,FALSE))),"")</f>
        <v/>
      </c>
      <c r="AD40" s="66"/>
      <c r="AE40" s="69"/>
      <c r="AF40" s="70"/>
      <c r="AH40" s="35" t="str">
        <f t="shared" si="10"/>
        <v/>
      </c>
      <c r="AI40" s="8" t="str">
        <f t="shared" si="10"/>
        <v/>
      </c>
      <c r="AJ40" s="8" t="str">
        <f t="shared" si="10"/>
        <v/>
      </c>
      <c r="AK40" s="8" t="str">
        <f t="shared" si="10"/>
        <v/>
      </c>
      <c r="AL40" s="30"/>
      <c r="AM40" s="35" t="str">
        <f t="shared" si="8"/>
        <v/>
      </c>
      <c r="AN40" s="8" t="str">
        <f t="shared" si="8"/>
        <v/>
      </c>
      <c r="AO40" s="8" t="str">
        <f t="shared" si="8"/>
        <v/>
      </c>
      <c r="AP40" s="8" t="str">
        <f t="shared" si="8"/>
        <v/>
      </c>
      <c r="AQ40" s="30"/>
      <c r="AR40" s="35" t="str">
        <f t="shared" si="9"/>
        <v/>
      </c>
      <c r="AS40" s="8" t="str">
        <f t="shared" si="9"/>
        <v/>
      </c>
      <c r="AT40" s="8" t="str">
        <f t="shared" si="9"/>
        <v/>
      </c>
      <c r="AU40" s="8" t="str">
        <f t="shared" si="9"/>
        <v/>
      </c>
    </row>
    <row r="41" spans="1:50" x14ac:dyDescent="0.25">
      <c r="A41" s="27" t="str">
        <f t="shared" si="7"/>
        <v>DD45104GTY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106"/>
      <c r="I41" s="112"/>
      <c r="J41" s="81"/>
      <c r="K41" s="81"/>
      <c r="L41" s="90"/>
      <c r="M41" s="81"/>
      <c r="N41" s="81"/>
      <c r="O41" s="81"/>
      <c r="P41" s="81"/>
      <c r="Q41" s="90"/>
      <c r="R41" s="81" t="str">
        <f t="shared" si="6"/>
        <v/>
      </c>
      <c r="S41" s="81" t="str">
        <f t="shared" si="2"/>
        <v/>
      </c>
      <c r="T41" s="81" t="str">
        <f t="shared" si="3"/>
        <v/>
      </c>
      <c r="U41" s="91" t="str">
        <f t="shared" si="4"/>
        <v/>
      </c>
      <c r="V41" s="82"/>
      <c r="W41" s="5"/>
      <c r="X41" s="65"/>
      <c r="Y41" s="66"/>
      <c r="Z41" s="67"/>
      <c r="AA41" s="81"/>
      <c r="AB41" s="66"/>
      <c r="AC41" s="68" t="str">
        <f>IFERROR(IF(OR(VLOOKUP(A41,#REF!,7,FALSE)=44620,VLOOKUP(A41,#REF!,7,FALSE)=44630),"",IF(VLOOKUP(A41,#REF!,7,FALSE)=72686,IF($D41&lt;=$B$2,$D41,""),VLOOKUP(A41,#REF!,7,FALSE))),"")</f>
        <v/>
      </c>
      <c r="AD41" s="66"/>
      <c r="AE41" s="69"/>
      <c r="AF41" s="82"/>
      <c r="AH41" s="35" t="str">
        <f t="shared" si="10"/>
        <v/>
      </c>
      <c r="AI41" s="8" t="str">
        <f t="shared" si="10"/>
        <v/>
      </c>
      <c r="AJ41" s="8" t="str">
        <f t="shared" si="10"/>
        <v/>
      </c>
      <c r="AK41" s="8" t="str">
        <f t="shared" si="10"/>
        <v/>
      </c>
      <c r="AL41" s="30"/>
      <c r="AM41" s="35" t="str">
        <f t="shared" si="8"/>
        <v/>
      </c>
      <c r="AN41" s="8" t="str">
        <f t="shared" si="8"/>
        <v/>
      </c>
      <c r="AO41" s="8" t="str">
        <f t="shared" si="8"/>
        <v/>
      </c>
      <c r="AP41" s="8" t="str">
        <f t="shared" si="8"/>
        <v/>
      </c>
      <c r="AQ41" s="30"/>
      <c r="AR41" s="35" t="str">
        <f t="shared" si="9"/>
        <v/>
      </c>
      <c r="AS41" s="8" t="str">
        <f t="shared" si="9"/>
        <v/>
      </c>
      <c r="AT41" s="8" t="str">
        <f t="shared" si="9"/>
        <v/>
      </c>
      <c r="AU41" s="8" t="str">
        <f t="shared" si="9"/>
        <v/>
      </c>
    </row>
    <row r="42" spans="1:50" x14ac:dyDescent="0.25">
      <c r="A42" s="27" t="str">
        <f t="shared" si="7"/>
        <v>DD45115GTY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106"/>
      <c r="I42" s="112"/>
      <c r="J42" s="81"/>
      <c r="K42" s="81"/>
      <c r="L42" s="90"/>
      <c r="M42" s="81"/>
      <c r="N42" s="81"/>
      <c r="O42" s="81"/>
      <c r="P42" s="81"/>
      <c r="Q42" s="90"/>
      <c r="R42" s="81" t="str">
        <f t="shared" si="6"/>
        <v/>
      </c>
      <c r="S42" s="81" t="str">
        <f t="shared" si="2"/>
        <v/>
      </c>
      <c r="T42" s="81" t="str">
        <f t="shared" si="3"/>
        <v/>
      </c>
      <c r="U42" s="91" t="str">
        <f t="shared" si="4"/>
        <v/>
      </c>
      <c r="V42" s="82"/>
      <c r="W42" s="5"/>
      <c r="X42" s="65"/>
      <c r="Y42" s="66"/>
      <c r="Z42" s="67"/>
      <c r="AA42" s="81"/>
      <c r="AB42" s="66"/>
      <c r="AC42" s="68" t="str">
        <f>IFERROR(IF(OR(VLOOKUP(A42,#REF!,7,FALSE)=44620,VLOOKUP(A42,#REF!,7,FALSE)=44630),"",IF(VLOOKUP(A42,#REF!,7,FALSE)=72686,IF($D42&lt;=$B$2,$D42,""),VLOOKUP(A42,#REF!,7,FALSE))),"")</f>
        <v/>
      </c>
      <c r="AD42" s="66"/>
      <c r="AE42" s="69"/>
      <c r="AF42" s="82"/>
      <c r="AH42" s="35" t="str">
        <f t="shared" si="10"/>
        <v/>
      </c>
      <c r="AI42" s="8" t="str">
        <f t="shared" si="10"/>
        <v/>
      </c>
      <c r="AJ42" s="8" t="str">
        <f t="shared" si="10"/>
        <v/>
      </c>
      <c r="AK42" s="8" t="str">
        <f t="shared" si="10"/>
        <v/>
      </c>
      <c r="AL42" s="30"/>
      <c r="AM42" s="35" t="str">
        <f t="shared" si="8"/>
        <v/>
      </c>
      <c r="AN42" s="8" t="str">
        <f t="shared" si="8"/>
        <v/>
      </c>
      <c r="AO42" s="8" t="str">
        <f t="shared" si="8"/>
        <v/>
      </c>
      <c r="AP42" s="8" t="str">
        <f t="shared" si="8"/>
        <v/>
      </c>
      <c r="AQ42" s="30"/>
      <c r="AR42" s="35" t="str">
        <f t="shared" si="9"/>
        <v/>
      </c>
      <c r="AS42" s="8" t="str">
        <f t="shared" si="9"/>
        <v/>
      </c>
      <c r="AT42" s="8" t="str">
        <f t="shared" si="9"/>
        <v/>
      </c>
      <c r="AU42" s="8" t="str">
        <f t="shared" si="9"/>
        <v/>
      </c>
    </row>
    <row r="43" spans="1:50" x14ac:dyDescent="0.25">
      <c r="A43" s="27" t="str">
        <f t="shared" si="7"/>
        <v>DD45122GTY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106"/>
      <c r="I43" s="112"/>
      <c r="J43" s="81"/>
      <c r="K43" s="81"/>
      <c r="L43" s="90"/>
      <c r="M43" s="81"/>
      <c r="N43" s="81"/>
      <c r="O43" s="81"/>
      <c r="P43" s="81"/>
      <c r="Q43" s="90"/>
      <c r="R43" s="81" t="str">
        <f t="shared" si="6"/>
        <v/>
      </c>
      <c r="S43" s="81" t="str">
        <f t="shared" si="2"/>
        <v/>
      </c>
      <c r="T43" s="81" t="str">
        <f t="shared" si="3"/>
        <v/>
      </c>
      <c r="U43" s="91" t="str">
        <f t="shared" si="4"/>
        <v/>
      </c>
      <c r="V43" s="70"/>
      <c r="W43" s="5"/>
      <c r="X43" s="65"/>
      <c r="Y43" s="66"/>
      <c r="Z43" s="67"/>
      <c r="AA43" s="31"/>
      <c r="AB43" s="66"/>
      <c r="AC43" s="68" t="str">
        <f>IFERROR(IF(OR(VLOOKUP(A43,#REF!,7,FALSE)=44620,VLOOKUP(A43,#REF!,7,FALSE)=44630),"",IF(VLOOKUP(A43,#REF!,7,FALSE)=72686,IF($D43&lt;=$B$2,$D43,""),VLOOKUP(A43,#REF!,7,FALSE))),"")</f>
        <v/>
      </c>
      <c r="AD43" s="66"/>
      <c r="AE43" s="69"/>
      <c r="AF43" s="70"/>
      <c r="AH43" s="35" t="str">
        <f t="shared" si="10"/>
        <v/>
      </c>
      <c r="AI43" s="8" t="str">
        <f t="shared" si="10"/>
        <v/>
      </c>
      <c r="AJ43" s="8" t="str">
        <f t="shared" si="10"/>
        <v/>
      </c>
      <c r="AK43" s="8" t="str">
        <f t="shared" si="10"/>
        <v/>
      </c>
      <c r="AL43" s="30"/>
      <c r="AM43" s="35" t="str">
        <f t="shared" si="8"/>
        <v/>
      </c>
      <c r="AN43" s="8" t="str">
        <f t="shared" si="8"/>
        <v/>
      </c>
      <c r="AO43" s="8" t="str">
        <f t="shared" si="8"/>
        <v/>
      </c>
      <c r="AP43" s="8" t="str">
        <f t="shared" si="8"/>
        <v/>
      </c>
      <c r="AQ43" s="30"/>
      <c r="AR43" s="35" t="str">
        <f t="shared" si="9"/>
        <v/>
      </c>
      <c r="AS43" s="8" t="str">
        <f t="shared" si="9"/>
        <v/>
      </c>
      <c r="AT43" s="8" t="str">
        <f t="shared" si="9"/>
        <v/>
      </c>
      <c r="AU43" s="8" t="str">
        <f t="shared" si="9"/>
        <v/>
      </c>
    </row>
    <row r="44" spans="1:50" x14ac:dyDescent="0.25">
      <c r="A44" s="27" t="str">
        <f t="shared" si="7"/>
        <v>DD45129GTY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106"/>
      <c r="I44" s="112"/>
      <c r="J44" s="81"/>
      <c r="K44" s="81"/>
      <c r="L44" s="90"/>
      <c r="M44" s="81"/>
      <c r="N44" s="81"/>
      <c r="O44" s="81"/>
      <c r="P44" s="81"/>
      <c r="Q44" s="90"/>
      <c r="R44" s="81" t="str">
        <f t="shared" si="6"/>
        <v/>
      </c>
      <c r="S44" s="81" t="str">
        <f t="shared" si="2"/>
        <v/>
      </c>
      <c r="T44" s="81" t="str">
        <f t="shared" si="3"/>
        <v/>
      </c>
      <c r="U44" s="91" t="str">
        <f t="shared" si="4"/>
        <v/>
      </c>
      <c r="V44" s="82"/>
      <c r="W44" s="5"/>
      <c r="X44" s="65"/>
      <c r="Y44" s="66"/>
      <c r="Z44" s="67"/>
      <c r="AA44" s="81"/>
      <c r="AB44" s="66"/>
      <c r="AC44" s="68" t="str">
        <f>IFERROR(IF(OR(VLOOKUP(A44,#REF!,7,FALSE)=44620,VLOOKUP(A44,#REF!,7,FALSE)=44630),"",IF(VLOOKUP(A44,#REF!,7,FALSE)=72686,IF($D44&lt;=$B$2,$D44,""),VLOOKUP(A44,#REF!,7,FALSE))),"")</f>
        <v/>
      </c>
      <c r="AD44" s="66"/>
      <c r="AE44" s="69"/>
      <c r="AF44" s="82"/>
      <c r="AH44" s="35" t="str">
        <f t="shared" si="10"/>
        <v/>
      </c>
      <c r="AI44" s="8" t="str">
        <f t="shared" si="10"/>
        <v/>
      </c>
      <c r="AJ44" s="8" t="str">
        <f t="shared" si="10"/>
        <v/>
      </c>
      <c r="AK44" s="8" t="str">
        <f t="shared" si="10"/>
        <v/>
      </c>
      <c r="AL44" s="12"/>
      <c r="AM44" s="35" t="str">
        <f t="shared" si="8"/>
        <v/>
      </c>
      <c r="AN44" s="8" t="str">
        <f t="shared" si="8"/>
        <v/>
      </c>
      <c r="AO44" s="8" t="str">
        <f t="shared" si="8"/>
        <v/>
      </c>
      <c r="AP44" s="8" t="str">
        <f t="shared" si="8"/>
        <v/>
      </c>
      <c r="AQ44" s="12"/>
      <c r="AR44" s="35" t="str">
        <f t="shared" si="9"/>
        <v/>
      </c>
      <c r="AS44" s="8" t="str">
        <f t="shared" si="9"/>
        <v/>
      </c>
      <c r="AT44" s="8" t="str">
        <f t="shared" si="9"/>
        <v/>
      </c>
      <c r="AU44" s="8" t="str">
        <f t="shared" si="9"/>
        <v/>
      </c>
    </row>
    <row r="45" spans="1:50" x14ac:dyDescent="0.25">
      <c r="A45" s="27" t="str">
        <f t="shared" si="7"/>
        <v>DD45139GTY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106"/>
      <c r="I45" s="112"/>
      <c r="J45" s="81"/>
      <c r="K45" s="81"/>
      <c r="L45" s="90"/>
      <c r="M45" s="81"/>
      <c r="N45" s="81"/>
      <c r="O45" s="81"/>
      <c r="P45" s="81"/>
      <c r="Q45" s="90"/>
      <c r="R45" s="81" t="str">
        <f t="shared" si="6"/>
        <v/>
      </c>
      <c r="S45" s="81" t="str">
        <f t="shared" si="2"/>
        <v/>
      </c>
      <c r="T45" s="81" t="str">
        <f t="shared" si="3"/>
        <v/>
      </c>
      <c r="U45" s="91" t="str">
        <f t="shared" si="4"/>
        <v/>
      </c>
      <c r="V45" s="82"/>
      <c r="W45" s="5"/>
      <c r="X45" s="65"/>
      <c r="Y45" s="66"/>
      <c r="Z45" s="67"/>
      <c r="AA45" s="81"/>
      <c r="AB45" s="66"/>
      <c r="AC45" s="68" t="str">
        <f>IFERROR(IF(OR(VLOOKUP(A45,#REF!,7,FALSE)=44620,VLOOKUP(A45,#REF!,7,FALSE)=44630),"",IF(VLOOKUP(A45,#REF!,7,FALSE)=72686,IF($D45&lt;=$B$2,$D45,""),VLOOKUP(A45,#REF!,7,FALSE))),"")</f>
        <v/>
      </c>
      <c r="AD45" s="66"/>
      <c r="AE45" s="69"/>
      <c r="AF45" s="82"/>
      <c r="AH45" s="35" t="str">
        <f t="shared" si="10"/>
        <v/>
      </c>
      <c r="AI45" s="8" t="str">
        <f t="shared" si="10"/>
        <v/>
      </c>
      <c r="AJ45" s="8" t="str">
        <f t="shared" si="10"/>
        <v/>
      </c>
      <c r="AK45" s="8" t="str">
        <f t="shared" si="10"/>
        <v/>
      </c>
      <c r="AL45" s="12"/>
      <c r="AM45" s="35" t="str">
        <f t="shared" si="8"/>
        <v/>
      </c>
      <c r="AN45" s="8" t="str">
        <f t="shared" si="8"/>
        <v/>
      </c>
      <c r="AO45" s="8" t="str">
        <f t="shared" si="8"/>
        <v/>
      </c>
      <c r="AP45" s="8" t="str">
        <f t="shared" si="8"/>
        <v/>
      </c>
      <c r="AQ45" s="12"/>
      <c r="AR45" s="35" t="str">
        <f t="shared" si="9"/>
        <v/>
      </c>
      <c r="AS45" s="8" t="str">
        <f t="shared" si="9"/>
        <v/>
      </c>
      <c r="AT45" s="8" t="str">
        <f t="shared" si="9"/>
        <v/>
      </c>
      <c r="AU45" s="8" t="str">
        <f t="shared" si="9"/>
        <v/>
      </c>
    </row>
    <row r="46" spans="1:50" x14ac:dyDescent="0.25">
      <c r="A46" s="24" t="str">
        <f t="shared" si="7"/>
        <v>DD45146GTY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106"/>
      <c r="I46" s="112"/>
      <c r="J46" s="81"/>
      <c r="K46" s="81"/>
      <c r="L46" s="90"/>
      <c r="M46" s="81"/>
      <c r="N46" s="81"/>
      <c r="O46" s="81"/>
      <c r="P46" s="81"/>
      <c r="Q46" s="90"/>
      <c r="R46" s="81" t="str">
        <f t="shared" si="6"/>
        <v/>
      </c>
      <c r="S46" s="81" t="str">
        <f t="shared" si="2"/>
        <v/>
      </c>
      <c r="T46" s="81" t="str">
        <f t="shared" si="3"/>
        <v/>
      </c>
      <c r="U46" s="91" t="str">
        <f t="shared" si="4"/>
        <v/>
      </c>
      <c r="V46" s="82"/>
      <c r="W46" s="5"/>
      <c r="X46" s="65"/>
      <c r="Y46" s="66"/>
      <c r="Z46" s="67"/>
      <c r="AA46" s="81"/>
      <c r="AB46" s="66"/>
      <c r="AC46" s="68" t="str">
        <f>IFERROR(IF(OR(VLOOKUP(A46,#REF!,7,FALSE)=44620,VLOOKUP(A46,#REF!,7,FALSE)=44630),"",IF(VLOOKUP(A46,#REF!,7,FALSE)=72686,IF($D46&lt;=$B$2,$D46,""),VLOOKUP(A46,#REF!,7,FALSE))),"")</f>
        <v/>
      </c>
      <c r="AD46" s="66"/>
      <c r="AE46" s="69"/>
      <c r="AF46" s="82"/>
      <c r="AH46" s="35" t="str">
        <f t="shared" si="10"/>
        <v/>
      </c>
      <c r="AI46" s="8" t="str">
        <f t="shared" si="10"/>
        <v/>
      </c>
      <c r="AJ46" s="8" t="str">
        <f t="shared" si="10"/>
        <v/>
      </c>
      <c r="AK46" s="8" t="str">
        <f t="shared" si="10"/>
        <v/>
      </c>
      <c r="AL46" s="12"/>
      <c r="AM46" s="35" t="str">
        <f t="shared" si="8"/>
        <v/>
      </c>
      <c r="AN46" s="8" t="str">
        <f t="shared" si="8"/>
        <v/>
      </c>
      <c r="AO46" s="8" t="str">
        <f t="shared" si="8"/>
        <v/>
      </c>
      <c r="AP46" s="8" t="str">
        <f t="shared" si="8"/>
        <v/>
      </c>
      <c r="AQ46" s="12"/>
      <c r="AR46" s="35" t="str">
        <f t="shared" si="9"/>
        <v/>
      </c>
      <c r="AS46" s="8" t="str">
        <f t="shared" si="9"/>
        <v/>
      </c>
      <c r="AT46" s="8" t="str">
        <f t="shared" si="9"/>
        <v/>
      </c>
      <c r="AU46" s="8" t="str">
        <f t="shared" si="9"/>
        <v/>
      </c>
    </row>
    <row r="47" spans="1:50" x14ac:dyDescent="0.25">
      <c r="A47" s="24" t="str">
        <f t="shared" si="7"/>
        <v>DD45157GTY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106"/>
      <c r="I47" s="112"/>
      <c r="J47" s="81"/>
      <c r="K47" s="81"/>
      <c r="L47" s="90"/>
      <c r="M47" s="81"/>
      <c r="N47" s="81"/>
      <c r="O47" s="81"/>
      <c r="P47" s="81"/>
      <c r="Q47" s="90"/>
      <c r="R47" s="81" t="str">
        <f t="shared" si="6"/>
        <v/>
      </c>
      <c r="S47" s="81" t="str">
        <f t="shared" si="2"/>
        <v/>
      </c>
      <c r="T47" s="81" t="str">
        <f t="shared" si="3"/>
        <v/>
      </c>
      <c r="U47" s="91" t="str">
        <f t="shared" si="4"/>
        <v/>
      </c>
      <c r="V47" s="80"/>
      <c r="W47" s="5"/>
      <c r="X47" s="65"/>
      <c r="Y47" s="66"/>
      <c r="Z47" s="67"/>
      <c r="AA47" s="79"/>
      <c r="AB47" s="66"/>
      <c r="AC47" s="68" t="str">
        <f>IFERROR(IF(OR(VLOOKUP(A47,#REF!,7,FALSE)=44620,VLOOKUP(A47,#REF!,7,FALSE)=44630),"",IF(VLOOKUP(A47,#REF!,7,FALSE)=72686,IF($D47&lt;=$B$2,$D47,""),VLOOKUP(A47,#REF!,7,FALSE))),"")</f>
        <v/>
      </c>
      <c r="AD47" s="66"/>
      <c r="AE47" s="69"/>
      <c r="AF47" s="80"/>
      <c r="AH47" s="35" t="str">
        <f t="shared" si="10"/>
        <v/>
      </c>
      <c r="AI47" s="8" t="str">
        <f t="shared" si="10"/>
        <v/>
      </c>
      <c r="AJ47" s="8" t="str">
        <f t="shared" si="10"/>
        <v/>
      </c>
      <c r="AK47" s="8" t="str">
        <f t="shared" si="10"/>
        <v/>
      </c>
      <c r="AL47" s="12"/>
      <c r="AM47" s="35" t="str">
        <f t="shared" si="8"/>
        <v/>
      </c>
      <c r="AN47" s="8" t="str">
        <f t="shared" si="8"/>
        <v/>
      </c>
      <c r="AO47" s="8" t="str">
        <f t="shared" si="8"/>
        <v/>
      </c>
      <c r="AP47" s="8" t="str">
        <f t="shared" si="8"/>
        <v/>
      </c>
      <c r="AQ47" s="12"/>
      <c r="AR47" s="35" t="str">
        <f t="shared" si="9"/>
        <v/>
      </c>
      <c r="AS47" s="8" t="str">
        <f t="shared" si="9"/>
        <v/>
      </c>
      <c r="AT47" s="8" t="str">
        <f t="shared" si="9"/>
        <v/>
      </c>
      <c r="AU47" s="8" t="str">
        <f t="shared" si="9"/>
        <v/>
      </c>
      <c r="AX47"/>
    </row>
    <row r="48" spans="1:50" s="13" customFormat="1" x14ac:dyDescent="0.25">
      <c r="A48" s="27" t="str">
        <f t="shared" si="7"/>
        <v>DD45164GTY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106"/>
      <c r="I48" s="112"/>
      <c r="J48" s="81"/>
      <c r="K48" s="81"/>
      <c r="L48" s="90"/>
      <c r="M48" s="81"/>
      <c r="N48" s="81"/>
      <c r="O48" s="81"/>
      <c r="P48" s="81"/>
      <c r="Q48" s="90"/>
      <c r="R48" s="81" t="str">
        <f t="shared" si="6"/>
        <v/>
      </c>
      <c r="S48" s="81" t="str">
        <f t="shared" si="2"/>
        <v/>
      </c>
      <c r="T48" s="81" t="str">
        <f t="shared" si="3"/>
        <v/>
      </c>
      <c r="U48" s="91" t="str">
        <f t="shared" si="4"/>
        <v/>
      </c>
      <c r="V48" s="70"/>
      <c r="W48" s="5"/>
      <c r="X48" s="65"/>
      <c r="Y48" s="66"/>
      <c r="Z48" s="67"/>
      <c r="AA48" s="31"/>
      <c r="AB48" s="66"/>
      <c r="AC48" s="68" t="str">
        <f>IFERROR(IF(OR(VLOOKUP(A48,#REF!,7,FALSE)=44620,VLOOKUP(A48,#REF!,7,FALSE)=44630),"",IF(VLOOKUP(A48,#REF!,7,FALSE)=72686,IF($D48&lt;=$B$2,$D48,""),VLOOKUP(A48,#REF!,7,FALSE))),"")</f>
        <v/>
      </c>
      <c r="AD48" s="66"/>
      <c r="AE48" s="69"/>
      <c r="AF48" s="70"/>
      <c r="AG48" s="11"/>
      <c r="AH48" s="35" t="str">
        <f t="shared" si="10"/>
        <v/>
      </c>
      <c r="AI48" s="8" t="str">
        <f t="shared" si="10"/>
        <v/>
      </c>
      <c r="AJ48" s="8" t="str">
        <f t="shared" si="10"/>
        <v/>
      </c>
      <c r="AK48" s="8" t="str">
        <f t="shared" si="10"/>
        <v/>
      </c>
      <c r="AL48" s="12"/>
      <c r="AM48" s="35" t="str">
        <f t="shared" si="8"/>
        <v/>
      </c>
      <c r="AN48" s="8" t="str">
        <f t="shared" si="8"/>
        <v/>
      </c>
      <c r="AO48" s="8" t="str">
        <f t="shared" si="8"/>
        <v/>
      </c>
      <c r="AP48" s="8" t="str">
        <f t="shared" si="8"/>
        <v/>
      </c>
      <c r="AQ48" s="12"/>
      <c r="AR48" s="35" t="str">
        <f t="shared" si="9"/>
        <v/>
      </c>
      <c r="AS48" s="8" t="str">
        <f t="shared" si="9"/>
        <v/>
      </c>
      <c r="AT48" s="8" t="str">
        <f t="shared" si="9"/>
        <v/>
      </c>
      <c r="AU48" s="8" t="str">
        <f t="shared" si="9"/>
        <v/>
      </c>
      <c r="AW48" s="1"/>
    </row>
    <row r="49" spans="1:53" x14ac:dyDescent="0.25">
      <c r="A49" s="27" t="str">
        <f t="shared" si="7"/>
        <v>DD45168GTY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106"/>
      <c r="I49" s="112"/>
      <c r="J49" s="81"/>
      <c r="K49" s="81"/>
      <c r="L49" s="90"/>
      <c r="M49" s="81"/>
      <c r="N49" s="81"/>
      <c r="O49" s="81"/>
      <c r="P49" s="81"/>
      <c r="Q49" s="90"/>
      <c r="R49" s="81" t="str">
        <f t="shared" si="6"/>
        <v/>
      </c>
      <c r="S49" s="81" t="str">
        <f t="shared" si="2"/>
        <v/>
      </c>
      <c r="T49" s="81" t="str">
        <f t="shared" si="3"/>
        <v/>
      </c>
      <c r="U49" s="91" t="str">
        <f t="shared" si="4"/>
        <v/>
      </c>
      <c r="V49" s="70"/>
      <c r="W49" s="5"/>
      <c r="X49" s="65"/>
      <c r="Y49" s="66"/>
      <c r="Z49" s="67"/>
      <c r="AA49" s="31"/>
      <c r="AB49" s="66"/>
      <c r="AC49" s="68" t="str">
        <f>IFERROR(IF(OR(VLOOKUP(A49,#REF!,7,FALSE)=44620,VLOOKUP(A49,#REF!,7,FALSE)=44630),"",IF(VLOOKUP(A49,#REF!,7,FALSE)=72686,IF($D49&lt;=$B$2,$D49,""),VLOOKUP(A49,#REF!,7,FALSE))),"")</f>
        <v/>
      </c>
      <c r="AD49" s="66"/>
      <c r="AE49" s="69"/>
      <c r="AF49" s="70"/>
      <c r="AH49" s="35" t="str">
        <f t="shared" si="10"/>
        <v/>
      </c>
      <c r="AI49" s="8" t="str">
        <f t="shared" si="10"/>
        <v/>
      </c>
      <c r="AJ49" s="8" t="str">
        <f t="shared" si="10"/>
        <v/>
      </c>
      <c r="AK49" s="8" t="str">
        <f t="shared" si="10"/>
        <v/>
      </c>
      <c r="AL49" s="12"/>
      <c r="AM49" s="35" t="str">
        <f t="shared" si="8"/>
        <v/>
      </c>
      <c r="AN49" s="8" t="str">
        <f t="shared" si="8"/>
        <v/>
      </c>
      <c r="AO49" s="8" t="str">
        <f t="shared" si="8"/>
        <v/>
      </c>
      <c r="AP49" s="8" t="str">
        <f t="shared" si="8"/>
        <v/>
      </c>
      <c r="AQ49" s="12"/>
      <c r="AR49" s="35" t="str">
        <f t="shared" si="9"/>
        <v/>
      </c>
      <c r="AS49" s="8" t="str">
        <f t="shared" si="9"/>
        <v/>
      </c>
      <c r="AT49" s="8" t="str">
        <f t="shared" si="9"/>
        <v/>
      </c>
      <c r="AU49" s="8" t="str">
        <f t="shared" si="9"/>
        <v/>
      </c>
      <c r="AV49" s="18"/>
    </row>
    <row r="50" spans="1:53" s="13" customFormat="1" x14ac:dyDescent="0.25">
      <c r="A50" s="27" t="str">
        <f t="shared" si="7"/>
        <v>DD45172GTY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106"/>
      <c r="I50" s="112"/>
      <c r="J50" s="81"/>
      <c r="K50" s="81"/>
      <c r="L50" s="90"/>
      <c r="M50" s="81"/>
      <c r="N50" s="81"/>
      <c r="O50" s="81"/>
      <c r="P50" s="81"/>
      <c r="Q50" s="90"/>
      <c r="R50" s="81" t="str">
        <f t="shared" si="6"/>
        <v/>
      </c>
      <c r="S50" s="81" t="str">
        <f t="shared" si="2"/>
        <v/>
      </c>
      <c r="T50" s="81" t="str">
        <f t="shared" si="3"/>
        <v/>
      </c>
      <c r="U50" s="91" t="str">
        <f t="shared" si="4"/>
        <v/>
      </c>
      <c r="V50" s="70"/>
      <c r="W50" s="5"/>
      <c r="X50" s="65"/>
      <c r="Y50" s="66"/>
      <c r="Z50" s="67"/>
      <c r="AA50" s="31"/>
      <c r="AB50" s="66"/>
      <c r="AC50" s="68" t="str">
        <f>IFERROR(IF(OR(VLOOKUP(A50,#REF!,7,FALSE)=44620,VLOOKUP(A50,#REF!,7,FALSE)=44630),"",IF(VLOOKUP(A50,#REF!,7,FALSE)=72686,IF($D50&lt;=$B$2,$D50,""),VLOOKUP(A50,#REF!,7,FALSE))),"")</f>
        <v/>
      </c>
      <c r="AD50" s="66"/>
      <c r="AE50" s="69"/>
      <c r="AF50" s="70"/>
      <c r="AG50" s="11"/>
      <c r="AH50" s="35" t="str">
        <f t="shared" si="10"/>
        <v/>
      </c>
      <c r="AI50" s="8" t="str">
        <f t="shared" si="10"/>
        <v/>
      </c>
      <c r="AJ50" s="8" t="str">
        <f t="shared" si="10"/>
        <v/>
      </c>
      <c r="AK50" s="8" t="str">
        <f t="shared" si="10"/>
        <v/>
      </c>
      <c r="AL50" s="12"/>
      <c r="AM50" s="35" t="str">
        <f t="shared" si="8"/>
        <v/>
      </c>
      <c r="AN50" s="8" t="str">
        <f t="shared" si="8"/>
        <v/>
      </c>
      <c r="AO50" s="8" t="str">
        <f t="shared" si="8"/>
        <v/>
      </c>
      <c r="AP50" s="8" t="str">
        <f t="shared" si="8"/>
        <v/>
      </c>
      <c r="AQ50" s="12"/>
      <c r="AR50" s="35" t="str">
        <f t="shared" si="9"/>
        <v/>
      </c>
      <c r="AS50" s="8" t="str">
        <f t="shared" si="9"/>
        <v/>
      </c>
      <c r="AT50" s="8" t="str">
        <f t="shared" si="9"/>
        <v/>
      </c>
      <c r="AU50" s="8" t="str">
        <f t="shared" si="9"/>
        <v/>
      </c>
      <c r="AV50" s="19"/>
    </row>
    <row r="51" spans="1:53" s="13" customFormat="1" ht="13.5" thickBot="1" x14ac:dyDescent="0.3">
      <c r="A51" s="27" t="str">
        <f t="shared" si="7"/>
        <v>DD45179GTY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108"/>
      <c r="I51" s="114"/>
      <c r="J51" s="97"/>
      <c r="K51" s="97"/>
      <c r="L51" s="98"/>
      <c r="M51" s="97"/>
      <c r="N51" s="97"/>
      <c r="O51" s="97"/>
      <c r="P51" s="97"/>
      <c r="Q51" s="98"/>
      <c r="R51" s="97" t="str">
        <f t="shared" si="6"/>
        <v/>
      </c>
      <c r="S51" s="97" t="str">
        <f t="shared" si="2"/>
        <v/>
      </c>
      <c r="T51" s="97" t="str">
        <f t="shared" si="3"/>
        <v/>
      </c>
      <c r="U51" s="99" t="str">
        <f t="shared" si="4"/>
        <v/>
      </c>
      <c r="V51" s="88"/>
      <c r="W51" s="5"/>
      <c r="X51" s="83"/>
      <c r="Y51" s="84"/>
      <c r="Z51" s="85"/>
      <c r="AA51" s="86"/>
      <c r="AB51" s="84"/>
      <c r="AC51" s="84" t="str">
        <f>IFERROR(IF(OR(VLOOKUP(A51,#REF!,7,FALSE)=44620,VLOOKUP(A51,#REF!,7,FALSE)=44630),"",IF(VLOOKUP(A51,#REF!,7,FALSE)=72686,IF($D51&lt;=$B$2,$D51,""),VLOOKUP(A51,#REF!,7,FALSE))),"")</f>
        <v/>
      </c>
      <c r="AD51" s="84"/>
      <c r="AE51" s="87"/>
      <c r="AF51" s="88"/>
      <c r="AG51" s="11"/>
      <c r="AH51" s="45" t="str">
        <f t="shared" si="10"/>
        <v/>
      </c>
      <c r="AI51" s="48" t="str">
        <f t="shared" si="10"/>
        <v/>
      </c>
      <c r="AJ51" s="48" t="str">
        <f t="shared" si="10"/>
        <v/>
      </c>
      <c r="AK51" s="48" t="str">
        <f t="shared" si="10"/>
        <v/>
      </c>
      <c r="AL51" s="36"/>
      <c r="AM51" s="45" t="str">
        <f t="shared" si="8"/>
        <v/>
      </c>
      <c r="AN51" s="48" t="str">
        <f t="shared" si="8"/>
        <v/>
      </c>
      <c r="AO51" s="48" t="str">
        <f t="shared" si="8"/>
        <v/>
      </c>
      <c r="AP51" s="48" t="str">
        <f t="shared" si="8"/>
        <v/>
      </c>
      <c r="AQ51" s="36"/>
      <c r="AR51" s="45" t="str">
        <f t="shared" si="9"/>
        <v/>
      </c>
      <c r="AS51" s="48" t="str">
        <f t="shared" si="9"/>
        <v/>
      </c>
      <c r="AT51" s="48" t="str">
        <f t="shared" si="9"/>
        <v/>
      </c>
      <c r="AU51" s="48" t="str">
        <f t="shared" si="9"/>
        <v/>
      </c>
      <c r="AV51" s="19"/>
      <c r="AY51" s="16"/>
      <c r="AZ51" s="16"/>
      <c r="BA51" s="16"/>
    </row>
    <row r="52" spans="1:53" s="13" customFormat="1" x14ac:dyDescent="0.25">
      <c r="A52" s="6"/>
      <c r="B52" s="6"/>
      <c r="C52" s="21"/>
      <c r="D52" s="22"/>
      <c r="E52" s="21"/>
      <c r="F52" s="20"/>
      <c r="G52" s="20"/>
      <c r="H52" s="102"/>
      <c r="I52" s="102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/>
      <c r="AN52" s="11"/>
      <c r="AO52" s="11"/>
      <c r="AP52" s="11"/>
      <c r="AR52" s="11"/>
      <c r="AS52" s="11"/>
      <c r="AT52" s="11"/>
      <c r="AU52" s="11"/>
      <c r="AY52" s="16"/>
      <c r="AZ52" s="16"/>
      <c r="BA52" s="16"/>
    </row>
    <row r="53" spans="1:53" x14ac:dyDescent="0.25">
      <c r="A53" s="6"/>
      <c r="B53" s="6"/>
      <c r="C53" s="21"/>
      <c r="D53" s="22"/>
      <c r="E53" s="21"/>
      <c r="F53" s="20"/>
      <c r="G53" s="20"/>
      <c r="AV53" s="13"/>
      <c r="AY53" s="9"/>
      <c r="AZ53" s="9"/>
      <c r="BA53" s="9"/>
    </row>
    <row r="54" spans="1:53" x14ac:dyDescent="0.25">
      <c r="C54" s="21"/>
      <c r="D54" s="22"/>
      <c r="E54" s="21"/>
      <c r="F54" s="20"/>
      <c r="G54" s="20"/>
      <c r="AV54" s="13"/>
      <c r="AY54" s="9"/>
      <c r="AZ54" s="9"/>
      <c r="BA54" s="9"/>
    </row>
    <row r="55" spans="1:53" x14ac:dyDescent="0.25">
      <c r="C55" s="21"/>
      <c r="D55" s="22"/>
      <c r="E55" s="21"/>
      <c r="F55" s="20"/>
      <c r="G55" s="20"/>
      <c r="AV55" s="13"/>
    </row>
    <row r="56" spans="1:53" x14ac:dyDescent="0.25">
      <c r="C56" s="21"/>
      <c r="D56" s="22"/>
      <c r="E56" s="21"/>
      <c r="F56" s="20"/>
      <c r="G56" s="20"/>
      <c r="AV56" s="9"/>
      <c r="AW56" s="9"/>
      <c r="AX56" s="9"/>
      <c r="AY56" s="16"/>
      <c r="AZ56" s="9"/>
      <c r="BA56" s="9"/>
    </row>
    <row r="57" spans="1:53" x14ac:dyDescent="0.25">
      <c r="C57" s="21"/>
      <c r="D57" s="22"/>
      <c r="E57" s="21"/>
      <c r="F57" s="20"/>
      <c r="G57" s="20"/>
      <c r="AV57" s="9"/>
      <c r="AW57" s="9"/>
      <c r="AX57" s="9"/>
      <c r="AY57" s="16"/>
      <c r="AZ57" s="9"/>
      <c r="BA57" s="9"/>
    </row>
    <row r="58" spans="1:53" x14ac:dyDescent="0.25">
      <c r="C58" s="21"/>
      <c r="D58" s="22"/>
      <c r="E58" s="21"/>
      <c r="F58" s="20"/>
      <c r="G58" s="20"/>
      <c r="AV58" s="9"/>
      <c r="AW58" s="9"/>
      <c r="AX58" s="9"/>
      <c r="AY58" s="16"/>
      <c r="AZ58" s="9"/>
      <c r="BA58" s="9"/>
    </row>
    <row r="59" spans="1:53" x14ac:dyDescent="0.25">
      <c r="C59" s="21"/>
      <c r="D59" s="22"/>
      <c r="E59" s="21"/>
      <c r="F59" s="20"/>
      <c r="G59" s="20"/>
      <c r="AV59" s="9"/>
      <c r="AW59" s="9"/>
      <c r="AX59" s="9"/>
      <c r="AY59" s="16"/>
      <c r="AZ59" s="9"/>
      <c r="BA59" s="9"/>
    </row>
    <row r="60" spans="1:53" x14ac:dyDescent="0.25">
      <c r="C60" s="21"/>
      <c r="D60" s="22"/>
      <c r="E60" s="21"/>
      <c r="F60" s="20"/>
      <c r="G60" s="20"/>
      <c r="AV60" s="9"/>
      <c r="AW60" s="9"/>
      <c r="AX60" s="9"/>
      <c r="AY60" s="16"/>
      <c r="AZ60" s="9"/>
      <c r="BA60" s="9"/>
    </row>
    <row r="61" spans="1:53" x14ac:dyDescent="0.25">
      <c r="C61" s="21"/>
      <c r="D61" s="22"/>
      <c r="E61" s="21"/>
      <c r="F61" s="20"/>
      <c r="G61" s="20"/>
      <c r="AV61" s="9"/>
      <c r="AW61" s="9"/>
      <c r="AX61" s="9"/>
      <c r="AY61" s="16"/>
      <c r="AZ61" s="9"/>
      <c r="BA61" s="9"/>
    </row>
    <row r="62" spans="1:53" x14ac:dyDescent="0.25">
      <c r="C62" s="21"/>
      <c r="D62" s="22"/>
      <c r="E62" s="21"/>
      <c r="F62" s="20"/>
      <c r="G62" s="20"/>
      <c r="AV62" s="9"/>
      <c r="AW62" s="9"/>
      <c r="AX62" s="9"/>
      <c r="AY62" s="16"/>
      <c r="AZ62" s="9"/>
      <c r="BA62" s="9"/>
    </row>
    <row r="63" spans="1:53" x14ac:dyDescent="0.25">
      <c r="C63" s="21"/>
      <c r="D63" s="22"/>
      <c r="E63" s="21"/>
      <c r="F63" s="20"/>
      <c r="G63" s="20"/>
      <c r="AV63" s="23"/>
      <c r="AW63" s="23"/>
      <c r="AX63" s="23"/>
      <c r="AY63" s="16"/>
      <c r="AZ63" s="9"/>
      <c r="BA63" s="9"/>
    </row>
    <row r="64" spans="1:53" x14ac:dyDescent="0.25">
      <c r="C64" s="21"/>
      <c r="D64" s="22"/>
      <c r="E64" s="21"/>
      <c r="F64" s="20"/>
      <c r="G64" s="20"/>
      <c r="AV64" s="23"/>
      <c r="AW64" s="23"/>
      <c r="AX64" s="23"/>
      <c r="AY64" s="16"/>
      <c r="AZ64" s="9"/>
      <c r="BA64" s="9"/>
    </row>
    <row r="65" spans="3:53" x14ac:dyDescent="0.25">
      <c r="C65" s="21"/>
      <c r="D65" s="22"/>
      <c r="E65" s="21"/>
      <c r="F65" s="20"/>
      <c r="G65" s="20"/>
      <c r="AV65" s="16"/>
      <c r="AW65" s="16"/>
      <c r="AX65" s="16"/>
      <c r="AY65" s="16"/>
      <c r="AZ65" s="16"/>
      <c r="BA65" s="16"/>
    </row>
    <row r="66" spans="3:53" x14ac:dyDescent="0.25">
      <c r="C66" s="21"/>
      <c r="D66" s="22"/>
      <c r="E66" s="21"/>
      <c r="F66" s="20"/>
      <c r="G66" s="20"/>
    </row>
    <row r="67" spans="3:53" x14ac:dyDescent="0.25">
      <c r="C67" s="21"/>
      <c r="D67" s="22"/>
      <c r="E67" s="21"/>
      <c r="F67" s="20"/>
      <c r="G67" s="20"/>
    </row>
    <row r="68" spans="3:53" x14ac:dyDescent="0.25">
      <c r="C68" s="21"/>
      <c r="D68" s="22"/>
      <c r="E68" s="21"/>
      <c r="F68" s="20"/>
      <c r="G68" s="20"/>
      <c r="AX68" s="11" t="s">
        <v>9</v>
      </c>
    </row>
    <row r="69" spans="3:53" x14ac:dyDescent="0.25">
      <c r="C69" s="21"/>
      <c r="D69" s="22"/>
      <c r="E69" s="21"/>
      <c r="F69" s="20"/>
      <c r="G69" s="20"/>
      <c r="AZ69" s="11" t="s">
        <v>9</v>
      </c>
    </row>
    <row r="70" spans="3:53" x14ac:dyDescent="0.25">
      <c r="C70" s="21"/>
      <c r="D70" s="22"/>
      <c r="E70" s="21"/>
      <c r="F70" s="20"/>
      <c r="G70" s="20"/>
    </row>
    <row r="71" spans="3:53" x14ac:dyDescent="0.25">
      <c r="C71" s="21"/>
      <c r="D71" s="22"/>
      <c r="E71" s="21"/>
      <c r="F71" s="20"/>
      <c r="G71" s="20"/>
    </row>
    <row r="72" spans="3:53" x14ac:dyDescent="0.25">
      <c r="C72" s="21"/>
      <c r="D72" s="22"/>
      <c r="E72" s="21"/>
      <c r="F72" s="20"/>
      <c r="G72" s="20"/>
    </row>
    <row r="73" spans="3:53" x14ac:dyDescent="0.25">
      <c r="C73" s="21"/>
      <c r="D73" s="22"/>
      <c r="E73" s="21"/>
      <c r="F73" s="20"/>
      <c r="G73" s="20"/>
      <c r="AX73" s="11" t="s">
        <v>9</v>
      </c>
    </row>
    <row r="74" spans="3:53" x14ac:dyDescent="0.25">
      <c r="C74" s="21"/>
      <c r="D74" s="22"/>
      <c r="E74" s="21"/>
      <c r="F74" s="20"/>
      <c r="G74" s="20"/>
    </row>
    <row r="75" spans="3:53" x14ac:dyDescent="0.25">
      <c r="C75" s="21"/>
      <c r="D75" s="22"/>
      <c r="E75" s="21"/>
      <c r="F75" s="20"/>
      <c r="G75" s="20"/>
      <c r="AX75" s="11" t="s">
        <v>9</v>
      </c>
    </row>
    <row r="76" spans="3:53" x14ac:dyDescent="0.25">
      <c r="C76" s="21"/>
      <c r="D76" s="22"/>
      <c r="E76" s="21"/>
      <c r="F76" s="20"/>
      <c r="G76" s="20"/>
    </row>
    <row r="77" spans="3:53" x14ac:dyDescent="0.25">
      <c r="C77" s="21"/>
      <c r="D77" s="22"/>
      <c r="E77" s="21"/>
      <c r="F77" s="20"/>
      <c r="G77" s="20"/>
    </row>
    <row r="78" spans="3:53" x14ac:dyDescent="0.25">
      <c r="C78" s="21"/>
      <c r="D78" s="22"/>
      <c r="E78" s="21"/>
      <c r="F78" s="20"/>
      <c r="G78" s="20"/>
    </row>
    <row r="79" spans="3:53" x14ac:dyDescent="0.25">
      <c r="C79" s="21"/>
      <c r="D79" s="22"/>
      <c r="E79" s="21"/>
      <c r="F79" s="20"/>
      <c r="G79" s="20"/>
    </row>
    <row r="80" spans="3:53" x14ac:dyDescent="0.25">
      <c r="C80" s="21"/>
      <c r="D80" s="22"/>
      <c r="E80" s="21"/>
      <c r="F80" s="20"/>
      <c r="G80" s="20"/>
    </row>
    <row r="81" spans="3:48" x14ac:dyDescent="0.25">
      <c r="C81" s="21"/>
      <c r="D81" s="22"/>
      <c r="E81" s="21"/>
      <c r="F81" s="20"/>
      <c r="G81" s="20"/>
    </row>
    <row r="82" spans="3:48" x14ac:dyDescent="0.25">
      <c r="C82" s="21"/>
      <c r="D82" s="22"/>
      <c r="E82" s="21"/>
      <c r="F82" s="20"/>
      <c r="G82" s="20"/>
    </row>
    <row r="83" spans="3:48" x14ac:dyDescent="0.25">
      <c r="C83" s="21"/>
      <c r="D83" s="22"/>
      <c r="E83" s="21"/>
      <c r="F83" s="20"/>
      <c r="G83" s="20"/>
    </row>
    <row r="84" spans="3:48" x14ac:dyDescent="0.25">
      <c r="C84" s="21"/>
      <c r="D84" s="22"/>
      <c r="E84" s="21"/>
    </row>
    <row r="85" spans="3:48" x14ac:dyDescent="0.25">
      <c r="C85" s="21"/>
      <c r="D85" s="22"/>
      <c r="E85" s="21"/>
    </row>
    <row r="92" spans="3:48" ht="13" x14ac:dyDescent="0.3">
      <c r="AV92" s="3"/>
    </row>
  </sheetData>
  <conditionalFormatting sqref="H5:K11 H22:K51">
    <cfRule type="expression" dxfId="36" priority="5">
      <formula>AND($X5&gt;=$A$2,$X5&lt;=$A$3)</formula>
    </cfRule>
  </conditionalFormatting>
  <conditionalFormatting sqref="I5:I11 I22:I51">
    <cfRule type="expression" dxfId="35" priority="6">
      <formula>$V5="V"</formula>
    </cfRule>
  </conditionalFormatting>
  <conditionalFormatting sqref="J5:J11 J22:J51">
    <cfRule type="expression" dxfId="34" priority="7">
      <formula>$V5="O"</formula>
    </cfRule>
  </conditionalFormatting>
  <conditionalFormatting sqref="K5:K11 K22:K51">
    <cfRule type="expression" dxfId="33" priority="8">
      <formula>$V5="I"</formula>
    </cfRule>
  </conditionalFormatting>
  <conditionalFormatting sqref="H12:K21">
    <cfRule type="expression" dxfId="32" priority="1">
      <formula>AND($X12&gt;=$A$2,$X12&lt;=$A$3)</formula>
    </cfRule>
  </conditionalFormatting>
  <conditionalFormatting sqref="I12:I21">
    <cfRule type="expression" dxfId="31" priority="2">
      <formula>$V12="V"</formula>
    </cfRule>
  </conditionalFormatting>
  <conditionalFormatting sqref="J12:J21">
    <cfRule type="expression" dxfId="30" priority="3">
      <formula>$V12="O"</formula>
    </cfRule>
  </conditionalFormatting>
  <conditionalFormatting sqref="K12:K21">
    <cfRule type="expression" dxfId="29" priority="4">
      <formula>$V12="I"</formula>
    </cfRule>
  </conditionalFormatting>
  <dataValidations count="3">
    <dataValidation type="list" allowBlank="1" showInputMessage="1" showErrorMessage="1" sqref="AG9:AG51">
      <formula1>$E$3:$E$9</formula1>
    </dataValidation>
    <dataValidation type="list" allowBlank="1" showInputMessage="1" showErrorMessage="1" sqref="V5:V9 V22:V51">
      <formula1>#REF!</formula1>
    </dataValidation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BA92"/>
  <sheetViews>
    <sheetView showGridLines="0" topLeftCell="L1" zoomScaleNormal="100" zoomScaleSheetLayoutView="110" workbookViewId="0">
      <selection activeCell="R12" sqref="R12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2" width="10.54296875" style="11" customWidth="1"/>
    <col min="23" max="23" width="2.1796875" style="11" customWidth="1"/>
    <col min="24" max="24" width="10.1796875" style="11" bestFit="1" customWidth="1"/>
    <col min="25" max="26" width="9.1796875" style="11" customWidth="1"/>
    <col min="27" max="32" width="10.54296875" style="11" customWidth="1"/>
    <col min="33" max="33" width="2.1796875" style="11" hidden="1" customWidth="1" outlineLevel="1"/>
    <col min="34" max="37" width="9.7265625" style="11" hidden="1" customWidth="1" outlineLevel="1"/>
    <col min="38" max="38" width="2.453125" style="13" hidden="1" customWidth="1" outlineLevel="1"/>
    <col min="39" max="42" width="9.7265625" style="11" hidden="1" customWidth="1" outlineLevel="1"/>
    <col min="43" max="43" width="2.453125" style="13" hidden="1" customWidth="1" outlineLevel="1"/>
    <col min="44" max="47" width="9.1796875" style="11" hidden="1" customWidth="1" outlineLevel="1"/>
    <col min="48" max="48" width="9.1796875" style="11" collapsed="1"/>
    <col min="49" max="16384" width="9.1796875" style="11"/>
  </cols>
  <sheetData>
    <row r="1" spans="1:53" ht="13" thickBot="1" x14ac:dyDescent="0.3">
      <c r="A1" s="5">
        <f ca="1">GTY!$A$1</f>
        <v>6</v>
      </c>
      <c r="B1" s="5" t="s">
        <v>61</v>
      </c>
    </row>
    <row r="2" spans="1:53" ht="13.5" thickBot="1" x14ac:dyDescent="0.35">
      <c r="A2" s="22">
        <f ca="1">GTY!$A$2</f>
        <v>44948</v>
      </c>
      <c r="B2" s="100">
        <f ca="1">GTY!$B$2</f>
        <v>44953</v>
      </c>
      <c r="H2" s="50"/>
      <c r="I2" s="51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X2" s="50" t="s">
        <v>46</v>
      </c>
      <c r="Y2" s="51"/>
      <c r="Z2" s="51"/>
      <c r="AA2" s="51"/>
      <c r="AB2" s="51"/>
      <c r="AC2" s="51"/>
      <c r="AD2" s="51"/>
      <c r="AE2" s="52"/>
      <c r="AH2" s="50" t="s">
        <v>45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2"/>
    </row>
    <row r="3" spans="1:53" ht="13.5" thickBot="1" x14ac:dyDescent="0.35">
      <c r="A3" s="22">
        <f ca="1">GTY!$A$3</f>
        <v>44954</v>
      </c>
      <c r="H3" s="53" t="s">
        <v>11</v>
      </c>
      <c r="I3" s="54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X3" s="61" t="s">
        <v>48</v>
      </c>
      <c r="Y3" s="62"/>
      <c r="Z3" s="62"/>
      <c r="AA3" s="62"/>
      <c r="AB3" s="62"/>
      <c r="AC3" s="62"/>
      <c r="AD3" s="63" t="s">
        <v>60</v>
      </c>
      <c r="AE3" s="64"/>
      <c r="AH3" s="53" t="s">
        <v>11</v>
      </c>
      <c r="AI3" s="54"/>
      <c r="AJ3" s="54"/>
      <c r="AK3" s="55"/>
      <c r="AL3" s="56"/>
      <c r="AM3" s="57" t="s">
        <v>12</v>
      </c>
      <c r="AN3" s="57"/>
      <c r="AO3" s="58"/>
      <c r="AP3" s="59"/>
      <c r="AQ3" s="56"/>
      <c r="AR3" s="57" t="s">
        <v>13</v>
      </c>
      <c r="AS3" s="57"/>
      <c r="AT3" s="58"/>
      <c r="AU3" s="60"/>
    </row>
    <row r="4" spans="1:53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33" t="s">
        <v>53</v>
      </c>
      <c r="I4" s="2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X4" s="33" t="s">
        <v>49</v>
      </c>
      <c r="Y4" s="2" t="s">
        <v>47</v>
      </c>
      <c r="Z4" s="37" t="s">
        <v>48</v>
      </c>
      <c r="AA4" s="2" t="s">
        <v>50</v>
      </c>
      <c r="AB4" s="2" t="s">
        <v>55</v>
      </c>
      <c r="AC4" s="2" t="s">
        <v>56</v>
      </c>
      <c r="AD4" s="2" t="s">
        <v>59</v>
      </c>
      <c r="AE4" s="49" t="s">
        <v>58</v>
      </c>
      <c r="AF4" s="38" t="s">
        <v>54</v>
      </c>
      <c r="AH4" s="33" t="s">
        <v>53</v>
      </c>
      <c r="AI4" s="2" t="s">
        <v>6</v>
      </c>
      <c r="AJ4" s="2" t="s">
        <v>7</v>
      </c>
      <c r="AK4" s="2" t="s">
        <v>8</v>
      </c>
      <c r="AL4" s="7"/>
      <c r="AM4" s="2" t="s">
        <v>53</v>
      </c>
      <c r="AN4" s="2" t="s">
        <v>6</v>
      </c>
      <c r="AO4" s="2" t="s">
        <v>7</v>
      </c>
      <c r="AP4" s="2" t="s">
        <v>8</v>
      </c>
      <c r="AQ4" s="7"/>
      <c r="AR4" s="2" t="s">
        <v>53</v>
      </c>
      <c r="AS4" s="2" t="s">
        <v>6</v>
      </c>
      <c r="AT4" s="2" t="s">
        <v>7</v>
      </c>
      <c r="AU4" s="34" t="s">
        <v>8</v>
      </c>
    </row>
    <row r="5" spans="1:53" x14ac:dyDescent="0.25">
      <c r="A5" s="24" t="str">
        <f t="shared" ref="A5:A8" si="0">C5&amp;D5&amp;$B$1</f>
        <v>DD44910FLR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89">
        <v>500</v>
      </c>
      <c r="I5" s="81">
        <v>190</v>
      </c>
      <c r="J5" s="81">
        <v>173</v>
      </c>
      <c r="K5" s="81">
        <v>170</v>
      </c>
      <c r="L5" s="90"/>
      <c r="M5" s="89">
        <v>500</v>
      </c>
      <c r="N5" s="74">
        <v>97</v>
      </c>
      <c r="O5" s="74">
        <v>97</v>
      </c>
      <c r="P5" s="74">
        <v>97</v>
      </c>
      <c r="Q5" s="90"/>
      <c r="R5" s="89">
        <v>500</v>
      </c>
      <c r="S5" s="74">
        <f t="shared" ref="S5:S51" si="2">IF(I5="","",IF($B$1="Cast",I5/2,IF($B$1="DCL Cast","",IF($B$1="TAAP","",IF($B$1="FLR",(((I5-AI5)/2)+AI5),IF($B$1="SoCal",(((I5-AI5)/2)+AI5),IF($B$1="MTO",(((I5-AI5)/2)+AI5),IF($B$1="Interline",(((I5-AI5)/2)+AI5)))))))))</f>
        <v>180</v>
      </c>
      <c r="T5" s="74">
        <f t="shared" ref="T5:T51" si="3">IF(J5="","",IF($B$1="Cast",J5/2,IF($B$1="DCL Cast","",IF($B$1="TAAP","",IF($B$1="FLR",(((J5-AJ5)/2)+AJ5),IF($B$1="SoCal",(((J5-AJ5)/2)+AJ5),IF($B$1="MTO",(((J5-AJ5)/2)+AJ5),IF($B$1="Interline",(((J5-AJ5)/2)+AJ5)))))))))</f>
        <v>163</v>
      </c>
      <c r="U5" s="93">
        <f t="shared" ref="U5:U51" si="4">IF(K5="","",IF($B$1="Cast",K5/2,IF($B$1="DCL Cast","",IF($B$1="TAAP","",IF($B$1="FLR",(((K5-AK5)/2)+AK5),IF($B$1="SoCal",(((K5-AK5)/2)+AK5),IF($B$1="MTO",(((K5-AK5)/2)+AK5),IF($B$1="Interline",(((K5-AK5)/2)+AK5)))))))))</f>
        <v>160</v>
      </c>
      <c r="V5" s="76"/>
      <c r="W5" s="5"/>
      <c r="X5" s="65"/>
      <c r="Y5" s="66"/>
      <c r="Z5" s="67"/>
      <c r="AA5" s="31"/>
      <c r="AB5" s="66"/>
      <c r="AC5" s="68" t="str">
        <f>IFERROR(IF(VLOOKUP(A5,#REF!,7,FALSE)=72686,IF($D5&lt;=$B$2,$D5,""),VLOOKUP(A5,#REF!,7,FALSE)),"")</f>
        <v/>
      </c>
      <c r="AD5" s="66"/>
      <c r="AE5" s="69"/>
      <c r="AF5" s="70"/>
      <c r="AH5" s="35">
        <f t="shared" ref="AH5:AH9" si="5">IF(H5="","",IF($F5&lt;=6,H5-25,IF($F5&gt;=11,H5-20,H5-30)))</f>
        <v>480</v>
      </c>
      <c r="AI5" s="8">
        <f t="shared" ref="AI5:AI9" si="6">IF(I5="","",IF($F5&lt;=6,I5-25,IF($F5&gt;=11,I5-20,I5-30)))</f>
        <v>170</v>
      </c>
      <c r="AJ5" s="8">
        <f t="shared" ref="AJ5:AJ9" si="7">IF(J5="","",IF($F5&lt;=6,J5-25,IF($F5&gt;=11,J5-20,J5-30)))</f>
        <v>153</v>
      </c>
      <c r="AK5" s="8">
        <f t="shared" ref="AK5:AK9" si="8">IF(K5="","",IF($F5&lt;=6,K5-25,IF($F5&gt;=11,K5-20,K5-30)))</f>
        <v>150</v>
      </c>
      <c r="AL5" s="17"/>
      <c r="AM5" s="35"/>
      <c r="AN5" s="8"/>
      <c r="AO5" s="8"/>
      <c r="AP5" s="8"/>
      <c r="AQ5" s="17"/>
      <c r="AR5" s="35"/>
      <c r="AS5" s="8"/>
      <c r="AT5" s="8"/>
      <c r="AU5" s="8"/>
    </row>
    <row r="6" spans="1:53" x14ac:dyDescent="0.25">
      <c r="A6" s="24" t="str">
        <f t="shared" si="0"/>
        <v>DD44914FLR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89">
        <v>500</v>
      </c>
      <c r="I6" s="81">
        <v>254</v>
      </c>
      <c r="J6" s="81">
        <v>239</v>
      </c>
      <c r="K6" s="81">
        <v>232</v>
      </c>
      <c r="L6" s="90"/>
      <c r="M6" s="89">
        <v>500</v>
      </c>
      <c r="N6" s="74">
        <v>144</v>
      </c>
      <c r="O6" s="74">
        <v>144</v>
      </c>
      <c r="P6" s="74">
        <v>144</v>
      </c>
      <c r="Q6" s="90"/>
      <c r="R6" s="89">
        <v>500</v>
      </c>
      <c r="S6" s="74">
        <f t="shared" si="2"/>
        <v>244</v>
      </c>
      <c r="T6" s="74">
        <f t="shared" si="3"/>
        <v>229</v>
      </c>
      <c r="U6" s="93">
        <f t="shared" si="4"/>
        <v>222</v>
      </c>
      <c r="V6" s="76"/>
      <c r="W6" s="5"/>
      <c r="X6" s="65"/>
      <c r="Y6" s="66"/>
      <c r="Z6" s="67"/>
      <c r="AA6" s="31"/>
      <c r="AB6" s="66"/>
      <c r="AC6" s="68" t="str">
        <f>IFERROR(IF(VLOOKUP(A6,#REF!,7,FALSE)=72686,IF($D6&lt;=$B$2,$D6,""),VLOOKUP(A6,#REF!,7,FALSE)),"")</f>
        <v/>
      </c>
      <c r="AD6" s="66"/>
      <c r="AE6" s="69"/>
      <c r="AF6" s="70"/>
      <c r="AH6" s="35">
        <f t="shared" si="5"/>
        <v>480</v>
      </c>
      <c r="AI6" s="8">
        <f t="shared" si="6"/>
        <v>234</v>
      </c>
      <c r="AJ6" s="8">
        <f t="shared" si="7"/>
        <v>219</v>
      </c>
      <c r="AK6" s="8">
        <f t="shared" si="8"/>
        <v>212</v>
      </c>
      <c r="AL6" s="17"/>
      <c r="AM6" s="35"/>
      <c r="AN6" s="8"/>
      <c r="AO6" s="8"/>
      <c r="AP6" s="8"/>
      <c r="AQ6" s="17"/>
      <c r="AR6" s="35"/>
      <c r="AS6" s="8"/>
      <c r="AT6" s="8"/>
      <c r="AU6" s="8"/>
    </row>
    <row r="7" spans="1:53" x14ac:dyDescent="0.25">
      <c r="A7" s="24" t="str">
        <f t="shared" si="0"/>
        <v>DD44919FLR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89">
        <v>500</v>
      </c>
      <c r="I7" s="81">
        <v>375</v>
      </c>
      <c r="J7" s="81">
        <v>360</v>
      </c>
      <c r="K7" s="81">
        <v>352</v>
      </c>
      <c r="L7" s="90"/>
      <c r="M7" s="89">
        <v>500</v>
      </c>
      <c r="N7" s="74">
        <v>196</v>
      </c>
      <c r="O7" s="74">
        <v>196</v>
      </c>
      <c r="P7" s="74">
        <v>196</v>
      </c>
      <c r="Q7" s="90"/>
      <c r="R7" s="89">
        <v>500</v>
      </c>
      <c r="S7" s="74">
        <f t="shared" si="2"/>
        <v>365</v>
      </c>
      <c r="T7" s="74">
        <f t="shared" si="3"/>
        <v>350</v>
      </c>
      <c r="U7" s="93">
        <f t="shared" si="4"/>
        <v>342</v>
      </c>
      <c r="V7" s="76"/>
      <c r="W7" s="5"/>
      <c r="X7" s="65"/>
      <c r="Y7" s="66"/>
      <c r="Z7" s="67"/>
      <c r="AA7" s="31"/>
      <c r="AB7" s="66"/>
      <c r="AC7" s="68" t="str">
        <f>IFERROR(IF(VLOOKUP(A7,#REF!,7,FALSE)=72686,IF($D7&lt;=$B$2,$D7,""),VLOOKUP(A7,#REF!,7,FALSE)),"")</f>
        <v/>
      </c>
      <c r="AD7" s="66"/>
      <c r="AE7" s="69"/>
      <c r="AF7" s="70"/>
      <c r="AH7" s="35">
        <f t="shared" si="5"/>
        <v>480</v>
      </c>
      <c r="AI7" s="8">
        <f t="shared" si="6"/>
        <v>355</v>
      </c>
      <c r="AJ7" s="8">
        <f t="shared" si="7"/>
        <v>340</v>
      </c>
      <c r="AK7" s="8">
        <f t="shared" si="8"/>
        <v>332</v>
      </c>
      <c r="AL7" s="17"/>
      <c r="AM7" s="35"/>
      <c r="AN7" s="8"/>
      <c r="AO7" s="8"/>
      <c r="AP7" s="8"/>
      <c r="AQ7" s="17"/>
      <c r="AR7" s="35"/>
      <c r="AS7" s="8"/>
      <c r="AT7" s="8"/>
      <c r="AU7" s="8"/>
    </row>
    <row r="8" spans="1:53" x14ac:dyDescent="0.25">
      <c r="A8" s="24" t="str">
        <f t="shared" si="0"/>
        <v>DD44924FLR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89">
        <v>500</v>
      </c>
      <c r="I8" s="81">
        <v>395</v>
      </c>
      <c r="J8" s="81">
        <v>380</v>
      </c>
      <c r="K8" s="81">
        <v>373</v>
      </c>
      <c r="L8" s="90"/>
      <c r="M8" s="89">
        <v>500</v>
      </c>
      <c r="N8" s="74">
        <v>205</v>
      </c>
      <c r="O8" s="74">
        <v>205</v>
      </c>
      <c r="P8" s="74">
        <v>205</v>
      </c>
      <c r="Q8" s="90"/>
      <c r="R8" s="89">
        <v>500</v>
      </c>
      <c r="S8" s="74">
        <f t="shared" si="2"/>
        <v>385</v>
      </c>
      <c r="T8" s="74">
        <f t="shared" si="3"/>
        <v>370</v>
      </c>
      <c r="U8" s="93">
        <f t="shared" si="4"/>
        <v>363</v>
      </c>
      <c r="V8" s="76"/>
      <c r="W8" s="5"/>
      <c r="X8" s="65"/>
      <c r="Y8" s="66"/>
      <c r="Z8" s="67"/>
      <c r="AA8" s="31"/>
      <c r="AB8" s="66"/>
      <c r="AC8" s="68" t="str">
        <f>IFERROR(IF(VLOOKUP(A8,#REF!,7,FALSE)=72686,IF($D8&lt;=$B$2,$D8,""),VLOOKUP(A8,#REF!,7,FALSE)),"")</f>
        <v/>
      </c>
      <c r="AD8" s="66"/>
      <c r="AE8" s="69"/>
      <c r="AF8" s="70"/>
      <c r="AH8" s="35">
        <f t="shared" si="5"/>
        <v>480</v>
      </c>
      <c r="AI8" s="8">
        <f t="shared" si="6"/>
        <v>375</v>
      </c>
      <c r="AJ8" s="8">
        <f t="shared" si="7"/>
        <v>360</v>
      </c>
      <c r="AK8" s="8">
        <f t="shared" si="8"/>
        <v>353</v>
      </c>
      <c r="AL8" s="17"/>
      <c r="AM8" s="35"/>
      <c r="AN8" s="8"/>
      <c r="AO8" s="8"/>
      <c r="AP8" s="8"/>
      <c r="AQ8" s="17"/>
      <c r="AR8" s="35"/>
      <c r="AS8" s="8"/>
      <c r="AT8" s="8"/>
      <c r="AU8" s="8"/>
    </row>
    <row r="9" spans="1:53" x14ac:dyDescent="0.25">
      <c r="A9" s="24" t="str">
        <f>C9&amp;D9&amp;$B$1</f>
        <v>DD44928FLR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89"/>
      <c r="I9" s="81"/>
      <c r="J9" s="81"/>
      <c r="K9" s="81"/>
      <c r="L9" s="90"/>
      <c r="M9" s="89"/>
      <c r="N9" s="74"/>
      <c r="O9" s="74"/>
      <c r="P9" s="74"/>
      <c r="Q9" s="90"/>
      <c r="R9" s="89"/>
      <c r="S9" s="74" t="str">
        <f t="shared" si="2"/>
        <v/>
      </c>
      <c r="T9" s="74" t="str">
        <f t="shared" si="3"/>
        <v/>
      </c>
      <c r="U9" s="93" t="str">
        <f t="shared" si="4"/>
        <v/>
      </c>
      <c r="V9" s="76"/>
      <c r="W9" s="5"/>
      <c r="X9" s="65"/>
      <c r="Y9" s="66"/>
      <c r="Z9" s="67"/>
      <c r="AA9" s="31"/>
      <c r="AB9" s="66"/>
      <c r="AC9" s="68" t="str">
        <f>IFERROR(IF(VLOOKUP(A9,#REF!,7,FALSE)=72686,IF($D9&lt;=$B$2,$D9,""),VLOOKUP(A9,#REF!,7,FALSE)),"")</f>
        <v/>
      </c>
      <c r="AD9" s="66"/>
      <c r="AE9" s="69"/>
      <c r="AF9" s="70"/>
      <c r="AH9" s="35" t="str">
        <f t="shared" si="5"/>
        <v/>
      </c>
      <c r="AI9" s="8" t="str">
        <f t="shared" si="6"/>
        <v/>
      </c>
      <c r="AJ9" s="8" t="str">
        <f t="shared" si="7"/>
        <v/>
      </c>
      <c r="AK9" s="8" t="str">
        <f t="shared" si="8"/>
        <v/>
      </c>
      <c r="AL9" s="17"/>
      <c r="AM9" s="35" t="str">
        <f>IF(M9="","",IF($F9&lt;=6,M9-25,IF($F9&gt;=11,M9-20,M9-30)))</f>
        <v/>
      </c>
      <c r="AN9" s="8" t="str">
        <f>IF(N9="","",IF($F9&lt;=6,N9-25,IF($F9&gt;=11,N9-20,N9-30)))</f>
        <v/>
      </c>
      <c r="AO9" s="8" t="str">
        <f>IF(O9="","",IF($F9&lt;=6,O9-25,IF($F9&gt;=11,O9-20,O9-30)))</f>
        <v/>
      </c>
      <c r="AP9" s="8" t="str">
        <f>IF(P9="","",IF($F9&lt;=6,P9-25,IF($F9&gt;=11,P9-20,P9-30)))</f>
        <v/>
      </c>
      <c r="AQ9" s="17"/>
      <c r="AR9" s="35" t="str">
        <f>IF(R9="","",IF($F9&lt;=6,R9-25,IF($F9&gt;=11,R9-20,R9-30)))</f>
        <v/>
      </c>
      <c r="AS9" s="8" t="str">
        <f>IF(S9="","",IF($F9&lt;=6,S9-25,IF($F9&gt;=11,S9-20,S9-30)))</f>
        <v/>
      </c>
      <c r="AT9" s="8" t="str">
        <f>IF(T9="","",IF($F9&lt;=6,T9-25,IF($F9&gt;=11,T9-20,T9-30)))</f>
        <v/>
      </c>
      <c r="AU9" s="8" t="str">
        <f>IF(U9="","",IF($F9&lt;=6,U9-25,IF($F9&gt;=11,U9-20,U9-30)))</f>
        <v/>
      </c>
    </row>
    <row r="10" spans="1:53" x14ac:dyDescent="0.25">
      <c r="A10" s="24" t="str">
        <f t="shared" ref="A10:A51" si="9">C10&amp;D10&amp;$B$1</f>
        <v>DD44933FLR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89">
        <v>500</v>
      </c>
      <c r="I10" s="74">
        <v>180</v>
      </c>
      <c r="J10" s="74">
        <v>159</v>
      </c>
      <c r="K10" s="74">
        <v>150</v>
      </c>
      <c r="L10" s="90"/>
      <c r="M10" s="89">
        <v>500</v>
      </c>
      <c r="N10" s="74">
        <v>95</v>
      </c>
      <c r="O10" s="74">
        <v>95</v>
      </c>
      <c r="P10" s="74">
        <v>95</v>
      </c>
      <c r="Q10" s="90"/>
      <c r="R10" s="89">
        <v>500</v>
      </c>
      <c r="S10" s="74">
        <f t="shared" si="2"/>
        <v>167.5</v>
      </c>
      <c r="T10" s="74">
        <f t="shared" si="3"/>
        <v>146.5</v>
      </c>
      <c r="U10" s="93">
        <f t="shared" si="4"/>
        <v>137.5</v>
      </c>
      <c r="V10" s="76" t="s">
        <v>67</v>
      </c>
      <c r="W10" s="5"/>
      <c r="X10" s="71"/>
      <c r="Y10" s="72"/>
      <c r="Z10" s="73"/>
      <c r="AA10" s="74"/>
      <c r="AB10" s="72"/>
      <c r="AC10" s="68" t="str">
        <f>IFERROR(IF(VLOOKUP(A10,#REF!,7,FALSE)=72686,IF($D10&lt;=$B$2,$D10,""),VLOOKUP(A10,#REF!,7,FALSE)),"")</f>
        <v/>
      </c>
      <c r="AD10" s="72"/>
      <c r="AE10" s="75"/>
      <c r="AF10" s="76"/>
      <c r="AH10" s="44">
        <f t="shared" ref="AH10:AH51" si="10">IF(H10="","",IF($F10&lt;=6,H10-25,IF($F10&gt;=11,H10-20,H10-30)))</f>
        <v>475</v>
      </c>
      <c r="AI10" s="46">
        <f t="shared" ref="AI10:AI51" si="11">IF(I10="","",IF($F10&lt;=6,I10-25,IF($F10&gt;=11,I10-20,I10-30)))</f>
        <v>155</v>
      </c>
      <c r="AJ10" s="46">
        <f t="shared" ref="AJ10:AJ51" si="12">IF(J10="","",IF($F10&lt;=6,J10-25,IF($F10&gt;=11,J10-20,J10-30)))</f>
        <v>134</v>
      </c>
      <c r="AK10" s="46">
        <f t="shared" ref="AK10:AK51" si="13">IF(K10="","",IF($F10&lt;=6,K10-25,IF($F10&gt;=11,K10-20,K10-30)))</f>
        <v>125</v>
      </c>
      <c r="AL10" s="17"/>
      <c r="AM10" s="44">
        <f t="shared" ref="AM10:AM51" si="14">IF(M10="","",IF($F10&lt;=6,M10-25,IF($F10&gt;=11,M10-20,M10-30)))</f>
        <v>475</v>
      </c>
      <c r="AN10" s="46">
        <f t="shared" ref="AN10:AN51" si="15">IF(N10="","",IF($F10&lt;=6,N10-25,IF($F10&gt;=11,N10-20,N10-30)))</f>
        <v>70</v>
      </c>
      <c r="AO10" s="46">
        <f t="shared" ref="AO10:AO51" si="16">IF(O10="","",IF($F10&lt;=6,O10-25,IF($F10&gt;=11,O10-20,O10-30)))</f>
        <v>70</v>
      </c>
      <c r="AP10" s="46">
        <f t="shared" ref="AP10:AP51" si="17">IF(P10="","",IF($F10&lt;=6,P10-25,IF($F10&gt;=11,P10-20,P10-30)))</f>
        <v>70</v>
      </c>
      <c r="AQ10" s="17"/>
      <c r="AR10" s="44">
        <f t="shared" ref="AR10:AR51" si="18">IF(R10="","",IF($F10&lt;=6,R10-25,IF($F10&gt;=11,R10-20,R10-30)))</f>
        <v>475</v>
      </c>
      <c r="AS10" s="46">
        <f t="shared" ref="AS10:AS51" si="19">IF(S10="","",IF($F10&lt;=6,S10-25,IF($F10&gt;=11,S10-20,S10-30)))</f>
        <v>142.5</v>
      </c>
      <c r="AT10" s="46">
        <f t="shared" ref="AT10:AT51" si="20">IF(T10="","",IF($F10&lt;=6,T10-25,IF($F10&gt;=11,T10-20,T10-30)))</f>
        <v>121.5</v>
      </c>
      <c r="AU10" s="46">
        <f t="shared" ref="AU10:AU51" si="21">IF(U10="","",IF($F10&lt;=6,U10-25,IF($F10&gt;=11,U10-20,U10-30)))</f>
        <v>112.5</v>
      </c>
    </row>
    <row r="11" spans="1:53" x14ac:dyDescent="0.25">
      <c r="A11" s="27" t="str">
        <f t="shared" si="9"/>
        <v>DD44938FLR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92"/>
      <c r="I11" s="74"/>
      <c r="J11" s="74"/>
      <c r="K11" s="74"/>
      <c r="L11" s="90"/>
      <c r="M11" s="92"/>
      <c r="N11" s="74"/>
      <c r="O11" s="74"/>
      <c r="P11" s="74"/>
      <c r="Q11" s="90"/>
      <c r="R11" s="92"/>
      <c r="S11" s="74" t="str">
        <f t="shared" si="2"/>
        <v/>
      </c>
      <c r="T11" s="74" t="str">
        <f t="shared" si="3"/>
        <v/>
      </c>
      <c r="U11" s="93" t="str">
        <f t="shared" si="4"/>
        <v/>
      </c>
      <c r="V11" s="76"/>
      <c r="W11" s="5"/>
      <c r="X11" s="71"/>
      <c r="Y11" s="72"/>
      <c r="Z11" s="73"/>
      <c r="AA11" s="74"/>
      <c r="AB11" s="72"/>
      <c r="AC11" s="68" t="str">
        <f>IFERROR(IF(VLOOKUP(A11,#REF!,7,FALSE)=72686,IF($D11&lt;=$B$2,$D11,""),VLOOKUP(A11,#REF!,7,FALSE)),"")</f>
        <v/>
      </c>
      <c r="AD11" s="72"/>
      <c r="AE11" s="75"/>
      <c r="AF11" s="76"/>
      <c r="AH11" s="44" t="str">
        <f t="shared" si="10"/>
        <v/>
      </c>
      <c r="AI11" s="46" t="str">
        <f t="shared" si="11"/>
        <v/>
      </c>
      <c r="AJ11" s="46" t="str">
        <f t="shared" si="12"/>
        <v/>
      </c>
      <c r="AK11" s="46" t="str">
        <f t="shared" si="13"/>
        <v/>
      </c>
      <c r="AL11" s="17"/>
      <c r="AM11" s="44" t="str">
        <f t="shared" si="14"/>
        <v/>
      </c>
      <c r="AN11" s="46" t="str">
        <f t="shared" si="15"/>
        <v/>
      </c>
      <c r="AO11" s="46" t="str">
        <f t="shared" si="16"/>
        <v/>
      </c>
      <c r="AP11" s="46" t="str">
        <f t="shared" si="17"/>
        <v/>
      </c>
      <c r="AQ11" s="17"/>
      <c r="AR11" s="44" t="str">
        <f t="shared" si="18"/>
        <v/>
      </c>
      <c r="AS11" s="46" t="str">
        <f t="shared" si="19"/>
        <v/>
      </c>
      <c r="AT11" s="46" t="str">
        <f t="shared" si="20"/>
        <v/>
      </c>
      <c r="AU11" s="46" t="str">
        <f t="shared" si="21"/>
        <v/>
      </c>
    </row>
    <row r="12" spans="1:53" x14ac:dyDescent="0.25">
      <c r="A12" s="27" t="str">
        <f t="shared" si="9"/>
        <v>DD44942FLR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89">
        <v>500</v>
      </c>
      <c r="I12" s="74">
        <v>177</v>
      </c>
      <c r="J12" s="74">
        <v>157</v>
      </c>
      <c r="K12" s="74">
        <v>148</v>
      </c>
      <c r="L12" s="90"/>
      <c r="M12" s="89">
        <v>500</v>
      </c>
      <c r="N12" s="74">
        <v>92</v>
      </c>
      <c r="O12" s="74">
        <v>91</v>
      </c>
      <c r="P12" s="74">
        <v>91</v>
      </c>
      <c r="Q12" s="90"/>
      <c r="R12" s="89">
        <v>500</v>
      </c>
      <c r="S12" s="74">
        <f t="shared" si="2"/>
        <v>164.5</v>
      </c>
      <c r="T12" s="74">
        <f t="shared" si="3"/>
        <v>144.5</v>
      </c>
      <c r="U12" s="93">
        <f t="shared" si="4"/>
        <v>135.5</v>
      </c>
      <c r="V12" s="76"/>
      <c r="W12" s="5"/>
      <c r="X12" s="71"/>
      <c r="Y12" s="72"/>
      <c r="Z12" s="73"/>
      <c r="AA12" s="74"/>
      <c r="AB12" s="72"/>
      <c r="AC12" s="68" t="str">
        <f>IFERROR(IF(VLOOKUP(A12,#REF!,7,FALSE)=72686,IF($D12&lt;=$B$2,$D12,""),VLOOKUP(A12,#REF!,7,FALSE)),"")</f>
        <v/>
      </c>
      <c r="AD12" s="72"/>
      <c r="AE12" s="75"/>
      <c r="AF12" s="76"/>
      <c r="AH12" s="44">
        <f t="shared" si="10"/>
        <v>475</v>
      </c>
      <c r="AI12" s="46">
        <f t="shared" si="11"/>
        <v>152</v>
      </c>
      <c r="AJ12" s="46">
        <f t="shared" si="12"/>
        <v>132</v>
      </c>
      <c r="AK12" s="46">
        <f t="shared" si="13"/>
        <v>123</v>
      </c>
      <c r="AL12" s="17"/>
      <c r="AM12" s="44">
        <f t="shared" si="14"/>
        <v>475</v>
      </c>
      <c r="AN12" s="46">
        <f t="shared" si="15"/>
        <v>67</v>
      </c>
      <c r="AO12" s="46">
        <f t="shared" si="16"/>
        <v>66</v>
      </c>
      <c r="AP12" s="46">
        <f t="shared" si="17"/>
        <v>66</v>
      </c>
      <c r="AQ12" s="17"/>
      <c r="AR12" s="44">
        <f t="shared" si="18"/>
        <v>475</v>
      </c>
      <c r="AS12" s="46">
        <f t="shared" si="19"/>
        <v>139.5</v>
      </c>
      <c r="AT12" s="46">
        <f t="shared" si="20"/>
        <v>119.5</v>
      </c>
      <c r="AU12" s="46">
        <f t="shared" si="21"/>
        <v>110.5</v>
      </c>
    </row>
    <row r="13" spans="1:53" x14ac:dyDescent="0.25">
      <c r="A13" s="27" t="str">
        <f t="shared" si="9"/>
        <v>DD44947FLR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89">
        <v>500</v>
      </c>
      <c r="I13" s="74">
        <v>178</v>
      </c>
      <c r="J13" s="74">
        <v>157</v>
      </c>
      <c r="K13" s="74">
        <v>148</v>
      </c>
      <c r="L13" s="90"/>
      <c r="M13" s="89">
        <v>500</v>
      </c>
      <c r="N13" s="74">
        <v>92</v>
      </c>
      <c r="O13" s="74">
        <v>92</v>
      </c>
      <c r="P13" s="74">
        <v>92</v>
      </c>
      <c r="Q13" s="90"/>
      <c r="R13" s="89">
        <v>500</v>
      </c>
      <c r="S13" s="74">
        <f t="shared" si="2"/>
        <v>165.5</v>
      </c>
      <c r="T13" s="74">
        <f t="shared" si="3"/>
        <v>144.5</v>
      </c>
      <c r="U13" s="93">
        <f t="shared" si="4"/>
        <v>135.5</v>
      </c>
      <c r="V13" s="76" t="s">
        <v>69</v>
      </c>
      <c r="W13" s="5"/>
      <c r="X13" s="71"/>
      <c r="Y13" s="72"/>
      <c r="Z13" s="73"/>
      <c r="AA13" s="74"/>
      <c r="AB13" s="72"/>
      <c r="AC13" s="68" t="str">
        <f>IFERROR(IF(VLOOKUP(A13,#REF!,7,FALSE)=72686,IF($D13&lt;=$B$2,$D13,""),VLOOKUP(A13,#REF!,7,FALSE)),"")</f>
        <v/>
      </c>
      <c r="AD13" s="72"/>
      <c r="AE13" s="75"/>
      <c r="AF13" s="76"/>
      <c r="AH13" s="44">
        <f t="shared" si="10"/>
        <v>475</v>
      </c>
      <c r="AI13" s="46">
        <f t="shared" si="11"/>
        <v>153</v>
      </c>
      <c r="AJ13" s="46">
        <f t="shared" si="12"/>
        <v>132</v>
      </c>
      <c r="AK13" s="46">
        <f t="shared" si="13"/>
        <v>123</v>
      </c>
      <c r="AL13" s="17"/>
      <c r="AM13" s="44">
        <f t="shared" si="14"/>
        <v>475</v>
      </c>
      <c r="AN13" s="46">
        <f t="shared" si="15"/>
        <v>67</v>
      </c>
      <c r="AO13" s="46">
        <f t="shared" si="16"/>
        <v>67</v>
      </c>
      <c r="AP13" s="46">
        <f t="shared" si="17"/>
        <v>67</v>
      </c>
      <c r="AQ13" s="17"/>
      <c r="AR13" s="44">
        <f t="shared" si="18"/>
        <v>475</v>
      </c>
      <c r="AS13" s="46">
        <f t="shared" si="19"/>
        <v>140.5</v>
      </c>
      <c r="AT13" s="46">
        <f t="shared" si="20"/>
        <v>119.5</v>
      </c>
      <c r="AU13" s="46">
        <f t="shared" si="21"/>
        <v>110.5</v>
      </c>
    </row>
    <row r="14" spans="1:53" s="13" customFormat="1" x14ac:dyDescent="0.25">
      <c r="A14" s="27" t="str">
        <f t="shared" si="9"/>
        <v>DD44952FLR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92"/>
      <c r="I14" s="74"/>
      <c r="J14" s="74"/>
      <c r="K14" s="74"/>
      <c r="L14" s="90"/>
      <c r="M14" s="92"/>
      <c r="N14" s="74"/>
      <c r="O14" s="74"/>
      <c r="P14" s="74"/>
      <c r="Q14" s="90"/>
      <c r="R14" s="92"/>
      <c r="S14" s="74" t="str">
        <f t="shared" si="2"/>
        <v/>
      </c>
      <c r="T14" s="74" t="str">
        <f t="shared" si="3"/>
        <v/>
      </c>
      <c r="U14" s="93" t="str">
        <f t="shared" si="4"/>
        <v/>
      </c>
      <c r="V14" s="78"/>
      <c r="W14" s="5"/>
      <c r="X14" s="71"/>
      <c r="Y14" s="72"/>
      <c r="Z14" s="73"/>
      <c r="AA14" s="77"/>
      <c r="AB14" s="72"/>
      <c r="AC14" s="68" t="str">
        <f>IFERROR(IF(VLOOKUP(A14,#REF!,7,FALSE)=72686,IF($D14&lt;=$B$2,$D14,""),VLOOKUP(A14,#REF!,7,FALSE)),"")</f>
        <v/>
      </c>
      <c r="AD14" s="72"/>
      <c r="AE14" s="75"/>
      <c r="AF14" s="78"/>
      <c r="AG14" s="11"/>
      <c r="AH14" s="44" t="str">
        <f t="shared" si="10"/>
        <v/>
      </c>
      <c r="AI14" s="46" t="str">
        <f t="shared" si="11"/>
        <v/>
      </c>
      <c r="AJ14" s="46" t="str">
        <f t="shared" si="12"/>
        <v/>
      </c>
      <c r="AK14" s="46" t="str">
        <f t="shared" si="13"/>
        <v/>
      </c>
      <c r="AL14" s="17"/>
      <c r="AM14" s="44" t="str">
        <f t="shared" si="14"/>
        <v/>
      </c>
      <c r="AN14" s="46" t="str">
        <f t="shared" si="15"/>
        <v/>
      </c>
      <c r="AO14" s="46" t="str">
        <f t="shared" si="16"/>
        <v/>
      </c>
      <c r="AP14" s="46" t="str">
        <f t="shared" si="17"/>
        <v/>
      </c>
      <c r="AQ14" s="17"/>
      <c r="AR14" s="44" t="str">
        <f t="shared" si="18"/>
        <v/>
      </c>
      <c r="AS14" s="46" t="str">
        <f t="shared" si="19"/>
        <v/>
      </c>
      <c r="AT14" s="46" t="str">
        <f t="shared" si="20"/>
        <v/>
      </c>
      <c r="AU14" s="46" t="str">
        <f t="shared" si="21"/>
        <v/>
      </c>
    </row>
    <row r="15" spans="1:53" x14ac:dyDescent="0.25">
      <c r="A15" s="27" t="str">
        <f t="shared" si="9"/>
        <v>DD44956FLR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89">
        <v>500</v>
      </c>
      <c r="I15" s="74">
        <v>179</v>
      </c>
      <c r="J15" s="74">
        <v>159</v>
      </c>
      <c r="K15" s="74">
        <v>150</v>
      </c>
      <c r="L15" s="90"/>
      <c r="M15" s="89">
        <v>500</v>
      </c>
      <c r="N15" s="74">
        <v>95</v>
      </c>
      <c r="O15" s="74">
        <v>95</v>
      </c>
      <c r="P15" s="74">
        <v>95</v>
      </c>
      <c r="Q15" s="90"/>
      <c r="R15" s="89">
        <v>500</v>
      </c>
      <c r="S15" s="74">
        <f t="shared" si="2"/>
        <v>166.5</v>
      </c>
      <c r="T15" s="74">
        <f t="shared" si="3"/>
        <v>146.5</v>
      </c>
      <c r="U15" s="93">
        <f t="shared" si="4"/>
        <v>137.5</v>
      </c>
      <c r="V15" s="78" t="s">
        <v>69</v>
      </c>
      <c r="W15" s="5"/>
      <c r="X15" s="71"/>
      <c r="Y15" s="72"/>
      <c r="Z15" s="73"/>
      <c r="AA15" s="77"/>
      <c r="AB15" s="72"/>
      <c r="AC15" s="68" t="str">
        <f>IFERROR(IF(VLOOKUP(A15,#REF!,7,FALSE)=72686,IF($D15&lt;=$B$2,$D15,""),VLOOKUP(A15,#REF!,7,FALSE)),"")</f>
        <v/>
      </c>
      <c r="AD15" s="72"/>
      <c r="AE15" s="75"/>
      <c r="AF15" s="78"/>
      <c r="AH15" s="44">
        <f t="shared" si="10"/>
        <v>475</v>
      </c>
      <c r="AI15" s="46">
        <f t="shared" si="11"/>
        <v>154</v>
      </c>
      <c r="AJ15" s="46">
        <f t="shared" si="12"/>
        <v>134</v>
      </c>
      <c r="AK15" s="46">
        <f t="shared" si="13"/>
        <v>125</v>
      </c>
      <c r="AL15" s="17"/>
      <c r="AM15" s="44">
        <f t="shared" si="14"/>
        <v>475</v>
      </c>
      <c r="AN15" s="46">
        <f t="shared" si="15"/>
        <v>70</v>
      </c>
      <c r="AO15" s="46">
        <f t="shared" si="16"/>
        <v>70</v>
      </c>
      <c r="AP15" s="46">
        <f t="shared" si="17"/>
        <v>70</v>
      </c>
      <c r="AQ15" s="17"/>
      <c r="AR15" s="44">
        <f t="shared" si="18"/>
        <v>475</v>
      </c>
      <c r="AS15" s="46">
        <f t="shared" si="19"/>
        <v>141.5</v>
      </c>
      <c r="AT15" s="46">
        <f t="shared" si="20"/>
        <v>121.5</v>
      </c>
      <c r="AU15" s="46">
        <f t="shared" si="21"/>
        <v>112.5</v>
      </c>
      <c r="AW15" s="14"/>
      <c r="AX15" s="14"/>
      <c r="AY15" s="14"/>
      <c r="AZ15" s="14"/>
      <c r="BA15" s="14"/>
    </row>
    <row r="16" spans="1:53" x14ac:dyDescent="0.25">
      <c r="A16" s="27" t="str">
        <f t="shared" si="9"/>
        <v>DD44961FLR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92"/>
      <c r="I16" s="74"/>
      <c r="J16" s="74"/>
      <c r="K16" s="94"/>
      <c r="L16" s="90"/>
      <c r="M16" s="92"/>
      <c r="N16" s="95"/>
      <c r="O16" s="74"/>
      <c r="P16" s="74"/>
      <c r="Q16" s="90"/>
      <c r="R16" s="92"/>
      <c r="S16" s="74" t="str">
        <f t="shared" si="2"/>
        <v/>
      </c>
      <c r="T16" s="74" t="str">
        <f t="shared" si="3"/>
        <v/>
      </c>
      <c r="U16" s="93" t="str">
        <f t="shared" si="4"/>
        <v/>
      </c>
      <c r="V16" s="76"/>
      <c r="W16" s="5"/>
      <c r="X16" s="71"/>
      <c r="Y16" s="72"/>
      <c r="Z16" s="73"/>
      <c r="AA16" s="74"/>
      <c r="AB16" s="72"/>
      <c r="AC16" s="68" t="str">
        <f>IFERROR(IF(VLOOKUP(A16,#REF!,7,FALSE)=72686,IF($D16&lt;=$B$2,$D16,""),VLOOKUP(A16,#REF!,7,FALSE)),"")</f>
        <v/>
      </c>
      <c r="AD16" s="72"/>
      <c r="AE16" s="75"/>
      <c r="AF16" s="76"/>
      <c r="AH16" s="44" t="str">
        <f t="shared" si="10"/>
        <v/>
      </c>
      <c r="AI16" s="46" t="str">
        <f t="shared" si="11"/>
        <v/>
      </c>
      <c r="AJ16" s="46" t="str">
        <f t="shared" si="12"/>
        <v/>
      </c>
      <c r="AK16" s="47" t="str">
        <f t="shared" si="13"/>
        <v/>
      </c>
      <c r="AL16" s="30"/>
      <c r="AM16" s="44" t="str">
        <f t="shared" si="14"/>
        <v/>
      </c>
      <c r="AN16" s="46" t="str">
        <f t="shared" si="15"/>
        <v/>
      </c>
      <c r="AO16" s="46" t="str">
        <f t="shared" si="16"/>
        <v/>
      </c>
      <c r="AP16" s="47" t="str">
        <f t="shared" si="17"/>
        <v/>
      </c>
      <c r="AQ16" s="30"/>
      <c r="AR16" s="44" t="str">
        <f t="shared" si="18"/>
        <v/>
      </c>
      <c r="AS16" s="46" t="str">
        <f t="shared" si="19"/>
        <v/>
      </c>
      <c r="AT16" s="46" t="str">
        <f t="shared" si="20"/>
        <v/>
      </c>
      <c r="AU16" s="46" t="str">
        <f t="shared" si="21"/>
        <v/>
      </c>
      <c r="AV16" s="15"/>
      <c r="AW16" s="9"/>
      <c r="AX16" s="9"/>
      <c r="AY16" s="9"/>
      <c r="AZ16" s="16"/>
      <c r="BA16" s="9"/>
    </row>
    <row r="17" spans="1:53" x14ac:dyDescent="0.25">
      <c r="A17" s="27" t="str">
        <f t="shared" si="9"/>
        <v>DD44966FLR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92"/>
      <c r="I17" s="74"/>
      <c r="J17" s="74"/>
      <c r="K17" s="74"/>
      <c r="L17" s="90"/>
      <c r="M17" s="92"/>
      <c r="N17" s="74"/>
      <c r="O17" s="74"/>
      <c r="P17" s="74"/>
      <c r="Q17" s="90"/>
      <c r="R17" s="92"/>
      <c r="S17" s="74" t="str">
        <f t="shared" si="2"/>
        <v/>
      </c>
      <c r="T17" s="74" t="str">
        <f t="shared" si="3"/>
        <v/>
      </c>
      <c r="U17" s="93" t="str">
        <f t="shared" si="4"/>
        <v/>
      </c>
      <c r="V17" s="76"/>
      <c r="W17" s="5"/>
      <c r="X17" s="71"/>
      <c r="Y17" s="72"/>
      <c r="Z17" s="73"/>
      <c r="AA17" s="74"/>
      <c r="AB17" s="72"/>
      <c r="AC17" s="68" t="str">
        <f>IFERROR(IF(VLOOKUP(A17,#REF!,7,FALSE)=72686,IF($D17&lt;=$B$2,$D17,""),VLOOKUP(A17,#REF!,7,FALSE)),"")</f>
        <v/>
      </c>
      <c r="AD17" s="72"/>
      <c r="AE17" s="75"/>
      <c r="AF17" s="76"/>
      <c r="AH17" s="44" t="str">
        <f t="shared" si="10"/>
        <v/>
      </c>
      <c r="AI17" s="46" t="str">
        <f t="shared" si="11"/>
        <v/>
      </c>
      <c r="AJ17" s="46" t="str">
        <f t="shared" si="12"/>
        <v/>
      </c>
      <c r="AK17" s="46" t="str">
        <f t="shared" si="13"/>
        <v/>
      </c>
      <c r="AL17" s="30"/>
      <c r="AM17" s="44" t="str">
        <f t="shared" si="14"/>
        <v/>
      </c>
      <c r="AN17" s="46" t="str">
        <f t="shared" si="15"/>
        <v/>
      </c>
      <c r="AO17" s="46" t="str">
        <f t="shared" si="16"/>
        <v/>
      </c>
      <c r="AP17" s="46" t="str">
        <f t="shared" si="17"/>
        <v/>
      </c>
      <c r="AQ17" s="30"/>
      <c r="AR17" s="44" t="str">
        <f t="shared" si="18"/>
        <v/>
      </c>
      <c r="AS17" s="46" t="str">
        <f t="shared" si="19"/>
        <v/>
      </c>
      <c r="AT17" s="46" t="str">
        <f t="shared" si="20"/>
        <v/>
      </c>
      <c r="AU17" s="46" t="str">
        <f t="shared" si="21"/>
        <v/>
      </c>
      <c r="AW17" s="14"/>
      <c r="AX17" s="14"/>
      <c r="AY17" s="14"/>
      <c r="AZ17" s="14"/>
      <c r="BA17" s="14"/>
    </row>
    <row r="18" spans="1:53" x14ac:dyDescent="0.25">
      <c r="A18" s="27" t="str">
        <f t="shared" si="9"/>
        <v>DD44970FLR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89">
        <v>500</v>
      </c>
      <c r="I18" s="74">
        <v>196</v>
      </c>
      <c r="J18" s="74">
        <v>175</v>
      </c>
      <c r="K18" s="74">
        <v>165</v>
      </c>
      <c r="L18" s="90"/>
      <c r="M18" s="89">
        <v>500</v>
      </c>
      <c r="N18" s="74">
        <v>104</v>
      </c>
      <c r="O18" s="74">
        <v>104</v>
      </c>
      <c r="P18" s="74">
        <v>104</v>
      </c>
      <c r="Q18" s="90"/>
      <c r="R18" s="89">
        <v>500</v>
      </c>
      <c r="S18" s="74">
        <f t="shared" si="2"/>
        <v>183.5</v>
      </c>
      <c r="T18" s="74">
        <f t="shared" si="3"/>
        <v>162.5</v>
      </c>
      <c r="U18" s="93">
        <f t="shared" si="4"/>
        <v>152.5</v>
      </c>
      <c r="V18" s="78" t="s">
        <v>69</v>
      </c>
      <c r="W18" s="5"/>
      <c r="X18" s="71"/>
      <c r="Y18" s="72"/>
      <c r="Z18" s="73"/>
      <c r="AA18" s="74"/>
      <c r="AB18" s="72"/>
      <c r="AC18" s="68" t="str">
        <f>IFERROR(IF(VLOOKUP(A18,#REF!,7,FALSE)=72686,IF($D18&lt;=$B$2,$D18,""),VLOOKUP(A18,#REF!,7,FALSE)),"")</f>
        <v/>
      </c>
      <c r="AD18" s="72"/>
      <c r="AE18" s="75"/>
      <c r="AF18" s="76"/>
      <c r="AH18" s="44">
        <f t="shared" si="10"/>
        <v>475</v>
      </c>
      <c r="AI18" s="46">
        <f t="shared" si="11"/>
        <v>171</v>
      </c>
      <c r="AJ18" s="46">
        <f t="shared" si="12"/>
        <v>150</v>
      </c>
      <c r="AK18" s="46">
        <f t="shared" si="13"/>
        <v>140</v>
      </c>
      <c r="AL18" s="30"/>
      <c r="AM18" s="44">
        <f t="shared" si="14"/>
        <v>475</v>
      </c>
      <c r="AN18" s="46">
        <f t="shared" si="15"/>
        <v>79</v>
      </c>
      <c r="AO18" s="46">
        <f t="shared" si="16"/>
        <v>79</v>
      </c>
      <c r="AP18" s="46">
        <f t="shared" si="17"/>
        <v>79</v>
      </c>
      <c r="AQ18" s="30"/>
      <c r="AR18" s="44">
        <f t="shared" si="18"/>
        <v>475</v>
      </c>
      <c r="AS18" s="46">
        <f t="shared" si="19"/>
        <v>158.5</v>
      </c>
      <c r="AT18" s="46">
        <f t="shared" si="20"/>
        <v>137.5</v>
      </c>
      <c r="AU18" s="46">
        <f t="shared" si="21"/>
        <v>127.5</v>
      </c>
    </row>
    <row r="19" spans="1:53" x14ac:dyDescent="0.25">
      <c r="A19" s="27" t="str">
        <f t="shared" si="9"/>
        <v>DD44975FLR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92"/>
      <c r="I19" s="74"/>
      <c r="J19" s="74"/>
      <c r="K19" s="74"/>
      <c r="L19" s="90"/>
      <c r="M19" s="92"/>
      <c r="N19" s="74"/>
      <c r="O19" s="74"/>
      <c r="P19" s="74"/>
      <c r="Q19" s="90"/>
      <c r="R19" s="92"/>
      <c r="S19" s="74" t="str">
        <f t="shared" si="2"/>
        <v/>
      </c>
      <c r="T19" s="74" t="str">
        <f t="shared" si="3"/>
        <v/>
      </c>
      <c r="U19" s="93" t="str">
        <f t="shared" si="4"/>
        <v/>
      </c>
      <c r="V19" s="76"/>
      <c r="W19" s="5"/>
      <c r="X19" s="71"/>
      <c r="Y19" s="72"/>
      <c r="Z19" s="73"/>
      <c r="AA19" s="74"/>
      <c r="AB19" s="72"/>
      <c r="AC19" s="68" t="str">
        <f>IFERROR(IF(VLOOKUP(A19,#REF!,7,FALSE)=72686,IF($D19&lt;=$B$2,$D19,""),VLOOKUP(A19,#REF!,7,FALSE)),"")</f>
        <v/>
      </c>
      <c r="AD19" s="72"/>
      <c r="AE19" s="75"/>
      <c r="AF19" s="76"/>
      <c r="AH19" s="44" t="str">
        <f t="shared" si="10"/>
        <v/>
      </c>
      <c r="AI19" s="46" t="str">
        <f t="shared" si="11"/>
        <v/>
      </c>
      <c r="AJ19" s="46" t="str">
        <f t="shared" si="12"/>
        <v/>
      </c>
      <c r="AK19" s="46" t="str">
        <f t="shared" si="13"/>
        <v/>
      </c>
      <c r="AL19" s="30"/>
      <c r="AM19" s="44" t="str">
        <f t="shared" si="14"/>
        <v/>
      </c>
      <c r="AN19" s="46" t="str">
        <f t="shared" si="15"/>
        <v/>
      </c>
      <c r="AO19" s="46" t="str">
        <f t="shared" si="16"/>
        <v/>
      </c>
      <c r="AP19" s="46" t="str">
        <f t="shared" si="17"/>
        <v/>
      </c>
      <c r="AQ19" s="30"/>
      <c r="AR19" s="44" t="str">
        <f t="shared" si="18"/>
        <v/>
      </c>
      <c r="AS19" s="46" t="str">
        <f t="shared" si="19"/>
        <v/>
      </c>
      <c r="AT19" s="46" t="str">
        <f t="shared" si="20"/>
        <v/>
      </c>
      <c r="AU19" s="46" t="str">
        <f t="shared" si="21"/>
        <v/>
      </c>
    </row>
    <row r="20" spans="1:53" x14ac:dyDescent="0.25">
      <c r="A20" s="27" t="str">
        <f t="shared" si="9"/>
        <v>DD44980FLR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92"/>
      <c r="I20" s="74"/>
      <c r="J20" s="74"/>
      <c r="K20" s="74"/>
      <c r="L20" s="90"/>
      <c r="M20" s="92"/>
      <c r="N20" s="74"/>
      <c r="O20" s="74"/>
      <c r="P20" s="74"/>
      <c r="Q20" s="90"/>
      <c r="R20" s="92"/>
      <c r="S20" s="74" t="str">
        <f t="shared" si="2"/>
        <v/>
      </c>
      <c r="T20" s="74" t="str">
        <f t="shared" si="3"/>
        <v/>
      </c>
      <c r="U20" s="93" t="str">
        <f t="shared" si="4"/>
        <v/>
      </c>
      <c r="V20" s="76"/>
      <c r="W20" s="5"/>
      <c r="X20" s="71"/>
      <c r="Y20" s="72"/>
      <c r="Z20" s="73"/>
      <c r="AA20" s="74"/>
      <c r="AB20" s="72"/>
      <c r="AC20" s="68" t="str">
        <f>IFERROR(IF(VLOOKUP(A20,#REF!,7,FALSE)=72686,IF($D20&lt;=$B$2,$D20,""),VLOOKUP(A20,#REF!,7,FALSE)),"")</f>
        <v/>
      </c>
      <c r="AD20" s="72"/>
      <c r="AE20" s="75"/>
      <c r="AF20" s="76"/>
      <c r="AH20" s="44" t="str">
        <f t="shared" si="10"/>
        <v/>
      </c>
      <c r="AI20" s="46" t="str">
        <f t="shared" si="11"/>
        <v/>
      </c>
      <c r="AJ20" s="46" t="str">
        <f t="shared" si="12"/>
        <v/>
      </c>
      <c r="AK20" s="46" t="str">
        <f t="shared" si="13"/>
        <v/>
      </c>
      <c r="AL20" s="30"/>
      <c r="AM20" s="44" t="str">
        <f t="shared" si="14"/>
        <v/>
      </c>
      <c r="AN20" s="46" t="str">
        <f t="shared" si="15"/>
        <v/>
      </c>
      <c r="AO20" s="46" t="str">
        <f t="shared" si="16"/>
        <v/>
      </c>
      <c r="AP20" s="46" t="str">
        <f t="shared" si="17"/>
        <v/>
      </c>
      <c r="AQ20" s="30"/>
      <c r="AR20" s="44" t="str">
        <f t="shared" si="18"/>
        <v/>
      </c>
      <c r="AS20" s="46" t="str">
        <f t="shared" si="19"/>
        <v/>
      </c>
      <c r="AT20" s="46" t="str">
        <f t="shared" si="20"/>
        <v/>
      </c>
      <c r="AU20" s="46" t="str">
        <f t="shared" si="21"/>
        <v/>
      </c>
    </row>
    <row r="21" spans="1:53" x14ac:dyDescent="0.25">
      <c r="A21" s="27" t="str">
        <f t="shared" si="9"/>
        <v>DD44984FLR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89">
        <v>500</v>
      </c>
      <c r="I21" s="74">
        <v>192</v>
      </c>
      <c r="J21" s="74">
        <v>172</v>
      </c>
      <c r="K21" s="81">
        <v>163</v>
      </c>
      <c r="L21" s="90"/>
      <c r="M21" s="89">
        <v>500</v>
      </c>
      <c r="N21" s="74">
        <v>100</v>
      </c>
      <c r="O21" s="74">
        <v>100</v>
      </c>
      <c r="P21" s="74">
        <v>100</v>
      </c>
      <c r="Q21" s="90"/>
      <c r="R21" s="89">
        <v>500</v>
      </c>
      <c r="S21" s="74">
        <f t="shared" si="2"/>
        <v>179.5</v>
      </c>
      <c r="T21" s="74">
        <f t="shared" si="3"/>
        <v>159.5</v>
      </c>
      <c r="U21" s="91">
        <f t="shared" si="4"/>
        <v>150.5</v>
      </c>
      <c r="V21" s="78" t="s">
        <v>69</v>
      </c>
      <c r="W21" s="5"/>
      <c r="X21" s="65"/>
      <c r="Y21" s="66"/>
      <c r="Z21" s="67"/>
      <c r="AA21" s="79"/>
      <c r="AB21" s="66"/>
      <c r="AC21" s="68" t="str">
        <f>IFERROR(IF(VLOOKUP(A21,#REF!,7,FALSE)=72686,IF($D21&lt;=$B$2,$D21,""),VLOOKUP(A21,#REF!,7,FALSE)),"")</f>
        <v/>
      </c>
      <c r="AD21" s="66"/>
      <c r="AE21" s="69"/>
      <c r="AF21" s="80"/>
      <c r="AH21" s="44">
        <f t="shared" si="10"/>
        <v>475</v>
      </c>
      <c r="AI21" s="46">
        <f t="shared" si="11"/>
        <v>167</v>
      </c>
      <c r="AJ21" s="46">
        <f t="shared" si="12"/>
        <v>147</v>
      </c>
      <c r="AK21" s="8">
        <f t="shared" si="13"/>
        <v>138</v>
      </c>
      <c r="AL21" s="30"/>
      <c r="AM21" s="44">
        <f t="shared" si="14"/>
        <v>475</v>
      </c>
      <c r="AN21" s="46">
        <f t="shared" si="15"/>
        <v>75</v>
      </c>
      <c r="AO21" s="46">
        <f t="shared" si="16"/>
        <v>75</v>
      </c>
      <c r="AP21" s="8">
        <f t="shared" si="17"/>
        <v>75</v>
      </c>
      <c r="AQ21" s="30"/>
      <c r="AR21" s="44">
        <f t="shared" si="18"/>
        <v>475</v>
      </c>
      <c r="AS21" s="46">
        <f t="shared" si="19"/>
        <v>154.5</v>
      </c>
      <c r="AT21" s="46">
        <f t="shared" si="20"/>
        <v>134.5</v>
      </c>
      <c r="AU21" s="8">
        <f t="shared" si="21"/>
        <v>125.5</v>
      </c>
    </row>
    <row r="22" spans="1:53" x14ac:dyDescent="0.25">
      <c r="A22" s="27" t="str">
        <f t="shared" si="9"/>
        <v>DD44989FLR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92"/>
      <c r="I22" s="74"/>
      <c r="J22" s="74"/>
      <c r="K22" s="74"/>
      <c r="L22" s="90"/>
      <c r="M22" s="74"/>
      <c r="N22" s="74"/>
      <c r="O22" s="74"/>
      <c r="P22" s="74"/>
      <c r="Q22" s="90"/>
      <c r="R22" s="74" t="str">
        <f t="shared" ref="R22:R51" si="22">IF(H22="","",IF($B$1="Cast",H22/2,IF($B$1="DCL Cast","",IF($B$1="TAAP","",IF($B$1="FLR",(((H22-AH22)/2)+AH22),IF($B$1="SoCal",(((H22-AH22)/2)+AH22),IF($B$1="MTO",(((H22-AH22)/2)+AH22),IF($B$1="Interline",(((H22-AH22)/2)+AH22)))))))))</f>
        <v/>
      </c>
      <c r="S22" s="74" t="str">
        <f t="shared" si="2"/>
        <v/>
      </c>
      <c r="T22" s="74" t="str">
        <f t="shared" si="3"/>
        <v/>
      </c>
      <c r="U22" s="93" t="str">
        <f t="shared" si="4"/>
        <v/>
      </c>
      <c r="V22" s="78"/>
      <c r="W22" s="5"/>
      <c r="X22" s="71"/>
      <c r="Y22" s="72"/>
      <c r="Z22" s="73"/>
      <c r="AA22" s="77"/>
      <c r="AB22" s="72"/>
      <c r="AC22" s="68" t="str">
        <f>IFERROR(IF(VLOOKUP(A22,#REF!,7,FALSE)=72686,IF($D22&lt;=$B$2,$D22,""),VLOOKUP(A22,#REF!,7,FALSE)),"")</f>
        <v/>
      </c>
      <c r="AD22" s="72"/>
      <c r="AE22" s="75"/>
      <c r="AF22" s="78"/>
      <c r="AH22" s="44" t="str">
        <f t="shared" si="10"/>
        <v/>
      </c>
      <c r="AI22" s="46" t="str">
        <f t="shared" si="11"/>
        <v/>
      </c>
      <c r="AJ22" s="46" t="str">
        <f t="shared" si="12"/>
        <v/>
      </c>
      <c r="AK22" s="46" t="str">
        <f t="shared" si="13"/>
        <v/>
      </c>
      <c r="AL22" s="30"/>
      <c r="AM22" s="44" t="str">
        <f t="shared" si="14"/>
        <v/>
      </c>
      <c r="AN22" s="46" t="str">
        <f t="shared" si="15"/>
        <v/>
      </c>
      <c r="AO22" s="46" t="str">
        <f t="shared" si="16"/>
        <v/>
      </c>
      <c r="AP22" s="46" t="str">
        <f t="shared" si="17"/>
        <v/>
      </c>
      <c r="AQ22" s="30"/>
      <c r="AR22" s="44" t="str">
        <f t="shared" si="18"/>
        <v/>
      </c>
      <c r="AS22" s="46" t="str">
        <f t="shared" si="19"/>
        <v/>
      </c>
      <c r="AT22" s="46" t="str">
        <f t="shared" si="20"/>
        <v/>
      </c>
      <c r="AU22" s="46" t="str">
        <f t="shared" si="21"/>
        <v/>
      </c>
    </row>
    <row r="23" spans="1:53" x14ac:dyDescent="0.25">
      <c r="A23" s="27" t="str">
        <f t="shared" si="9"/>
        <v>DD44994FLR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92"/>
      <c r="I23" s="74"/>
      <c r="J23" s="74"/>
      <c r="K23" s="81"/>
      <c r="L23" s="90"/>
      <c r="M23" s="74"/>
      <c r="N23" s="74"/>
      <c r="O23" s="74"/>
      <c r="P23" s="81"/>
      <c r="Q23" s="90"/>
      <c r="R23" s="74" t="str">
        <f t="shared" si="22"/>
        <v/>
      </c>
      <c r="S23" s="74" t="str">
        <f t="shared" si="2"/>
        <v/>
      </c>
      <c r="T23" s="74" t="str">
        <f t="shared" si="3"/>
        <v/>
      </c>
      <c r="U23" s="91" t="str">
        <f t="shared" si="4"/>
        <v/>
      </c>
      <c r="V23" s="80"/>
      <c r="W23" s="5"/>
      <c r="X23" s="65"/>
      <c r="Y23" s="66"/>
      <c r="Z23" s="67"/>
      <c r="AA23" s="79"/>
      <c r="AB23" s="66"/>
      <c r="AC23" s="68" t="str">
        <f>IFERROR(IF(VLOOKUP(A23,#REF!,7,FALSE)=72686,IF($D23&lt;=$B$2,$D23,""),VLOOKUP(A23,#REF!,7,FALSE)),"")</f>
        <v/>
      </c>
      <c r="AD23" s="66"/>
      <c r="AE23" s="69"/>
      <c r="AF23" s="80"/>
      <c r="AH23" s="44" t="str">
        <f t="shared" si="10"/>
        <v/>
      </c>
      <c r="AI23" s="46" t="str">
        <f t="shared" si="11"/>
        <v/>
      </c>
      <c r="AJ23" s="46" t="str">
        <f t="shared" si="12"/>
        <v/>
      </c>
      <c r="AK23" s="8" t="str">
        <f t="shared" si="13"/>
        <v/>
      </c>
      <c r="AL23" s="30"/>
      <c r="AM23" s="44" t="str">
        <f t="shared" si="14"/>
        <v/>
      </c>
      <c r="AN23" s="46" t="str">
        <f t="shared" si="15"/>
        <v/>
      </c>
      <c r="AO23" s="46" t="str">
        <f t="shared" si="16"/>
        <v/>
      </c>
      <c r="AP23" s="8" t="str">
        <f t="shared" si="17"/>
        <v/>
      </c>
      <c r="AQ23" s="30"/>
      <c r="AR23" s="44" t="str">
        <f t="shared" si="18"/>
        <v/>
      </c>
      <c r="AS23" s="46" t="str">
        <f t="shared" si="19"/>
        <v/>
      </c>
      <c r="AT23" s="46" t="str">
        <f t="shared" si="20"/>
        <v/>
      </c>
      <c r="AU23" s="8" t="str">
        <f t="shared" si="21"/>
        <v/>
      </c>
    </row>
    <row r="24" spans="1:53" x14ac:dyDescent="0.25">
      <c r="A24" s="27" t="str">
        <f t="shared" si="9"/>
        <v>DD44998FLR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92"/>
      <c r="I24" s="74"/>
      <c r="J24" s="74"/>
      <c r="K24" s="74"/>
      <c r="L24" s="90"/>
      <c r="M24" s="74"/>
      <c r="N24" s="74"/>
      <c r="O24" s="74"/>
      <c r="P24" s="74"/>
      <c r="Q24" s="90"/>
      <c r="R24" s="74" t="str">
        <f t="shared" si="22"/>
        <v/>
      </c>
      <c r="S24" s="74" t="str">
        <f t="shared" si="2"/>
        <v/>
      </c>
      <c r="T24" s="74" t="str">
        <f t="shared" si="3"/>
        <v/>
      </c>
      <c r="U24" s="93" t="str">
        <f t="shared" si="4"/>
        <v/>
      </c>
      <c r="V24" s="78"/>
      <c r="W24" s="5"/>
      <c r="X24" s="71"/>
      <c r="Y24" s="72"/>
      <c r="Z24" s="73"/>
      <c r="AA24" s="77"/>
      <c r="AB24" s="72"/>
      <c r="AC24" s="68" t="str">
        <f>IFERROR(IF(VLOOKUP(A24,#REF!,7,FALSE)=72686,IF($D24&lt;=$B$2,$D24,""),VLOOKUP(A24,#REF!,7,FALSE)),"")</f>
        <v/>
      </c>
      <c r="AD24" s="72"/>
      <c r="AE24" s="75"/>
      <c r="AF24" s="78"/>
      <c r="AH24" s="44" t="str">
        <f t="shared" si="10"/>
        <v/>
      </c>
      <c r="AI24" s="46" t="str">
        <f t="shared" si="11"/>
        <v/>
      </c>
      <c r="AJ24" s="46" t="str">
        <f t="shared" si="12"/>
        <v/>
      </c>
      <c r="AK24" s="46" t="str">
        <f t="shared" si="13"/>
        <v/>
      </c>
      <c r="AL24" s="30"/>
      <c r="AM24" s="44" t="str">
        <f t="shared" si="14"/>
        <v/>
      </c>
      <c r="AN24" s="46" t="str">
        <f t="shared" si="15"/>
        <v/>
      </c>
      <c r="AO24" s="46" t="str">
        <f t="shared" si="16"/>
        <v/>
      </c>
      <c r="AP24" s="46" t="str">
        <f t="shared" si="17"/>
        <v/>
      </c>
      <c r="AQ24" s="30"/>
      <c r="AR24" s="44" t="str">
        <f t="shared" si="18"/>
        <v/>
      </c>
      <c r="AS24" s="46" t="str">
        <f t="shared" si="19"/>
        <v/>
      </c>
      <c r="AT24" s="46" t="str">
        <f t="shared" si="20"/>
        <v/>
      </c>
      <c r="AU24" s="46" t="str">
        <f t="shared" si="21"/>
        <v/>
      </c>
    </row>
    <row r="25" spans="1:53" x14ac:dyDescent="0.25">
      <c r="A25" s="27" t="str">
        <f t="shared" si="9"/>
        <v>DD45003FLR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92"/>
      <c r="I25" s="74"/>
      <c r="J25" s="74"/>
      <c r="K25" s="74"/>
      <c r="L25" s="90"/>
      <c r="M25" s="74"/>
      <c r="N25" s="74"/>
      <c r="O25" s="74"/>
      <c r="P25" s="74"/>
      <c r="Q25" s="90"/>
      <c r="R25" s="74" t="str">
        <f t="shared" si="22"/>
        <v/>
      </c>
      <c r="S25" s="74" t="str">
        <f t="shared" si="2"/>
        <v/>
      </c>
      <c r="T25" s="74" t="str">
        <f t="shared" si="3"/>
        <v/>
      </c>
      <c r="U25" s="93" t="str">
        <f t="shared" si="4"/>
        <v/>
      </c>
      <c r="V25" s="76"/>
      <c r="W25" s="5"/>
      <c r="X25" s="71"/>
      <c r="Y25" s="72"/>
      <c r="Z25" s="73"/>
      <c r="AA25" s="74"/>
      <c r="AB25" s="72"/>
      <c r="AC25" s="68" t="str">
        <f>IFERROR(IF(VLOOKUP(A25,#REF!,7,FALSE)=72686,IF($D25&lt;=$B$2,$D25,""),VLOOKUP(A25,#REF!,7,FALSE)),"")</f>
        <v/>
      </c>
      <c r="AD25" s="72"/>
      <c r="AE25" s="75"/>
      <c r="AF25" s="76"/>
      <c r="AH25" s="44" t="str">
        <f t="shared" si="10"/>
        <v/>
      </c>
      <c r="AI25" s="46" t="str">
        <f t="shared" si="11"/>
        <v/>
      </c>
      <c r="AJ25" s="46" t="str">
        <f t="shared" si="12"/>
        <v/>
      </c>
      <c r="AK25" s="46" t="str">
        <f t="shared" si="13"/>
        <v/>
      </c>
      <c r="AL25" s="30"/>
      <c r="AM25" s="44" t="str">
        <f t="shared" si="14"/>
        <v/>
      </c>
      <c r="AN25" s="46" t="str">
        <f t="shared" si="15"/>
        <v/>
      </c>
      <c r="AO25" s="46" t="str">
        <f t="shared" si="16"/>
        <v/>
      </c>
      <c r="AP25" s="46" t="str">
        <f t="shared" si="17"/>
        <v/>
      </c>
      <c r="AQ25" s="30"/>
      <c r="AR25" s="44" t="str">
        <f t="shared" si="18"/>
        <v/>
      </c>
      <c r="AS25" s="46" t="str">
        <f t="shared" si="19"/>
        <v/>
      </c>
      <c r="AT25" s="46" t="str">
        <f t="shared" si="20"/>
        <v/>
      </c>
      <c r="AU25" s="46" t="str">
        <f t="shared" si="21"/>
        <v/>
      </c>
    </row>
    <row r="26" spans="1:53" x14ac:dyDescent="0.25">
      <c r="A26" s="27" t="str">
        <f t="shared" si="9"/>
        <v>DD45008FLR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92"/>
      <c r="I26" s="74"/>
      <c r="J26" s="74"/>
      <c r="K26" s="74"/>
      <c r="L26" s="90"/>
      <c r="M26" s="74"/>
      <c r="N26" s="74"/>
      <c r="O26" s="74"/>
      <c r="P26" s="74"/>
      <c r="Q26" s="90"/>
      <c r="R26" s="74" t="str">
        <f t="shared" si="22"/>
        <v/>
      </c>
      <c r="S26" s="74" t="str">
        <f t="shared" si="2"/>
        <v/>
      </c>
      <c r="T26" s="74" t="str">
        <f t="shared" si="3"/>
        <v/>
      </c>
      <c r="U26" s="93" t="str">
        <f t="shared" si="4"/>
        <v/>
      </c>
      <c r="V26" s="76"/>
      <c r="W26" s="5"/>
      <c r="X26" s="71"/>
      <c r="Y26" s="72"/>
      <c r="Z26" s="73"/>
      <c r="AA26" s="74"/>
      <c r="AB26" s="72"/>
      <c r="AC26" s="68" t="str">
        <f>IFERROR(IF(VLOOKUP(A26,#REF!,7,FALSE)=72686,IF($D26&lt;=$B$2,$D26,""),VLOOKUP(A26,#REF!,7,FALSE)),"")</f>
        <v/>
      </c>
      <c r="AD26" s="72"/>
      <c r="AE26" s="75"/>
      <c r="AF26" s="76"/>
      <c r="AH26" s="44" t="str">
        <f t="shared" si="10"/>
        <v/>
      </c>
      <c r="AI26" s="46" t="str">
        <f t="shared" si="11"/>
        <v/>
      </c>
      <c r="AJ26" s="46" t="str">
        <f t="shared" si="12"/>
        <v/>
      </c>
      <c r="AK26" s="46" t="str">
        <f t="shared" si="13"/>
        <v/>
      </c>
      <c r="AL26" s="30"/>
      <c r="AM26" s="44" t="str">
        <f t="shared" si="14"/>
        <v/>
      </c>
      <c r="AN26" s="46" t="str">
        <f t="shared" si="15"/>
        <v/>
      </c>
      <c r="AO26" s="46" t="str">
        <f t="shared" si="16"/>
        <v/>
      </c>
      <c r="AP26" s="46" t="str">
        <f t="shared" si="17"/>
        <v/>
      </c>
      <c r="AQ26" s="30"/>
      <c r="AR26" s="44" t="str">
        <f t="shared" si="18"/>
        <v/>
      </c>
      <c r="AS26" s="46" t="str">
        <f t="shared" si="19"/>
        <v/>
      </c>
      <c r="AT26" s="46" t="str">
        <f t="shared" si="20"/>
        <v/>
      </c>
      <c r="AU26" s="46" t="str">
        <f t="shared" si="21"/>
        <v/>
      </c>
      <c r="AV26" s="15"/>
    </row>
    <row r="27" spans="1:53" x14ac:dyDescent="0.25">
      <c r="A27" s="27" t="str">
        <f t="shared" si="9"/>
        <v>DD45012FLR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89"/>
      <c r="I27" s="81"/>
      <c r="J27" s="81"/>
      <c r="K27" s="81"/>
      <c r="L27" s="90"/>
      <c r="M27" s="81"/>
      <c r="N27" s="81"/>
      <c r="O27" s="81"/>
      <c r="P27" s="81"/>
      <c r="Q27" s="90"/>
      <c r="R27" s="81" t="str">
        <f t="shared" si="22"/>
        <v/>
      </c>
      <c r="S27" s="81" t="str">
        <f t="shared" si="2"/>
        <v/>
      </c>
      <c r="T27" s="81" t="str">
        <f t="shared" si="3"/>
        <v/>
      </c>
      <c r="U27" s="91" t="str">
        <f t="shared" si="4"/>
        <v/>
      </c>
      <c r="V27" s="70"/>
      <c r="W27" s="5"/>
      <c r="X27" s="65"/>
      <c r="Y27" s="66"/>
      <c r="Z27" s="67"/>
      <c r="AA27" s="31"/>
      <c r="AB27" s="66"/>
      <c r="AC27" s="68" t="str">
        <f>IFERROR(IF(VLOOKUP(A27,#REF!,7,FALSE)=72686,IF($D27&lt;=$B$2,$D27,""),VLOOKUP(A27,#REF!,7,FALSE)),"")</f>
        <v/>
      </c>
      <c r="AD27" s="66"/>
      <c r="AE27" s="69"/>
      <c r="AF27" s="70"/>
      <c r="AH27" s="35" t="str">
        <f t="shared" si="10"/>
        <v/>
      </c>
      <c r="AI27" s="8" t="str">
        <f t="shared" si="11"/>
        <v/>
      </c>
      <c r="AJ27" s="8" t="str">
        <f t="shared" si="12"/>
        <v/>
      </c>
      <c r="AK27" s="8" t="str">
        <f t="shared" si="13"/>
        <v/>
      </c>
      <c r="AL27" s="30"/>
      <c r="AM27" s="35" t="str">
        <f t="shared" si="14"/>
        <v/>
      </c>
      <c r="AN27" s="8" t="str">
        <f t="shared" si="15"/>
        <v/>
      </c>
      <c r="AO27" s="8" t="str">
        <f t="shared" si="16"/>
        <v/>
      </c>
      <c r="AP27" s="8" t="str">
        <f t="shared" si="17"/>
        <v/>
      </c>
      <c r="AQ27" s="30"/>
      <c r="AR27" s="35" t="str">
        <f t="shared" si="18"/>
        <v/>
      </c>
      <c r="AS27" s="8" t="str">
        <f t="shared" si="19"/>
        <v/>
      </c>
      <c r="AT27" s="8" t="str">
        <f t="shared" si="20"/>
        <v/>
      </c>
      <c r="AU27" s="8" t="str">
        <f t="shared" si="21"/>
        <v/>
      </c>
    </row>
    <row r="28" spans="1:53" x14ac:dyDescent="0.25">
      <c r="A28" s="27" t="str">
        <f t="shared" si="9"/>
        <v>DD45017FLR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92"/>
      <c r="I28" s="74"/>
      <c r="J28" s="74"/>
      <c r="K28" s="74"/>
      <c r="L28" s="90"/>
      <c r="M28" s="74"/>
      <c r="N28" s="74"/>
      <c r="O28" s="74"/>
      <c r="P28" s="74"/>
      <c r="Q28" s="90"/>
      <c r="R28" s="74" t="str">
        <f t="shared" si="22"/>
        <v/>
      </c>
      <c r="S28" s="74" t="str">
        <f t="shared" si="2"/>
        <v/>
      </c>
      <c r="T28" s="74" t="str">
        <f t="shared" si="3"/>
        <v/>
      </c>
      <c r="U28" s="93" t="str">
        <f t="shared" si="4"/>
        <v/>
      </c>
      <c r="V28" s="78"/>
      <c r="W28" s="5"/>
      <c r="X28" s="71"/>
      <c r="Y28" s="72"/>
      <c r="Z28" s="73"/>
      <c r="AA28" s="77"/>
      <c r="AB28" s="72"/>
      <c r="AC28" s="68" t="str">
        <f>IFERROR(IF(VLOOKUP(A28,#REF!,7,FALSE)=72686,IF($D28&lt;=$B$2,$D28,""),VLOOKUP(A28,#REF!,7,FALSE)),"")</f>
        <v/>
      </c>
      <c r="AD28" s="72"/>
      <c r="AE28" s="75"/>
      <c r="AF28" s="78"/>
      <c r="AH28" s="44" t="str">
        <f t="shared" si="10"/>
        <v/>
      </c>
      <c r="AI28" s="46" t="str">
        <f t="shared" si="11"/>
        <v/>
      </c>
      <c r="AJ28" s="46" t="str">
        <f t="shared" si="12"/>
        <v/>
      </c>
      <c r="AK28" s="46" t="str">
        <f t="shared" si="13"/>
        <v/>
      </c>
      <c r="AL28" s="30"/>
      <c r="AM28" s="44" t="str">
        <f t="shared" si="14"/>
        <v/>
      </c>
      <c r="AN28" s="46" t="str">
        <f t="shared" si="15"/>
        <v/>
      </c>
      <c r="AO28" s="46" t="str">
        <f t="shared" si="16"/>
        <v/>
      </c>
      <c r="AP28" s="46" t="str">
        <f t="shared" si="17"/>
        <v/>
      </c>
      <c r="AQ28" s="30"/>
      <c r="AR28" s="44" t="str">
        <f t="shared" si="18"/>
        <v/>
      </c>
      <c r="AS28" s="46" t="str">
        <f t="shared" si="19"/>
        <v/>
      </c>
      <c r="AT28" s="46" t="str">
        <f t="shared" si="20"/>
        <v/>
      </c>
      <c r="AU28" s="46" t="str">
        <f t="shared" si="21"/>
        <v/>
      </c>
    </row>
    <row r="29" spans="1:53" x14ac:dyDescent="0.25">
      <c r="A29" s="27" t="str">
        <f t="shared" si="9"/>
        <v>DD45022FLR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89"/>
      <c r="I29" s="81"/>
      <c r="J29" s="81"/>
      <c r="K29" s="81"/>
      <c r="L29" s="90"/>
      <c r="M29" s="81"/>
      <c r="N29" s="81"/>
      <c r="O29" s="81"/>
      <c r="P29" s="81"/>
      <c r="Q29" s="90"/>
      <c r="R29" s="81" t="str">
        <f t="shared" si="22"/>
        <v/>
      </c>
      <c r="S29" s="81" t="str">
        <f t="shared" si="2"/>
        <v/>
      </c>
      <c r="T29" s="81" t="str">
        <f t="shared" si="3"/>
        <v/>
      </c>
      <c r="U29" s="91" t="str">
        <f t="shared" si="4"/>
        <v/>
      </c>
      <c r="V29" s="80"/>
      <c r="W29" s="5"/>
      <c r="X29" s="65"/>
      <c r="Y29" s="66"/>
      <c r="Z29" s="67"/>
      <c r="AA29" s="79"/>
      <c r="AB29" s="66"/>
      <c r="AC29" s="68" t="str">
        <f>IFERROR(IF(VLOOKUP(A29,#REF!,7,FALSE)=72686,IF($D29&lt;=$B$2,$D29,""),VLOOKUP(A29,#REF!,7,FALSE)),"")</f>
        <v/>
      </c>
      <c r="AD29" s="66"/>
      <c r="AE29" s="69"/>
      <c r="AF29" s="80"/>
      <c r="AH29" s="35" t="str">
        <f t="shared" si="10"/>
        <v/>
      </c>
      <c r="AI29" s="8" t="str">
        <f t="shared" si="11"/>
        <v/>
      </c>
      <c r="AJ29" s="8" t="str">
        <f t="shared" si="12"/>
        <v/>
      </c>
      <c r="AK29" s="8" t="str">
        <f t="shared" si="13"/>
        <v/>
      </c>
      <c r="AL29" s="30"/>
      <c r="AM29" s="35" t="str">
        <f t="shared" si="14"/>
        <v/>
      </c>
      <c r="AN29" s="8" t="str">
        <f t="shared" si="15"/>
        <v/>
      </c>
      <c r="AO29" s="8" t="str">
        <f t="shared" si="16"/>
        <v/>
      </c>
      <c r="AP29" s="8" t="str">
        <f t="shared" si="17"/>
        <v/>
      </c>
      <c r="AQ29" s="30"/>
      <c r="AR29" s="35" t="str">
        <f t="shared" si="18"/>
        <v/>
      </c>
      <c r="AS29" s="8" t="str">
        <f t="shared" si="19"/>
        <v/>
      </c>
      <c r="AT29" s="8" t="str">
        <f t="shared" si="20"/>
        <v/>
      </c>
      <c r="AU29" s="8" t="str">
        <f t="shared" si="21"/>
        <v/>
      </c>
    </row>
    <row r="30" spans="1:53" s="13" customFormat="1" x14ac:dyDescent="0.25">
      <c r="A30" s="27" t="str">
        <f t="shared" si="9"/>
        <v>DD45026FLR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92"/>
      <c r="I30" s="74"/>
      <c r="J30" s="74"/>
      <c r="K30" s="74"/>
      <c r="L30" s="90"/>
      <c r="M30" s="74"/>
      <c r="N30" s="74"/>
      <c r="O30" s="74"/>
      <c r="P30" s="74"/>
      <c r="Q30" s="90"/>
      <c r="R30" s="74" t="str">
        <f t="shared" si="22"/>
        <v/>
      </c>
      <c r="S30" s="74" t="str">
        <f t="shared" si="2"/>
        <v/>
      </c>
      <c r="T30" s="74" t="str">
        <f t="shared" si="3"/>
        <v/>
      </c>
      <c r="U30" s="93" t="str">
        <f t="shared" si="4"/>
        <v/>
      </c>
      <c r="V30" s="78"/>
      <c r="W30" s="5"/>
      <c r="X30" s="71"/>
      <c r="Y30" s="72"/>
      <c r="Z30" s="73"/>
      <c r="AA30" s="77"/>
      <c r="AB30" s="72"/>
      <c r="AC30" s="68" t="str">
        <f>IFERROR(IF(VLOOKUP(A30,#REF!,7,FALSE)=72686,IF($D30&lt;=$B$2,$D30,""),VLOOKUP(A30,#REF!,7,FALSE)),"")</f>
        <v/>
      </c>
      <c r="AD30" s="72"/>
      <c r="AE30" s="75"/>
      <c r="AF30" s="78"/>
      <c r="AG30" s="11"/>
      <c r="AH30" s="44" t="str">
        <f t="shared" si="10"/>
        <v/>
      </c>
      <c r="AI30" s="46" t="str">
        <f t="shared" si="11"/>
        <v/>
      </c>
      <c r="AJ30" s="46" t="str">
        <f t="shared" si="12"/>
        <v/>
      </c>
      <c r="AK30" s="46" t="str">
        <f t="shared" si="13"/>
        <v/>
      </c>
      <c r="AL30" s="30"/>
      <c r="AM30" s="44" t="str">
        <f t="shared" si="14"/>
        <v/>
      </c>
      <c r="AN30" s="46" t="str">
        <f t="shared" si="15"/>
        <v/>
      </c>
      <c r="AO30" s="46" t="str">
        <f t="shared" si="16"/>
        <v/>
      </c>
      <c r="AP30" s="46" t="str">
        <f t="shared" si="17"/>
        <v/>
      </c>
      <c r="AQ30" s="30"/>
      <c r="AR30" s="44" t="str">
        <f t="shared" si="18"/>
        <v/>
      </c>
      <c r="AS30" s="46" t="str">
        <f t="shared" si="19"/>
        <v/>
      </c>
      <c r="AT30" s="46" t="str">
        <f t="shared" si="20"/>
        <v/>
      </c>
      <c r="AU30" s="46" t="str">
        <f t="shared" si="21"/>
        <v/>
      </c>
    </row>
    <row r="31" spans="1:53" s="13" customFormat="1" x14ac:dyDescent="0.25">
      <c r="A31" s="27" t="str">
        <f t="shared" si="9"/>
        <v>DD45031FLR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92"/>
      <c r="I31" s="74"/>
      <c r="J31" s="74"/>
      <c r="K31" s="74"/>
      <c r="L31" s="90"/>
      <c r="M31" s="74"/>
      <c r="N31" s="74"/>
      <c r="O31" s="74"/>
      <c r="P31" s="74"/>
      <c r="Q31" s="90"/>
      <c r="R31" s="74" t="str">
        <f t="shared" si="22"/>
        <v/>
      </c>
      <c r="S31" s="74" t="str">
        <f t="shared" si="2"/>
        <v/>
      </c>
      <c r="T31" s="74" t="str">
        <f t="shared" si="3"/>
        <v/>
      </c>
      <c r="U31" s="93" t="str">
        <f t="shared" si="4"/>
        <v/>
      </c>
      <c r="V31" s="78"/>
      <c r="W31" s="5"/>
      <c r="X31" s="71"/>
      <c r="Y31" s="72"/>
      <c r="Z31" s="73"/>
      <c r="AA31" s="77"/>
      <c r="AB31" s="72"/>
      <c r="AC31" s="68" t="str">
        <f>IFERROR(IF(VLOOKUP(A31,#REF!,7,FALSE)=72686,IF($D31&lt;=$B$2,$D31,""),VLOOKUP(A31,#REF!,7,FALSE)),"")</f>
        <v/>
      </c>
      <c r="AD31" s="72"/>
      <c r="AE31" s="75"/>
      <c r="AF31" s="78"/>
      <c r="AG31" s="11"/>
      <c r="AH31" s="44" t="str">
        <f t="shared" si="10"/>
        <v/>
      </c>
      <c r="AI31" s="46" t="str">
        <f t="shared" si="11"/>
        <v/>
      </c>
      <c r="AJ31" s="46" t="str">
        <f t="shared" si="12"/>
        <v/>
      </c>
      <c r="AK31" s="46" t="str">
        <f t="shared" si="13"/>
        <v/>
      </c>
      <c r="AL31" s="30"/>
      <c r="AM31" s="44" t="str">
        <f t="shared" si="14"/>
        <v/>
      </c>
      <c r="AN31" s="46" t="str">
        <f t="shared" si="15"/>
        <v/>
      </c>
      <c r="AO31" s="46" t="str">
        <f t="shared" si="16"/>
        <v/>
      </c>
      <c r="AP31" s="46" t="str">
        <f t="shared" si="17"/>
        <v/>
      </c>
      <c r="AQ31" s="30"/>
      <c r="AR31" s="44" t="str">
        <f t="shared" si="18"/>
        <v/>
      </c>
      <c r="AS31" s="46" t="str">
        <f t="shared" si="19"/>
        <v/>
      </c>
      <c r="AT31" s="46" t="str">
        <f t="shared" si="20"/>
        <v/>
      </c>
      <c r="AU31" s="46" t="str">
        <f t="shared" si="21"/>
        <v/>
      </c>
    </row>
    <row r="32" spans="1:53" x14ac:dyDescent="0.25">
      <c r="A32" s="27" t="str">
        <f t="shared" si="9"/>
        <v>DD45038FLR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92"/>
      <c r="I32" s="74"/>
      <c r="J32" s="74"/>
      <c r="K32" s="74"/>
      <c r="L32" s="90"/>
      <c r="M32" s="74"/>
      <c r="N32" s="74"/>
      <c r="O32" s="74"/>
      <c r="P32" s="74"/>
      <c r="Q32" s="90"/>
      <c r="R32" s="74" t="str">
        <f t="shared" si="22"/>
        <v/>
      </c>
      <c r="S32" s="74" t="str">
        <f t="shared" si="2"/>
        <v/>
      </c>
      <c r="T32" s="74" t="str">
        <f t="shared" si="3"/>
        <v/>
      </c>
      <c r="U32" s="93" t="str">
        <f t="shared" si="4"/>
        <v/>
      </c>
      <c r="V32" s="78"/>
      <c r="W32" s="5"/>
      <c r="X32" s="71"/>
      <c r="Y32" s="72"/>
      <c r="Z32" s="73"/>
      <c r="AA32" s="77"/>
      <c r="AB32" s="72"/>
      <c r="AC32" s="68" t="str">
        <f>IFERROR(IF(VLOOKUP(A32,#REF!,7,FALSE)=72686,IF($D32&lt;=$B$2,$D32,""),VLOOKUP(A32,#REF!,7,FALSE)),"")</f>
        <v/>
      </c>
      <c r="AD32" s="72"/>
      <c r="AE32" s="75"/>
      <c r="AF32" s="78"/>
      <c r="AH32" s="44" t="str">
        <f t="shared" si="10"/>
        <v/>
      </c>
      <c r="AI32" s="46" t="str">
        <f t="shared" si="11"/>
        <v/>
      </c>
      <c r="AJ32" s="46" t="str">
        <f t="shared" si="12"/>
        <v/>
      </c>
      <c r="AK32" s="46" t="str">
        <f t="shared" si="13"/>
        <v/>
      </c>
      <c r="AL32" s="30"/>
      <c r="AM32" s="44" t="str">
        <f t="shared" si="14"/>
        <v/>
      </c>
      <c r="AN32" s="46" t="str">
        <f t="shared" si="15"/>
        <v/>
      </c>
      <c r="AO32" s="46" t="str">
        <f t="shared" si="16"/>
        <v/>
      </c>
      <c r="AP32" s="46" t="str">
        <f t="shared" si="17"/>
        <v/>
      </c>
      <c r="AQ32" s="30"/>
      <c r="AR32" s="44" t="str">
        <f t="shared" si="18"/>
        <v/>
      </c>
      <c r="AS32" s="46" t="str">
        <f t="shared" si="19"/>
        <v/>
      </c>
      <c r="AT32" s="46" t="str">
        <f t="shared" si="20"/>
        <v/>
      </c>
      <c r="AU32" s="46" t="str">
        <f t="shared" si="21"/>
        <v/>
      </c>
    </row>
    <row r="33" spans="1:50" x14ac:dyDescent="0.25">
      <c r="A33" s="27" t="str">
        <f t="shared" si="9"/>
        <v>DD45045FLR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92"/>
      <c r="I33" s="74"/>
      <c r="J33" s="74"/>
      <c r="K33" s="74"/>
      <c r="L33" s="90"/>
      <c r="M33" s="74"/>
      <c r="N33" s="74"/>
      <c r="O33" s="74"/>
      <c r="P33" s="74"/>
      <c r="Q33" s="90"/>
      <c r="R33" s="74" t="str">
        <f t="shared" si="22"/>
        <v/>
      </c>
      <c r="S33" s="74" t="str">
        <f t="shared" si="2"/>
        <v/>
      </c>
      <c r="T33" s="74" t="str">
        <f t="shared" si="3"/>
        <v/>
      </c>
      <c r="U33" s="93" t="str">
        <f t="shared" si="4"/>
        <v/>
      </c>
      <c r="V33" s="78"/>
      <c r="W33" s="5"/>
      <c r="X33" s="71"/>
      <c r="Y33" s="72"/>
      <c r="Z33" s="73"/>
      <c r="AA33" s="77"/>
      <c r="AB33" s="72"/>
      <c r="AC33" s="68" t="str">
        <f>IFERROR(IF(VLOOKUP(A33,#REF!,7,FALSE)=72686,IF($D33&lt;=$B$2,$D33,""),VLOOKUP(A33,#REF!,7,FALSE)),"")</f>
        <v/>
      </c>
      <c r="AD33" s="72"/>
      <c r="AE33" s="75"/>
      <c r="AF33" s="78"/>
      <c r="AH33" s="44" t="str">
        <f t="shared" si="10"/>
        <v/>
      </c>
      <c r="AI33" s="46" t="str">
        <f t="shared" si="11"/>
        <v/>
      </c>
      <c r="AJ33" s="46" t="str">
        <f t="shared" si="12"/>
        <v/>
      </c>
      <c r="AK33" s="46" t="str">
        <f t="shared" si="13"/>
        <v/>
      </c>
      <c r="AL33" s="30"/>
      <c r="AM33" s="44" t="str">
        <f t="shared" si="14"/>
        <v/>
      </c>
      <c r="AN33" s="46" t="str">
        <f t="shared" si="15"/>
        <v/>
      </c>
      <c r="AO33" s="46" t="str">
        <f t="shared" si="16"/>
        <v/>
      </c>
      <c r="AP33" s="46" t="str">
        <f t="shared" si="17"/>
        <v/>
      </c>
      <c r="AQ33" s="30"/>
      <c r="AR33" s="44" t="str">
        <f t="shared" si="18"/>
        <v/>
      </c>
      <c r="AS33" s="46" t="str">
        <f t="shared" si="19"/>
        <v/>
      </c>
      <c r="AT33" s="46" t="str">
        <f t="shared" si="20"/>
        <v/>
      </c>
      <c r="AU33" s="46" t="str">
        <f t="shared" si="21"/>
        <v/>
      </c>
    </row>
    <row r="34" spans="1:50" x14ac:dyDescent="0.25">
      <c r="A34" s="27" t="str">
        <f t="shared" si="9"/>
        <v>DD45050FLR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92"/>
      <c r="I34" s="74"/>
      <c r="J34" s="74"/>
      <c r="K34" s="74"/>
      <c r="L34" s="90"/>
      <c r="M34" s="74"/>
      <c r="N34" s="74"/>
      <c r="O34" s="74"/>
      <c r="P34" s="74"/>
      <c r="Q34" s="90"/>
      <c r="R34" s="74" t="str">
        <f t="shared" si="22"/>
        <v/>
      </c>
      <c r="S34" s="74" t="str">
        <f t="shared" si="2"/>
        <v/>
      </c>
      <c r="T34" s="74" t="str">
        <f t="shared" si="3"/>
        <v/>
      </c>
      <c r="U34" s="93" t="str">
        <f t="shared" si="4"/>
        <v/>
      </c>
      <c r="V34" s="76"/>
      <c r="W34" s="5"/>
      <c r="X34" s="71"/>
      <c r="Y34" s="72"/>
      <c r="Z34" s="73"/>
      <c r="AA34" s="74"/>
      <c r="AB34" s="72"/>
      <c r="AC34" s="68" t="str">
        <f>IFERROR(IF(VLOOKUP(A34,#REF!,7,FALSE)=72686,IF($D34&lt;=$B$2,$D34,""),VLOOKUP(A34,#REF!,7,FALSE)),"")</f>
        <v/>
      </c>
      <c r="AD34" s="72"/>
      <c r="AE34" s="75"/>
      <c r="AF34" s="76"/>
      <c r="AH34" s="44" t="str">
        <f t="shared" si="10"/>
        <v/>
      </c>
      <c r="AI34" s="46" t="str">
        <f t="shared" si="11"/>
        <v/>
      </c>
      <c r="AJ34" s="46" t="str">
        <f t="shared" si="12"/>
        <v/>
      </c>
      <c r="AK34" s="46" t="str">
        <f t="shared" si="13"/>
        <v/>
      </c>
      <c r="AL34" s="30"/>
      <c r="AM34" s="44" t="str">
        <f t="shared" si="14"/>
        <v/>
      </c>
      <c r="AN34" s="46" t="str">
        <f t="shared" si="15"/>
        <v/>
      </c>
      <c r="AO34" s="46" t="str">
        <f t="shared" si="16"/>
        <v/>
      </c>
      <c r="AP34" s="46" t="str">
        <f t="shared" si="17"/>
        <v/>
      </c>
      <c r="AQ34" s="30"/>
      <c r="AR34" s="44" t="str">
        <f t="shared" si="18"/>
        <v/>
      </c>
      <c r="AS34" s="46" t="str">
        <f t="shared" si="19"/>
        <v/>
      </c>
      <c r="AT34" s="46" t="str">
        <f t="shared" si="20"/>
        <v/>
      </c>
      <c r="AU34" s="46" t="str">
        <f t="shared" si="21"/>
        <v/>
      </c>
    </row>
    <row r="35" spans="1:50" ht="13.5" customHeight="1" x14ac:dyDescent="0.25">
      <c r="A35" s="27" t="str">
        <f t="shared" si="9"/>
        <v>DD45053FLR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92"/>
      <c r="I35" s="74"/>
      <c r="J35" s="74"/>
      <c r="K35" s="74"/>
      <c r="L35" s="90"/>
      <c r="M35" s="74"/>
      <c r="N35" s="74"/>
      <c r="O35" s="74"/>
      <c r="P35" s="74"/>
      <c r="Q35" s="90"/>
      <c r="R35" s="74" t="str">
        <f t="shared" si="22"/>
        <v/>
      </c>
      <c r="S35" s="74" t="str">
        <f t="shared" si="2"/>
        <v/>
      </c>
      <c r="T35" s="74" t="str">
        <f t="shared" si="3"/>
        <v/>
      </c>
      <c r="U35" s="93" t="str">
        <f t="shared" si="4"/>
        <v/>
      </c>
      <c r="V35" s="78"/>
      <c r="W35" s="5"/>
      <c r="X35" s="71"/>
      <c r="Y35" s="72"/>
      <c r="Z35" s="73"/>
      <c r="AA35" s="77"/>
      <c r="AB35" s="72"/>
      <c r="AC35" s="68" t="str">
        <f>IFERROR(IF(VLOOKUP(A35,#REF!,7,FALSE)=72686,IF($D35&lt;=$B$2,$D35,""),VLOOKUP(A35,#REF!,7,FALSE)),"")</f>
        <v/>
      </c>
      <c r="AD35" s="72"/>
      <c r="AE35" s="75"/>
      <c r="AF35" s="78"/>
      <c r="AH35" s="44" t="str">
        <f t="shared" si="10"/>
        <v/>
      </c>
      <c r="AI35" s="46" t="str">
        <f t="shared" si="11"/>
        <v/>
      </c>
      <c r="AJ35" s="46" t="str">
        <f t="shared" si="12"/>
        <v/>
      </c>
      <c r="AK35" s="46" t="str">
        <f t="shared" si="13"/>
        <v/>
      </c>
      <c r="AL35" s="30"/>
      <c r="AM35" s="44" t="str">
        <f t="shared" si="14"/>
        <v/>
      </c>
      <c r="AN35" s="46" t="str">
        <f t="shared" si="15"/>
        <v/>
      </c>
      <c r="AO35" s="46" t="str">
        <f t="shared" si="16"/>
        <v/>
      </c>
      <c r="AP35" s="46" t="str">
        <f t="shared" si="17"/>
        <v/>
      </c>
      <c r="AQ35" s="30"/>
      <c r="AR35" s="44" t="str">
        <f t="shared" si="18"/>
        <v/>
      </c>
      <c r="AS35" s="46" t="str">
        <f t="shared" si="19"/>
        <v/>
      </c>
      <c r="AT35" s="46" t="str">
        <f t="shared" si="20"/>
        <v/>
      </c>
      <c r="AU35" s="46" t="str">
        <f t="shared" si="21"/>
        <v/>
      </c>
      <c r="AV35" s="9"/>
    </row>
    <row r="36" spans="1:50" x14ac:dyDescent="0.25">
      <c r="A36" s="27" t="str">
        <f t="shared" si="9"/>
        <v>DD45066FLR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92"/>
      <c r="I36" s="74"/>
      <c r="J36" s="74"/>
      <c r="K36" s="74"/>
      <c r="L36" s="90"/>
      <c r="M36" s="74"/>
      <c r="N36" s="74"/>
      <c r="O36" s="74"/>
      <c r="P36" s="74"/>
      <c r="Q36" s="90"/>
      <c r="R36" s="74" t="str">
        <f t="shared" si="22"/>
        <v/>
      </c>
      <c r="S36" s="74" t="str">
        <f t="shared" si="2"/>
        <v/>
      </c>
      <c r="T36" s="74" t="str">
        <f t="shared" si="3"/>
        <v/>
      </c>
      <c r="U36" s="93" t="str">
        <f t="shared" si="4"/>
        <v/>
      </c>
      <c r="V36" s="78"/>
      <c r="W36" s="5"/>
      <c r="X36" s="71"/>
      <c r="Y36" s="72"/>
      <c r="Z36" s="73"/>
      <c r="AA36" s="77"/>
      <c r="AB36" s="72"/>
      <c r="AC36" s="68" t="str">
        <f>IFERROR(IF(VLOOKUP(A36,#REF!,7,FALSE)=72686,IF($D36&lt;=$B$2,$D36,""),VLOOKUP(A36,#REF!,7,FALSE)),"")</f>
        <v/>
      </c>
      <c r="AD36" s="72"/>
      <c r="AE36" s="75"/>
      <c r="AF36" s="78"/>
      <c r="AH36" s="44" t="str">
        <f t="shared" si="10"/>
        <v/>
      </c>
      <c r="AI36" s="46" t="str">
        <f t="shared" si="11"/>
        <v/>
      </c>
      <c r="AJ36" s="46" t="str">
        <f t="shared" si="12"/>
        <v/>
      </c>
      <c r="AK36" s="46" t="str">
        <f t="shared" si="13"/>
        <v/>
      </c>
      <c r="AL36" s="30"/>
      <c r="AM36" s="44" t="str">
        <f t="shared" si="14"/>
        <v/>
      </c>
      <c r="AN36" s="46" t="str">
        <f t="shared" si="15"/>
        <v/>
      </c>
      <c r="AO36" s="46" t="str">
        <f t="shared" si="16"/>
        <v/>
      </c>
      <c r="AP36" s="46" t="str">
        <f t="shared" si="17"/>
        <v/>
      </c>
      <c r="AQ36" s="30"/>
      <c r="AR36" s="44" t="str">
        <f t="shared" si="18"/>
        <v/>
      </c>
      <c r="AS36" s="46" t="str">
        <f t="shared" si="19"/>
        <v/>
      </c>
      <c r="AT36" s="46" t="str">
        <f t="shared" si="20"/>
        <v/>
      </c>
      <c r="AU36" s="46" t="str">
        <f t="shared" si="21"/>
        <v/>
      </c>
    </row>
    <row r="37" spans="1:50" x14ac:dyDescent="0.25">
      <c r="A37" s="27" t="str">
        <f t="shared" si="9"/>
        <v>DD45073FLR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92"/>
      <c r="I37" s="74"/>
      <c r="J37" s="74"/>
      <c r="K37" s="74"/>
      <c r="L37" s="90"/>
      <c r="M37" s="74"/>
      <c r="N37" s="74"/>
      <c r="O37" s="74"/>
      <c r="P37" s="74"/>
      <c r="Q37" s="90"/>
      <c r="R37" s="74" t="str">
        <f t="shared" si="22"/>
        <v/>
      </c>
      <c r="S37" s="74" t="str">
        <f t="shared" si="2"/>
        <v/>
      </c>
      <c r="T37" s="74" t="str">
        <f t="shared" si="3"/>
        <v/>
      </c>
      <c r="U37" s="93" t="str">
        <f t="shared" si="4"/>
        <v/>
      </c>
      <c r="V37" s="76"/>
      <c r="W37" s="5"/>
      <c r="X37" s="71"/>
      <c r="Y37" s="72"/>
      <c r="Z37" s="73"/>
      <c r="AA37" s="74"/>
      <c r="AB37" s="72"/>
      <c r="AC37" s="68" t="str">
        <f>IFERROR(IF(VLOOKUP(A37,#REF!,7,FALSE)=72686,IF($D37&lt;=$B$2,$D37,""),VLOOKUP(A37,#REF!,7,FALSE)),"")</f>
        <v/>
      </c>
      <c r="AD37" s="72"/>
      <c r="AE37" s="75"/>
      <c r="AF37" s="76"/>
      <c r="AH37" s="44" t="str">
        <f t="shared" si="10"/>
        <v/>
      </c>
      <c r="AI37" s="46" t="str">
        <f t="shared" si="11"/>
        <v/>
      </c>
      <c r="AJ37" s="46" t="str">
        <f t="shared" si="12"/>
        <v/>
      </c>
      <c r="AK37" s="46" t="str">
        <f t="shared" si="13"/>
        <v/>
      </c>
      <c r="AL37" s="30"/>
      <c r="AM37" s="44" t="str">
        <f t="shared" si="14"/>
        <v/>
      </c>
      <c r="AN37" s="46" t="str">
        <f t="shared" si="15"/>
        <v/>
      </c>
      <c r="AO37" s="46" t="str">
        <f t="shared" si="16"/>
        <v/>
      </c>
      <c r="AP37" s="46" t="str">
        <f t="shared" si="17"/>
        <v/>
      </c>
      <c r="AQ37" s="30"/>
      <c r="AR37" s="44" t="str">
        <f t="shared" si="18"/>
        <v/>
      </c>
      <c r="AS37" s="46" t="str">
        <f t="shared" si="19"/>
        <v/>
      </c>
      <c r="AT37" s="46" t="str">
        <f t="shared" si="20"/>
        <v/>
      </c>
      <c r="AU37" s="46" t="str">
        <f t="shared" si="21"/>
        <v/>
      </c>
    </row>
    <row r="38" spans="1:50" x14ac:dyDescent="0.25">
      <c r="A38" s="27" t="str">
        <f t="shared" si="9"/>
        <v>DD45080FLR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92"/>
      <c r="I38" s="74"/>
      <c r="J38" s="74"/>
      <c r="K38" s="74"/>
      <c r="L38" s="90"/>
      <c r="M38" s="74"/>
      <c r="N38" s="74"/>
      <c r="O38" s="74"/>
      <c r="P38" s="74"/>
      <c r="Q38" s="90"/>
      <c r="R38" s="74" t="str">
        <f t="shared" si="22"/>
        <v/>
      </c>
      <c r="S38" s="74" t="str">
        <f t="shared" si="2"/>
        <v/>
      </c>
      <c r="T38" s="74" t="str">
        <f t="shared" si="3"/>
        <v/>
      </c>
      <c r="U38" s="93" t="str">
        <f t="shared" si="4"/>
        <v/>
      </c>
      <c r="V38" s="78"/>
      <c r="W38" s="5"/>
      <c r="X38" s="71"/>
      <c r="Y38" s="72"/>
      <c r="Z38" s="73"/>
      <c r="AA38" s="77"/>
      <c r="AB38" s="72"/>
      <c r="AC38" s="68" t="str">
        <f>IFERROR(IF(VLOOKUP(A38,#REF!,7,FALSE)=72686,IF($D38&lt;=$B$2,$D38,""),VLOOKUP(A38,#REF!,7,FALSE)),"")</f>
        <v/>
      </c>
      <c r="AD38" s="72"/>
      <c r="AE38" s="75"/>
      <c r="AF38" s="78"/>
      <c r="AH38" s="44" t="str">
        <f t="shared" si="10"/>
        <v/>
      </c>
      <c r="AI38" s="46" t="str">
        <f t="shared" si="11"/>
        <v/>
      </c>
      <c r="AJ38" s="46" t="str">
        <f t="shared" si="12"/>
        <v/>
      </c>
      <c r="AK38" s="46" t="str">
        <f t="shared" si="13"/>
        <v/>
      </c>
      <c r="AL38" s="30"/>
      <c r="AM38" s="44" t="str">
        <f t="shared" si="14"/>
        <v/>
      </c>
      <c r="AN38" s="46" t="str">
        <f t="shared" si="15"/>
        <v/>
      </c>
      <c r="AO38" s="46" t="str">
        <f t="shared" si="16"/>
        <v/>
      </c>
      <c r="AP38" s="46" t="str">
        <f t="shared" si="17"/>
        <v/>
      </c>
      <c r="AQ38" s="30"/>
      <c r="AR38" s="44" t="str">
        <f t="shared" si="18"/>
        <v/>
      </c>
      <c r="AS38" s="46" t="str">
        <f t="shared" si="19"/>
        <v/>
      </c>
      <c r="AT38" s="46" t="str">
        <f t="shared" si="20"/>
        <v/>
      </c>
      <c r="AU38" s="46" t="str">
        <f t="shared" si="21"/>
        <v/>
      </c>
    </row>
    <row r="39" spans="1:50" x14ac:dyDescent="0.25">
      <c r="A39" s="27" t="str">
        <f t="shared" si="9"/>
        <v>DD45089FLR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92"/>
      <c r="I39" s="74"/>
      <c r="J39" s="74"/>
      <c r="K39" s="74"/>
      <c r="L39" s="90"/>
      <c r="M39" s="74"/>
      <c r="N39" s="74"/>
      <c r="O39" s="74"/>
      <c r="P39" s="74"/>
      <c r="Q39" s="90"/>
      <c r="R39" s="74" t="str">
        <f t="shared" si="22"/>
        <v/>
      </c>
      <c r="S39" s="74" t="str">
        <f t="shared" si="2"/>
        <v/>
      </c>
      <c r="T39" s="74" t="str">
        <f t="shared" si="3"/>
        <v/>
      </c>
      <c r="U39" s="93" t="str">
        <f t="shared" si="4"/>
        <v/>
      </c>
      <c r="V39" s="78"/>
      <c r="W39" s="5"/>
      <c r="X39" s="71"/>
      <c r="Y39" s="72"/>
      <c r="Z39" s="73"/>
      <c r="AA39" s="77"/>
      <c r="AB39" s="72"/>
      <c r="AC39" s="68" t="str">
        <f>IFERROR(IF(VLOOKUP(A39,#REF!,7,FALSE)=72686,IF($D39&lt;=$B$2,$D39,""),VLOOKUP(A39,#REF!,7,FALSE)),"")</f>
        <v/>
      </c>
      <c r="AD39" s="72"/>
      <c r="AE39" s="75"/>
      <c r="AF39" s="78"/>
      <c r="AH39" s="44" t="str">
        <f t="shared" si="10"/>
        <v/>
      </c>
      <c r="AI39" s="46" t="str">
        <f t="shared" si="11"/>
        <v/>
      </c>
      <c r="AJ39" s="46" t="str">
        <f t="shared" si="12"/>
        <v/>
      </c>
      <c r="AK39" s="46" t="str">
        <f t="shared" si="13"/>
        <v/>
      </c>
      <c r="AL39" s="30"/>
      <c r="AM39" s="44" t="str">
        <f t="shared" si="14"/>
        <v/>
      </c>
      <c r="AN39" s="46" t="str">
        <f t="shared" si="15"/>
        <v/>
      </c>
      <c r="AO39" s="46" t="str">
        <f t="shared" si="16"/>
        <v/>
      </c>
      <c r="AP39" s="46" t="str">
        <f t="shared" si="17"/>
        <v/>
      </c>
      <c r="AQ39" s="30"/>
      <c r="AR39" s="44" t="str">
        <f t="shared" si="18"/>
        <v/>
      </c>
      <c r="AS39" s="46" t="str">
        <f t="shared" si="19"/>
        <v/>
      </c>
      <c r="AT39" s="46" t="str">
        <f t="shared" si="20"/>
        <v/>
      </c>
      <c r="AU39" s="46" t="str">
        <f t="shared" si="21"/>
        <v/>
      </c>
    </row>
    <row r="40" spans="1:50" x14ac:dyDescent="0.25">
      <c r="A40" s="27" t="str">
        <f t="shared" si="9"/>
        <v>DD45097FLR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89"/>
      <c r="I40" s="81"/>
      <c r="J40" s="81"/>
      <c r="K40" s="81"/>
      <c r="L40" s="90"/>
      <c r="M40" s="81"/>
      <c r="N40" s="81"/>
      <c r="O40" s="81"/>
      <c r="P40" s="81"/>
      <c r="Q40" s="90"/>
      <c r="R40" s="81" t="str">
        <f t="shared" si="22"/>
        <v/>
      </c>
      <c r="S40" s="81" t="str">
        <f t="shared" si="2"/>
        <v/>
      </c>
      <c r="T40" s="81" t="str">
        <f t="shared" si="3"/>
        <v/>
      </c>
      <c r="U40" s="91" t="str">
        <f t="shared" si="4"/>
        <v/>
      </c>
      <c r="V40" s="70"/>
      <c r="W40" s="5"/>
      <c r="X40" s="65"/>
      <c r="Y40" s="66"/>
      <c r="Z40" s="67"/>
      <c r="AA40" s="31"/>
      <c r="AB40" s="66"/>
      <c r="AC40" s="68" t="str">
        <f>IFERROR(IF(VLOOKUP(A40,#REF!,7,FALSE)=72686,IF($D40&lt;=$B$2,$D40,""),VLOOKUP(A40,#REF!,7,FALSE)),"")</f>
        <v/>
      </c>
      <c r="AD40" s="66"/>
      <c r="AE40" s="69"/>
      <c r="AF40" s="70"/>
      <c r="AH40" s="35" t="str">
        <f t="shared" si="10"/>
        <v/>
      </c>
      <c r="AI40" s="8" t="str">
        <f t="shared" si="11"/>
        <v/>
      </c>
      <c r="AJ40" s="8" t="str">
        <f t="shared" si="12"/>
        <v/>
      </c>
      <c r="AK40" s="8" t="str">
        <f t="shared" si="13"/>
        <v/>
      </c>
      <c r="AL40" s="30"/>
      <c r="AM40" s="35" t="str">
        <f t="shared" si="14"/>
        <v/>
      </c>
      <c r="AN40" s="8" t="str">
        <f t="shared" si="15"/>
        <v/>
      </c>
      <c r="AO40" s="8" t="str">
        <f t="shared" si="16"/>
        <v/>
      </c>
      <c r="AP40" s="8" t="str">
        <f t="shared" si="17"/>
        <v/>
      </c>
      <c r="AQ40" s="30"/>
      <c r="AR40" s="35" t="str">
        <f t="shared" si="18"/>
        <v/>
      </c>
      <c r="AS40" s="8" t="str">
        <f t="shared" si="19"/>
        <v/>
      </c>
      <c r="AT40" s="8" t="str">
        <f t="shared" si="20"/>
        <v/>
      </c>
      <c r="AU40" s="8" t="str">
        <f t="shared" si="21"/>
        <v/>
      </c>
    </row>
    <row r="41" spans="1:50" x14ac:dyDescent="0.25">
      <c r="A41" s="27" t="str">
        <f t="shared" si="9"/>
        <v>DD45104FLR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89"/>
      <c r="I41" s="81"/>
      <c r="J41" s="81"/>
      <c r="K41" s="81"/>
      <c r="L41" s="90"/>
      <c r="M41" s="81"/>
      <c r="N41" s="81"/>
      <c r="O41" s="81"/>
      <c r="P41" s="81"/>
      <c r="Q41" s="90"/>
      <c r="R41" s="81" t="str">
        <f t="shared" si="22"/>
        <v/>
      </c>
      <c r="S41" s="81" t="str">
        <f t="shared" si="2"/>
        <v/>
      </c>
      <c r="T41" s="81" t="str">
        <f t="shared" si="3"/>
        <v/>
      </c>
      <c r="U41" s="91" t="str">
        <f t="shared" si="4"/>
        <v/>
      </c>
      <c r="V41" s="82"/>
      <c r="W41" s="5"/>
      <c r="X41" s="65"/>
      <c r="Y41" s="66"/>
      <c r="Z41" s="67"/>
      <c r="AA41" s="81"/>
      <c r="AB41" s="66"/>
      <c r="AC41" s="68" t="str">
        <f>IFERROR(IF(VLOOKUP(A41,#REF!,7,FALSE)=72686,IF($D41&lt;=$B$2,$D41,""),VLOOKUP(A41,#REF!,7,FALSE)),"")</f>
        <v/>
      </c>
      <c r="AD41" s="66"/>
      <c r="AE41" s="69"/>
      <c r="AF41" s="82"/>
      <c r="AH41" s="35" t="str">
        <f t="shared" si="10"/>
        <v/>
      </c>
      <c r="AI41" s="8" t="str">
        <f t="shared" si="11"/>
        <v/>
      </c>
      <c r="AJ41" s="8" t="str">
        <f t="shared" si="12"/>
        <v/>
      </c>
      <c r="AK41" s="8" t="str">
        <f t="shared" si="13"/>
        <v/>
      </c>
      <c r="AL41" s="30"/>
      <c r="AM41" s="35" t="str">
        <f t="shared" si="14"/>
        <v/>
      </c>
      <c r="AN41" s="8" t="str">
        <f t="shared" si="15"/>
        <v/>
      </c>
      <c r="AO41" s="8" t="str">
        <f t="shared" si="16"/>
        <v/>
      </c>
      <c r="AP41" s="8" t="str">
        <f t="shared" si="17"/>
        <v/>
      </c>
      <c r="AQ41" s="30"/>
      <c r="AR41" s="35" t="str">
        <f t="shared" si="18"/>
        <v/>
      </c>
      <c r="AS41" s="8" t="str">
        <f t="shared" si="19"/>
        <v/>
      </c>
      <c r="AT41" s="8" t="str">
        <f t="shared" si="20"/>
        <v/>
      </c>
      <c r="AU41" s="8" t="str">
        <f t="shared" si="21"/>
        <v/>
      </c>
    </row>
    <row r="42" spans="1:50" x14ac:dyDescent="0.25">
      <c r="A42" s="27" t="str">
        <f t="shared" si="9"/>
        <v>DD45115FLR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89"/>
      <c r="I42" s="81"/>
      <c r="J42" s="81"/>
      <c r="K42" s="81"/>
      <c r="L42" s="90"/>
      <c r="M42" s="81"/>
      <c r="N42" s="81"/>
      <c r="O42" s="81"/>
      <c r="P42" s="81"/>
      <c r="Q42" s="90"/>
      <c r="R42" s="81" t="str">
        <f t="shared" si="22"/>
        <v/>
      </c>
      <c r="S42" s="81" t="str">
        <f t="shared" si="2"/>
        <v/>
      </c>
      <c r="T42" s="81" t="str">
        <f t="shared" si="3"/>
        <v/>
      </c>
      <c r="U42" s="91" t="str">
        <f t="shared" si="4"/>
        <v/>
      </c>
      <c r="V42" s="82"/>
      <c r="W42" s="5"/>
      <c r="X42" s="65"/>
      <c r="Y42" s="66"/>
      <c r="Z42" s="67"/>
      <c r="AA42" s="81"/>
      <c r="AB42" s="66"/>
      <c r="AC42" s="68" t="str">
        <f>IFERROR(IF(VLOOKUP(A42,#REF!,7,FALSE)=72686,IF($D42&lt;=$B$2,$D42,""),VLOOKUP(A42,#REF!,7,FALSE)),"")</f>
        <v/>
      </c>
      <c r="AD42" s="66"/>
      <c r="AE42" s="69"/>
      <c r="AF42" s="82"/>
      <c r="AH42" s="35" t="str">
        <f t="shared" si="10"/>
        <v/>
      </c>
      <c r="AI42" s="8" t="str">
        <f t="shared" si="11"/>
        <v/>
      </c>
      <c r="AJ42" s="8" t="str">
        <f t="shared" si="12"/>
        <v/>
      </c>
      <c r="AK42" s="8" t="str">
        <f t="shared" si="13"/>
        <v/>
      </c>
      <c r="AL42" s="30"/>
      <c r="AM42" s="35" t="str">
        <f t="shared" si="14"/>
        <v/>
      </c>
      <c r="AN42" s="8" t="str">
        <f t="shared" si="15"/>
        <v/>
      </c>
      <c r="AO42" s="8" t="str">
        <f t="shared" si="16"/>
        <v/>
      </c>
      <c r="AP42" s="8" t="str">
        <f t="shared" si="17"/>
        <v/>
      </c>
      <c r="AQ42" s="30"/>
      <c r="AR42" s="35" t="str">
        <f t="shared" si="18"/>
        <v/>
      </c>
      <c r="AS42" s="8" t="str">
        <f t="shared" si="19"/>
        <v/>
      </c>
      <c r="AT42" s="8" t="str">
        <f t="shared" si="20"/>
        <v/>
      </c>
      <c r="AU42" s="8" t="str">
        <f t="shared" si="21"/>
        <v/>
      </c>
    </row>
    <row r="43" spans="1:50" x14ac:dyDescent="0.25">
      <c r="A43" s="27" t="str">
        <f t="shared" si="9"/>
        <v>DD45122FLR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89"/>
      <c r="I43" s="81"/>
      <c r="J43" s="81"/>
      <c r="K43" s="81"/>
      <c r="L43" s="90"/>
      <c r="M43" s="81"/>
      <c r="N43" s="81"/>
      <c r="O43" s="81"/>
      <c r="P43" s="81"/>
      <c r="Q43" s="90"/>
      <c r="R43" s="81" t="str">
        <f t="shared" si="22"/>
        <v/>
      </c>
      <c r="S43" s="81" t="str">
        <f t="shared" si="2"/>
        <v/>
      </c>
      <c r="T43" s="81" t="str">
        <f t="shared" si="3"/>
        <v/>
      </c>
      <c r="U43" s="91" t="str">
        <f t="shared" si="4"/>
        <v/>
      </c>
      <c r="V43" s="70"/>
      <c r="W43" s="5"/>
      <c r="X43" s="65"/>
      <c r="Y43" s="66"/>
      <c r="Z43" s="67"/>
      <c r="AA43" s="31"/>
      <c r="AB43" s="66"/>
      <c r="AC43" s="68" t="str">
        <f>IFERROR(IF(VLOOKUP(A43,#REF!,7,FALSE)=72686,IF($D43&lt;=$B$2,$D43,""),VLOOKUP(A43,#REF!,7,FALSE)),"")</f>
        <v/>
      </c>
      <c r="AD43" s="66"/>
      <c r="AE43" s="69"/>
      <c r="AF43" s="70"/>
      <c r="AH43" s="35" t="str">
        <f t="shared" si="10"/>
        <v/>
      </c>
      <c r="AI43" s="8" t="str">
        <f t="shared" si="11"/>
        <v/>
      </c>
      <c r="AJ43" s="8" t="str">
        <f t="shared" si="12"/>
        <v/>
      </c>
      <c r="AK43" s="8" t="str">
        <f t="shared" si="13"/>
        <v/>
      </c>
      <c r="AL43" s="30"/>
      <c r="AM43" s="35" t="str">
        <f t="shared" si="14"/>
        <v/>
      </c>
      <c r="AN43" s="8" t="str">
        <f t="shared" si="15"/>
        <v/>
      </c>
      <c r="AO43" s="8" t="str">
        <f t="shared" si="16"/>
        <v/>
      </c>
      <c r="AP43" s="8" t="str">
        <f t="shared" si="17"/>
        <v/>
      </c>
      <c r="AQ43" s="30"/>
      <c r="AR43" s="35" t="str">
        <f t="shared" si="18"/>
        <v/>
      </c>
      <c r="AS43" s="8" t="str">
        <f t="shared" si="19"/>
        <v/>
      </c>
      <c r="AT43" s="8" t="str">
        <f t="shared" si="20"/>
        <v/>
      </c>
      <c r="AU43" s="8" t="str">
        <f t="shared" si="21"/>
        <v/>
      </c>
    </row>
    <row r="44" spans="1:50" x14ac:dyDescent="0.25">
      <c r="A44" s="27" t="str">
        <f t="shared" si="9"/>
        <v>DD45129FLR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89"/>
      <c r="I44" s="81"/>
      <c r="J44" s="81"/>
      <c r="K44" s="81"/>
      <c r="L44" s="90"/>
      <c r="M44" s="81"/>
      <c r="N44" s="81"/>
      <c r="O44" s="81"/>
      <c r="P44" s="81"/>
      <c r="Q44" s="90"/>
      <c r="R44" s="81" t="str">
        <f t="shared" si="22"/>
        <v/>
      </c>
      <c r="S44" s="81" t="str">
        <f t="shared" si="2"/>
        <v/>
      </c>
      <c r="T44" s="81" t="str">
        <f t="shared" si="3"/>
        <v/>
      </c>
      <c r="U44" s="91" t="str">
        <f t="shared" si="4"/>
        <v/>
      </c>
      <c r="V44" s="82"/>
      <c r="W44" s="5"/>
      <c r="X44" s="65"/>
      <c r="Y44" s="66"/>
      <c r="Z44" s="67"/>
      <c r="AA44" s="81"/>
      <c r="AB44" s="66"/>
      <c r="AC44" s="68" t="str">
        <f>IFERROR(IF(VLOOKUP(A44,#REF!,7,FALSE)=72686,IF($D44&lt;=$B$2,$D44,""),VLOOKUP(A44,#REF!,7,FALSE)),"")</f>
        <v/>
      </c>
      <c r="AD44" s="66"/>
      <c r="AE44" s="69"/>
      <c r="AF44" s="82"/>
      <c r="AH44" s="35" t="str">
        <f t="shared" si="10"/>
        <v/>
      </c>
      <c r="AI44" s="8" t="str">
        <f t="shared" si="11"/>
        <v/>
      </c>
      <c r="AJ44" s="8" t="str">
        <f t="shared" si="12"/>
        <v/>
      </c>
      <c r="AK44" s="8" t="str">
        <f t="shared" si="13"/>
        <v/>
      </c>
      <c r="AL44" s="12"/>
      <c r="AM44" s="35" t="str">
        <f t="shared" si="14"/>
        <v/>
      </c>
      <c r="AN44" s="8" t="str">
        <f t="shared" si="15"/>
        <v/>
      </c>
      <c r="AO44" s="8" t="str">
        <f t="shared" si="16"/>
        <v/>
      </c>
      <c r="AP44" s="8" t="str">
        <f t="shared" si="17"/>
        <v/>
      </c>
      <c r="AQ44" s="12"/>
      <c r="AR44" s="35" t="str">
        <f t="shared" si="18"/>
        <v/>
      </c>
      <c r="AS44" s="8" t="str">
        <f t="shared" si="19"/>
        <v/>
      </c>
      <c r="AT44" s="8" t="str">
        <f t="shared" si="20"/>
        <v/>
      </c>
      <c r="AU44" s="8" t="str">
        <f t="shared" si="21"/>
        <v/>
      </c>
    </row>
    <row r="45" spans="1:50" x14ac:dyDescent="0.25">
      <c r="A45" s="27" t="str">
        <f t="shared" si="9"/>
        <v>DD45139FLR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89"/>
      <c r="I45" s="81"/>
      <c r="J45" s="81"/>
      <c r="K45" s="81"/>
      <c r="L45" s="90"/>
      <c r="M45" s="81"/>
      <c r="N45" s="81"/>
      <c r="O45" s="81"/>
      <c r="P45" s="81"/>
      <c r="Q45" s="90"/>
      <c r="R45" s="81" t="str">
        <f t="shared" si="22"/>
        <v/>
      </c>
      <c r="S45" s="81" t="str">
        <f t="shared" si="2"/>
        <v/>
      </c>
      <c r="T45" s="81" t="str">
        <f t="shared" si="3"/>
        <v/>
      </c>
      <c r="U45" s="91" t="str">
        <f t="shared" si="4"/>
        <v/>
      </c>
      <c r="V45" s="82"/>
      <c r="W45" s="5"/>
      <c r="X45" s="65"/>
      <c r="Y45" s="66"/>
      <c r="Z45" s="67"/>
      <c r="AA45" s="81"/>
      <c r="AB45" s="66"/>
      <c r="AC45" s="68" t="str">
        <f>IFERROR(IF(VLOOKUP(A45,#REF!,7,FALSE)=72686,IF($D45&lt;=$B$2,$D45,""),VLOOKUP(A45,#REF!,7,FALSE)),"")</f>
        <v/>
      </c>
      <c r="AD45" s="66"/>
      <c r="AE45" s="69"/>
      <c r="AF45" s="82"/>
      <c r="AH45" s="35" t="str">
        <f t="shared" si="10"/>
        <v/>
      </c>
      <c r="AI45" s="8" t="str">
        <f t="shared" si="11"/>
        <v/>
      </c>
      <c r="AJ45" s="8" t="str">
        <f t="shared" si="12"/>
        <v/>
      </c>
      <c r="AK45" s="8" t="str">
        <f t="shared" si="13"/>
        <v/>
      </c>
      <c r="AL45" s="12"/>
      <c r="AM45" s="35" t="str">
        <f t="shared" si="14"/>
        <v/>
      </c>
      <c r="AN45" s="8" t="str">
        <f t="shared" si="15"/>
        <v/>
      </c>
      <c r="AO45" s="8" t="str">
        <f t="shared" si="16"/>
        <v/>
      </c>
      <c r="AP45" s="8" t="str">
        <f t="shared" si="17"/>
        <v/>
      </c>
      <c r="AQ45" s="12"/>
      <c r="AR45" s="35" t="str">
        <f t="shared" si="18"/>
        <v/>
      </c>
      <c r="AS45" s="8" t="str">
        <f t="shared" si="19"/>
        <v/>
      </c>
      <c r="AT45" s="8" t="str">
        <f t="shared" si="20"/>
        <v/>
      </c>
      <c r="AU45" s="8" t="str">
        <f t="shared" si="21"/>
        <v/>
      </c>
    </row>
    <row r="46" spans="1:50" x14ac:dyDescent="0.25">
      <c r="A46" s="24" t="str">
        <f t="shared" si="9"/>
        <v>DD45146FLR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89"/>
      <c r="I46" s="81"/>
      <c r="J46" s="81"/>
      <c r="K46" s="81"/>
      <c r="L46" s="90"/>
      <c r="M46" s="81"/>
      <c r="N46" s="81"/>
      <c r="O46" s="81"/>
      <c r="P46" s="81"/>
      <c r="Q46" s="90"/>
      <c r="R46" s="81" t="str">
        <f t="shared" si="22"/>
        <v/>
      </c>
      <c r="S46" s="81" t="str">
        <f t="shared" si="2"/>
        <v/>
      </c>
      <c r="T46" s="81" t="str">
        <f t="shared" si="3"/>
        <v/>
      </c>
      <c r="U46" s="91" t="str">
        <f t="shared" si="4"/>
        <v/>
      </c>
      <c r="V46" s="82"/>
      <c r="W46" s="5"/>
      <c r="X46" s="65"/>
      <c r="Y46" s="66"/>
      <c r="Z46" s="67"/>
      <c r="AA46" s="81"/>
      <c r="AB46" s="66"/>
      <c r="AC46" s="68" t="str">
        <f>IFERROR(IF(VLOOKUP(A46,#REF!,7,FALSE)=72686,IF($D46&lt;=$B$2,$D46,""),VLOOKUP(A46,#REF!,7,FALSE)),"")</f>
        <v/>
      </c>
      <c r="AD46" s="66"/>
      <c r="AE46" s="69"/>
      <c r="AF46" s="82"/>
      <c r="AH46" s="35" t="str">
        <f t="shared" si="10"/>
        <v/>
      </c>
      <c r="AI46" s="8" t="str">
        <f t="shared" si="11"/>
        <v/>
      </c>
      <c r="AJ46" s="8" t="str">
        <f t="shared" si="12"/>
        <v/>
      </c>
      <c r="AK46" s="8" t="str">
        <f t="shared" si="13"/>
        <v/>
      </c>
      <c r="AL46" s="12"/>
      <c r="AM46" s="35" t="str">
        <f t="shared" si="14"/>
        <v/>
      </c>
      <c r="AN46" s="8" t="str">
        <f t="shared" si="15"/>
        <v/>
      </c>
      <c r="AO46" s="8" t="str">
        <f t="shared" si="16"/>
        <v/>
      </c>
      <c r="AP46" s="8" t="str">
        <f t="shared" si="17"/>
        <v/>
      </c>
      <c r="AQ46" s="12"/>
      <c r="AR46" s="35" t="str">
        <f t="shared" si="18"/>
        <v/>
      </c>
      <c r="AS46" s="8" t="str">
        <f t="shared" si="19"/>
        <v/>
      </c>
      <c r="AT46" s="8" t="str">
        <f t="shared" si="20"/>
        <v/>
      </c>
      <c r="AU46" s="8" t="str">
        <f t="shared" si="21"/>
        <v/>
      </c>
    </row>
    <row r="47" spans="1:50" x14ac:dyDescent="0.25">
      <c r="A47" s="24" t="str">
        <f t="shared" si="9"/>
        <v>DD45157FLR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89"/>
      <c r="I47" s="81"/>
      <c r="J47" s="81"/>
      <c r="K47" s="81"/>
      <c r="L47" s="90"/>
      <c r="M47" s="81"/>
      <c r="N47" s="81"/>
      <c r="O47" s="81"/>
      <c r="P47" s="81"/>
      <c r="Q47" s="90"/>
      <c r="R47" s="81" t="str">
        <f t="shared" si="22"/>
        <v/>
      </c>
      <c r="S47" s="81" t="str">
        <f t="shared" si="2"/>
        <v/>
      </c>
      <c r="T47" s="81" t="str">
        <f t="shared" si="3"/>
        <v/>
      </c>
      <c r="U47" s="91" t="str">
        <f t="shared" si="4"/>
        <v/>
      </c>
      <c r="V47" s="80"/>
      <c r="W47" s="5"/>
      <c r="X47" s="65"/>
      <c r="Y47" s="66"/>
      <c r="Z47" s="67"/>
      <c r="AA47" s="79"/>
      <c r="AB47" s="66"/>
      <c r="AC47" s="68" t="str">
        <f>IFERROR(IF(VLOOKUP(A47,#REF!,7,FALSE)=72686,IF($D47&lt;=$B$2,$D47,""),VLOOKUP(A47,#REF!,7,FALSE)),"")</f>
        <v/>
      </c>
      <c r="AD47" s="66"/>
      <c r="AE47" s="69"/>
      <c r="AF47" s="80"/>
      <c r="AH47" s="35" t="str">
        <f t="shared" si="10"/>
        <v/>
      </c>
      <c r="AI47" s="8" t="str">
        <f t="shared" si="11"/>
        <v/>
      </c>
      <c r="AJ47" s="8" t="str">
        <f t="shared" si="12"/>
        <v/>
      </c>
      <c r="AK47" s="8" t="str">
        <f t="shared" si="13"/>
        <v/>
      </c>
      <c r="AL47" s="12"/>
      <c r="AM47" s="35" t="str">
        <f t="shared" si="14"/>
        <v/>
      </c>
      <c r="AN47" s="8" t="str">
        <f t="shared" si="15"/>
        <v/>
      </c>
      <c r="AO47" s="8" t="str">
        <f t="shared" si="16"/>
        <v/>
      </c>
      <c r="AP47" s="8" t="str">
        <f t="shared" si="17"/>
        <v/>
      </c>
      <c r="AQ47" s="12"/>
      <c r="AR47" s="35" t="str">
        <f t="shared" si="18"/>
        <v/>
      </c>
      <c r="AS47" s="8" t="str">
        <f t="shared" si="19"/>
        <v/>
      </c>
      <c r="AT47" s="8" t="str">
        <f t="shared" si="20"/>
        <v/>
      </c>
      <c r="AU47" s="8" t="str">
        <f t="shared" si="21"/>
        <v/>
      </c>
      <c r="AX47"/>
    </row>
    <row r="48" spans="1:50" s="13" customFormat="1" x14ac:dyDescent="0.25">
      <c r="A48" s="27" t="str">
        <f t="shared" si="9"/>
        <v>DD45164FLR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89"/>
      <c r="I48" s="81"/>
      <c r="J48" s="81"/>
      <c r="K48" s="81"/>
      <c r="L48" s="90"/>
      <c r="M48" s="81"/>
      <c r="N48" s="81"/>
      <c r="O48" s="81"/>
      <c r="P48" s="81"/>
      <c r="Q48" s="90"/>
      <c r="R48" s="81" t="str">
        <f t="shared" si="22"/>
        <v/>
      </c>
      <c r="S48" s="81" t="str">
        <f t="shared" si="2"/>
        <v/>
      </c>
      <c r="T48" s="81" t="str">
        <f t="shared" si="3"/>
        <v/>
      </c>
      <c r="U48" s="91" t="str">
        <f t="shared" si="4"/>
        <v/>
      </c>
      <c r="V48" s="70"/>
      <c r="W48" s="5"/>
      <c r="X48" s="65"/>
      <c r="Y48" s="66"/>
      <c r="Z48" s="67"/>
      <c r="AA48" s="31"/>
      <c r="AB48" s="66"/>
      <c r="AC48" s="68" t="str">
        <f>IFERROR(IF(VLOOKUP(A48,#REF!,7,FALSE)=72686,IF($D48&lt;=$B$2,$D48,""),VLOOKUP(A48,#REF!,7,FALSE)),"")</f>
        <v/>
      </c>
      <c r="AD48" s="66"/>
      <c r="AE48" s="69"/>
      <c r="AF48" s="70"/>
      <c r="AG48" s="11"/>
      <c r="AH48" s="35" t="str">
        <f t="shared" si="10"/>
        <v/>
      </c>
      <c r="AI48" s="8" t="str">
        <f t="shared" si="11"/>
        <v/>
      </c>
      <c r="AJ48" s="8" t="str">
        <f t="shared" si="12"/>
        <v/>
      </c>
      <c r="AK48" s="8" t="str">
        <f t="shared" si="13"/>
        <v/>
      </c>
      <c r="AL48" s="12"/>
      <c r="AM48" s="35" t="str">
        <f t="shared" si="14"/>
        <v/>
      </c>
      <c r="AN48" s="8" t="str">
        <f t="shared" si="15"/>
        <v/>
      </c>
      <c r="AO48" s="8" t="str">
        <f t="shared" si="16"/>
        <v/>
      </c>
      <c r="AP48" s="8" t="str">
        <f t="shared" si="17"/>
        <v/>
      </c>
      <c r="AQ48" s="12"/>
      <c r="AR48" s="35" t="str">
        <f t="shared" si="18"/>
        <v/>
      </c>
      <c r="AS48" s="8" t="str">
        <f t="shared" si="19"/>
        <v/>
      </c>
      <c r="AT48" s="8" t="str">
        <f t="shared" si="20"/>
        <v/>
      </c>
      <c r="AU48" s="8" t="str">
        <f t="shared" si="21"/>
        <v/>
      </c>
      <c r="AW48" s="1"/>
    </row>
    <row r="49" spans="1:53" x14ac:dyDescent="0.25">
      <c r="A49" s="27" t="str">
        <f t="shared" si="9"/>
        <v>DD45168FLR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89"/>
      <c r="I49" s="81"/>
      <c r="J49" s="81"/>
      <c r="K49" s="81"/>
      <c r="L49" s="90"/>
      <c r="M49" s="81"/>
      <c r="N49" s="81"/>
      <c r="O49" s="81"/>
      <c r="P49" s="81"/>
      <c r="Q49" s="90"/>
      <c r="R49" s="81" t="str">
        <f t="shared" si="22"/>
        <v/>
      </c>
      <c r="S49" s="81" t="str">
        <f t="shared" si="2"/>
        <v/>
      </c>
      <c r="T49" s="81" t="str">
        <f t="shared" si="3"/>
        <v/>
      </c>
      <c r="U49" s="91" t="str">
        <f t="shared" si="4"/>
        <v/>
      </c>
      <c r="V49" s="70"/>
      <c r="W49" s="5"/>
      <c r="X49" s="65"/>
      <c r="Y49" s="66"/>
      <c r="Z49" s="67"/>
      <c r="AA49" s="31"/>
      <c r="AB49" s="66"/>
      <c r="AC49" s="68" t="str">
        <f>IFERROR(IF(VLOOKUP(A49,#REF!,7,FALSE)=72686,IF($D49&lt;=$B$2,$D49,""),VLOOKUP(A49,#REF!,7,FALSE)),"")</f>
        <v/>
      </c>
      <c r="AD49" s="66"/>
      <c r="AE49" s="69"/>
      <c r="AF49" s="70"/>
      <c r="AH49" s="35" t="str">
        <f t="shared" si="10"/>
        <v/>
      </c>
      <c r="AI49" s="8" t="str">
        <f t="shared" si="11"/>
        <v/>
      </c>
      <c r="AJ49" s="8" t="str">
        <f t="shared" si="12"/>
        <v/>
      </c>
      <c r="AK49" s="8" t="str">
        <f t="shared" si="13"/>
        <v/>
      </c>
      <c r="AL49" s="12"/>
      <c r="AM49" s="35" t="str">
        <f t="shared" si="14"/>
        <v/>
      </c>
      <c r="AN49" s="8" t="str">
        <f t="shared" si="15"/>
        <v/>
      </c>
      <c r="AO49" s="8" t="str">
        <f t="shared" si="16"/>
        <v/>
      </c>
      <c r="AP49" s="8" t="str">
        <f t="shared" si="17"/>
        <v/>
      </c>
      <c r="AQ49" s="12"/>
      <c r="AR49" s="35" t="str">
        <f t="shared" si="18"/>
        <v/>
      </c>
      <c r="AS49" s="8" t="str">
        <f t="shared" si="19"/>
        <v/>
      </c>
      <c r="AT49" s="8" t="str">
        <f t="shared" si="20"/>
        <v/>
      </c>
      <c r="AU49" s="8" t="str">
        <f t="shared" si="21"/>
        <v/>
      </c>
      <c r="AV49" s="18"/>
    </row>
    <row r="50" spans="1:53" s="13" customFormat="1" x14ac:dyDescent="0.25">
      <c r="A50" s="27" t="str">
        <f t="shared" si="9"/>
        <v>DD45172FLR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89"/>
      <c r="I50" s="81"/>
      <c r="J50" s="81"/>
      <c r="K50" s="81"/>
      <c r="L50" s="90"/>
      <c r="M50" s="81"/>
      <c r="N50" s="81"/>
      <c r="O50" s="81"/>
      <c r="P50" s="81"/>
      <c r="Q50" s="90"/>
      <c r="R50" s="81" t="str">
        <f t="shared" si="22"/>
        <v/>
      </c>
      <c r="S50" s="81" t="str">
        <f t="shared" si="2"/>
        <v/>
      </c>
      <c r="T50" s="81" t="str">
        <f t="shared" si="3"/>
        <v/>
      </c>
      <c r="U50" s="91" t="str">
        <f t="shared" si="4"/>
        <v/>
      </c>
      <c r="V50" s="70"/>
      <c r="W50" s="5"/>
      <c r="X50" s="65"/>
      <c r="Y50" s="66"/>
      <c r="Z50" s="67"/>
      <c r="AA50" s="31"/>
      <c r="AB50" s="66"/>
      <c r="AC50" s="68" t="str">
        <f>IFERROR(IF(VLOOKUP(A50,#REF!,7,FALSE)=72686,IF($D50&lt;=$B$2,$D50,""),VLOOKUP(A50,#REF!,7,FALSE)),"")</f>
        <v/>
      </c>
      <c r="AD50" s="66"/>
      <c r="AE50" s="69"/>
      <c r="AF50" s="70"/>
      <c r="AG50" s="11"/>
      <c r="AH50" s="35" t="str">
        <f t="shared" si="10"/>
        <v/>
      </c>
      <c r="AI50" s="8" t="str">
        <f t="shared" si="11"/>
        <v/>
      </c>
      <c r="AJ50" s="8" t="str">
        <f t="shared" si="12"/>
        <v/>
      </c>
      <c r="AK50" s="8" t="str">
        <f t="shared" si="13"/>
        <v/>
      </c>
      <c r="AL50" s="12"/>
      <c r="AM50" s="35" t="str">
        <f t="shared" si="14"/>
        <v/>
      </c>
      <c r="AN50" s="8" t="str">
        <f t="shared" si="15"/>
        <v/>
      </c>
      <c r="AO50" s="8" t="str">
        <f t="shared" si="16"/>
        <v/>
      </c>
      <c r="AP50" s="8" t="str">
        <f t="shared" si="17"/>
        <v/>
      </c>
      <c r="AQ50" s="12"/>
      <c r="AR50" s="35" t="str">
        <f t="shared" si="18"/>
        <v/>
      </c>
      <c r="AS50" s="8" t="str">
        <f t="shared" si="19"/>
        <v/>
      </c>
      <c r="AT50" s="8" t="str">
        <f t="shared" si="20"/>
        <v/>
      </c>
      <c r="AU50" s="8" t="str">
        <f t="shared" si="21"/>
        <v/>
      </c>
      <c r="AV50" s="19"/>
    </row>
    <row r="51" spans="1:53" s="13" customFormat="1" ht="13.5" thickBot="1" x14ac:dyDescent="0.3">
      <c r="A51" s="27" t="str">
        <f t="shared" si="9"/>
        <v>DD45179FLR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96"/>
      <c r="I51" s="97"/>
      <c r="J51" s="97"/>
      <c r="K51" s="97"/>
      <c r="L51" s="98"/>
      <c r="M51" s="97"/>
      <c r="N51" s="97"/>
      <c r="O51" s="97"/>
      <c r="P51" s="97"/>
      <c r="Q51" s="98"/>
      <c r="R51" s="97" t="str">
        <f t="shared" si="22"/>
        <v/>
      </c>
      <c r="S51" s="97" t="str">
        <f t="shared" si="2"/>
        <v/>
      </c>
      <c r="T51" s="97" t="str">
        <f t="shared" si="3"/>
        <v/>
      </c>
      <c r="U51" s="99" t="str">
        <f t="shared" si="4"/>
        <v/>
      </c>
      <c r="V51" s="88"/>
      <c r="W51" s="5"/>
      <c r="X51" s="83"/>
      <c r="Y51" s="84"/>
      <c r="Z51" s="85"/>
      <c r="AA51" s="86"/>
      <c r="AB51" s="84"/>
      <c r="AC51" s="84"/>
      <c r="AD51" s="84"/>
      <c r="AE51" s="87"/>
      <c r="AF51" s="88"/>
      <c r="AG51" s="11"/>
      <c r="AH51" s="45" t="str">
        <f t="shared" si="10"/>
        <v/>
      </c>
      <c r="AI51" s="48" t="str">
        <f t="shared" si="11"/>
        <v/>
      </c>
      <c r="AJ51" s="48" t="str">
        <f t="shared" si="12"/>
        <v/>
      </c>
      <c r="AK51" s="48" t="str">
        <f t="shared" si="13"/>
        <v/>
      </c>
      <c r="AL51" s="36"/>
      <c r="AM51" s="45" t="str">
        <f t="shared" si="14"/>
        <v/>
      </c>
      <c r="AN51" s="48" t="str">
        <f t="shared" si="15"/>
        <v/>
      </c>
      <c r="AO51" s="48" t="str">
        <f t="shared" si="16"/>
        <v/>
      </c>
      <c r="AP51" s="48" t="str">
        <f t="shared" si="17"/>
        <v/>
      </c>
      <c r="AQ51" s="36"/>
      <c r="AR51" s="45" t="str">
        <f t="shared" si="18"/>
        <v/>
      </c>
      <c r="AS51" s="48" t="str">
        <f t="shared" si="19"/>
        <v/>
      </c>
      <c r="AT51" s="48" t="str">
        <f t="shared" si="20"/>
        <v/>
      </c>
      <c r="AU51" s="48" t="str">
        <f t="shared" si="21"/>
        <v/>
      </c>
      <c r="AV51" s="19"/>
      <c r="AY51" s="16"/>
      <c r="AZ51" s="16"/>
      <c r="BA51" s="16"/>
    </row>
    <row r="52" spans="1:53" s="13" customFormat="1" x14ac:dyDescent="0.25">
      <c r="A52" s="6"/>
      <c r="B52" s="6"/>
      <c r="C52" s="21"/>
      <c r="D52" s="22"/>
      <c r="E52" s="21"/>
      <c r="F52" s="20"/>
      <c r="G52" s="20"/>
      <c r="H52" s="11"/>
      <c r="I52" s="11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/>
      <c r="AN52" s="11"/>
      <c r="AO52" s="11"/>
      <c r="AP52" s="11"/>
      <c r="AR52" s="11"/>
      <c r="AS52" s="11"/>
      <c r="AT52" s="11"/>
      <c r="AU52" s="11"/>
      <c r="AY52" s="16"/>
      <c r="AZ52" s="16"/>
      <c r="BA52" s="16"/>
    </row>
    <row r="53" spans="1:53" x14ac:dyDescent="0.25">
      <c r="A53" s="6"/>
      <c r="B53" s="6"/>
      <c r="C53" s="21"/>
      <c r="D53" s="22"/>
      <c r="E53" s="21"/>
      <c r="F53" s="20"/>
      <c r="G53" s="20"/>
      <c r="AV53" s="13"/>
      <c r="AY53" s="9"/>
      <c r="AZ53" s="9"/>
      <c r="BA53" s="9"/>
    </row>
    <row r="54" spans="1:53" x14ac:dyDescent="0.25">
      <c r="C54" s="21"/>
      <c r="D54" s="22"/>
      <c r="E54" s="21"/>
      <c r="F54" s="20"/>
      <c r="G54" s="20"/>
      <c r="AV54" s="13"/>
      <c r="AY54" s="9"/>
      <c r="AZ54" s="9"/>
      <c r="BA54" s="9"/>
    </row>
    <row r="55" spans="1:53" x14ac:dyDescent="0.25">
      <c r="C55" s="21"/>
      <c r="D55" s="22"/>
      <c r="E55" s="21"/>
      <c r="F55" s="20"/>
      <c r="G55" s="20"/>
      <c r="AV55" s="13"/>
    </row>
    <row r="56" spans="1:53" x14ac:dyDescent="0.25">
      <c r="C56" s="21"/>
      <c r="D56" s="22"/>
      <c r="E56" s="21"/>
      <c r="F56" s="20"/>
      <c r="G56" s="20"/>
      <c r="AV56" s="9"/>
      <c r="AW56" s="9"/>
      <c r="AX56" s="9"/>
      <c r="AY56" s="16"/>
      <c r="AZ56" s="9"/>
      <c r="BA56" s="9"/>
    </row>
    <row r="57" spans="1:53" x14ac:dyDescent="0.25">
      <c r="C57" s="21"/>
      <c r="D57" s="22"/>
      <c r="E57" s="21"/>
      <c r="F57" s="20"/>
      <c r="G57" s="20"/>
      <c r="AV57" s="9"/>
      <c r="AW57" s="9"/>
      <c r="AX57" s="9"/>
      <c r="AY57" s="16"/>
      <c r="AZ57" s="9"/>
      <c r="BA57" s="9"/>
    </row>
    <row r="58" spans="1:53" x14ac:dyDescent="0.25">
      <c r="C58" s="21"/>
      <c r="D58" s="22"/>
      <c r="E58" s="21"/>
      <c r="F58" s="20"/>
      <c r="G58" s="20"/>
      <c r="AV58" s="9"/>
      <c r="AW58" s="9"/>
      <c r="AX58" s="9"/>
      <c r="AY58" s="16"/>
      <c r="AZ58" s="9"/>
      <c r="BA58" s="9"/>
    </row>
    <row r="59" spans="1:53" x14ac:dyDescent="0.25">
      <c r="C59" s="21"/>
      <c r="D59" s="22"/>
      <c r="E59" s="21"/>
      <c r="F59" s="20"/>
      <c r="G59" s="20"/>
      <c r="AV59" s="9"/>
      <c r="AW59" s="9"/>
      <c r="AX59" s="9"/>
      <c r="AY59" s="16"/>
      <c r="AZ59" s="9"/>
      <c r="BA59" s="9"/>
    </row>
    <row r="60" spans="1:53" x14ac:dyDescent="0.25">
      <c r="C60" s="21"/>
      <c r="D60" s="22"/>
      <c r="E60" s="21"/>
      <c r="F60" s="20"/>
      <c r="G60" s="20"/>
      <c r="AV60" s="9"/>
      <c r="AW60" s="9"/>
      <c r="AX60" s="9"/>
      <c r="AY60" s="16"/>
      <c r="AZ60" s="9"/>
      <c r="BA60" s="9"/>
    </row>
    <row r="61" spans="1:53" x14ac:dyDescent="0.25">
      <c r="C61" s="21"/>
      <c r="D61" s="22"/>
      <c r="E61" s="21"/>
      <c r="F61" s="20"/>
      <c r="G61" s="20"/>
      <c r="AV61" s="9"/>
      <c r="AW61" s="9"/>
      <c r="AX61" s="9"/>
      <c r="AY61" s="16"/>
      <c r="AZ61" s="9"/>
      <c r="BA61" s="9"/>
    </row>
    <row r="62" spans="1:53" x14ac:dyDescent="0.25">
      <c r="C62" s="21"/>
      <c r="D62" s="22"/>
      <c r="E62" s="21"/>
      <c r="F62" s="20"/>
      <c r="G62" s="20"/>
      <c r="AV62" s="9"/>
      <c r="AW62" s="9"/>
      <c r="AX62" s="9"/>
      <c r="AY62" s="16"/>
      <c r="AZ62" s="9"/>
      <c r="BA62" s="9"/>
    </row>
    <row r="63" spans="1:53" x14ac:dyDescent="0.25">
      <c r="C63" s="21"/>
      <c r="D63" s="22"/>
      <c r="E63" s="21"/>
      <c r="F63" s="20"/>
      <c r="G63" s="20"/>
      <c r="AV63" s="23"/>
      <c r="AW63" s="23"/>
      <c r="AX63" s="23"/>
      <c r="AY63" s="16"/>
      <c r="AZ63" s="9"/>
      <c r="BA63" s="9"/>
    </row>
    <row r="64" spans="1:53" x14ac:dyDescent="0.25">
      <c r="C64" s="21"/>
      <c r="D64" s="22"/>
      <c r="E64" s="21"/>
      <c r="F64" s="20"/>
      <c r="G64" s="20"/>
      <c r="AV64" s="23"/>
      <c r="AW64" s="23"/>
      <c r="AX64" s="23"/>
      <c r="AY64" s="16"/>
      <c r="AZ64" s="9"/>
      <c r="BA64" s="9"/>
    </row>
    <row r="65" spans="3:53" x14ac:dyDescent="0.25">
      <c r="C65" s="21"/>
      <c r="D65" s="22"/>
      <c r="E65" s="21"/>
      <c r="F65" s="20"/>
      <c r="G65" s="20"/>
      <c r="AV65" s="16"/>
      <c r="AW65" s="16"/>
      <c r="AX65" s="16"/>
      <c r="AY65" s="16"/>
      <c r="AZ65" s="16"/>
      <c r="BA65" s="16"/>
    </row>
    <row r="66" spans="3:53" x14ac:dyDescent="0.25">
      <c r="C66" s="21"/>
      <c r="D66" s="22"/>
      <c r="E66" s="21"/>
      <c r="F66" s="20"/>
      <c r="G66" s="20"/>
    </row>
    <row r="67" spans="3:53" x14ac:dyDescent="0.25">
      <c r="C67" s="21"/>
      <c r="D67" s="22"/>
      <c r="E67" s="21"/>
      <c r="F67" s="20"/>
      <c r="G67" s="20"/>
    </row>
    <row r="68" spans="3:53" x14ac:dyDescent="0.25">
      <c r="C68" s="21"/>
      <c r="D68" s="22"/>
      <c r="E68" s="21"/>
      <c r="F68" s="20"/>
      <c r="G68" s="20"/>
      <c r="AX68" s="11" t="s">
        <v>9</v>
      </c>
    </row>
    <row r="69" spans="3:53" x14ac:dyDescent="0.25">
      <c r="C69" s="21"/>
      <c r="D69" s="22"/>
      <c r="E69" s="21"/>
      <c r="F69" s="20"/>
      <c r="G69" s="20"/>
      <c r="AZ69" s="11" t="s">
        <v>9</v>
      </c>
    </row>
    <row r="70" spans="3:53" x14ac:dyDescent="0.25">
      <c r="C70" s="21"/>
      <c r="D70" s="22"/>
      <c r="E70" s="21"/>
      <c r="F70" s="20"/>
      <c r="G70" s="20"/>
    </row>
    <row r="71" spans="3:53" x14ac:dyDescent="0.25">
      <c r="C71" s="21"/>
      <c r="D71" s="22"/>
      <c r="E71" s="21"/>
      <c r="F71" s="20"/>
      <c r="G71" s="20"/>
    </row>
    <row r="72" spans="3:53" x14ac:dyDescent="0.25">
      <c r="C72" s="21"/>
      <c r="D72" s="22"/>
      <c r="E72" s="21"/>
      <c r="F72" s="20"/>
      <c r="G72" s="20"/>
    </row>
    <row r="73" spans="3:53" x14ac:dyDescent="0.25">
      <c r="C73" s="21"/>
      <c r="D73" s="22"/>
      <c r="E73" s="21"/>
      <c r="F73" s="20"/>
      <c r="G73" s="20"/>
      <c r="AX73" s="11" t="s">
        <v>9</v>
      </c>
    </row>
    <row r="74" spans="3:53" x14ac:dyDescent="0.25">
      <c r="C74" s="21"/>
      <c r="D74" s="22"/>
      <c r="E74" s="21"/>
      <c r="F74" s="20"/>
      <c r="G74" s="20"/>
    </row>
    <row r="75" spans="3:53" x14ac:dyDescent="0.25">
      <c r="C75" s="21"/>
      <c r="D75" s="22"/>
      <c r="E75" s="21"/>
      <c r="F75" s="20"/>
      <c r="G75" s="20"/>
      <c r="AX75" s="11" t="s">
        <v>9</v>
      </c>
    </row>
    <row r="76" spans="3:53" x14ac:dyDescent="0.25">
      <c r="C76" s="21"/>
      <c r="D76" s="22"/>
      <c r="E76" s="21"/>
      <c r="F76" s="20"/>
      <c r="G76" s="20"/>
    </row>
    <row r="77" spans="3:53" x14ac:dyDescent="0.25">
      <c r="C77" s="21"/>
      <c r="D77" s="22"/>
      <c r="E77" s="21"/>
      <c r="F77" s="20"/>
      <c r="G77" s="20"/>
    </row>
    <row r="78" spans="3:53" x14ac:dyDescent="0.25">
      <c r="C78" s="21"/>
      <c r="D78" s="22"/>
      <c r="E78" s="21"/>
      <c r="F78" s="20"/>
      <c r="G78" s="20"/>
    </row>
    <row r="79" spans="3:53" x14ac:dyDescent="0.25">
      <c r="C79" s="21"/>
      <c r="D79" s="22"/>
      <c r="E79" s="21"/>
      <c r="F79" s="20"/>
      <c r="G79" s="20"/>
    </row>
    <row r="80" spans="3:53" x14ac:dyDescent="0.25">
      <c r="C80" s="21"/>
      <c r="D80" s="22"/>
      <c r="E80" s="21"/>
      <c r="F80" s="20"/>
      <c r="G80" s="20"/>
    </row>
    <row r="81" spans="3:48" x14ac:dyDescent="0.25">
      <c r="C81" s="21"/>
      <c r="D81" s="22"/>
      <c r="E81" s="21"/>
      <c r="F81" s="20"/>
      <c r="G81" s="20"/>
    </row>
    <row r="82" spans="3:48" x14ac:dyDescent="0.25">
      <c r="C82" s="21"/>
      <c r="D82" s="22"/>
      <c r="E82" s="21"/>
      <c r="F82" s="20"/>
      <c r="G82" s="20"/>
    </row>
    <row r="83" spans="3:48" x14ac:dyDescent="0.25">
      <c r="C83" s="21"/>
      <c r="D83" s="22"/>
      <c r="E83" s="21"/>
      <c r="F83" s="20"/>
      <c r="G83" s="20"/>
    </row>
    <row r="84" spans="3:48" x14ac:dyDescent="0.25">
      <c r="C84" s="21"/>
      <c r="D84" s="22"/>
      <c r="E84" s="21"/>
    </row>
    <row r="85" spans="3:48" x14ac:dyDescent="0.25">
      <c r="C85" s="21"/>
      <c r="D85" s="22"/>
      <c r="E85" s="21"/>
    </row>
    <row r="92" spans="3:48" ht="13" x14ac:dyDescent="0.3">
      <c r="AV92" s="3"/>
    </row>
  </sheetData>
  <conditionalFormatting sqref="H5:K51">
    <cfRule type="expression" dxfId="28" priority="9">
      <formula>AND($X5&gt;=$A$2,$X5&lt;=$A$3)</formula>
    </cfRule>
  </conditionalFormatting>
  <conditionalFormatting sqref="I5:I51">
    <cfRule type="expression" dxfId="27" priority="11">
      <formula>OR($V5="04A",$V5="04B",$V5="04C",$V5="04D",$V5="04E",$V5="05A",$V5="05B",$V5="05C",$V5="05D",$V5="05E",$V5="06A",$V5="06B",$V5="07A")</formula>
    </cfRule>
  </conditionalFormatting>
  <conditionalFormatting sqref="J5:J51">
    <cfRule type="expression" dxfId="26" priority="12">
      <formula>OR($V5="08A",$V5="08B",$V5="08C",$V5="08D",$V5="09A",$V5="09B",$V5="09C",$V5="09D")</formula>
    </cfRule>
  </conditionalFormatting>
  <conditionalFormatting sqref="K5:K51">
    <cfRule type="expression" dxfId="25" priority="13">
      <formula>OR($V5="10A",$V5="10B",$V5="10C",$V5="11A",$V5="11B",$V5="11C")</formula>
    </cfRule>
  </conditionalFormatting>
  <conditionalFormatting sqref="R5:R21 M5:M21">
    <cfRule type="expression" dxfId="24" priority="1">
      <formula>AND($X5&gt;=$A$2,$X5&lt;=$A$3)</formula>
    </cfRule>
  </conditionalFormatting>
  <dataValidations count="3">
    <dataValidation type="list" allowBlank="1" showInputMessage="1" showErrorMessage="1" sqref="AG9:AG51">
      <formula1>$E$3:$E$9</formula1>
    </dataValidation>
    <dataValidation type="list" allowBlank="1" showInputMessage="1" showErrorMessage="1" sqref="B1">
      <formula1>#REF!</formula1>
    </dataValidation>
    <dataValidation type="list" allowBlank="1" showInputMessage="1" showErrorMessage="1" sqref="V5:V5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92"/>
  <sheetViews>
    <sheetView showGridLines="0" topLeftCell="B1" zoomScaleNormal="100" zoomScaleSheetLayoutView="110" workbookViewId="0">
      <selection activeCell="N35" sqref="N35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2" width="10.54296875" style="11" customWidth="1"/>
    <col min="23" max="23" width="2.1796875" style="11" customWidth="1"/>
    <col min="24" max="24" width="10.1796875" style="11" bestFit="1" customWidth="1"/>
    <col min="25" max="26" width="9.1796875" style="11" customWidth="1"/>
    <col min="27" max="32" width="10.54296875" style="11" customWidth="1"/>
    <col min="33" max="33" width="2.1796875" style="11" hidden="1" customWidth="1" outlineLevel="1"/>
    <col min="34" max="37" width="9.7265625" style="11" hidden="1" customWidth="1" outlineLevel="1"/>
    <col min="38" max="38" width="2.453125" style="13" hidden="1" customWidth="1" outlineLevel="1"/>
    <col min="39" max="42" width="9.7265625" style="11" hidden="1" customWidth="1" outlineLevel="1"/>
    <col min="43" max="43" width="2.453125" style="13" hidden="1" customWidth="1" outlineLevel="1"/>
    <col min="44" max="47" width="9.1796875" style="11" hidden="1" customWidth="1" outlineLevel="1"/>
    <col min="48" max="48" width="9.1796875" style="11" collapsed="1"/>
    <col min="49" max="16384" width="9.1796875" style="11"/>
  </cols>
  <sheetData>
    <row r="1" spans="1:53" ht="13" thickBot="1" x14ac:dyDescent="0.3">
      <c r="A1" s="5">
        <f ca="1">GTY!$A$1</f>
        <v>6</v>
      </c>
      <c r="B1" s="5" t="s">
        <v>70</v>
      </c>
    </row>
    <row r="2" spans="1:53" ht="13.5" thickBot="1" x14ac:dyDescent="0.35">
      <c r="A2" s="22">
        <f ca="1">GTY!$A$2</f>
        <v>44948</v>
      </c>
      <c r="B2" s="100">
        <f ca="1">GTY!$B$2</f>
        <v>44953</v>
      </c>
      <c r="H2" s="50"/>
      <c r="I2" s="51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X2" s="50" t="s">
        <v>46</v>
      </c>
      <c r="Y2" s="51"/>
      <c r="Z2" s="51"/>
      <c r="AA2" s="51"/>
      <c r="AB2" s="51"/>
      <c r="AC2" s="51"/>
      <c r="AD2" s="51"/>
      <c r="AE2" s="52"/>
      <c r="AH2" s="50" t="s">
        <v>45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2"/>
    </row>
    <row r="3" spans="1:53" ht="13.5" thickBot="1" x14ac:dyDescent="0.35">
      <c r="A3" s="22">
        <f ca="1">GTY!$A$3</f>
        <v>44954</v>
      </c>
      <c r="H3" s="53" t="s">
        <v>11</v>
      </c>
      <c r="I3" s="54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X3" s="61" t="s">
        <v>48</v>
      </c>
      <c r="Y3" s="62"/>
      <c r="Z3" s="62"/>
      <c r="AA3" s="62"/>
      <c r="AB3" s="62"/>
      <c r="AC3" s="62"/>
      <c r="AD3" s="63" t="s">
        <v>60</v>
      </c>
      <c r="AE3" s="64"/>
      <c r="AH3" s="53" t="s">
        <v>11</v>
      </c>
      <c r="AI3" s="54"/>
      <c r="AJ3" s="54"/>
      <c r="AK3" s="55"/>
      <c r="AL3" s="56"/>
      <c r="AM3" s="57" t="s">
        <v>12</v>
      </c>
      <c r="AN3" s="57"/>
      <c r="AO3" s="58"/>
      <c r="AP3" s="59"/>
      <c r="AQ3" s="56"/>
      <c r="AR3" s="57" t="s">
        <v>13</v>
      </c>
      <c r="AS3" s="57"/>
      <c r="AT3" s="58"/>
      <c r="AU3" s="60"/>
    </row>
    <row r="4" spans="1:53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33" t="s">
        <v>53</v>
      </c>
      <c r="I4" s="2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X4" s="33" t="s">
        <v>49</v>
      </c>
      <c r="Y4" s="2" t="s">
        <v>47</v>
      </c>
      <c r="Z4" s="37" t="s">
        <v>48</v>
      </c>
      <c r="AA4" s="2" t="s">
        <v>50</v>
      </c>
      <c r="AB4" s="2" t="s">
        <v>55</v>
      </c>
      <c r="AC4" s="2" t="s">
        <v>56</v>
      </c>
      <c r="AD4" s="2" t="s">
        <v>59</v>
      </c>
      <c r="AE4" s="49" t="s">
        <v>58</v>
      </c>
      <c r="AF4" s="38" t="s">
        <v>54</v>
      </c>
      <c r="AH4" s="33" t="s">
        <v>53</v>
      </c>
      <c r="AI4" s="2" t="s">
        <v>6</v>
      </c>
      <c r="AJ4" s="2" t="s">
        <v>7</v>
      </c>
      <c r="AK4" s="2" t="s">
        <v>8</v>
      </c>
      <c r="AL4" s="7"/>
      <c r="AM4" s="2" t="s">
        <v>53</v>
      </c>
      <c r="AN4" s="2" t="s">
        <v>6</v>
      </c>
      <c r="AO4" s="2" t="s">
        <v>7</v>
      </c>
      <c r="AP4" s="2" t="s">
        <v>8</v>
      </c>
      <c r="AQ4" s="7"/>
      <c r="AR4" s="2" t="s">
        <v>53</v>
      </c>
      <c r="AS4" s="2" t="s">
        <v>6</v>
      </c>
      <c r="AT4" s="2" t="s">
        <v>7</v>
      </c>
      <c r="AU4" s="34" t="s">
        <v>8</v>
      </c>
    </row>
    <row r="5" spans="1:53" x14ac:dyDescent="0.25">
      <c r="A5" s="24" t="str">
        <f t="shared" ref="A5:A8" si="0">C5&amp;D5&amp;$B$1</f>
        <v>DD44910SoCal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89"/>
      <c r="I5" s="81"/>
      <c r="J5" s="81"/>
      <c r="K5" s="81"/>
      <c r="L5" s="90"/>
      <c r="M5" s="81"/>
      <c r="N5" s="74"/>
      <c r="O5" s="74"/>
      <c r="P5" s="74"/>
      <c r="Q5" s="90"/>
      <c r="R5" s="81"/>
      <c r="S5" s="74" t="str">
        <f t="shared" ref="S5:U51" si="2">IF(I5="","",IF($B$1="Cast",I5/2,IF($B$1="DCL Cast","",IF($B$1="TAAP","",IF($B$1="FLR",(((I5-AI5)/2)+AI5),IF($B$1="SoCal",(((I5-AI5)/2)+AI5),IF($B$1="MTO",(((I5-AI5)/2)+AI5),IF($B$1="Interline",(((I5-AI5)/2)+AI5)))))))))</f>
        <v/>
      </c>
      <c r="T5" s="74" t="str">
        <f t="shared" si="2"/>
        <v/>
      </c>
      <c r="U5" s="93" t="str">
        <f t="shared" si="2"/>
        <v/>
      </c>
      <c r="V5" s="76"/>
      <c r="W5" s="5"/>
      <c r="X5" s="65"/>
      <c r="Y5" s="66"/>
      <c r="Z5" s="67"/>
      <c r="AA5" s="31"/>
      <c r="AB5" s="66"/>
      <c r="AC5" s="68" t="str">
        <f>IFERROR(IF(VLOOKUP(A5,#REF!,7,FALSE)=72686,IF($D5&lt;=$B$2,$D5,""),VLOOKUP(A5,#REF!,7,FALSE)),"")</f>
        <v/>
      </c>
      <c r="AD5" s="66"/>
      <c r="AE5" s="69"/>
      <c r="AF5" s="70"/>
      <c r="AH5" s="35" t="str">
        <f t="shared" ref="AH5:AK20" si="3">IF(H5="","",IF($F5&lt;=6,H5-25,IF($F5&gt;=11,H5-20,H5-30)))</f>
        <v/>
      </c>
      <c r="AI5" s="8" t="str">
        <f t="shared" si="3"/>
        <v/>
      </c>
      <c r="AJ5" s="8" t="str">
        <f t="shared" si="3"/>
        <v/>
      </c>
      <c r="AK5" s="8" t="str">
        <f t="shared" si="3"/>
        <v/>
      </c>
      <c r="AL5" s="17"/>
      <c r="AM5" s="35"/>
      <c r="AN5" s="8"/>
      <c r="AO5" s="8"/>
      <c r="AP5" s="8"/>
      <c r="AQ5" s="17"/>
      <c r="AR5" s="35"/>
      <c r="AS5" s="8"/>
      <c r="AT5" s="8"/>
      <c r="AU5" s="8"/>
    </row>
    <row r="6" spans="1:53" x14ac:dyDescent="0.25">
      <c r="A6" s="24" t="str">
        <f t="shared" si="0"/>
        <v>DD44914SoCal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89"/>
      <c r="I6" s="81"/>
      <c r="J6" s="81"/>
      <c r="K6" s="81"/>
      <c r="L6" s="90"/>
      <c r="M6" s="81"/>
      <c r="N6" s="74"/>
      <c r="O6" s="74"/>
      <c r="P6" s="74"/>
      <c r="Q6" s="90"/>
      <c r="R6" s="81"/>
      <c r="S6" s="74" t="str">
        <f t="shared" si="2"/>
        <v/>
      </c>
      <c r="T6" s="74" t="str">
        <f t="shared" si="2"/>
        <v/>
      </c>
      <c r="U6" s="93" t="str">
        <f t="shared" si="2"/>
        <v/>
      </c>
      <c r="V6" s="76"/>
      <c r="W6" s="5"/>
      <c r="X6" s="65"/>
      <c r="Y6" s="66"/>
      <c r="Z6" s="67"/>
      <c r="AA6" s="31"/>
      <c r="AB6" s="66"/>
      <c r="AC6" s="68" t="str">
        <f>IFERROR(IF(VLOOKUP(A6,#REF!,7,FALSE)=72686,IF($D6&lt;=$B$2,$D6,""),VLOOKUP(A6,#REF!,7,FALSE)),"")</f>
        <v/>
      </c>
      <c r="AD6" s="66"/>
      <c r="AE6" s="69"/>
      <c r="AF6" s="70"/>
      <c r="AH6" s="35" t="str">
        <f t="shared" si="3"/>
        <v/>
      </c>
      <c r="AI6" s="8" t="str">
        <f t="shared" si="3"/>
        <v/>
      </c>
      <c r="AJ6" s="8" t="str">
        <f t="shared" si="3"/>
        <v/>
      </c>
      <c r="AK6" s="8" t="str">
        <f t="shared" si="3"/>
        <v/>
      </c>
      <c r="AL6" s="17"/>
      <c r="AM6" s="35"/>
      <c r="AN6" s="8"/>
      <c r="AO6" s="8"/>
      <c r="AP6" s="8"/>
      <c r="AQ6" s="17"/>
      <c r="AR6" s="35"/>
      <c r="AS6" s="8"/>
      <c r="AT6" s="8"/>
      <c r="AU6" s="8"/>
    </row>
    <row r="7" spans="1:53" x14ac:dyDescent="0.25">
      <c r="A7" s="24" t="str">
        <f t="shared" si="0"/>
        <v>DD44919SoCal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89"/>
      <c r="I7" s="81"/>
      <c r="J7" s="81"/>
      <c r="K7" s="81"/>
      <c r="L7" s="90"/>
      <c r="M7" s="81"/>
      <c r="N7" s="74"/>
      <c r="O7" s="74"/>
      <c r="P7" s="74"/>
      <c r="Q7" s="90"/>
      <c r="R7" s="81"/>
      <c r="S7" s="74" t="str">
        <f t="shared" si="2"/>
        <v/>
      </c>
      <c r="T7" s="74" t="str">
        <f t="shared" si="2"/>
        <v/>
      </c>
      <c r="U7" s="93" t="str">
        <f t="shared" si="2"/>
        <v/>
      </c>
      <c r="V7" s="76"/>
      <c r="W7" s="5"/>
      <c r="X7" s="65"/>
      <c r="Y7" s="66"/>
      <c r="Z7" s="67"/>
      <c r="AA7" s="31"/>
      <c r="AB7" s="66"/>
      <c r="AC7" s="68" t="str">
        <f>IFERROR(IF(VLOOKUP(A7,#REF!,7,FALSE)=72686,IF($D7&lt;=$B$2,$D7,""),VLOOKUP(A7,#REF!,7,FALSE)),"")</f>
        <v/>
      </c>
      <c r="AD7" s="66"/>
      <c r="AE7" s="69"/>
      <c r="AF7" s="70"/>
      <c r="AH7" s="35" t="str">
        <f t="shared" si="3"/>
        <v/>
      </c>
      <c r="AI7" s="8" t="str">
        <f t="shared" si="3"/>
        <v/>
      </c>
      <c r="AJ7" s="8" t="str">
        <f t="shared" si="3"/>
        <v/>
      </c>
      <c r="AK7" s="8" t="str">
        <f t="shared" si="3"/>
        <v/>
      </c>
      <c r="AL7" s="17"/>
      <c r="AM7" s="35"/>
      <c r="AN7" s="8"/>
      <c r="AO7" s="8"/>
      <c r="AP7" s="8"/>
      <c r="AQ7" s="17"/>
      <c r="AR7" s="35"/>
      <c r="AS7" s="8"/>
      <c r="AT7" s="8"/>
      <c r="AU7" s="8"/>
    </row>
    <row r="8" spans="1:53" x14ac:dyDescent="0.25">
      <c r="A8" s="24" t="str">
        <f t="shared" si="0"/>
        <v>DD44924SoCal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89"/>
      <c r="I8" s="81"/>
      <c r="J8" s="81"/>
      <c r="K8" s="81"/>
      <c r="L8" s="90"/>
      <c r="M8" s="81"/>
      <c r="N8" s="74"/>
      <c r="O8" s="74"/>
      <c r="P8" s="74"/>
      <c r="Q8" s="90"/>
      <c r="R8" s="81"/>
      <c r="S8" s="74" t="str">
        <f t="shared" si="2"/>
        <v/>
      </c>
      <c r="T8" s="74" t="str">
        <f t="shared" si="2"/>
        <v/>
      </c>
      <c r="U8" s="93" t="str">
        <f t="shared" si="2"/>
        <v/>
      </c>
      <c r="V8" s="76"/>
      <c r="W8" s="5"/>
      <c r="X8" s="65"/>
      <c r="Y8" s="66"/>
      <c r="Z8" s="67"/>
      <c r="AA8" s="31"/>
      <c r="AB8" s="66"/>
      <c r="AC8" s="68" t="str">
        <f>IFERROR(IF(VLOOKUP(A8,#REF!,7,FALSE)=72686,IF($D8&lt;=$B$2,$D8,""),VLOOKUP(A8,#REF!,7,FALSE)),"")</f>
        <v/>
      </c>
      <c r="AD8" s="66"/>
      <c r="AE8" s="69"/>
      <c r="AF8" s="70"/>
      <c r="AH8" s="35" t="str">
        <f t="shared" si="3"/>
        <v/>
      </c>
      <c r="AI8" s="8" t="str">
        <f t="shared" si="3"/>
        <v/>
      </c>
      <c r="AJ8" s="8" t="str">
        <f t="shared" si="3"/>
        <v/>
      </c>
      <c r="AK8" s="8" t="str">
        <f t="shared" si="3"/>
        <v/>
      </c>
      <c r="AL8" s="17"/>
      <c r="AM8" s="35"/>
      <c r="AN8" s="8"/>
      <c r="AO8" s="8"/>
      <c r="AP8" s="8"/>
      <c r="AQ8" s="17"/>
      <c r="AR8" s="35"/>
      <c r="AS8" s="8"/>
      <c r="AT8" s="8"/>
      <c r="AU8" s="8"/>
    </row>
    <row r="9" spans="1:53" x14ac:dyDescent="0.25">
      <c r="A9" s="24" t="str">
        <f>C9&amp;D9&amp;$B$1</f>
        <v>DD44928SoCal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89"/>
      <c r="I9" s="81"/>
      <c r="J9" s="81"/>
      <c r="K9" s="81"/>
      <c r="L9" s="90"/>
      <c r="M9" s="81"/>
      <c r="N9" s="74"/>
      <c r="O9" s="74"/>
      <c r="P9" s="74"/>
      <c r="Q9" s="90"/>
      <c r="R9" s="81" t="str">
        <f t="shared" ref="R9:R51" si="4">IF(H9="","",IF($B$1="Cast",H9/2,IF($B$1="DCL Cast","",IF($B$1="TAAP","",IF($B$1="FLR",(((H9-AH9)/2)+AH9),IF($B$1="SoCal",(((H9-AH9)/2)+AH9),IF($B$1="MTO",(((H9-AH9)/2)+AH9),IF($B$1="Interline",(((H9-AH9)/2)+AH9)))))))))</f>
        <v/>
      </c>
      <c r="S9" s="74" t="str">
        <f t="shared" si="2"/>
        <v/>
      </c>
      <c r="T9" s="74" t="str">
        <f t="shared" si="2"/>
        <v/>
      </c>
      <c r="U9" s="93" t="str">
        <f t="shared" si="2"/>
        <v/>
      </c>
      <c r="V9" s="76"/>
      <c r="W9" s="5"/>
      <c r="X9" s="65"/>
      <c r="Y9" s="66"/>
      <c r="Z9" s="67"/>
      <c r="AA9" s="31"/>
      <c r="AB9" s="66"/>
      <c r="AC9" s="68" t="str">
        <f>IFERROR(IF(VLOOKUP(A9,#REF!,7,FALSE)=72686,IF($D9&lt;=$B$2,$D9,""),VLOOKUP(A9,#REF!,7,FALSE)),"")</f>
        <v/>
      </c>
      <c r="AD9" s="66"/>
      <c r="AE9" s="69"/>
      <c r="AF9" s="70"/>
      <c r="AH9" s="35" t="str">
        <f t="shared" si="3"/>
        <v/>
      </c>
      <c r="AI9" s="8" t="str">
        <f t="shared" si="3"/>
        <v/>
      </c>
      <c r="AJ9" s="8" t="str">
        <f t="shared" si="3"/>
        <v/>
      </c>
      <c r="AK9" s="8" t="str">
        <f t="shared" si="3"/>
        <v/>
      </c>
      <c r="AL9" s="17"/>
      <c r="AM9" s="35" t="str">
        <f>IF(M9="","",IF($F9&lt;=6,M9-25,IF($F9&gt;=11,M9-20,M9-30)))</f>
        <v/>
      </c>
      <c r="AN9" s="8" t="str">
        <f>IF(N9="","",IF($F9&lt;=6,N9-25,IF($F9&gt;=11,N9-20,N9-30)))</f>
        <v/>
      </c>
      <c r="AO9" s="8" t="str">
        <f>IF(O9="","",IF($F9&lt;=6,O9-25,IF($F9&gt;=11,O9-20,O9-30)))</f>
        <v/>
      </c>
      <c r="AP9" s="8" t="str">
        <f>IF(P9="","",IF($F9&lt;=6,P9-25,IF($F9&gt;=11,P9-20,P9-30)))</f>
        <v/>
      </c>
      <c r="AQ9" s="17"/>
      <c r="AR9" s="35" t="str">
        <f>IF(R9="","",IF($F9&lt;=6,R9-25,IF($F9&gt;=11,R9-20,R9-30)))</f>
        <v/>
      </c>
      <c r="AS9" s="8" t="str">
        <f>IF(S9="","",IF($F9&lt;=6,S9-25,IF($F9&gt;=11,S9-20,S9-30)))</f>
        <v/>
      </c>
      <c r="AT9" s="8" t="str">
        <f>IF(T9="","",IF($F9&lt;=6,T9-25,IF($F9&gt;=11,T9-20,T9-30)))</f>
        <v/>
      </c>
      <c r="AU9" s="8" t="str">
        <f>IF(U9="","",IF($F9&lt;=6,U9-25,IF($F9&gt;=11,U9-20,U9-30)))</f>
        <v/>
      </c>
    </row>
    <row r="10" spans="1:53" x14ac:dyDescent="0.25">
      <c r="A10" s="24" t="str">
        <f t="shared" ref="A10:A51" si="5">C10&amp;D10&amp;$B$1</f>
        <v>DD44933SoCal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92"/>
      <c r="I10" s="74"/>
      <c r="J10" s="74"/>
      <c r="K10" s="74"/>
      <c r="L10" s="90"/>
      <c r="M10" s="74"/>
      <c r="N10" s="74"/>
      <c r="O10" s="74"/>
      <c r="P10" s="74"/>
      <c r="Q10" s="90"/>
      <c r="R10" s="74" t="str">
        <f t="shared" si="4"/>
        <v/>
      </c>
      <c r="S10" s="74" t="str">
        <f t="shared" si="2"/>
        <v/>
      </c>
      <c r="T10" s="74" t="str">
        <f t="shared" si="2"/>
        <v/>
      </c>
      <c r="U10" s="93" t="str">
        <f t="shared" si="2"/>
        <v/>
      </c>
      <c r="V10" s="76"/>
      <c r="W10" s="5"/>
      <c r="X10" s="71"/>
      <c r="Y10" s="72"/>
      <c r="Z10" s="73"/>
      <c r="AA10" s="74"/>
      <c r="AB10" s="72"/>
      <c r="AC10" s="68" t="str">
        <f>IFERROR(IF(VLOOKUP(A10,#REF!,7,FALSE)=72686,IF($D10&lt;=$B$2,$D10,""),VLOOKUP(A10,#REF!,7,FALSE)),"")</f>
        <v/>
      </c>
      <c r="AD10" s="72"/>
      <c r="AE10" s="75"/>
      <c r="AF10" s="76"/>
      <c r="AH10" s="44" t="str">
        <f t="shared" si="3"/>
        <v/>
      </c>
      <c r="AI10" s="46" t="str">
        <f t="shared" si="3"/>
        <v/>
      </c>
      <c r="AJ10" s="46" t="str">
        <f t="shared" si="3"/>
        <v/>
      </c>
      <c r="AK10" s="46" t="str">
        <f t="shared" si="3"/>
        <v/>
      </c>
      <c r="AL10" s="17"/>
      <c r="AM10" s="44" t="str">
        <f t="shared" ref="AM10:AP51" si="6">IF(M10="","",IF($F10&lt;=6,M10-25,IF($F10&gt;=11,M10-20,M10-30)))</f>
        <v/>
      </c>
      <c r="AN10" s="46" t="str">
        <f t="shared" si="6"/>
        <v/>
      </c>
      <c r="AO10" s="46" t="str">
        <f t="shared" si="6"/>
        <v/>
      </c>
      <c r="AP10" s="46" t="str">
        <f t="shared" si="6"/>
        <v/>
      </c>
      <c r="AQ10" s="17"/>
      <c r="AR10" s="44" t="str">
        <f t="shared" ref="AR10:AU51" si="7">IF(R10="","",IF($F10&lt;=6,R10-25,IF($F10&gt;=11,R10-20,R10-30)))</f>
        <v/>
      </c>
      <c r="AS10" s="46" t="str">
        <f t="shared" si="7"/>
        <v/>
      </c>
      <c r="AT10" s="46" t="str">
        <f t="shared" si="7"/>
        <v/>
      </c>
      <c r="AU10" s="46" t="str">
        <f t="shared" si="7"/>
        <v/>
      </c>
    </row>
    <row r="11" spans="1:53" x14ac:dyDescent="0.25">
      <c r="A11" s="27" t="str">
        <f t="shared" si="5"/>
        <v>DD44938SoCal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92"/>
      <c r="I11" s="74"/>
      <c r="J11" s="74"/>
      <c r="K11" s="74"/>
      <c r="L11" s="90"/>
      <c r="M11" s="74"/>
      <c r="N11" s="74"/>
      <c r="O11" s="74"/>
      <c r="P11" s="74"/>
      <c r="Q11" s="90"/>
      <c r="R11" s="74" t="str">
        <f t="shared" si="4"/>
        <v/>
      </c>
      <c r="S11" s="74" t="str">
        <f t="shared" si="2"/>
        <v/>
      </c>
      <c r="T11" s="74" t="str">
        <f t="shared" si="2"/>
        <v/>
      </c>
      <c r="U11" s="93" t="str">
        <f t="shared" si="2"/>
        <v/>
      </c>
      <c r="V11" s="76"/>
      <c r="W11" s="5"/>
      <c r="X11" s="71"/>
      <c r="Y11" s="72"/>
      <c r="Z11" s="73"/>
      <c r="AA11" s="74"/>
      <c r="AB11" s="72"/>
      <c r="AC11" s="68" t="str">
        <f>IFERROR(IF(VLOOKUP(A11,#REF!,7,FALSE)=72686,IF($D11&lt;=$B$2,$D11,""),VLOOKUP(A11,#REF!,7,FALSE)),"")</f>
        <v/>
      </c>
      <c r="AD11" s="72"/>
      <c r="AE11" s="75"/>
      <c r="AF11" s="76"/>
      <c r="AH11" s="44" t="str">
        <f t="shared" si="3"/>
        <v/>
      </c>
      <c r="AI11" s="46" t="str">
        <f t="shared" si="3"/>
        <v/>
      </c>
      <c r="AJ11" s="46" t="str">
        <f t="shared" si="3"/>
        <v/>
      </c>
      <c r="AK11" s="46" t="str">
        <f t="shared" si="3"/>
        <v/>
      </c>
      <c r="AL11" s="17"/>
      <c r="AM11" s="44" t="str">
        <f t="shared" si="6"/>
        <v/>
      </c>
      <c r="AN11" s="46" t="str">
        <f t="shared" si="6"/>
        <v/>
      </c>
      <c r="AO11" s="46" t="str">
        <f t="shared" si="6"/>
        <v/>
      </c>
      <c r="AP11" s="46" t="str">
        <f t="shared" si="6"/>
        <v/>
      </c>
      <c r="AQ11" s="17"/>
      <c r="AR11" s="44" t="str">
        <f t="shared" si="7"/>
        <v/>
      </c>
      <c r="AS11" s="46" t="str">
        <f t="shared" si="7"/>
        <v/>
      </c>
      <c r="AT11" s="46" t="str">
        <f t="shared" si="7"/>
        <v/>
      </c>
      <c r="AU11" s="46" t="str">
        <f t="shared" si="7"/>
        <v/>
      </c>
    </row>
    <row r="12" spans="1:53" x14ac:dyDescent="0.25">
      <c r="A12" s="27" t="str">
        <f t="shared" si="5"/>
        <v>DD44942SoCal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92"/>
      <c r="I12" s="74"/>
      <c r="J12" s="74"/>
      <c r="K12" s="74"/>
      <c r="L12" s="90"/>
      <c r="M12" s="74"/>
      <c r="N12" s="74"/>
      <c r="O12" s="74"/>
      <c r="P12" s="74"/>
      <c r="Q12" s="90"/>
      <c r="R12" s="74" t="str">
        <f t="shared" si="4"/>
        <v/>
      </c>
      <c r="S12" s="74" t="str">
        <f t="shared" si="2"/>
        <v/>
      </c>
      <c r="T12" s="74" t="str">
        <f t="shared" si="2"/>
        <v/>
      </c>
      <c r="U12" s="93" t="str">
        <f t="shared" si="2"/>
        <v/>
      </c>
      <c r="V12" s="76"/>
      <c r="W12" s="5"/>
      <c r="X12" s="71"/>
      <c r="Y12" s="72"/>
      <c r="Z12" s="73"/>
      <c r="AA12" s="74"/>
      <c r="AB12" s="72"/>
      <c r="AC12" s="68" t="str">
        <f>IFERROR(IF(VLOOKUP(A12,#REF!,7,FALSE)=72686,IF($D12&lt;=$B$2,$D12,""),VLOOKUP(A12,#REF!,7,FALSE)),"")</f>
        <v/>
      </c>
      <c r="AD12" s="72"/>
      <c r="AE12" s="75"/>
      <c r="AF12" s="76"/>
      <c r="AH12" s="44" t="str">
        <f t="shared" si="3"/>
        <v/>
      </c>
      <c r="AI12" s="46" t="str">
        <f t="shared" si="3"/>
        <v/>
      </c>
      <c r="AJ12" s="46" t="str">
        <f t="shared" si="3"/>
        <v/>
      </c>
      <c r="AK12" s="46" t="str">
        <f t="shared" si="3"/>
        <v/>
      </c>
      <c r="AL12" s="17"/>
      <c r="AM12" s="44" t="str">
        <f t="shared" si="6"/>
        <v/>
      </c>
      <c r="AN12" s="46" t="str">
        <f t="shared" si="6"/>
        <v/>
      </c>
      <c r="AO12" s="46" t="str">
        <f t="shared" si="6"/>
        <v/>
      </c>
      <c r="AP12" s="46" t="str">
        <f t="shared" si="6"/>
        <v/>
      </c>
      <c r="AQ12" s="17"/>
      <c r="AR12" s="44" t="str">
        <f t="shared" si="7"/>
        <v/>
      </c>
      <c r="AS12" s="46" t="str">
        <f t="shared" si="7"/>
        <v/>
      </c>
      <c r="AT12" s="46" t="str">
        <f t="shared" si="7"/>
        <v/>
      </c>
      <c r="AU12" s="46" t="str">
        <f t="shared" si="7"/>
        <v/>
      </c>
    </row>
    <row r="13" spans="1:53" x14ac:dyDescent="0.25">
      <c r="A13" s="27" t="str">
        <f t="shared" si="5"/>
        <v>DD44947SoCal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92"/>
      <c r="I13" s="74"/>
      <c r="J13" s="74"/>
      <c r="K13" s="74"/>
      <c r="L13" s="90"/>
      <c r="M13" s="74"/>
      <c r="N13" s="74"/>
      <c r="O13" s="74"/>
      <c r="P13" s="74"/>
      <c r="Q13" s="90"/>
      <c r="R13" s="74" t="str">
        <f t="shared" si="4"/>
        <v/>
      </c>
      <c r="S13" s="74" t="str">
        <f t="shared" si="2"/>
        <v/>
      </c>
      <c r="T13" s="74" t="str">
        <f t="shared" si="2"/>
        <v/>
      </c>
      <c r="U13" s="93" t="str">
        <f t="shared" si="2"/>
        <v/>
      </c>
      <c r="V13" s="76"/>
      <c r="W13" s="5"/>
      <c r="X13" s="71"/>
      <c r="Y13" s="72"/>
      <c r="Z13" s="73"/>
      <c r="AA13" s="74"/>
      <c r="AB13" s="72"/>
      <c r="AC13" s="68" t="str">
        <f>IFERROR(IF(VLOOKUP(A13,#REF!,7,FALSE)=72686,IF($D13&lt;=$B$2,$D13,""),VLOOKUP(A13,#REF!,7,FALSE)),"")</f>
        <v/>
      </c>
      <c r="AD13" s="72"/>
      <c r="AE13" s="75"/>
      <c r="AF13" s="76"/>
      <c r="AH13" s="44" t="str">
        <f t="shared" si="3"/>
        <v/>
      </c>
      <c r="AI13" s="46" t="str">
        <f t="shared" si="3"/>
        <v/>
      </c>
      <c r="AJ13" s="46" t="str">
        <f t="shared" si="3"/>
        <v/>
      </c>
      <c r="AK13" s="46" t="str">
        <f t="shared" si="3"/>
        <v/>
      </c>
      <c r="AL13" s="17"/>
      <c r="AM13" s="44" t="str">
        <f t="shared" si="6"/>
        <v/>
      </c>
      <c r="AN13" s="46" t="str">
        <f t="shared" si="6"/>
        <v/>
      </c>
      <c r="AO13" s="46" t="str">
        <f t="shared" si="6"/>
        <v/>
      </c>
      <c r="AP13" s="46" t="str">
        <f t="shared" si="6"/>
        <v/>
      </c>
      <c r="AQ13" s="17"/>
      <c r="AR13" s="44" t="str">
        <f t="shared" si="7"/>
        <v/>
      </c>
      <c r="AS13" s="46" t="str">
        <f t="shared" si="7"/>
        <v/>
      </c>
      <c r="AT13" s="46" t="str">
        <f t="shared" si="7"/>
        <v/>
      </c>
      <c r="AU13" s="46" t="str">
        <f t="shared" si="7"/>
        <v/>
      </c>
    </row>
    <row r="14" spans="1:53" s="13" customFormat="1" x14ac:dyDescent="0.25">
      <c r="A14" s="27" t="str">
        <f t="shared" si="5"/>
        <v>DD44952SoCal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92"/>
      <c r="I14" s="74"/>
      <c r="J14" s="74"/>
      <c r="K14" s="74"/>
      <c r="L14" s="90"/>
      <c r="M14" s="74"/>
      <c r="N14" s="74"/>
      <c r="O14" s="74"/>
      <c r="P14" s="74"/>
      <c r="Q14" s="90"/>
      <c r="R14" s="74" t="str">
        <f t="shared" si="4"/>
        <v/>
      </c>
      <c r="S14" s="74" t="str">
        <f t="shared" si="2"/>
        <v/>
      </c>
      <c r="T14" s="74" t="str">
        <f t="shared" si="2"/>
        <v/>
      </c>
      <c r="U14" s="93" t="str">
        <f t="shared" si="2"/>
        <v/>
      </c>
      <c r="V14" s="78"/>
      <c r="W14" s="5"/>
      <c r="X14" s="71"/>
      <c r="Y14" s="72"/>
      <c r="Z14" s="73"/>
      <c r="AA14" s="77"/>
      <c r="AB14" s="72"/>
      <c r="AC14" s="68" t="str">
        <f>IFERROR(IF(VLOOKUP(A14,#REF!,7,FALSE)=72686,IF($D14&lt;=$B$2,$D14,""),VLOOKUP(A14,#REF!,7,FALSE)),"")</f>
        <v/>
      </c>
      <c r="AD14" s="72"/>
      <c r="AE14" s="75"/>
      <c r="AF14" s="78"/>
      <c r="AG14" s="11"/>
      <c r="AH14" s="44" t="str">
        <f t="shared" si="3"/>
        <v/>
      </c>
      <c r="AI14" s="46" t="str">
        <f t="shared" si="3"/>
        <v/>
      </c>
      <c r="AJ14" s="46" t="str">
        <f t="shared" si="3"/>
        <v/>
      </c>
      <c r="AK14" s="46" t="str">
        <f t="shared" si="3"/>
        <v/>
      </c>
      <c r="AL14" s="17"/>
      <c r="AM14" s="44" t="str">
        <f t="shared" si="6"/>
        <v/>
      </c>
      <c r="AN14" s="46" t="str">
        <f t="shared" si="6"/>
        <v/>
      </c>
      <c r="AO14" s="46" t="str">
        <f t="shared" si="6"/>
        <v/>
      </c>
      <c r="AP14" s="46" t="str">
        <f t="shared" si="6"/>
        <v/>
      </c>
      <c r="AQ14" s="17"/>
      <c r="AR14" s="44" t="str">
        <f t="shared" si="7"/>
        <v/>
      </c>
      <c r="AS14" s="46" t="str">
        <f t="shared" si="7"/>
        <v/>
      </c>
      <c r="AT14" s="46" t="str">
        <f t="shared" si="7"/>
        <v/>
      </c>
      <c r="AU14" s="46" t="str">
        <f t="shared" si="7"/>
        <v/>
      </c>
    </row>
    <row r="15" spans="1:53" x14ac:dyDescent="0.25">
      <c r="A15" s="27" t="str">
        <f t="shared" si="5"/>
        <v>DD44956SoCal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92"/>
      <c r="I15" s="74"/>
      <c r="J15" s="74"/>
      <c r="K15" s="74"/>
      <c r="L15" s="90"/>
      <c r="M15" s="74"/>
      <c r="N15" s="74"/>
      <c r="O15" s="74"/>
      <c r="P15" s="74"/>
      <c r="Q15" s="90"/>
      <c r="R15" s="74" t="str">
        <f t="shared" si="4"/>
        <v/>
      </c>
      <c r="S15" s="74" t="str">
        <f t="shared" si="2"/>
        <v/>
      </c>
      <c r="T15" s="74" t="str">
        <f t="shared" si="2"/>
        <v/>
      </c>
      <c r="U15" s="93" t="str">
        <f t="shared" si="2"/>
        <v/>
      </c>
      <c r="V15" s="78"/>
      <c r="W15" s="5"/>
      <c r="X15" s="71"/>
      <c r="Y15" s="72"/>
      <c r="Z15" s="73"/>
      <c r="AA15" s="77"/>
      <c r="AB15" s="72"/>
      <c r="AC15" s="68" t="str">
        <f>IFERROR(IF(VLOOKUP(A15,#REF!,7,FALSE)=72686,IF($D15&lt;=$B$2,$D15,""),VLOOKUP(A15,#REF!,7,FALSE)),"")</f>
        <v/>
      </c>
      <c r="AD15" s="72"/>
      <c r="AE15" s="75"/>
      <c r="AF15" s="78"/>
      <c r="AH15" s="44" t="str">
        <f t="shared" si="3"/>
        <v/>
      </c>
      <c r="AI15" s="46" t="str">
        <f t="shared" si="3"/>
        <v/>
      </c>
      <c r="AJ15" s="46" t="str">
        <f t="shared" si="3"/>
        <v/>
      </c>
      <c r="AK15" s="46" t="str">
        <f t="shared" si="3"/>
        <v/>
      </c>
      <c r="AL15" s="17"/>
      <c r="AM15" s="44" t="str">
        <f t="shared" si="6"/>
        <v/>
      </c>
      <c r="AN15" s="46" t="str">
        <f t="shared" si="6"/>
        <v/>
      </c>
      <c r="AO15" s="46" t="str">
        <f t="shared" si="6"/>
        <v/>
      </c>
      <c r="AP15" s="46" t="str">
        <f t="shared" si="6"/>
        <v/>
      </c>
      <c r="AQ15" s="17"/>
      <c r="AR15" s="44" t="str">
        <f t="shared" si="7"/>
        <v/>
      </c>
      <c r="AS15" s="46" t="str">
        <f t="shared" si="7"/>
        <v/>
      </c>
      <c r="AT15" s="46" t="str">
        <f t="shared" si="7"/>
        <v/>
      </c>
      <c r="AU15" s="46" t="str">
        <f t="shared" si="7"/>
        <v/>
      </c>
      <c r="AW15" s="14"/>
      <c r="AX15" s="14"/>
      <c r="AY15" s="14"/>
      <c r="AZ15" s="14"/>
      <c r="BA15" s="14"/>
    </row>
    <row r="16" spans="1:53" x14ac:dyDescent="0.25">
      <c r="A16" s="27" t="str">
        <f t="shared" si="5"/>
        <v>DD44961SoCal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92"/>
      <c r="I16" s="74"/>
      <c r="J16" s="74"/>
      <c r="K16" s="94"/>
      <c r="L16" s="90"/>
      <c r="M16" s="95"/>
      <c r="N16" s="95"/>
      <c r="O16" s="74"/>
      <c r="P16" s="74"/>
      <c r="Q16" s="90"/>
      <c r="R16" s="74" t="str">
        <f t="shared" si="4"/>
        <v/>
      </c>
      <c r="S16" s="74" t="str">
        <f t="shared" si="2"/>
        <v/>
      </c>
      <c r="T16" s="74" t="str">
        <f t="shared" si="2"/>
        <v/>
      </c>
      <c r="U16" s="93" t="str">
        <f t="shared" si="2"/>
        <v/>
      </c>
      <c r="V16" s="76"/>
      <c r="W16" s="5"/>
      <c r="X16" s="71"/>
      <c r="Y16" s="72"/>
      <c r="Z16" s="73"/>
      <c r="AA16" s="74"/>
      <c r="AB16" s="72"/>
      <c r="AC16" s="68" t="str">
        <f>IFERROR(IF(VLOOKUP(A16,#REF!,7,FALSE)=72686,IF($D16&lt;=$B$2,$D16,""),VLOOKUP(A16,#REF!,7,FALSE)),"")</f>
        <v/>
      </c>
      <c r="AD16" s="72"/>
      <c r="AE16" s="75"/>
      <c r="AF16" s="76"/>
      <c r="AH16" s="44" t="str">
        <f t="shared" si="3"/>
        <v/>
      </c>
      <c r="AI16" s="46" t="str">
        <f t="shared" si="3"/>
        <v/>
      </c>
      <c r="AJ16" s="46" t="str">
        <f t="shared" si="3"/>
        <v/>
      </c>
      <c r="AK16" s="47" t="str">
        <f t="shared" si="3"/>
        <v/>
      </c>
      <c r="AL16" s="30"/>
      <c r="AM16" s="44" t="str">
        <f t="shared" si="6"/>
        <v/>
      </c>
      <c r="AN16" s="46" t="str">
        <f t="shared" si="6"/>
        <v/>
      </c>
      <c r="AO16" s="46" t="str">
        <f t="shared" si="6"/>
        <v/>
      </c>
      <c r="AP16" s="47" t="str">
        <f t="shared" si="6"/>
        <v/>
      </c>
      <c r="AQ16" s="30"/>
      <c r="AR16" s="44" t="str">
        <f t="shared" si="7"/>
        <v/>
      </c>
      <c r="AS16" s="46" t="str">
        <f t="shared" si="7"/>
        <v/>
      </c>
      <c r="AT16" s="46" t="str">
        <f t="shared" si="7"/>
        <v/>
      </c>
      <c r="AU16" s="46" t="str">
        <f t="shared" si="7"/>
        <v/>
      </c>
      <c r="AV16" s="15"/>
      <c r="AW16" s="9"/>
      <c r="AX16" s="9"/>
      <c r="AY16" s="9"/>
      <c r="AZ16" s="16"/>
      <c r="BA16" s="9"/>
    </row>
    <row r="17" spans="1:53" x14ac:dyDescent="0.25">
      <c r="A17" s="27" t="str">
        <f t="shared" si="5"/>
        <v>DD44966SoCal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92"/>
      <c r="I17" s="74"/>
      <c r="J17" s="74"/>
      <c r="K17" s="74"/>
      <c r="L17" s="90"/>
      <c r="M17" s="74"/>
      <c r="N17" s="74"/>
      <c r="O17" s="74"/>
      <c r="P17" s="74"/>
      <c r="Q17" s="90"/>
      <c r="R17" s="74" t="str">
        <f t="shared" si="4"/>
        <v/>
      </c>
      <c r="S17" s="74" t="str">
        <f t="shared" si="2"/>
        <v/>
      </c>
      <c r="T17" s="74" t="str">
        <f t="shared" si="2"/>
        <v/>
      </c>
      <c r="U17" s="93" t="str">
        <f t="shared" si="2"/>
        <v/>
      </c>
      <c r="V17" s="76"/>
      <c r="W17" s="5"/>
      <c r="X17" s="71"/>
      <c r="Y17" s="72"/>
      <c r="Z17" s="73"/>
      <c r="AA17" s="74"/>
      <c r="AB17" s="72"/>
      <c r="AC17" s="68" t="str">
        <f>IFERROR(IF(VLOOKUP(A17,#REF!,7,FALSE)=72686,IF($D17&lt;=$B$2,$D17,""),VLOOKUP(A17,#REF!,7,FALSE)),"")</f>
        <v/>
      </c>
      <c r="AD17" s="72"/>
      <c r="AE17" s="75"/>
      <c r="AF17" s="76"/>
      <c r="AH17" s="44" t="str">
        <f t="shared" si="3"/>
        <v/>
      </c>
      <c r="AI17" s="46" t="str">
        <f t="shared" si="3"/>
        <v/>
      </c>
      <c r="AJ17" s="46" t="str">
        <f t="shared" si="3"/>
        <v/>
      </c>
      <c r="AK17" s="46" t="str">
        <f t="shared" si="3"/>
        <v/>
      </c>
      <c r="AL17" s="30"/>
      <c r="AM17" s="44" t="str">
        <f t="shared" si="6"/>
        <v/>
      </c>
      <c r="AN17" s="46" t="str">
        <f t="shared" si="6"/>
        <v/>
      </c>
      <c r="AO17" s="46" t="str">
        <f t="shared" si="6"/>
        <v/>
      </c>
      <c r="AP17" s="46" t="str">
        <f t="shared" si="6"/>
        <v/>
      </c>
      <c r="AQ17" s="30"/>
      <c r="AR17" s="44" t="str">
        <f t="shared" si="7"/>
        <v/>
      </c>
      <c r="AS17" s="46" t="str">
        <f t="shared" si="7"/>
        <v/>
      </c>
      <c r="AT17" s="46" t="str">
        <f t="shared" si="7"/>
        <v/>
      </c>
      <c r="AU17" s="46" t="str">
        <f t="shared" si="7"/>
        <v/>
      </c>
      <c r="AW17" s="14"/>
      <c r="AX17" s="14"/>
      <c r="AY17" s="14"/>
      <c r="AZ17" s="14"/>
      <c r="BA17" s="14"/>
    </row>
    <row r="18" spans="1:53" x14ac:dyDescent="0.25">
      <c r="A18" s="27" t="str">
        <f t="shared" si="5"/>
        <v>DD44970SoCal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92"/>
      <c r="I18" s="74"/>
      <c r="J18" s="74"/>
      <c r="K18" s="74"/>
      <c r="L18" s="90"/>
      <c r="M18" s="74"/>
      <c r="N18" s="74"/>
      <c r="O18" s="74"/>
      <c r="P18" s="74"/>
      <c r="Q18" s="90"/>
      <c r="R18" s="74" t="str">
        <f t="shared" si="4"/>
        <v/>
      </c>
      <c r="S18" s="74" t="str">
        <f t="shared" si="2"/>
        <v/>
      </c>
      <c r="T18" s="74" t="str">
        <f t="shared" si="2"/>
        <v/>
      </c>
      <c r="U18" s="93" t="str">
        <f t="shared" si="2"/>
        <v/>
      </c>
      <c r="V18" s="78"/>
      <c r="W18" s="5"/>
      <c r="X18" s="71"/>
      <c r="Y18" s="72"/>
      <c r="Z18" s="73"/>
      <c r="AA18" s="74"/>
      <c r="AB18" s="72"/>
      <c r="AC18" s="68" t="str">
        <f>IFERROR(IF(VLOOKUP(A18,#REF!,7,FALSE)=72686,IF($D18&lt;=$B$2,$D18,""),VLOOKUP(A18,#REF!,7,FALSE)),"")</f>
        <v/>
      </c>
      <c r="AD18" s="72"/>
      <c r="AE18" s="75"/>
      <c r="AF18" s="76"/>
      <c r="AH18" s="44" t="str">
        <f t="shared" si="3"/>
        <v/>
      </c>
      <c r="AI18" s="46" t="str">
        <f t="shared" si="3"/>
        <v/>
      </c>
      <c r="AJ18" s="46" t="str">
        <f t="shared" si="3"/>
        <v/>
      </c>
      <c r="AK18" s="46" t="str">
        <f t="shared" si="3"/>
        <v/>
      </c>
      <c r="AL18" s="30"/>
      <c r="AM18" s="44" t="str">
        <f t="shared" si="6"/>
        <v/>
      </c>
      <c r="AN18" s="46" t="str">
        <f t="shared" si="6"/>
        <v/>
      </c>
      <c r="AO18" s="46" t="str">
        <f t="shared" si="6"/>
        <v/>
      </c>
      <c r="AP18" s="46" t="str">
        <f t="shared" si="6"/>
        <v/>
      </c>
      <c r="AQ18" s="30"/>
      <c r="AR18" s="44" t="str">
        <f t="shared" si="7"/>
        <v/>
      </c>
      <c r="AS18" s="46" t="str">
        <f t="shared" si="7"/>
        <v/>
      </c>
      <c r="AT18" s="46" t="str">
        <f t="shared" si="7"/>
        <v/>
      </c>
      <c r="AU18" s="46" t="str">
        <f t="shared" si="7"/>
        <v/>
      </c>
    </row>
    <row r="19" spans="1:53" x14ac:dyDescent="0.25">
      <c r="A19" s="27" t="str">
        <f t="shared" si="5"/>
        <v>DD44975SoCal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92"/>
      <c r="I19" s="74"/>
      <c r="J19" s="74"/>
      <c r="K19" s="74"/>
      <c r="L19" s="90"/>
      <c r="M19" s="74"/>
      <c r="N19" s="74"/>
      <c r="O19" s="74"/>
      <c r="P19" s="74"/>
      <c r="Q19" s="90"/>
      <c r="R19" s="74" t="str">
        <f t="shared" si="4"/>
        <v/>
      </c>
      <c r="S19" s="74" t="str">
        <f t="shared" si="2"/>
        <v/>
      </c>
      <c r="T19" s="74" t="str">
        <f t="shared" si="2"/>
        <v/>
      </c>
      <c r="U19" s="93" t="str">
        <f t="shared" si="2"/>
        <v/>
      </c>
      <c r="V19" s="76"/>
      <c r="W19" s="5"/>
      <c r="X19" s="71"/>
      <c r="Y19" s="72"/>
      <c r="Z19" s="73"/>
      <c r="AA19" s="74"/>
      <c r="AB19" s="72"/>
      <c r="AC19" s="68" t="str">
        <f>IFERROR(IF(VLOOKUP(A19,#REF!,7,FALSE)=72686,IF($D19&lt;=$B$2,$D19,""),VLOOKUP(A19,#REF!,7,FALSE)),"")</f>
        <v/>
      </c>
      <c r="AD19" s="72"/>
      <c r="AE19" s="75"/>
      <c r="AF19" s="76"/>
      <c r="AH19" s="44" t="str">
        <f t="shared" si="3"/>
        <v/>
      </c>
      <c r="AI19" s="46" t="str">
        <f t="shared" si="3"/>
        <v/>
      </c>
      <c r="AJ19" s="46" t="str">
        <f t="shared" si="3"/>
        <v/>
      </c>
      <c r="AK19" s="46" t="str">
        <f t="shared" si="3"/>
        <v/>
      </c>
      <c r="AL19" s="30"/>
      <c r="AM19" s="44" t="str">
        <f t="shared" si="6"/>
        <v/>
      </c>
      <c r="AN19" s="46" t="str">
        <f t="shared" si="6"/>
        <v/>
      </c>
      <c r="AO19" s="46" t="str">
        <f t="shared" si="6"/>
        <v/>
      </c>
      <c r="AP19" s="46" t="str">
        <f t="shared" si="6"/>
        <v/>
      </c>
      <c r="AQ19" s="30"/>
      <c r="AR19" s="44" t="str">
        <f t="shared" si="7"/>
        <v/>
      </c>
      <c r="AS19" s="46" t="str">
        <f t="shared" si="7"/>
        <v/>
      </c>
      <c r="AT19" s="46" t="str">
        <f t="shared" si="7"/>
        <v/>
      </c>
      <c r="AU19" s="46" t="str">
        <f t="shared" si="7"/>
        <v/>
      </c>
    </row>
    <row r="20" spans="1:53" x14ac:dyDescent="0.25">
      <c r="A20" s="27" t="str">
        <f t="shared" si="5"/>
        <v>DD44980SoCal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92"/>
      <c r="I20" s="74"/>
      <c r="J20" s="74"/>
      <c r="K20" s="74"/>
      <c r="L20" s="90"/>
      <c r="M20" s="74"/>
      <c r="N20" s="74"/>
      <c r="O20" s="74"/>
      <c r="P20" s="74"/>
      <c r="Q20" s="90"/>
      <c r="R20" s="74" t="str">
        <f t="shared" si="4"/>
        <v/>
      </c>
      <c r="S20" s="74" t="str">
        <f t="shared" si="2"/>
        <v/>
      </c>
      <c r="T20" s="74" t="str">
        <f t="shared" si="2"/>
        <v/>
      </c>
      <c r="U20" s="93" t="str">
        <f t="shared" si="2"/>
        <v/>
      </c>
      <c r="V20" s="76"/>
      <c r="W20" s="5"/>
      <c r="X20" s="71"/>
      <c r="Y20" s="72"/>
      <c r="Z20" s="73"/>
      <c r="AA20" s="74"/>
      <c r="AB20" s="72"/>
      <c r="AC20" s="68" t="str">
        <f>IFERROR(IF(VLOOKUP(A20,#REF!,7,FALSE)=72686,IF($D20&lt;=$B$2,$D20,""),VLOOKUP(A20,#REF!,7,FALSE)),"")</f>
        <v/>
      </c>
      <c r="AD20" s="72"/>
      <c r="AE20" s="75"/>
      <c r="AF20" s="76"/>
      <c r="AH20" s="44" t="str">
        <f t="shared" si="3"/>
        <v/>
      </c>
      <c r="AI20" s="46" t="str">
        <f t="shared" si="3"/>
        <v/>
      </c>
      <c r="AJ20" s="46" t="str">
        <f t="shared" si="3"/>
        <v/>
      </c>
      <c r="AK20" s="46" t="str">
        <f t="shared" si="3"/>
        <v/>
      </c>
      <c r="AL20" s="30"/>
      <c r="AM20" s="44" t="str">
        <f t="shared" si="6"/>
        <v/>
      </c>
      <c r="AN20" s="46" t="str">
        <f t="shared" si="6"/>
        <v/>
      </c>
      <c r="AO20" s="46" t="str">
        <f t="shared" si="6"/>
        <v/>
      </c>
      <c r="AP20" s="46" t="str">
        <f t="shared" si="6"/>
        <v/>
      </c>
      <c r="AQ20" s="30"/>
      <c r="AR20" s="44" t="str">
        <f t="shared" si="7"/>
        <v/>
      </c>
      <c r="AS20" s="46" t="str">
        <f t="shared" si="7"/>
        <v/>
      </c>
      <c r="AT20" s="46" t="str">
        <f t="shared" si="7"/>
        <v/>
      </c>
      <c r="AU20" s="46" t="str">
        <f t="shared" si="7"/>
        <v/>
      </c>
    </row>
    <row r="21" spans="1:53" x14ac:dyDescent="0.25">
      <c r="A21" s="27" t="str">
        <f t="shared" si="5"/>
        <v>DD44984SoCal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92"/>
      <c r="I21" s="74"/>
      <c r="J21" s="74"/>
      <c r="K21" s="81"/>
      <c r="L21" s="90"/>
      <c r="M21" s="74"/>
      <c r="N21" s="74"/>
      <c r="O21" s="74"/>
      <c r="P21" s="74"/>
      <c r="Q21" s="90"/>
      <c r="R21" s="74" t="str">
        <f t="shared" si="4"/>
        <v/>
      </c>
      <c r="S21" s="74" t="str">
        <f t="shared" si="2"/>
        <v/>
      </c>
      <c r="T21" s="74" t="str">
        <f t="shared" si="2"/>
        <v/>
      </c>
      <c r="U21" s="91" t="str">
        <f t="shared" si="2"/>
        <v/>
      </c>
      <c r="V21" s="78"/>
      <c r="W21" s="5"/>
      <c r="X21" s="65"/>
      <c r="Y21" s="66"/>
      <c r="Z21" s="67"/>
      <c r="AA21" s="79"/>
      <c r="AB21" s="66"/>
      <c r="AC21" s="68" t="str">
        <f>IFERROR(IF(VLOOKUP(A21,#REF!,7,FALSE)=72686,IF($D21&lt;=$B$2,$D21,""),VLOOKUP(A21,#REF!,7,FALSE)),"")</f>
        <v/>
      </c>
      <c r="AD21" s="66"/>
      <c r="AE21" s="69"/>
      <c r="AF21" s="80"/>
      <c r="AH21" s="44" t="str">
        <f t="shared" ref="AH21:AK51" si="8">IF(H21="","",IF($F21&lt;=6,H21-25,IF($F21&gt;=11,H21-20,H21-30)))</f>
        <v/>
      </c>
      <c r="AI21" s="46" t="str">
        <f t="shared" si="8"/>
        <v/>
      </c>
      <c r="AJ21" s="46" t="str">
        <f t="shared" si="8"/>
        <v/>
      </c>
      <c r="AK21" s="8" t="str">
        <f t="shared" si="8"/>
        <v/>
      </c>
      <c r="AL21" s="30"/>
      <c r="AM21" s="44" t="str">
        <f t="shared" si="6"/>
        <v/>
      </c>
      <c r="AN21" s="46" t="str">
        <f t="shared" si="6"/>
        <v/>
      </c>
      <c r="AO21" s="46" t="str">
        <f t="shared" si="6"/>
        <v/>
      </c>
      <c r="AP21" s="8" t="str">
        <f t="shared" si="6"/>
        <v/>
      </c>
      <c r="AQ21" s="30"/>
      <c r="AR21" s="44" t="str">
        <f t="shared" si="7"/>
        <v/>
      </c>
      <c r="AS21" s="46" t="str">
        <f t="shared" si="7"/>
        <v/>
      </c>
      <c r="AT21" s="46" t="str">
        <f t="shared" si="7"/>
        <v/>
      </c>
      <c r="AU21" s="8" t="str">
        <f t="shared" si="7"/>
        <v/>
      </c>
    </row>
    <row r="22" spans="1:53" x14ac:dyDescent="0.25">
      <c r="A22" s="27" t="str">
        <f t="shared" si="5"/>
        <v>DD44989SoCal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92"/>
      <c r="I22" s="74"/>
      <c r="J22" s="74"/>
      <c r="K22" s="74"/>
      <c r="L22" s="90"/>
      <c r="M22" s="74"/>
      <c r="N22" s="74"/>
      <c r="O22" s="74"/>
      <c r="P22" s="74"/>
      <c r="Q22" s="90"/>
      <c r="R22" s="74" t="str">
        <f t="shared" si="4"/>
        <v/>
      </c>
      <c r="S22" s="74" t="str">
        <f t="shared" si="2"/>
        <v/>
      </c>
      <c r="T22" s="74" t="str">
        <f t="shared" si="2"/>
        <v/>
      </c>
      <c r="U22" s="93" t="str">
        <f t="shared" si="2"/>
        <v/>
      </c>
      <c r="V22" s="78"/>
      <c r="W22" s="5"/>
      <c r="X22" s="71"/>
      <c r="Y22" s="72"/>
      <c r="Z22" s="73"/>
      <c r="AA22" s="77"/>
      <c r="AB22" s="72"/>
      <c r="AC22" s="68" t="str">
        <f>IFERROR(IF(VLOOKUP(A22,#REF!,7,FALSE)=72686,IF($D22&lt;=$B$2,$D22,""),VLOOKUP(A22,#REF!,7,FALSE)),"")</f>
        <v/>
      </c>
      <c r="AD22" s="72"/>
      <c r="AE22" s="75"/>
      <c r="AF22" s="78"/>
      <c r="AH22" s="44" t="str">
        <f t="shared" si="8"/>
        <v/>
      </c>
      <c r="AI22" s="46" t="str">
        <f t="shared" si="8"/>
        <v/>
      </c>
      <c r="AJ22" s="46" t="str">
        <f t="shared" si="8"/>
        <v/>
      </c>
      <c r="AK22" s="46" t="str">
        <f t="shared" si="8"/>
        <v/>
      </c>
      <c r="AL22" s="30"/>
      <c r="AM22" s="44" t="str">
        <f t="shared" si="6"/>
        <v/>
      </c>
      <c r="AN22" s="46" t="str">
        <f t="shared" si="6"/>
        <v/>
      </c>
      <c r="AO22" s="46" t="str">
        <f t="shared" si="6"/>
        <v/>
      </c>
      <c r="AP22" s="46" t="str">
        <f t="shared" si="6"/>
        <v/>
      </c>
      <c r="AQ22" s="30"/>
      <c r="AR22" s="44" t="str">
        <f t="shared" si="7"/>
        <v/>
      </c>
      <c r="AS22" s="46" t="str">
        <f t="shared" si="7"/>
        <v/>
      </c>
      <c r="AT22" s="46" t="str">
        <f t="shared" si="7"/>
        <v/>
      </c>
      <c r="AU22" s="46" t="str">
        <f t="shared" si="7"/>
        <v/>
      </c>
    </row>
    <row r="23" spans="1:53" x14ac:dyDescent="0.25">
      <c r="A23" s="27" t="str">
        <f t="shared" si="5"/>
        <v>DD44994SoCal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92"/>
      <c r="I23" s="74"/>
      <c r="J23" s="74"/>
      <c r="K23" s="81"/>
      <c r="L23" s="90"/>
      <c r="M23" s="74"/>
      <c r="N23" s="74"/>
      <c r="O23" s="74"/>
      <c r="P23" s="81"/>
      <c r="Q23" s="90"/>
      <c r="R23" s="74" t="str">
        <f t="shared" si="4"/>
        <v/>
      </c>
      <c r="S23" s="74" t="str">
        <f t="shared" si="2"/>
        <v/>
      </c>
      <c r="T23" s="74" t="str">
        <f t="shared" si="2"/>
        <v/>
      </c>
      <c r="U23" s="91" t="str">
        <f t="shared" si="2"/>
        <v/>
      </c>
      <c r="V23" s="80"/>
      <c r="W23" s="5"/>
      <c r="X23" s="65"/>
      <c r="Y23" s="66"/>
      <c r="Z23" s="67"/>
      <c r="AA23" s="79"/>
      <c r="AB23" s="66"/>
      <c r="AC23" s="68" t="str">
        <f>IFERROR(IF(VLOOKUP(A23,#REF!,7,FALSE)=72686,IF($D23&lt;=$B$2,$D23,""),VLOOKUP(A23,#REF!,7,FALSE)),"")</f>
        <v/>
      </c>
      <c r="AD23" s="66"/>
      <c r="AE23" s="69"/>
      <c r="AF23" s="80"/>
      <c r="AH23" s="44" t="str">
        <f t="shared" si="8"/>
        <v/>
      </c>
      <c r="AI23" s="46" t="str">
        <f t="shared" si="8"/>
        <v/>
      </c>
      <c r="AJ23" s="46" t="str">
        <f t="shared" si="8"/>
        <v/>
      </c>
      <c r="AK23" s="8" t="str">
        <f t="shared" si="8"/>
        <v/>
      </c>
      <c r="AL23" s="30"/>
      <c r="AM23" s="44" t="str">
        <f t="shared" si="6"/>
        <v/>
      </c>
      <c r="AN23" s="46" t="str">
        <f t="shared" si="6"/>
        <v/>
      </c>
      <c r="AO23" s="46" t="str">
        <f t="shared" si="6"/>
        <v/>
      </c>
      <c r="AP23" s="8" t="str">
        <f t="shared" si="6"/>
        <v/>
      </c>
      <c r="AQ23" s="30"/>
      <c r="AR23" s="44" t="str">
        <f t="shared" si="7"/>
        <v/>
      </c>
      <c r="AS23" s="46" t="str">
        <f t="shared" si="7"/>
        <v/>
      </c>
      <c r="AT23" s="46" t="str">
        <f t="shared" si="7"/>
        <v/>
      </c>
      <c r="AU23" s="8" t="str">
        <f t="shared" si="7"/>
        <v/>
      </c>
    </row>
    <row r="24" spans="1:53" x14ac:dyDescent="0.25">
      <c r="A24" s="27" t="str">
        <f t="shared" si="5"/>
        <v>DD44998SoCal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92"/>
      <c r="I24" s="74"/>
      <c r="J24" s="74"/>
      <c r="K24" s="74"/>
      <c r="L24" s="90"/>
      <c r="M24" s="74"/>
      <c r="N24" s="74"/>
      <c r="O24" s="74"/>
      <c r="P24" s="74"/>
      <c r="Q24" s="90"/>
      <c r="R24" s="74" t="str">
        <f t="shared" si="4"/>
        <v/>
      </c>
      <c r="S24" s="74" t="str">
        <f t="shared" si="2"/>
        <v/>
      </c>
      <c r="T24" s="74" t="str">
        <f t="shared" si="2"/>
        <v/>
      </c>
      <c r="U24" s="93" t="str">
        <f t="shared" si="2"/>
        <v/>
      </c>
      <c r="V24" s="78"/>
      <c r="W24" s="5"/>
      <c r="X24" s="71"/>
      <c r="Y24" s="72"/>
      <c r="Z24" s="73"/>
      <c r="AA24" s="77"/>
      <c r="AB24" s="72"/>
      <c r="AC24" s="68" t="str">
        <f>IFERROR(IF(VLOOKUP(A24,#REF!,7,FALSE)=72686,IF($D24&lt;=$B$2,$D24,""),VLOOKUP(A24,#REF!,7,FALSE)),"")</f>
        <v/>
      </c>
      <c r="AD24" s="72"/>
      <c r="AE24" s="75"/>
      <c r="AF24" s="78"/>
      <c r="AH24" s="44" t="str">
        <f t="shared" si="8"/>
        <v/>
      </c>
      <c r="AI24" s="46" t="str">
        <f t="shared" si="8"/>
        <v/>
      </c>
      <c r="AJ24" s="46" t="str">
        <f t="shared" si="8"/>
        <v/>
      </c>
      <c r="AK24" s="46" t="str">
        <f t="shared" si="8"/>
        <v/>
      </c>
      <c r="AL24" s="30"/>
      <c r="AM24" s="44" t="str">
        <f t="shared" si="6"/>
        <v/>
      </c>
      <c r="AN24" s="46" t="str">
        <f t="shared" si="6"/>
        <v/>
      </c>
      <c r="AO24" s="46" t="str">
        <f t="shared" si="6"/>
        <v/>
      </c>
      <c r="AP24" s="46" t="str">
        <f t="shared" si="6"/>
        <v/>
      </c>
      <c r="AQ24" s="30"/>
      <c r="AR24" s="44" t="str">
        <f t="shared" si="7"/>
        <v/>
      </c>
      <c r="AS24" s="46" t="str">
        <f t="shared" si="7"/>
        <v/>
      </c>
      <c r="AT24" s="46" t="str">
        <f t="shared" si="7"/>
        <v/>
      </c>
      <c r="AU24" s="46" t="str">
        <f t="shared" si="7"/>
        <v/>
      </c>
    </row>
    <row r="25" spans="1:53" x14ac:dyDescent="0.25">
      <c r="A25" s="27" t="str">
        <f t="shared" si="5"/>
        <v>DD45003SoCal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92"/>
      <c r="I25" s="74"/>
      <c r="J25" s="74"/>
      <c r="K25" s="74"/>
      <c r="L25" s="90"/>
      <c r="M25" s="74"/>
      <c r="N25" s="74"/>
      <c r="O25" s="74"/>
      <c r="P25" s="74"/>
      <c r="Q25" s="90"/>
      <c r="R25" s="74" t="str">
        <f t="shared" si="4"/>
        <v/>
      </c>
      <c r="S25" s="74" t="str">
        <f t="shared" si="2"/>
        <v/>
      </c>
      <c r="T25" s="74" t="str">
        <f t="shared" si="2"/>
        <v/>
      </c>
      <c r="U25" s="93" t="str">
        <f t="shared" si="2"/>
        <v/>
      </c>
      <c r="V25" s="76"/>
      <c r="W25" s="5"/>
      <c r="X25" s="71"/>
      <c r="Y25" s="72"/>
      <c r="Z25" s="73"/>
      <c r="AA25" s="74"/>
      <c r="AB25" s="72"/>
      <c r="AC25" s="68" t="str">
        <f>IFERROR(IF(VLOOKUP(A25,#REF!,7,FALSE)=72686,IF($D25&lt;=$B$2,$D25,""),VLOOKUP(A25,#REF!,7,FALSE)),"")</f>
        <v/>
      </c>
      <c r="AD25" s="72"/>
      <c r="AE25" s="75"/>
      <c r="AF25" s="76"/>
      <c r="AH25" s="44" t="str">
        <f t="shared" si="8"/>
        <v/>
      </c>
      <c r="AI25" s="46" t="str">
        <f t="shared" si="8"/>
        <v/>
      </c>
      <c r="AJ25" s="46" t="str">
        <f t="shared" si="8"/>
        <v/>
      </c>
      <c r="AK25" s="46" t="str">
        <f t="shared" si="8"/>
        <v/>
      </c>
      <c r="AL25" s="30"/>
      <c r="AM25" s="44" t="str">
        <f t="shared" si="6"/>
        <v/>
      </c>
      <c r="AN25" s="46" t="str">
        <f t="shared" si="6"/>
        <v/>
      </c>
      <c r="AO25" s="46" t="str">
        <f t="shared" si="6"/>
        <v/>
      </c>
      <c r="AP25" s="46" t="str">
        <f t="shared" si="6"/>
        <v/>
      </c>
      <c r="AQ25" s="30"/>
      <c r="AR25" s="44" t="str">
        <f t="shared" si="7"/>
        <v/>
      </c>
      <c r="AS25" s="46" t="str">
        <f t="shared" si="7"/>
        <v/>
      </c>
      <c r="AT25" s="46" t="str">
        <f t="shared" si="7"/>
        <v/>
      </c>
      <c r="AU25" s="46" t="str">
        <f t="shared" si="7"/>
        <v/>
      </c>
    </row>
    <row r="26" spans="1:53" x14ac:dyDescent="0.25">
      <c r="A26" s="27" t="str">
        <f t="shared" si="5"/>
        <v>DD45008SoCal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92"/>
      <c r="I26" s="74"/>
      <c r="J26" s="74"/>
      <c r="K26" s="74"/>
      <c r="L26" s="90"/>
      <c r="M26" s="74"/>
      <c r="N26" s="74"/>
      <c r="O26" s="74"/>
      <c r="P26" s="74"/>
      <c r="Q26" s="90"/>
      <c r="R26" s="74" t="str">
        <f t="shared" si="4"/>
        <v/>
      </c>
      <c r="S26" s="74" t="str">
        <f t="shared" si="2"/>
        <v/>
      </c>
      <c r="T26" s="74" t="str">
        <f t="shared" si="2"/>
        <v/>
      </c>
      <c r="U26" s="93" t="str">
        <f t="shared" si="2"/>
        <v/>
      </c>
      <c r="V26" s="76"/>
      <c r="W26" s="5"/>
      <c r="X26" s="71"/>
      <c r="Y26" s="72"/>
      <c r="Z26" s="73"/>
      <c r="AA26" s="74"/>
      <c r="AB26" s="72"/>
      <c r="AC26" s="68" t="str">
        <f>IFERROR(IF(VLOOKUP(A26,#REF!,7,FALSE)=72686,IF($D26&lt;=$B$2,$D26,""),VLOOKUP(A26,#REF!,7,FALSE)),"")</f>
        <v/>
      </c>
      <c r="AD26" s="72"/>
      <c r="AE26" s="75"/>
      <c r="AF26" s="76"/>
      <c r="AH26" s="44" t="str">
        <f t="shared" si="8"/>
        <v/>
      </c>
      <c r="AI26" s="46" t="str">
        <f t="shared" si="8"/>
        <v/>
      </c>
      <c r="AJ26" s="46" t="str">
        <f t="shared" si="8"/>
        <v/>
      </c>
      <c r="AK26" s="46" t="str">
        <f t="shared" si="8"/>
        <v/>
      </c>
      <c r="AL26" s="30"/>
      <c r="AM26" s="44" t="str">
        <f t="shared" si="6"/>
        <v/>
      </c>
      <c r="AN26" s="46" t="str">
        <f t="shared" si="6"/>
        <v/>
      </c>
      <c r="AO26" s="46" t="str">
        <f t="shared" si="6"/>
        <v/>
      </c>
      <c r="AP26" s="46" t="str">
        <f t="shared" si="6"/>
        <v/>
      </c>
      <c r="AQ26" s="30"/>
      <c r="AR26" s="44" t="str">
        <f t="shared" si="7"/>
        <v/>
      </c>
      <c r="AS26" s="46" t="str">
        <f t="shared" si="7"/>
        <v/>
      </c>
      <c r="AT26" s="46" t="str">
        <f t="shared" si="7"/>
        <v/>
      </c>
      <c r="AU26" s="46" t="str">
        <f t="shared" si="7"/>
        <v/>
      </c>
      <c r="AV26" s="15"/>
    </row>
    <row r="27" spans="1:53" x14ac:dyDescent="0.25">
      <c r="A27" s="27" t="str">
        <f t="shared" si="5"/>
        <v>DD45012SoCal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89"/>
      <c r="I27" s="81"/>
      <c r="J27" s="81"/>
      <c r="K27" s="81"/>
      <c r="L27" s="90"/>
      <c r="M27" s="81"/>
      <c r="N27" s="81"/>
      <c r="O27" s="81"/>
      <c r="P27" s="81"/>
      <c r="Q27" s="90"/>
      <c r="R27" s="81" t="str">
        <f t="shared" si="4"/>
        <v/>
      </c>
      <c r="S27" s="81" t="str">
        <f t="shared" si="2"/>
        <v/>
      </c>
      <c r="T27" s="81" t="str">
        <f t="shared" si="2"/>
        <v/>
      </c>
      <c r="U27" s="91" t="str">
        <f t="shared" si="2"/>
        <v/>
      </c>
      <c r="V27" s="70"/>
      <c r="W27" s="5"/>
      <c r="X27" s="65"/>
      <c r="Y27" s="66"/>
      <c r="Z27" s="67"/>
      <c r="AA27" s="31"/>
      <c r="AB27" s="66"/>
      <c r="AC27" s="68" t="str">
        <f>IFERROR(IF(VLOOKUP(A27,#REF!,7,FALSE)=72686,IF($D27&lt;=$B$2,$D27,""),VLOOKUP(A27,#REF!,7,FALSE)),"")</f>
        <v/>
      </c>
      <c r="AD27" s="66"/>
      <c r="AE27" s="69"/>
      <c r="AF27" s="70"/>
      <c r="AH27" s="35" t="str">
        <f t="shared" si="8"/>
        <v/>
      </c>
      <c r="AI27" s="8" t="str">
        <f t="shared" si="8"/>
        <v/>
      </c>
      <c r="AJ27" s="8" t="str">
        <f t="shared" si="8"/>
        <v/>
      </c>
      <c r="AK27" s="8" t="str">
        <f t="shared" si="8"/>
        <v/>
      </c>
      <c r="AL27" s="30"/>
      <c r="AM27" s="35" t="str">
        <f t="shared" si="6"/>
        <v/>
      </c>
      <c r="AN27" s="8" t="str">
        <f t="shared" si="6"/>
        <v/>
      </c>
      <c r="AO27" s="8" t="str">
        <f t="shared" si="6"/>
        <v/>
      </c>
      <c r="AP27" s="8" t="str">
        <f t="shared" si="6"/>
        <v/>
      </c>
      <c r="AQ27" s="30"/>
      <c r="AR27" s="35" t="str">
        <f t="shared" si="7"/>
        <v/>
      </c>
      <c r="AS27" s="8" t="str">
        <f t="shared" si="7"/>
        <v/>
      </c>
      <c r="AT27" s="8" t="str">
        <f t="shared" si="7"/>
        <v/>
      </c>
      <c r="AU27" s="8" t="str">
        <f t="shared" si="7"/>
        <v/>
      </c>
    </row>
    <row r="28" spans="1:53" x14ac:dyDescent="0.25">
      <c r="A28" s="27" t="str">
        <f t="shared" si="5"/>
        <v>DD45017SoCal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92"/>
      <c r="I28" s="74"/>
      <c r="J28" s="74"/>
      <c r="K28" s="74"/>
      <c r="L28" s="90"/>
      <c r="M28" s="74"/>
      <c r="N28" s="74"/>
      <c r="O28" s="74"/>
      <c r="P28" s="74"/>
      <c r="Q28" s="90"/>
      <c r="R28" s="74" t="str">
        <f t="shared" si="4"/>
        <v/>
      </c>
      <c r="S28" s="74" t="str">
        <f t="shared" si="2"/>
        <v/>
      </c>
      <c r="T28" s="74" t="str">
        <f t="shared" si="2"/>
        <v/>
      </c>
      <c r="U28" s="93" t="str">
        <f t="shared" si="2"/>
        <v/>
      </c>
      <c r="V28" s="78"/>
      <c r="W28" s="5"/>
      <c r="X28" s="71"/>
      <c r="Y28" s="72"/>
      <c r="Z28" s="73"/>
      <c r="AA28" s="77"/>
      <c r="AB28" s="72"/>
      <c r="AC28" s="68" t="str">
        <f>IFERROR(IF(VLOOKUP(A28,#REF!,7,FALSE)=72686,IF($D28&lt;=$B$2,$D28,""),VLOOKUP(A28,#REF!,7,FALSE)),"")</f>
        <v/>
      </c>
      <c r="AD28" s="72"/>
      <c r="AE28" s="75"/>
      <c r="AF28" s="78"/>
      <c r="AH28" s="44" t="str">
        <f t="shared" si="8"/>
        <v/>
      </c>
      <c r="AI28" s="46" t="str">
        <f t="shared" si="8"/>
        <v/>
      </c>
      <c r="AJ28" s="46" t="str">
        <f t="shared" si="8"/>
        <v/>
      </c>
      <c r="AK28" s="46" t="str">
        <f t="shared" si="8"/>
        <v/>
      </c>
      <c r="AL28" s="30"/>
      <c r="AM28" s="44" t="str">
        <f t="shared" si="6"/>
        <v/>
      </c>
      <c r="AN28" s="46" t="str">
        <f t="shared" si="6"/>
        <v/>
      </c>
      <c r="AO28" s="46" t="str">
        <f t="shared" si="6"/>
        <v/>
      </c>
      <c r="AP28" s="46" t="str">
        <f t="shared" si="6"/>
        <v/>
      </c>
      <c r="AQ28" s="30"/>
      <c r="AR28" s="44" t="str">
        <f t="shared" si="7"/>
        <v/>
      </c>
      <c r="AS28" s="46" t="str">
        <f t="shared" si="7"/>
        <v/>
      </c>
      <c r="AT28" s="46" t="str">
        <f t="shared" si="7"/>
        <v/>
      </c>
      <c r="AU28" s="46" t="str">
        <f t="shared" si="7"/>
        <v/>
      </c>
    </row>
    <row r="29" spans="1:53" x14ac:dyDescent="0.25">
      <c r="A29" s="27" t="str">
        <f t="shared" si="5"/>
        <v>DD45022SoCal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89"/>
      <c r="I29" s="81"/>
      <c r="J29" s="81"/>
      <c r="K29" s="81"/>
      <c r="L29" s="90"/>
      <c r="M29" s="81"/>
      <c r="N29" s="81"/>
      <c r="O29" s="81"/>
      <c r="P29" s="81"/>
      <c r="Q29" s="90"/>
      <c r="R29" s="81" t="str">
        <f t="shared" si="4"/>
        <v/>
      </c>
      <c r="S29" s="81" t="str">
        <f t="shared" si="2"/>
        <v/>
      </c>
      <c r="T29" s="81" t="str">
        <f t="shared" si="2"/>
        <v/>
      </c>
      <c r="U29" s="91" t="str">
        <f t="shared" si="2"/>
        <v/>
      </c>
      <c r="V29" s="80"/>
      <c r="W29" s="5"/>
      <c r="X29" s="65"/>
      <c r="Y29" s="66"/>
      <c r="Z29" s="67"/>
      <c r="AA29" s="79"/>
      <c r="AB29" s="66"/>
      <c r="AC29" s="68" t="str">
        <f>IFERROR(IF(VLOOKUP(A29,#REF!,7,FALSE)=72686,IF($D29&lt;=$B$2,$D29,""),VLOOKUP(A29,#REF!,7,FALSE)),"")</f>
        <v/>
      </c>
      <c r="AD29" s="66"/>
      <c r="AE29" s="69"/>
      <c r="AF29" s="80"/>
      <c r="AH29" s="35" t="str">
        <f t="shared" si="8"/>
        <v/>
      </c>
      <c r="AI29" s="8" t="str">
        <f t="shared" si="8"/>
        <v/>
      </c>
      <c r="AJ29" s="8" t="str">
        <f t="shared" si="8"/>
        <v/>
      </c>
      <c r="AK29" s="8" t="str">
        <f t="shared" si="8"/>
        <v/>
      </c>
      <c r="AL29" s="30"/>
      <c r="AM29" s="35" t="str">
        <f t="shared" si="6"/>
        <v/>
      </c>
      <c r="AN29" s="8" t="str">
        <f t="shared" si="6"/>
        <v/>
      </c>
      <c r="AO29" s="8" t="str">
        <f t="shared" si="6"/>
        <v/>
      </c>
      <c r="AP29" s="8" t="str">
        <f t="shared" si="6"/>
        <v/>
      </c>
      <c r="AQ29" s="30"/>
      <c r="AR29" s="35" t="str">
        <f t="shared" si="7"/>
        <v/>
      </c>
      <c r="AS29" s="8" t="str">
        <f t="shared" si="7"/>
        <v/>
      </c>
      <c r="AT29" s="8" t="str">
        <f t="shared" si="7"/>
        <v/>
      </c>
      <c r="AU29" s="8" t="str">
        <f t="shared" si="7"/>
        <v/>
      </c>
    </row>
    <row r="30" spans="1:53" s="13" customFormat="1" x14ac:dyDescent="0.25">
      <c r="A30" s="27" t="str">
        <f t="shared" si="5"/>
        <v>DD45026SoCal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92"/>
      <c r="I30" s="74"/>
      <c r="J30" s="74"/>
      <c r="K30" s="74"/>
      <c r="L30" s="90"/>
      <c r="M30" s="74"/>
      <c r="N30" s="74"/>
      <c r="O30" s="74"/>
      <c r="P30" s="74"/>
      <c r="Q30" s="90"/>
      <c r="R30" s="74" t="str">
        <f t="shared" si="4"/>
        <v/>
      </c>
      <c r="S30" s="74" t="str">
        <f t="shared" si="2"/>
        <v/>
      </c>
      <c r="T30" s="74" t="str">
        <f t="shared" si="2"/>
        <v/>
      </c>
      <c r="U30" s="93" t="str">
        <f t="shared" si="2"/>
        <v/>
      </c>
      <c r="V30" s="78"/>
      <c r="W30" s="5"/>
      <c r="X30" s="71"/>
      <c r="Y30" s="72"/>
      <c r="Z30" s="73"/>
      <c r="AA30" s="77"/>
      <c r="AB30" s="72"/>
      <c r="AC30" s="68" t="str">
        <f>IFERROR(IF(VLOOKUP(A30,#REF!,7,FALSE)=72686,IF($D30&lt;=$B$2,$D30,""),VLOOKUP(A30,#REF!,7,FALSE)),"")</f>
        <v/>
      </c>
      <c r="AD30" s="72"/>
      <c r="AE30" s="75"/>
      <c r="AF30" s="78"/>
      <c r="AG30" s="11"/>
      <c r="AH30" s="44" t="str">
        <f t="shared" si="8"/>
        <v/>
      </c>
      <c r="AI30" s="46" t="str">
        <f t="shared" si="8"/>
        <v/>
      </c>
      <c r="AJ30" s="46" t="str">
        <f t="shared" si="8"/>
        <v/>
      </c>
      <c r="AK30" s="46" t="str">
        <f t="shared" si="8"/>
        <v/>
      </c>
      <c r="AL30" s="30"/>
      <c r="AM30" s="44" t="str">
        <f t="shared" si="6"/>
        <v/>
      </c>
      <c r="AN30" s="46" t="str">
        <f t="shared" si="6"/>
        <v/>
      </c>
      <c r="AO30" s="46" t="str">
        <f t="shared" si="6"/>
        <v/>
      </c>
      <c r="AP30" s="46" t="str">
        <f t="shared" si="6"/>
        <v/>
      </c>
      <c r="AQ30" s="30"/>
      <c r="AR30" s="44" t="str">
        <f t="shared" si="7"/>
        <v/>
      </c>
      <c r="AS30" s="46" t="str">
        <f t="shared" si="7"/>
        <v/>
      </c>
      <c r="AT30" s="46" t="str">
        <f t="shared" si="7"/>
        <v/>
      </c>
      <c r="AU30" s="46" t="str">
        <f t="shared" si="7"/>
        <v/>
      </c>
    </row>
    <row r="31" spans="1:53" s="13" customFormat="1" x14ac:dyDescent="0.25">
      <c r="A31" s="27" t="str">
        <f t="shared" si="5"/>
        <v>DD45031SoCal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92"/>
      <c r="I31" s="74"/>
      <c r="J31" s="74"/>
      <c r="K31" s="74"/>
      <c r="L31" s="90"/>
      <c r="M31" s="74"/>
      <c r="N31" s="74"/>
      <c r="O31" s="74"/>
      <c r="P31" s="74"/>
      <c r="Q31" s="90"/>
      <c r="R31" s="74" t="str">
        <f t="shared" si="4"/>
        <v/>
      </c>
      <c r="S31" s="74" t="str">
        <f t="shared" si="2"/>
        <v/>
      </c>
      <c r="T31" s="74" t="str">
        <f t="shared" si="2"/>
        <v/>
      </c>
      <c r="U31" s="93" t="str">
        <f t="shared" si="2"/>
        <v/>
      </c>
      <c r="V31" s="78"/>
      <c r="W31" s="5"/>
      <c r="X31" s="71"/>
      <c r="Y31" s="72"/>
      <c r="Z31" s="73"/>
      <c r="AA31" s="77"/>
      <c r="AB31" s="72"/>
      <c r="AC31" s="68" t="str">
        <f>IFERROR(IF(VLOOKUP(A31,#REF!,7,FALSE)=72686,IF($D31&lt;=$B$2,$D31,""),VLOOKUP(A31,#REF!,7,FALSE)),"")</f>
        <v/>
      </c>
      <c r="AD31" s="72"/>
      <c r="AE31" s="75"/>
      <c r="AF31" s="78"/>
      <c r="AG31" s="11"/>
      <c r="AH31" s="44" t="str">
        <f t="shared" si="8"/>
        <v/>
      </c>
      <c r="AI31" s="46" t="str">
        <f t="shared" si="8"/>
        <v/>
      </c>
      <c r="AJ31" s="46" t="str">
        <f t="shared" si="8"/>
        <v/>
      </c>
      <c r="AK31" s="46" t="str">
        <f t="shared" si="8"/>
        <v/>
      </c>
      <c r="AL31" s="30"/>
      <c r="AM31" s="44" t="str">
        <f t="shared" si="6"/>
        <v/>
      </c>
      <c r="AN31" s="46" t="str">
        <f t="shared" si="6"/>
        <v/>
      </c>
      <c r="AO31" s="46" t="str">
        <f t="shared" si="6"/>
        <v/>
      </c>
      <c r="AP31" s="46" t="str">
        <f t="shared" si="6"/>
        <v/>
      </c>
      <c r="AQ31" s="30"/>
      <c r="AR31" s="44" t="str">
        <f t="shared" si="7"/>
        <v/>
      </c>
      <c r="AS31" s="46" t="str">
        <f t="shared" si="7"/>
        <v/>
      </c>
      <c r="AT31" s="46" t="str">
        <f t="shared" si="7"/>
        <v/>
      </c>
      <c r="AU31" s="46" t="str">
        <f t="shared" si="7"/>
        <v/>
      </c>
    </row>
    <row r="32" spans="1:53" x14ac:dyDescent="0.25">
      <c r="A32" s="27" t="str">
        <f t="shared" si="5"/>
        <v>DD45038SoCal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92"/>
      <c r="I32" s="74"/>
      <c r="J32" s="74"/>
      <c r="K32" s="74"/>
      <c r="L32" s="90"/>
      <c r="M32" s="74"/>
      <c r="N32" s="74"/>
      <c r="O32" s="74"/>
      <c r="P32" s="74"/>
      <c r="Q32" s="90"/>
      <c r="R32" s="74" t="str">
        <f t="shared" si="4"/>
        <v/>
      </c>
      <c r="S32" s="74" t="str">
        <f t="shared" si="2"/>
        <v/>
      </c>
      <c r="T32" s="74" t="str">
        <f t="shared" si="2"/>
        <v/>
      </c>
      <c r="U32" s="93" t="str">
        <f t="shared" si="2"/>
        <v/>
      </c>
      <c r="V32" s="78"/>
      <c r="W32" s="5"/>
      <c r="X32" s="71"/>
      <c r="Y32" s="72"/>
      <c r="Z32" s="73"/>
      <c r="AA32" s="77"/>
      <c r="AB32" s="72"/>
      <c r="AC32" s="68" t="str">
        <f>IFERROR(IF(VLOOKUP(A32,#REF!,7,FALSE)=72686,IF($D32&lt;=$B$2,$D32,""),VLOOKUP(A32,#REF!,7,FALSE)),"")</f>
        <v/>
      </c>
      <c r="AD32" s="72"/>
      <c r="AE32" s="75"/>
      <c r="AF32" s="78"/>
      <c r="AH32" s="44" t="str">
        <f t="shared" si="8"/>
        <v/>
      </c>
      <c r="AI32" s="46" t="str">
        <f t="shared" si="8"/>
        <v/>
      </c>
      <c r="AJ32" s="46" t="str">
        <f t="shared" si="8"/>
        <v/>
      </c>
      <c r="AK32" s="46" t="str">
        <f t="shared" si="8"/>
        <v/>
      </c>
      <c r="AL32" s="30"/>
      <c r="AM32" s="44" t="str">
        <f t="shared" si="6"/>
        <v/>
      </c>
      <c r="AN32" s="46" t="str">
        <f t="shared" si="6"/>
        <v/>
      </c>
      <c r="AO32" s="46" t="str">
        <f t="shared" si="6"/>
        <v/>
      </c>
      <c r="AP32" s="46" t="str">
        <f t="shared" si="6"/>
        <v/>
      </c>
      <c r="AQ32" s="30"/>
      <c r="AR32" s="44" t="str">
        <f t="shared" si="7"/>
        <v/>
      </c>
      <c r="AS32" s="46" t="str">
        <f t="shared" si="7"/>
        <v/>
      </c>
      <c r="AT32" s="46" t="str">
        <f t="shared" si="7"/>
        <v/>
      </c>
      <c r="AU32" s="46" t="str">
        <f t="shared" si="7"/>
        <v/>
      </c>
    </row>
    <row r="33" spans="1:50" x14ac:dyDescent="0.25">
      <c r="A33" s="27" t="str">
        <f t="shared" si="5"/>
        <v>DD45045SoCal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92"/>
      <c r="I33" s="74"/>
      <c r="J33" s="74"/>
      <c r="K33" s="74"/>
      <c r="L33" s="90"/>
      <c r="M33" s="74"/>
      <c r="N33" s="74"/>
      <c r="O33" s="74"/>
      <c r="P33" s="74"/>
      <c r="Q33" s="90"/>
      <c r="R33" s="74" t="str">
        <f t="shared" si="4"/>
        <v/>
      </c>
      <c r="S33" s="74" t="str">
        <f t="shared" si="2"/>
        <v/>
      </c>
      <c r="T33" s="74" t="str">
        <f t="shared" si="2"/>
        <v/>
      </c>
      <c r="U33" s="93" t="str">
        <f t="shared" si="2"/>
        <v/>
      </c>
      <c r="V33" s="78"/>
      <c r="W33" s="5"/>
      <c r="X33" s="71"/>
      <c r="Y33" s="72"/>
      <c r="Z33" s="73"/>
      <c r="AA33" s="77"/>
      <c r="AB33" s="72"/>
      <c r="AC33" s="68" t="str">
        <f>IFERROR(IF(VLOOKUP(A33,#REF!,7,FALSE)=72686,IF($D33&lt;=$B$2,$D33,""),VLOOKUP(A33,#REF!,7,FALSE)),"")</f>
        <v/>
      </c>
      <c r="AD33" s="72"/>
      <c r="AE33" s="75"/>
      <c r="AF33" s="78"/>
      <c r="AH33" s="44" t="str">
        <f t="shared" si="8"/>
        <v/>
      </c>
      <c r="AI33" s="46" t="str">
        <f t="shared" si="8"/>
        <v/>
      </c>
      <c r="AJ33" s="46" t="str">
        <f t="shared" si="8"/>
        <v/>
      </c>
      <c r="AK33" s="46" t="str">
        <f t="shared" si="8"/>
        <v/>
      </c>
      <c r="AL33" s="30"/>
      <c r="AM33" s="44" t="str">
        <f t="shared" si="6"/>
        <v/>
      </c>
      <c r="AN33" s="46" t="str">
        <f t="shared" si="6"/>
        <v/>
      </c>
      <c r="AO33" s="46" t="str">
        <f t="shared" si="6"/>
        <v/>
      </c>
      <c r="AP33" s="46" t="str">
        <f t="shared" si="6"/>
        <v/>
      </c>
      <c r="AQ33" s="30"/>
      <c r="AR33" s="44" t="str">
        <f t="shared" si="7"/>
        <v/>
      </c>
      <c r="AS33" s="46" t="str">
        <f t="shared" si="7"/>
        <v/>
      </c>
      <c r="AT33" s="46" t="str">
        <f t="shared" si="7"/>
        <v/>
      </c>
      <c r="AU33" s="46" t="str">
        <f t="shared" si="7"/>
        <v/>
      </c>
    </row>
    <row r="34" spans="1:50" x14ac:dyDescent="0.25">
      <c r="A34" s="27" t="str">
        <f t="shared" si="5"/>
        <v>DD45050SoCal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92"/>
      <c r="I34" s="74"/>
      <c r="J34" s="74"/>
      <c r="K34" s="74"/>
      <c r="L34" s="90"/>
      <c r="M34" s="74"/>
      <c r="N34" s="74"/>
      <c r="O34" s="74"/>
      <c r="P34" s="74"/>
      <c r="Q34" s="90"/>
      <c r="R34" s="74" t="str">
        <f t="shared" si="4"/>
        <v/>
      </c>
      <c r="S34" s="74" t="str">
        <f t="shared" si="2"/>
        <v/>
      </c>
      <c r="T34" s="74" t="str">
        <f t="shared" si="2"/>
        <v/>
      </c>
      <c r="U34" s="93" t="str">
        <f t="shared" si="2"/>
        <v/>
      </c>
      <c r="V34" s="76"/>
      <c r="W34" s="5"/>
      <c r="X34" s="71"/>
      <c r="Y34" s="72"/>
      <c r="Z34" s="73"/>
      <c r="AA34" s="74"/>
      <c r="AB34" s="72"/>
      <c r="AC34" s="68" t="str">
        <f>IFERROR(IF(VLOOKUP(A34,#REF!,7,FALSE)=72686,IF($D34&lt;=$B$2,$D34,""),VLOOKUP(A34,#REF!,7,FALSE)),"")</f>
        <v/>
      </c>
      <c r="AD34" s="72"/>
      <c r="AE34" s="75"/>
      <c r="AF34" s="76"/>
      <c r="AH34" s="44" t="str">
        <f t="shared" si="8"/>
        <v/>
      </c>
      <c r="AI34" s="46" t="str">
        <f t="shared" si="8"/>
        <v/>
      </c>
      <c r="AJ34" s="46" t="str">
        <f t="shared" si="8"/>
        <v/>
      </c>
      <c r="AK34" s="46" t="str">
        <f t="shared" si="8"/>
        <v/>
      </c>
      <c r="AL34" s="30"/>
      <c r="AM34" s="44" t="str">
        <f t="shared" si="6"/>
        <v/>
      </c>
      <c r="AN34" s="46" t="str">
        <f t="shared" si="6"/>
        <v/>
      </c>
      <c r="AO34" s="46" t="str">
        <f t="shared" si="6"/>
        <v/>
      </c>
      <c r="AP34" s="46" t="str">
        <f t="shared" si="6"/>
        <v/>
      </c>
      <c r="AQ34" s="30"/>
      <c r="AR34" s="44" t="str">
        <f t="shared" si="7"/>
        <v/>
      </c>
      <c r="AS34" s="46" t="str">
        <f t="shared" si="7"/>
        <v/>
      </c>
      <c r="AT34" s="46" t="str">
        <f t="shared" si="7"/>
        <v/>
      </c>
      <c r="AU34" s="46" t="str">
        <f t="shared" si="7"/>
        <v/>
      </c>
    </row>
    <row r="35" spans="1:50" ht="13.5" customHeight="1" x14ac:dyDescent="0.25">
      <c r="A35" s="27" t="str">
        <f t="shared" si="5"/>
        <v>DD45053SoCal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92"/>
      <c r="I35" s="74"/>
      <c r="J35" s="74"/>
      <c r="K35" s="74"/>
      <c r="L35" s="90"/>
      <c r="M35" s="74"/>
      <c r="N35" s="74"/>
      <c r="O35" s="74"/>
      <c r="P35" s="74"/>
      <c r="Q35" s="90"/>
      <c r="R35" s="74" t="str">
        <f t="shared" si="4"/>
        <v/>
      </c>
      <c r="S35" s="74" t="str">
        <f t="shared" si="2"/>
        <v/>
      </c>
      <c r="T35" s="74" t="str">
        <f t="shared" si="2"/>
        <v/>
      </c>
      <c r="U35" s="93" t="str">
        <f t="shared" si="2"/>
        <v/>
      </c>
      <c r="V35" s="78"/>
      <c r="W35" s="5"/>
      <c r="X35" s="71"/>
      <c r="Y35" s="72"/>
      <c r="Z35" s="73"/>
      <c r="AA35" s="77"/>
      <c r="AB35" s="72"/>
      <c r="AC35" s="68" t="str">
        <f>IFERROR(IF(VLOOKUP(A35,#REF!,7,FALSE)=72686,IF($D35&lt;=$B$2,$D35,""),VLOOKUP(A35,#REF!,7,FALSE)),"")</f>
        <v/>
      </c>
      <c r="AD35" s="72"/>
      <c r="AE35" s="75"/>
      <c r="AF35" s="78"/>
      <c r="AH35" s="44" t="str">
        <f t="shared" si="8"/>
        <v/>
      </c>
      <c r="AI35" s="46" t="str">
        <f t="shared" si="8"/>
        <v/>
      </c>
      <c r="AJ35" s="46" t="str">
        <f t="shared" si="8"/>
        <v/>
      </c>
      <c r="AK35" s="46" t="str">
        <f t="shared" si="8"/>
        <v/>
      </c>
      <c r="AL35" s="30"/>
      <c r="AM35" s="44" t="str">
        <f t="shared" si="6"/>
        <v/>
      </c>
      <c r="AN35" s="46" t="str">
        <f t="shared" si="6"/>
        <v/>
      </c>
      <c r="AO35" s="46" t="str">
        <f t="shared" si="6"/>
        <v/>
      </c>
      <c r="AP35" s="46" t="str">
        <f t="shared" si="6"/>
        <v/>
      </c>
      <c r="AQ35" s="30"/>
      <c r="AR35" s="44" t="str">
        <f t="shared" si="7"/>
        <v/>
      </c>
      <c r="AS35" s="46" t="str">
        <f t="shared" si="7"/>
        <v/>
      </c>
      <c r="AT35" s="46" t="str">
        <f t="shared" si="7"/>
        <v/>
      </c>
      <c r="AU35" s="46" t="str">
        <f t="shared" si="7"/>
        <v/>
      </c>
      <c r="AV35" s="9"/>
    </row>
    <row r="36" spans="1:50" x14ac:dyDescent="0.25">
      <c r="A36" s="27" t="str">
        <f t="shared" si="5"/>
        <v>DD45066SoCal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92"/>
      <c r="I36" s="74"/>
      <c r="J36" s="74"/>
      <c r="K36" s="74"/>
      <c r="L36" s="90"/>
      <c r="M36" s="74"/>
      <c r="N36" s="74"/>
      <c r="O36" s="74"/>
      <c r="P36" s="74"/>
      <c r="Q36" s="90"/>
      <c r="R36" s="74" t="str">
        <f t="shared" si="4"/>
        <v/>
      </c>
      <c r="S36" s="74" t="str">
        <f t="shared" si="2"/>
        <v/>
      </c>
      <c r="T36" s="74" t="str">
        <f t="shared" si="2"/>
        <v/>
      </c>
      <c r="U36" s="93" t="str">
        <f t="shared" si="2"/>
        <v/>
      </c>
      <c r="V36" s="78"/>
      <c r="W36" s="5"/>
      <c r="X36" s="71"/>
      <c r="Y36" s="72"/>
      <c r="Z36" s="73"/>
      <c r="AA36" s="77"/>
      <c r="AB36" s="72"/>
      <c r="AC36" s="68" t="str">
        <f>IFERROR(IF(VLOOKUP(A36,#REF!,7,FALSE)=72686,IF($D36&lt;=$B$2,$D36,""),VLOOKUP(A36,#REF!,7,FALSE)),"")</f>
        <v/>
      </c>
      <c r="AD36" s="72"/>
      <c r="AE36" s="75"/>
      <c r="AF36" s="78"/>
      <c r="AH36" s="44" t="str">
        <f t="shared" si="8"/>
        <v/>
      </c>
      <c r="AI36" s="46" t="str">
        <f t="shared" si="8"/>
        <v/>
      </c>
      <c r="AJ36" s="46" t="str">
        <f t="shared" si="8"/>
        <v/>
      </c>
      <c r="AK36" s="46" t="str">
        <f t="shared" si="8"/>
        <v/>
      </c>
      <c r="AL36" s="30"/>
      <c r="AM36" s="44" t="str">
        <f t="shared" si="6"/>
        <v/>
      </c>
      <c r="AN36" s="46" t="str">
        <f t="shared" si="6"/>
        <v/>
      </c>
      <c r="AO36" s="46" t="str">
        <f t="shared" si="6"/>
        <v/>
      </c>
      <c r="AP36" s="46" t="str">
        <f t="shared" si="6"/>
        <v/>
      </c>
      <c r="AQ36" s="30"/>
      <c r="AR36" s="44" t="str">
        <f t="shared" si="7"/>
        <v/>
      </c>
      <c r="AS36" s="46" t="str">
        <f t="shared" si="7"/>
        <v/>
      </c>
      <c r="AT36" s="46" t="str">
        <f t="shared" si="7"/>
        <v/>
      </c>
      <c r="AU36" s="46" t="str">
        <f t="shared" si="7"/>
        <v/>
      </c>
    </row>
    <row r="37" spans="1:50" x14ac:dyDescent="0.25">
      <c r="A37" s="27" t="str">
        <f t="shared" si="5"/>
        <v>DD45073SoCal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92"/>
      <c r="I37" s="74"/>
      <c r="J37" s="74"/>
      <c r="K37" s="74"/>
      <c r="L37" s="90"/>
      <c r="M37" s="74"/>
      <c r="N37" s="74"/>
      <c r="O37" s="74"/>
      <c r="P37" s="74"/>
      <c r="Q37" s="90"/>
      <c r="R37" s="74" t="str">
        <f t="shared" si="4"/>
        <v/>
      </c>
      <c r="S37" s="74" t="str">
        <f t="shared" si="2"/>
        <v/>
      </c>
      <c r="T37" s="74" t="str">
        <f t="shared" si="2"/>
        <v/>
      </c>
      <c r="U37" s="93" t="str">
        <f t="shared" si="2"/>
        <v/>
      </c>
      <c r="V37" s="76"/>
      <c r="W37" s="5"/>
      <c r="X37" s="71"/>
      <c r="Y37" s="72"/>
      <c r="Z37" s="73"/>
      <c r="AA37" s="74"/>
      <c r="AB37" s="72"/>
      <c r="AC37" s="68" t="str">
        <f>IFERROR(IF(VLOOKUP(A37,#REF!,7,FALSE)=72686,IF($D37&lt;=$B$2,$D37,""),VLOOKUP(A37,#REF!,7,FALSE)),"")</f>
        <v/>
      </c>
      <c r="AD37" s="72"/>
      <c r="AE37" s="75"/>
      <c r="AF37" s="76"/>
      <c r="AH37" s="44" t="str">
        <f t="shared" si="8"/>
        <v/>
      </c>
      <c r="AI37" s="46" t="str">
        <f t="shared" si="8"/>
        <v/>
      </c>
      <c r="AJ37" s="46" t="str">
        <f t="shared" si="8"/>
        <v/>
      </c>
      <c r="AK37" s="46" t="str">
        <f t="shared" si="8"/>
        <v/>
      </c>
      <c r="AL37" s="30"/>
      <c r="AM37" s="44" t="str">
        <f t="shared" si="6"/>
        <v/>
      </c>
      <c r="AN37" s="46" t="str">
        <f t="shared" si="6"/>
        <v/>
      </c>
      <c r="AO37" s="46" t="str">
        <f t="shared" si="6"/>
        <v/>
      </c>
      <c r="AP37" s="46" t="str">
        <f t="shared" si="6"/>
        <v/>
      </c>
      <c r="AQ37" s="30"/>
      <c r="AR37" s="44" t="str">
        <f t="shared" si="7"/>
        <v/>
      </c>
      <c r="AS37" s="46" t="str">
        <f t="shared" si="7"/>
        <v/>
      </c>
      <c r="AT37" s="46" t="str">
        <f t="shared" si="7"/>
        <v/>
      </c>
      <c r="AU37" s="46" t="str">
        <f t="shared" si="7"/>
        <v/>
      </c>
    </row>
    <row r="38" spans="1:50" x14ac:dyDescent="0.25">
      <c r="A38" s="27" t="str">
        <f t="shared" si="5"/>
        <v>DD45080SoCal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92"/>
      <c r="I38" s="74"/>
      <c r="J38" s="74"/>
      <c r="K38" s="74"/>
      <c r="L38" s="90"/>
      <c r="M38" s="74"/>
      <c r="N38" s="74"/>
      <c r="O38" s="74"/>
      <c r="P38" s="74"/>
      <c r="Q38" s="90"/>
      <c r="R38" s="74" t="str">
        <f t="shared" si="4"/>
        <v/>
      </c>
      <c r="S38" s="74" t="str">
        <f t="shared" si="2"/>
        <v/>
      </c>
      <c r="T38" s="74" t="str">
        <f t="shared" si="2"/>
        <v/>
      </c>
      <c r="U38" s="93" t="str">
        <f t="shared" si="2"/>
        <v/>
      </c>
      <c r="V38" s="78"/>
      <c r="W38" s="5"/>
      <c r="X38" s="71"/>
      <c r="Y38" s="72"/>
      <c r="Z38" s="73"/>
      <c r="AA38" s="77"/>
      <c r="AB38" s="72"/>
      <c r="AC38" s="68" t="str">
        <f>IFERROR(IF(VLOOKUP(A38,#REF!,7,FALSE)=72686,IF($D38&lt;=$B$2,$D38,""),VLOOKUP(A38,#REF!,7,FALSE)),"")</f>
        <v/>
      </c>
      <c r="AD38" s="72"/>
      <c r="AE38" s="75"/>
      <c r="AF38" s="78"/>
      <c r="AH38" s="44" t="str">
        <f t="shared" si="8"/>
        <v/>
      </c>
      <c r="AI38" s="46" t="str">
        <f t="shared" si="8"/>
        <v/>
      </c>
      <c r="AJ38" s="46" t="str">
        <f t="shared" si="8"/>
        <v/>
      </c>
      <c r="AK38" s="46" t="str">
        <f t="shared" si="8"/>
        <v/>
      </c>
      <c r="AL38" s="30"/>
      <c r="AM38" s="44" t="str">
        <f t="shared" si="6"/>
        <v/>
      </c>
      <c r="AN38" s="46" t="str">
        <f t="shared" si="6"/>
        <v/>
      </c>
      <c r="AO38" s="46" t="str">
        <f t="shared" si="6"/>
        <v/>
      </c>
      <c r="AP38" s="46" t="str">
        <f t="shared" si="6"/>
        <v/>
      </c>
      <c r="AQ38" s="30"/>
      <c r="AR38" s="44" t="str">
        <f t="shared" si="7"/>
        <v/>
      </c>
      <c r="AS38" s="46" t="str">
        <f t="shared" si="7"/>
        <v/>
      </c>
      <c r="AT38" s="46" t="str">
        <f t="shared" si="7"/>
        <v/>
      </c>
      <c r="AU38" s="46" t="str">
        <f t="shared" si="7"/>
        <v/>
      </c>
    </row>
    <row r="39" spans="1:50" x14ac:dyDescent="0.25">
      <c r="A39" s="27" t="str">
        <f t="shared" si="5"/>
        <v>DD45089SoCal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92"/>
      <c r="I39" s="74"/>
      <c r="J39" s="74"/>
      <c r="K39" s="74"/>
      <c r="L39" s="90"/>
      <c r="M39" s="74"/>
      <c r="N39" s="74"/>
      <c r="O39" s="74"/>
      <c r="P39" s="74"/>
      <c r="Q39" s="90"/>
      <c r="R39" s="74" t="str">
        <f t="shared" si="4"/>
        <v/>
      </c>
      <c r="S39" s="74" t="str">
        <f t="shared" si="2"/>
        <v/>
      </c>
      <c r="T39" s="74" t="str">
        <f t="shared" si="2"/>
        <v/>
      </c>
      <c r="U39" s="93" t="str">
        <f t="shared" si="2"/>
        <v/>
      </c>
      <c r="V39" s="78"/>
      <c r="W39" s="5"/>
      <c r="X39" s="71"/>
      <c r="Y39" s="72"/>
      <c r="Z39" s="73"/>
      <c r="AA39" s="77"/>
      <c r="AB39" s="72"/>
      <c r="AC39" s="68" t="str">
        <f>IFERROR(IF(VLOOKUP(A39,#REF!,7,FALSE)=72686,IF($D39&lt;=$B$2,$D39,""),VLOOKUP(A39,#REF!,7,FALSE)),"")</f>
        <v/>
      </c>
      <c r="AD39" s="72"/>
      <c r="AE39" s="75"/>
      <c r="AF39" s="78"/>
      <c r="AH39" s="44" t="str">
        <f t="shared" si="8"/>
        <v/>
      </c>
      <c r="AI39" s="46" t="str">
        <f t="shared" si="8"/>
        <v/>
      </c>
      <c r="AJ39" s="46" t="str">
        <f t="shared" si="8"/>
        <v/>
      </c>
      <c r="AK39" s="46" t="str">
        <f t="shared" si="8"/>
        <v/>
      </c>
      <c r="AL39" s="30"/>
      <c r="AM39" s="44" t="str">
        <f t="shared" si="6"/>
        <v/>
      </c>
      <c r="AN39" s="46" t="str">
        <f t="shared" si="6"/>
        <v/>
      </c>
      <c r="AO39" s="46" t="str">
        <f t="shared" si="6"/>
        <v/>
      </c>
      <c r="AP39" s="46" t="str">
        <f t="shared" si="6"/>
        <v/>
      </c>
      <c r="AQ39" s="30"/>
      <c r="AR39" s="44" t="str">
        <f t="shared" si="7"/>
        <v/>
      </c>
      <c r="AS39" s="46" t="str">
        <f t="shared" si="7"/>
        <v/>
      </c>
      <c r="AT39" s="46" t="str">
        <f t="shared" si="7"/>
        <v/>
      </c>
      <c r="AU39" s="46" t="str">
        <f t="shared" si="7"/>
        <v/>
      </c>
    </row>
    <row r="40" spans="1:50" x14ac:dyDescent="0.25">
      <c r="A40" s="27" t="str">
        <f t="shared" si="5"/>
        <v>DD45097SoCal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89"/>
      <c r="I40" s="81"/>
      <c r="J40" s="81"/>
      <c r="K40" s="81"/>
      <c r="L40" s="90"/>
      <c r="M40" s="81"/>
      <c r="N40" s="81"/>
      <c r="O40" s="81"/>
      <c r="P40" s="81"/>
      <c r="Q40" s="90"/>
      <c r="R40" s="81" t="str">
        <f t="shared" si="4"/>
        <v/>
      </c>
      <c r="S40" s="81" t="str">
        <f t="shared" si="2"/>
        <v/>
      </c>
      <c r="T40" s="81" t="str">
        <f t="shared" si="2"/>
        <v/>
      </c>
      <c r="U40" s="91" t="str">
        <f t="shared" si="2"/>
        <v/>
      </c>
      <c r="V40" s="70"/>
      <c r="W40" s="5"/>
      <c r="X40" s="65"/>
      <c r="Y40" s="66"/>
      <c r="Z40" s="67"/>
      <c r="AA40" s="31"/>
      <c r="AB40" s="66"/>
      <c r="AC40" s="68" t="str">
        <f>IFERROR(IF(VLOOKUP(A40,#REF!,7,FALSE)=72686,IF($D40&lt;=$B$2,$D40,""),VLOOKUP(A40,#REF!,7,FALSE)),"")</f>
        <v/>
      </c>
      <c r="AD40" s="66"/>
      <c r="AE40" s="69"/>
      <c r="AF40" s="70"/>
      <c r="AH40" s="35" t="str">
        <f t="shared" si="8"/>
        <v/>
      </c>
      <c r="AI40" s="8" t="str">
        <f t="shared" si="8"/>
        <v/>
      </c>
      <c r="AJ40" s="8" t="str">
        <f t="shared" si="8"/>
        <v/>
      </c>
      <c r="AK40" s="8" t="str">
        <f t="shared" si="8"/>
        <v/>
      </c>
      <c r="AL40" s="30"/>
      <c r="AM40" s="35" t="str">
        <f t="shared" si="6"/>
        <v/>
      </c>
      <c r="AN40" s="8" t="str">
        <f t="shared" si="6"/>
        <v/>
      </c>
      <c r="AO40" s="8" t="str">
        <f t="shared" si="6"/>
        <v/>
      </c>
      <c r="AP40" s="8" t="str">
        <f t="shared" si="6"/>
        <v/>
      </c>
      <c r="AQ40" s="30"/>
      <c r="AR40" s="35" t="str">
        <f t="shared" si="7"/>
        <v/>
      </c>
      <c r="AS40" s="8" t="str">
        <f t="shared" si="7"/>
        <v/>
      </c>
      <c r="AT40" s="8" t="str">
        <f t="shared" si="7"/>
        <v/>
      </c>
      <c r="AU40" s="8" t="str">
        <f t="shared" si="7"/>
        <v/>
      </c>
    </row>
    <row r="41" spans="1:50" x14ac:dyDescent="0.25">
      <c r="A41" s="27" t="str">
        <f t="shared" si="5"/>
        <v>DD45104SoCal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89"/>
      <c r="I41" s="81"/>
      <c r="J41" s="81"/>
      <c r="K41" s="81"/>
      <c r="L41" s="90"/>
      <c r="M41" s="81"/>
      <c r="N41" s="81"/>
      <c r="O41" s="81"/>
      <c r="P41" s="81"/>
      <c r="Q41" s="90"/>
      <c r="R41" s="81" t="str">
        <f t="shared" si="4"/>
        <v/>
      </c>
      <c r="S41" s="81" t="str">
        <f t="shared" si="2"/>
        <v/>
      </c>
      <c r="T41" s="81" t="str">
        <f t="shared" si="2"/>
        <v/>
      </c>
      <c r="U41" s="91" t="str">
        <f t="shared" si="2"/>
        <v/>
      </c>
      <c r="V41" s="82"/>
      <c r="W41" s="5"/>
      <c r="X41" s="65"/>
      <c r="Y41" s="66"/>
      <c r="Z41" s="67"/>
      <c r="AA41" s="81"/>
      <c r="AB41" s="66"/>
      <c r="AC41" s="68" t="str">
        <f>IFERROR(IF(VLOOKUP(A41,#REF!,7,FALSE)=72686,IF($D41&lt;=$B$2,$D41,""),VLOOKUP(A41,#REF!,7,FALSE)),"")</f>
        <v/>
      </c>
      <c r="AD41" s="66"/>
      <c r="AE41" s="69"/>
      <c r="AF41" s="82"/>
      <c r="AH41" s="35" t="str">
        <f t="shared" si="8"/>
        <v/>
      </c>
      <c r="AI41" s="8" t="str">
        <f t="shared" si="8"/>
        <v/>
      </c>
      <c r="AJ41" s="8" t="str">
        <f t="shared" si="8"/>
        <v/>
      </c>
      <c r="AK41" s="8" t="str">
        <f t="shared" si="8"/>
        <v/>
      </c>
      <c r="AL41" s="30"/>
      <c r="AM41" s="35" t="str">
        <f t="shared" si="6"/>
        <v/>
      </c>
      <c r="AN41" s="8" t="str">
        <f t="shared" si="6"/>
        <v/>
      </c>
      <c r="AO41" s="8" t="str">
        <f t="shared" si="6"/>
        <v/>
      </c>
      <c r="AP41" s="8" t="str">
        <f t="shared" si="6"/>
        <v/>
      </c>
      <c r="AQ41" s="30"/>
      <c r="AR41" s="35" t="str">
        <f t="shared" si="7"/>
        <v/>
      </c>
      <c r="AS41" s="8" t="str">
        <f t="shared" si="7"/>
        <v/>
      </c>
      <c r="AT41" s="8" t="str">
        <f t="shared" si="7"/>
        <v/>
      </c>
      <c r="AU41" s="8" t="str">
        <f t="shared" si="7"/>
        <v/>
      </c>
    </row>
    <row r="42" spans="1:50" x14ac:dyDescent="0.25">
      <c r="A42" s="27" t="str">
        <f t="shared" si="5"/>
        <v>DD45115SoCal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89"/>
      <c r="I42" s="81"/>
      <c r="J42" s="81"/>
      <c r="K42" s="81"/>
      <c r="L42" s="90"/>
      <c r="M42" s="81"/>
      <c r="N42" s="81"/>
      <c r="O42" s="81"/>
      <c r="P42" s="81"/>
      <c r="Q42" s="90"/>
      <c r="R42" s="81" t="str">
        <f t="shared" si="4"/>
        <v/>
      </c>
      <c r="S42" s="81" t="str">
        <f t="shared" si="2"/>
        <v/>
      </c>
      <c r="T42" s="81" t="str">
        <f t="shared" si="2"/>
        <v/>
      </c>
      <c r="U42" s="91" t="str">
        <f t="shared" si="2"/>
        <v/>
      </c>
      <c r="V42" s="82"/>
      <c r="W42" s="5"/>
      <c r="X42" s="65"/>
      <c r="Y42" s="66"/>
      <c r="Z42" s="67"/>
      <c r="AA42" s="81"/>
      <c r="AB42" s="66"/>
      <c r="AC42" s="68" t="str">
        <f>IFERROR(IF(VLOOKUP(A42,#REF!,7,FALSE)=72686,IF($D42&lt;=$B$2,$D42,""),VLOOKUP(A42,#REF!,7,FALSE)),"")</f>
        <v/>
      </c>
      <c r="AD42" s="66"/>
      <c r="AE42" s="69"/>
      <c r="AF42" s="82"/>
      <c r="AH42" s="35" t="str">
        <f t="shared" si="8"/>
        <v/>
      </c>
      <c r="AI42" s="8" t="str">
        <f t="shared" si="8"/>
        <v/>
      </c>
      <c r="AJ42" s="8" t="str">
        <f t="shared" si="8"/>
        <v/>
      </c>
      <c r="AK42" s="8" t="str">
        <f t="shared" si="8"/>
        <v/>
      </c>
      <c r="AL42" s="30"/>
      <c r="AM42" s="35" t="str">
        <f t="shared" si="6"/>
        <v/>
      </c>
      <c r="AN42" s="8" t="str">
        <f t="shared" si="6"/>
        <v/>
      </c>
      <c r="AO42" s="8" t="str">
        <f t="shared" si="6"/>
        <v/>
      </c>
      <c r="AP42" s="8" t="str">
        <f t="shared" si="6"/>
        <v/>
      </c>
      <c r="AQ42" s="30"/>
      <c r="AR42" s="35" t="str">
        <f t="shared" si="7"/>
        <v/>
      </c>
      <c r="AS42" s="8" t="str">
        <f t="shared" si="7"/>
        <v/>
      </c>
      <c r="AT42" s="8" t="str">
        <f t="shared" si="7"/>
        <v/>
      </c>
      <c r="AU42" s="8" t="str">
        <f t="shared" si="7"/>
        <v/>
      </c>
    </row>
    <row r="43" spans="1:50" x14ac:dyDescent="0.25">
      <c r="A43" s="27" t="str">
        <f t="shared" si="5"/>
        <v>DD45122SoCal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89"/>
      <c r="I43" s="81"/>
      <c r="J43" s="81"/>
      <c r="K43" s="81"/>
      <c r="L43" s="90"/>
      <c r="M43" s="81"/>
      <c r="N43" s="81"/>
      <c r="O43" s="81"/>
      <c r="P43" s="81"/>
      <c r="Q43" s="90"/>
      <c r="R43" s="81" t="str">
        <f t="shared" si="4"/>
        <v/>
      </c>
      <c r="S43" s="81" t="str">
        <f t="shared" si="2"/>
        <v/>
      </c>
      <c r="T43" s="81" t="str">
        <f t="shared" si="2"/>
        <v/>
      </c>
      <c r="U43" s="91" t="str">
        <f t="shared" si="2"/>
        <v/>
      </c>
      <c r="V43" s="70"/>
      <c r="W43" s="5"/>
      <c r="X43" s="65"/>
      <c r="Y43" s="66"/>
      <c r="Z43" s="67"/>
      <c r="AA43" s="31"/>
      <c r="AB43" s="66"/>
      <c r="AC43" s="68" t="str">
        <f>IFERROR(IF(VLOOKUP(A43,#REF!,7,FALSE)=72686,IF($D43&lt;=$B$2,$D43,""),VLOOKUP(A43,#REF!,7,FALSE)),"")</f>
        <v/>
      </c>
      <c r="AD43" s="66"/>
      <c r="AE43" s="69"/>
      <c r="AF43" s="70"/>
      <c r="AH43" s="35" t="str">
        <f t="shared" si="8"/>
        <v/>
      </c>
      <c r="AI43" s="8" t="str">
        <f t="shared" si="8"/>
        <v/>
      </c>
      <c r="AJ43" s="8" t="str">
        <f t="shared" si="8"/>
        <v/>
      </c>
      <c r="AK43" s="8" t="str">
        <f t="shared" si="8"/>
        <v/>
      </c>
      <c r="AL43" s="30"/>
      <c r="AM43" s="35" t="str">
        <f t="shared" si="6"/>
        <v/>
      </c>
      <c r="AN43" s="8" t="str">
        <f t="shared" si="6"/>
        <v/>
      </c>
      <c r="AO43" s="8" t="str">
        <f t="shared" si="6"/>
        <v/>
      </c>
      <c r="AP43" s="8" t="str">
        <f t="shared" si="6"/>
        <v/>
      </c>
      <c r="AQ43" s="30"/>
      <c r="AR43" s="35" t="str">
        <f t="shared" si="7"/>
        <v/>
      </c>
      <c r="AS43" s="8" t="str">
        <f t="shared" si="7"/>
        <v/>
      </c>
      <c r="AT43" s="8" t="str">
        <f t="shared" si="7"/>
        <v/>
      </c>
      <c r="AU43" s="8" t="str">
        <f t="shared" si="7"/>
        <v/>
      </c>
    </row>
    <row r="44" spans="1:50" x14ac:dyDescent="0.25">
      <c r="A44" s="27" t="str">
        <f t="shared" si="5"/>
        <v>DD45129SoCal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89"/>
      <c r="I44" s="81"/>
      <c r="J44" s="81"/>
      <c r="K44" s="81"/>
      <c r="L44" s="90"/>
      <c r="M44" s="81"/>
      <c r="N44" s="81"/>
      <c r="O44" s="81"/>
      <c r="P44" s="81"/>
      <c r="Q44" s="90"/>
      <c r="R44" s="81" t="str">
        <f t="shared" si="4"/>
        <v/>
      </c>
      <c r="S44" s="81" t="str">
        <f t="shared" si="2"/>
        <v/>
      </c>
      <c r="T44" s="81" t="str">
        <f t="shared" si="2"/>
        <v/>
      </c>
      <c r="U44" s="91" t="str">
        <f t="shared" si="2"/>
        <v/>
      </c>
      <c r="V44" s="82"/>
      <c r="W44" s="5"/>
      <c r="X44" s="65"/>
      <c r="Y44" s="66"/>
      <c r="Z44" s="67"/>
      <c r="AA44" s="81"/>
      <c r="AB44" s="66"/>
      <c r="AC44" s="68" t="str">
        <f>IFERROR(IF(VLOOKUP(A44,#REF!,7,FALSE)=72686,IF($D44&lt;=$B$2,$D44,""),VLOOKUP(A44,#REF!,7,FALSE)),"")</f>
        <v/>
      </c>
      <c r="AD44" s="66"/>
      <c r="AE44" s="69"/>
      <c r="AF44" s="82"/>
      <c r="AH44" s="35" t="str">
        <f t="shared" si="8"/>
        <v/>
      </c>
      <c r="AI44" s="8" t="str">
        <f t="shared" si="8"/>
        <v/>
      </c>
      <c r="AJ44" s="8" t="str">
        <f t="shared" si="8"/>
        <v/>
      </c>
      <c r="AK44" s="8" t="str">
        <f t="shared" si="8"/>
        <v/>
      </c>
      <c r="AL44" s="12"/>
      <c r="AM44" s="35" t="str">
        <f t="shared" si="6"/>
        <v/>
      </c>
      <c r="AN44" s="8" t="str">
        <f t="shared" si="6"/>
        <v/>
      </c>
      <c r="AO44" s="8" t="str">
        <f t="shared" si="6"/>
        <v/>
      </c>
      <c r="AP44" s="8" t="str">
        <f t="shared" si="6"/>
        <v/>
      </c>
      <c r="AQ44" s="12"/>
      <c r="AR44" s="35" t="str">
        <f t="shared" si="7"/>
        <v/>
      </c>
      <c r="AS44" s="8" t="str">
        <f t="shared" si="7"/>
        <v/>
      </c>
      <c r="AT44" s="8" t="str">
        <f t="shared" si="7"/>
        <v/>
      </c>
      <c r="AU44" s="8" t="str">
        <f t="shared" si="7"/>
        <v/>
      </c>
    </row>
    <row r="45" spans="1:50" x14ac:dyDescent="0.25">
      <c r="A45" s="27" t="str">
        <f t="shared" si="5"/>
        <v>DD45139SoCal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89"/>
      <c r="I45" s="81"/>
      <c r="J45" s="81"/>
      <c r="K45" s="81"/>
      <c r="L45" s="90"/>
      <c r="M45" s="81"/>
      <c r="N45" s="81"/>
      <c r="O45" s="81"/>
      <c r="P45" s="81"/>
      <c r="Q45" s="90"/>
      <c r="R45" s="81" t="str">
        <f t="shared" si="4"/>
        <v/>
      </c>
      <c r="S45" s="81" t="str">
        <f t="shared" si="2"/>
        <v/>
      </c>
      <c r="T45" s="81" t="str">
        <f t="shared" si="2"/>
        <v/>
      </c>
      <c r="U45" s="91" t="str">
        <f t="shared" si="2"/>
        <v/>
      </c>
      <c r="V45" s="82"/>
      <c r="W45" s="5"/>
      <c r="X45" s="65"/>
      <c r="Y45" s="66"/>
      <c r="Z45" s="67"/>
      <c r="AA45" s="81"/>
      <c r="AB45" s="66"/>
      <c r="AC45" s="68" t="str">
        <f>IFERROR(IF(VLOOKUP(A45,#REF!,7,FALSE)=72686,IF($D45&lt;=$B$2,$D45,""),VLOOKUP(A45,#REF!,7,FALSE)),"")</f>
        <v/>
      </c>
      <c r="AD45" s="66"/>
      <c r="AE45" s="69"/>
      <c r="AF45" s="82"/>
      <c r="AH45" s="35" t="str">
        <f t="shared" si="8"/>
        <v/>
      </c>
      <c r="AI45" s="8" t="str">
        <f t="shared" si="8"/>
        <v/>
      </c>
      <c r="AJ45" s="8" t="str">
        <f t="shared" si="8"/>
        <v/>
      </c>
      <c r="AK45" s="8" t="str">
        <f t="shared" si="8"/>
        <v/>
      </c>
      <c r="AL45" s="12"/>
      <c r="AM45" s="35" t="str">
        <f t="shared" si="6"/>
        <v/>
      </c>
      <c r="AN45" s="8" t="str">
        <f t="shared" si="6"/>
        <v/>
      </c>
      <c r="AO45" s="8" t="str">
        <f t="shared" si="6"/>
        <v/>
      </c>
      <c r="AP45" s="8" t="str">
        <f t="shared" si="6"/>
        <v/>
      </c>
      <c r="AQ45" s="12"/>
      <c r="AR45" s="35" t="str">
        <f t="shared" si="7"/>
        <v/>
      </c>
      <c r="AS45" s="8" t="str">
        <f t="shared" si="7"/>
        <v/>
      </c>
      <c r="AT45" s="8" t="str">
        <f t="shared" si="7"/>
        <v/>
      </c>
      <c r="AU45" s="8" t="str">
        <f t="shared" si="7"/>
        <v/>
      </c>
    </row>
    <row r="46" spans="1:50" x14ac:dyDescent="0.25">
      <c r="A46" s="24" t="str">
        <f t="shared" si="5"/>
        <v>DD45146SoCal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89"/>
      <c r="I46" s="81"/>
      <c r="J46" s="81"/>
      <c r="K46" s="81"/>
      <c r="L46" s="90"/>
      <c r="M46" s="81"/>
      <c r="N46" s="81"/>
      <c r="O46" s="81"/>
      <c r="P46" s="81"/>
      <c r="Q46" s="90"/>
      <c r="R46" s="81" t="str">
        <f t="shared" si="4"/>
        <v/>
      </c>
      <c r="S46" s="81" t="str">
        <f t="shared" si="2"/>
        <v/>
      </c>
      <c r="T46" s="81" t="str">
        <f t="shared" si="2"/>
        <v/>
      </c>
      <c r="U46" s="91" t="str">
        <f t="shared" si="2"/>
        <v/>
      </c>
      <c r="V46" s="82"/>
      <c r="W46" s="5"/>
      <c r="X46" s="65"/>
      <c r="Y46" s="66"/>
      <c r="Z46" s="67"/>
      <c r="AA46" s="81"/>
      <c r="AB46" s="66"/>
      <c r="AC46" s="68" t="str">
        <f>IFERROR(IF(VLOOKUP(A46,#REF!,7,FALSE)=72686,IF($D46&lt;=$B$2,$D46,""),VLOOKUP(A46,#REF!,7,FALSE)),"")</f>
        <v/>
      </c>
      <c r="AD46" s="66"/>
      <c r="AE46" s="69"/>
      <c r="AF46" s="82"/>
      <c r="AH46" s="35" t="str">
        <f t="shared" si="8"/>
        <v/>
      </c>
      <c r="AI46" s="8" t="str">
        <f t="shared" si="8"/>
        <v/>
      </c>
      <c r="AJ46" s="8" t="str">
        <f t="shared" si="8"/>
        <v/>
      </c>
      <c r="AK46" s="8" t="str">
        <f t="shared" si="8"/>
        <v/>
      </c>
      <c r="AL46" s="12"/>
      <c r="AM46" s="35" t="str">
        <f t="shared" si="6"/>
        <v/>
      </c>
      <c r="AN46" s="8" t="str">
        <f t="shared" si="6"/>
        <v/>
      </c>
      <c r="AO46" s="8" t="str">
        <f t="shared" si="6"/>
        <v/>
      </c>
      <c r="AP46" s="8" t="str">
        <f t="shared" si="6"/>
        <v/>
      </c>
      <c r="AQ46" s="12"/>
      <c r="AR46" s="35" t="str">
        <f t="shared" si="7"/>
        <v/>
      </c>
      <c r="AS46" s="8" t="str">
        <f t="shared" si="7"/>
        <v/>
      </c>
      <c r="AT46" s="8" t="str">
        <f t="shared" si="7"/>
        <v/>
      </c>
      <c r="AU46" s="8" t="str">
        <f t="shared" si="7"/>
        <v/>
      </c>
    </row>
    <row r="47" spans="1:50" x14ac:dyDescent="0.25">
      <c r="A47" s="24" t="str">
        <f t="shared" si="5"/>
        <v>DD45157SoCal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89"/>
      <c r="I47" s="81"/>
      <c r="J47" s="81"/>
      <c r="K47" s="81"/>
      <c r="L47" s="90"/>
      <c r="M47" s="81"/>
      <c r="N47" s="81"/>
      <c r="O47" s="81"/>
      <c r="P47" s="81"/>
      <c r="Q47" s="90"/>
      <c r="R47" s="81" t="str">
        <f t="shared" si="4"/>
        <v/>
      </c>
      <c r="S47" s="81" t="str">
        <f t="shared" si="2"/>
        <v/>
      </c>
      <c r="T47" s="81" t="str">
        <f t="shared" si="2"/>
        <v/>
      </c>
      <c r="U47" s="91" t="str">
        <f t="shared" si="2"/>
        <v/>
      </c>
      <c r="V47" s="80"/>
      <c r="W47" s="5"/>
      <c r="X47" s="65"/>
      <c r="Y47" s="66"/>
      <c r="Z47" s="67"/>
      <c r="AA47" s="79"/>
      <c r="AB47" s="66"/>
      <c r="AC47" s="68" t="str">
        <f>IFERROR(IF(VLOOKUP(A47,#REF!,7,FALSE)=72686,IF($D47&lt;=$B$2,$D47,""),VLOOKUP(A47,#REF!,7,FALSE)),"")</f>
        <v/>
      </c>
      <c r="AD47" s="66"/>
      <c r="AE47" s="69"/>
      <c r="AF47" s="80"/>
      <c r="AH47" s="35" t="str">
        <f t="shared" si="8"/>
        <v/>
      </c>
      <c r="AI47" s="8" t="str">
        <f t="shared" si="8"/>
        <v/>
      </c>
      <c r="AJ47" s="8" t="str">
        <f t="shared" si="8"/>
        <v/>
      </c>
      <c r="AK47" s="8" t="str">
        <f t="shared" si="8"/>
        <v/>
      </c>
      <c r="AL47" s="12"/>
      <c r="AM47" s="35" t="str">
        <f t="shared" si="6"/>
        <v/>
      </c>
      <c r="AN47" s="8" t="str">
        <f t="shared" si="6"/>
        <v/>
      </c>
      <c r="AO47" s="8" t="str">
        <f t="shared" si="6"/>
        <v/>
      </c>
      <c r="AP47" s="8" t="str">
        <f t="shared" si="6"/>
        <v/>
      </c>
      <c r="AQ47" s="12"/>
      <c r="AR47" s="35" t="str">
        <f t="shared" si="7"/>
        <v/>
      </c>
      <c r="AS47" s="8" t="str">
        <f t="shared" si="7"/>
        <v/>
      </c>
      <c r="AT47" s="8" t="str">
        <f t="shared" si="7"/>
        <v/>
      </c>
      <c r="AU47" s="8" t="str">
        <f t="shared" si="7"/>
        <v/>
      </c>
      <c r="AX47"/>
    </row>
    <row r="48" spans="1:50" s="13" customFormat="1" x14ac:dyDescent="0.25">
      <c r="A48" s="27" t="str">
        <f t="shared" si="5"/>
        <v>DD45164SoCal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89"/>
      <c r="I48" s="81"/>
      <c r="J48" s="81"/>
      <c r="K48" s="81"/>
      <c r="L48" s="90"/>
      <c r="M48" s="81"/>
      <c r="N48" s="81"/>
      <c r="O48" s="81"/>
      <c r="P48" s="81"/>
      <c r="Q48" s="90"/>
      <c r="R48" s="81" t="str">
        <f t="shared" si="4"/>
        <v/>
      </c>
      <c r="S48" s="81" t="str">
        <f t="shared" si="2"/>
        <v/>
      </c>
      <c r="T48" s="81" t="str">
        <f t="shared" si="2"/>
        <v/>
      </c>
      <c r="U48" s="91" t="str">
        <f t="shared" si="2"/>
        <v/>
      </c>
      <c r="V48" s="70"/>
      <c r="W48" s="5"/>
      <c r="X48" s="65"/>
      <c r="Y48" s="66"/>
      <c r="Z48" s="67"/>
      <c r="AA48" s="31"/>
      <c r="AB48" s="66"/>
      <c r="AC48" s="68" t="str">
        <f>IFERROR(IF(VLOOKUP(A48,#REF!,7,FALSE)=72686,IF($D48&lt;=$B$2,$D48,""),VLOOKUP(A48,#REF!,7,FALSE)),"")</f>
        <v/>
      </c>
      <c r="AD48" s="66"/>
      <c r="AE48" s="69"/>
      <c r="AF48" s="70"/>
      <c r="AG48" s="11"/>
      <c r="AH48" s="35" t="str">
        <f t="shared" si="8"/>
        <v/>
      </c>
      <c r="AI48" s="8" t="str">
        <f t="shared" si="8"/>
        <v/>
      </c>
      <c r="AJ48" s="8" t="str">
        <f t="shared" si="8"/>
        <v/>
      </c>
      <c r="AK48" s="8" t="str">
        <f t="shared" si="8"/>
        <v/>
      </c>
      <c r="AL48" s="12"/>
      <c r="AM48" s="35" t="str">
        <f t="shared" si="6"/>
        <v/>
      </c>
      <c r="AN48" s="8" t="str">
        <f t="shared" si="6"/>
        <v/>
      </c>
      <c r="AO48" s="8" t="str">
        <f t="shared" si="6"/>
        <v/>
      </c>
      <c r="AP48" s="8" t="str">
        <f t="shared" si="6"/>
        <v/>
      </c>
      <c r="AQ48" s="12"/>
      <c r="AR48" s="35" t="str">
        <f t="shared" si="7"/>
        <v/>
      </c>
      <c r="AS48" s="8" t="str">
        <f t="shared" si="7"/>
        <v/>
      </c>
      <c r="AT48" s="8" t="str">
        <f t="shared" si="7"/>
        <v/>
      </c>
      <c r="AU48" s="8" t="str">
        <f t="shared" si="7"/>
        <v/>
      </c>
      <c r="AW48" s="1"/>
    </row>
    <row r="49" spans="1:53" x14ac:dyDescent="0.25">
      <c r="A49" s="27" t="str">
        <f t="shared" si="5"/>
        <v>DD45168SoCal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89"/>
      <c r="I49" s="81"/>
      <c r="J49" s="81"/>
      <c r="K49" s="81"/>
      <c r="L49" s="90"/>
      <c r="M49" s="81"/>
      <c r="N49" s="81"/>
      <c r="O49" s="81"/>
      <c r="P49" s="81"/>
      <c r="Q49" s="90"/>
      <c r="R49" s="81" t="str">
        <f t="shared" si="4"/>
        <v/>
      </c>
      <c r="S49" s="81" t="str">
        <f t="shared" si="2"/>
        <v/>
      </c>
      <c r="T49" s="81" t="str">
        <f t="shared" si="2"/>
        <v/>
      </c>
      <c r="U49" s="91" t="str">
        <f t="shared" si="2"/>
        <v/>
      </c>
      <c r="V49" s="70"/>
      <c r="W49" s="5"/>
      <c r="X49" s="65"/>
      <c r="Y49" s="66"/>
      <c r="Z49" s="67"/>
      <c r="AA49" s="31"/>
      <c r="AB49" s="66"/>
      <c r="AC49" s="68" t="str">
        <f>IFERROR(IF(VLOOKUP(A49,#REF!,7,FALSE)=72686,IF($D49&lt;=$B$2,$D49,""),VLOOKUP(A49,#REF!,7,FALSE)),"")</f>
        <v/>
      </c>
      <c r="AD49" s="66"/>
      <c r="AE49" s="69"/>
      <c r="AF49" s="70"/>
      <c r="AH49" s="35" t="str">
        <f t="shared" si="8"/>
        <v/>
      </c>
      <c r="AI49" s="8" t="str">
        <f t="shared" si="8"/>
        <v/>
      </c>
      <c r="AJ49" s="8" t="str">
        <f t="shared" si="8"/>
        <v/>
      </c>
      <c r="AK49" s="8" t="str">
        <f t="shared" si="8"/>
        <v/>
      </c>
      <c r="AL49" s="12"/>
      <c r="AM49" s="35" t="str">
        <f t="shared" si="6"/>
        <v/>
      </c>
      <c r="AN49" s="8" t="str">
        <f t="shared" si="6"/>
        <v/>
      </c>
      <c r="AO49" s="8" t="str">
        <f t="shared" si="6"/>
        <v/>
      </c>
      <c r="AP49" s="8" t="str">
        <f t="shared" si="6"/>
        <v/>
      </c>
      <c r="AQ49" s="12"/>
      <c r="AR49" s="35" t="str">
        <f t="shared" si="7"/>
        <v/>
      </c>
      <c r="AS49" s="8" t="str">
        <f t="shared" si="7"/>
        <v/>
      </c>
      <c r="AT49" s="8" t="str">
        <f t="shared" si="7"/>
        <v/>
      </c>
      <c r="AU49" s="8" t="str">
        <f t="shared" si="7"/>
        <v/>
      </c>
      <c r="AV49" s="18"/>
    </row>
    <row r="50" spans="1:53" s="13" customFormat="1" x14ac:dyDescent="0.25">
      <c r="A50" s="27" t="str">
        <f t="shared" si="5"/>
        <v>DD45172SoCal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89"/>
      <c r="I50" s="81"/>
      <c r="J50" s="81"/>
      <c r="K50" s="81"/>
      <c r="L50" s="90"/>
      <c r="M50" s="81"/>
      <c r="N50" s="81"/>
      <c r="O50" s="81"/>
      <c r="P50" s="81"/>
      <c r="Q50" s="90"/>
      <c r="R50" s="81" t="str">
        <f t="shared" si="4"/>
        <v/>
      </c>
      <c r="S50" s="81" t="str">
        <f t="shared" si="2"/>
        <v/>
      </c>
      <c r="T50" s="81" t="str">
        <f t="shared" si="2"/>
        <v/>
      </c>
      <c r="U50" s="91" t="str">
        <f t="shared" si="2"/>
        <v/>
      </c>
      <c r="V50" s="70"/>
      <c r="W50" s="5"/>
      <c r="X50" s="65"/>
      <c r="Y50" s="66"/>
      <c r="Z50" s="67"/>
      <c r="AA50" s="31"/>
      <c r="AB50" s="66"/>
      <c r="AC50" s="68" t="str">
        <f>IFERROR(IF(VLOOKUP(A50,#REF!,7,FALSE)=72686,IF($D50&lt;=$B$2,$D50,""),VLOOKUP(A50,#REF!,7,FALSE)),"")</f>
        <v/>
      </c>
      <c r="AD50" s="66"/>
      <c r="AE50" s="69"/>
      <c r="AF50" s="70"/>
      <c r="AG50" s="11"/>
      <c r="AH50" s="35" t="str">
        <f t="shared" si="8"/>
        <v/>
      </c>
      <c r="AI50" s="8" t="str">
        <f t="shared" si="8"/>
        <v/>
      </c>
      <c r="AJ50" s="8" t="str">
        <f t="shared" si="8"/>
        <v/>
      </c>
      <c r="AK50" s="8" t="str">
        <f t="shared" si="8"/>
        <v/>
      </c>
      <c r="AL50" s="12"/>
      <c r="AM50" s="35" t="str">
        <f t="shared" si="6"/>
        <v/>
      </c>
      <c r="AN50" s="8" t="str">
        <f t="shared" si="6"/>
        <v/>
      </c>
      <c r="AO50" s="8" t="str">
        <f t="shared" si="6"/>
        <v/>
      </c>
      <c r="AP50" s="8" t="str">
        <f t="shared" si="6"/>
        <v/>
      </c>
      <c r="AQ50" s="12"/>
      <c r="AR50" s="35" t="str">
        <f t="shared" si="7"/>
        <v/>
      </c>
      <c r="AS50" s="8" t="str">
        <f t="shared" si="7"/>
        <v/>
      </c>
      <c r="AT50" s="8" t="str">
        <f t="shared" si="7"/>
        <v/>
      </c>
      <c r="AU50" s="8" t="str">
        <f t="shared" si="7"/>
        <v/>
      </c>
      <c r="AV50" s="19"/>
    </row>
    <row r="51" spans="1:53" s="13" customFormat="1" ht="13.5" thickBot="1" x14ac:dyDescent="0.3">
      <c r="A51" s="27" t="str">
        <f t="shared" si="5"/>
        <v>DD45179SoCal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96"/>
      <c r="I51" s="97"/>
      <c r="J51" s="97"/>
      <c r="K51" s="97"/>
      <c r="L51" s="98"/>
      <c r="M51" s="97"/>
      <c r="N51" s="97"/>
      <c r="O51" s="97"/>
      <c r="P51" s="97"/>
      <c r="Q51" s="98"/>
      <c r="R51" s="97" t="str">
        <f t="shared" si="4"/>
        <v/>
      </c>
      <c r="S51" s="97" t="str">
        <f t="shared" si="2"/>
        <v/>
      </c>
      <c r="T51" s="97" t="str">
        <f t="shared" si="2"/>
        <v/>
      </c>
      <c r="U51" s="99" t="str">
        <f t="shared" si="2"/>
        <v/>
      </c>
      <c r="V51" s="88"/>
      <c r="W51" s="5"/>
      <c r="X51" s="83"/>
      <c r="Y51" s="84"/>
      <c r="Z51" s="85"/>
      <c r="AA51" s="86"/>
      <c r="AB51" s="84"/>
      <c r="AC51" s="84"/>
      <c r="AD51" s="84"/>
      <c r="AE51" s="87"/>
      <c r="AF51" s="88"/>
      <c r="AG51" s="11"/>
      <c r="AH51" s="45" t="str">
        <f t="shared" si="8"/>
        <v/>
      </c>
      <c r="AI51" s="48" t="str">
        <f t="shared" si="8"/>
        <v/>
      </c>
      <c r="AJ51" s="48" t="str">
        <f t="shared" si="8"/>
        <v/>
      </c>
      <c r="AK51" s="48" t="str">
        <f t="shared" si="8"/>
        <v/>
      </c>
      <c r="AL51" s="36"/>
      <c r="AM51" s="45" t="str">
        <f t="shared" si="6"/>
        <v/>
      </c>
      <c r="AN51" s="48" t="str">
        <f t="shared" si="6"/>
        <v/>
      </c>
      <c r="AO51" s="48" t="str">
        <f t="shared" si="6"/>
        <v/>
      </c>
      <c r="AP51" s="48" t="str">
        <f t="shared" si="6"/>
        <v/>
      </c>
      <c r="AQ51" s="36"/>
      <c r="AR51" s="45" t="str">
        <f t="shared" si="7"/>
        <v/>
      </c>
      <c r="AS51" s="48" t="str">
        <f t="shared" si="7"/>
        <v/>
      </c>
      <c r="AT51" s="48" t="str">
        <f t="shared" si="7"/>
        <v/>
      </c>
      <c r="AU51" s="48" t="str">
        <f t="shared" si="7"/>
        <v/>
      </c>
      <c r="AV51" s="19"/>
      <c r="AY51" s="16"/>
      <c r="AZ51" s="16"/>
      <c r="BA51" s="16"/>
    </row>
    <row r="52" spans="1:53" s="13" customFormat="1" x14ac:dyDescent="0.25">
      <c r="A52" s="6"/>
      <c r="B52" s="6"/>
      <c r="C52" s="21"/>
      <c r="D52" s="22"/>
      <c r="E52" s="21"/>
      <c r="F52" s="20"/>
      <c r="G52" s="20"/>
      <c r="H52" s="11"/>
      <c r="I52" s="11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/>
      <c r="AN52" s="11"/>
      <c r="AO52" s="11"/>
      <c r="AP52" s="11"/>
      <c r="AR52" s="11"/>
      <c r="AS52" s="11"/>
      <c r="AT52" s="11"/>
      <c r="AU52" s="11"/>
      <c r="AY52" s="16"/>
      <c r="AZ52" s="16"/>
      <c r="BA52" s="16"/>
    </row>
    <row r="53" spans="1:53" x14ac:dyDescent="0.25">
      <c r="A53" s="6"/>
      <c r="B53" s="6"/>
      <c r="C53" s="21"/>
      <c r="D53" s="22"/>
      <c r="E53" s="21"/>
      <c r="F53" s="20"/>
      <c r="G53" s="20"/>
      <c r="AV53" s="13"/>
      <c r="AY53" s="9"/>
      <c r="AZ53" s="9"/>
      <c r="BA53" s="9"/>
    </row>
    <row r="54" spans="1:53" x14ac:dyDescent="0.25">
      <c r="C54" s="21"/>
      <c r="D54" s="22"/>
      <c r="E54" s="21"/>
      <c r="F54" s="20"/>
      <c r="G54" s="20"/>
      <c r="AV54" s="13"/>
      <c r="AY54" s="9"/>
      <c r="AZ54" s="9"/>
      <c r="BA54" s="9"/>
    </row>
    <row r="55" spans="1:53" x14ac:dyDescent="0.25">
      <c r="C55" s="21"/>
      <c r="D55" s="22"/>
      <c r="E55" s="21"/>
      <c r="F55" s="20"/>
      <c r="G55" s="20"/>
      <c r="AV55" s="13"/>
    </row>
    <row r="56" spans="1:53" x14ac:dyDescent="0.25">
      <c r="C56" s="21"/>
      <c r="D56" s="22"/>
      <c r="E56" s="21"/>
      <c r="F56" s="20"/>
      <c r="G56" s="20"/>
      <c r="AV56" s="9"/>
      <c r="AW56" s="9"/>
      <c r="AX56" s="9"/>
      <c r="AY56" s="16"/>
      <c r="AZ56" s="9"/>
      <c r="BA56" s="9"/>
    </row>
    <row r="57" spans="1:53" x14ac:dyDescent="0.25">
      <c r="C57" s="21"/>
      <c r="D57" s="22"/>
      <c r="E57" s="21"/>
      <c r="F57" s="20"/>
      <c r="G57" s="20"/>
      <c r="AV57" s="9"/>
      <c r="AW57" s="9"/>
      <c r="AX57" s="9"/>
      <c r="AY57" s="16"/>
      <c r="AZ57" s="9"/>
      <c r="BA57" s="9"/>
    </row>
    <row r="58" spans="1:53" x14ac:dyDescent="0.25">
      <c r="C58" s="21"/>
      <c r="D58" s="22"/>
      <c r="E58" s="21"/>
      <c r="F58" s="20"/>
      <c r="G58" s="20"/>
      <c r="AV58" s="9"/>
      <c r="AW58" s="9"/>
      <c r="AX58" s="9"/>
      <c r="AY58" s="16"/>
      <c r="AZ58" s="9"/>
      <c r="BA58" s="9"/>
    </row>
    <row r="59" spans="1:53" x14ac:dyDescent="0.25">
      <c r="C59" s="21"/>
      <c r="D59" s="22"/>
      <c r="E59" s="21"/>
      <c r="F59" s="20"/>
      <c r="G59" s="20"/>
      <c r="AV59" s="9"/>
      <c r="AW59" s="9"/>
      <c r="AX59" s="9"/>
      <c r="AY59" s="16"/>
      <c r="AZ59" s="9"/>
      <c r="BA59" s="9"/>
    </row>
    <row r="60" spans="1:53" x14ac:dyDescent="0.25">
      <c r="C60" s="21"/>
      <c r="D60" s="22"/>
      <c r="E60" s="21"/>
      <c r="F60" s="20"/>
      <c r="G60" s="20"/>
      <c r="AV60" s="9"/>
      <c r="AW60" s="9"/>
      <c r="AX60" s="9"/>
      <c r="AY60" s="16"/>
      <c r="AZ60" s="9"/>
      <c r="BA60" s="9"/>
    </row>
    <row r="61" spans="1:53" x14ac:dyDescent="0.25">
      <c r="C61" s="21"/>
      <c r="D61" s="22"/>
      <c r="E61" s="21"/>
      <c r="F61" s="20"/>
      <c r="G61" s="20"/>
      <c r="AV61" s="9"/>
      <c r="AW61" s="9"/>
      <c r="AX61" s="9"/>
      <c r="AY61" s="16"/>
      <c r="AZ61" s="9"/>
      <c r="BA61" s="9"/>
    </row>
    <row r="62" spans="1:53" x14ac:dyDescent="0.25">
      <c r="C62" s="21"/>
      <c r="D62" s="22"/>
      <c r="E62" s="21"/>
      <c r="F62" s="20"/>
      <c r="G62" s="20"/>
      <c r="AV62" s="9"/>
      <c r="AW62" s="9"/>
      <c r="AX62" s="9"/>
      <c r="AY62" s="16"/>
      <c r="AZ62" s="9"/>
      <c r="BA62" s="9"/>
    </row>
    <row r="63" spans="1:53" x14ac:dyDescent="0.25">
      <c r="C63" s="21"/>
      <c r="D63" s="22"/>
      <c r="E63" s="21"/>
      <c r="F63" s="20"/>
      <c r="G63" s="20"/>
      <c r="AV63" s="23"/>
      <c r="AW63" s="23"/>
      <c r="AX63" s="23"/>
      <c r="AY63" s="16"/>
      <c r="AZ63" s="9"/>
      <c r="BA63" s="9"/>
    </row>
    <row r="64" spans="1:53" x14ac:dyDescent="0.25">
      <c r="C64" s="21"/>
      <c r="D64" s="22"/>
      <c r="E64" s="21"/>
      <c r="F64" s="20"/>
      <c r="G64" s="20"/>
      <c r="AV64" s="23"/>
      <c r="AW64" s="23"/>
      <c r="AX64" s="23"/>
      <c r="AY64" s="16"/>
      <c r="AZ64" s="9"/>
      <c r="BA64" s="9"/>
    </row>
    <row r="65" spans="3:53" x14ac:dyDescent="0.25">
      <c r="C65" s="21"/>
      <c r="D65" s="22"/>
      <c r="E65" s="21"/>
      <c r="F65" s="20"/>
      <c r="G65" s="20"/>
      <c r="AV65" s="16"/>
      <c r="AW65" s="16"/>
      <c r="AX65" s="16"/>
      <c r="AY65" s="16"/>
      <c r="AZ65" s="16"/>
      <c r="BA65" s="16"/>
    </row>
    <row r="66" spans="3:53" x14ac:dyDescent="0.25">
      <c r="C66" s="21"/>
      <c r="D66" s="22"/>
      <c r="E66" s="21"/>
      <c r="F66" s="20"/>
      <c r="G66" s="20"/>
    </row>
    <row r="67" spans="3:53" x14ac:dyDescent="0.25">
      <c r="C67" s="21"/>
      <c r="D67" s="22"/>
      <c r="E67" s="21"/>
      <c r="F67" s="20"/>
      <c r="G67" s="20"/>
    </row>
    <row r="68" spans="3:53" x14ac:dyDescent="0.25">
      <c r="C68" s="21"/>
      <c r="D68" s="22"/>
      <c r="E68" s="21"/>
      <c r="F68" s="20"/>
      <c r="G68" s="20"/>
      <c r="AX68" s="11" t="s">
        <v>9</v>
      </c>
    </row>
    <row r="69" spans="3:53" x14ac:dyDescent="0.25">
      <c r="C69" s="21"/>
      <c r="D69" s="22"/>
      <c r="E69" s="21"/>
      <c r="F69" s="20"/>
      <c r="G69" s="20"/>
      <c r="AZ69" s="11" t="s">
        <v>9</v>
      </c>
    </row>
    <row r="70" spans="3:53" x14ac:dyDescent="0.25">
      <c r="C70" s="21"/>
      <c r="D70" s="22"/>
      <c r="E70" s="21"/>
      <c r="F70" s="20"/>
      <c r="G70" s="20"/>
    </row>
    <row r="71" spans="3:53" x14ac:dyDescent="0.25">
      <c r="C71" s="21"/>
      <c r="D71" s="22"/>
      <c r="E71" s="21"/>
      <c r="F71" s="20"/>
      <c r="G71" s="20"/>
    </row>
    <row r="72" spans="3:53" x14ac:dyDescent="0.25">
      <c r="C72" s="21"/>
      <c r="D72" s="22"/>
      <c r="E72" s="21"/>
      <c r="F72" s="20"/>
      <c r="G72" s="20"/>
    </row>
    <row r="73" spans="3:53" x14ac:dyDescent="0.25">
      <c r="C73" s="21"/>
      <c r="D73" s="22"/>
      <c r="E73" s="21"/>
      <c r="F73" s="20"/>
      <c r="G73" s="20"/>
      <c r="AX73" s="11" t="s">
        <v>9</v>
      </c>
    </row>
    <row r="74" spans="3:53" x14ac:dyDescent="0.25">
      <c r="C74" s="21"/>
      <c r="D74" s="22"/>
      <c r="E74" s="21"/>
      <c r="F74" s="20"/>
      <c r="G74" s="20"/>
    </row>
    <row r="75" spans="3:53" x14ac:dyDescent="0.25">
      <c r="C75" s="21"/>
      <c r="D75" s="22"/>
      <c r="E75" s="21"/>
      <c r="F75" s="20"/>
      <c r="G75" s="20"/>
      <c r="AX75" s="11" t="s">
        <v>9</v>
      </c>
    </row>
    <row r="76" spans="3:53" x14ac:dyDescent="0.25">
      <c r="C76" s="21"/>
      <c r="D76" s="22"/>
      <c r="E76" s="21"/>
      <c r="F76" s="20"/>
      <c r="G76" s="20"/>
    </row>
    <row r="77" spans="3:53" x14ac:dyDescent="0.25">
      <c r="C77" s="21"/>
      <c r="D77" s="22"/>
      <c r="E77" s="21"/>
      <c r="F77" s="20"/>
      <c r="G77" s="20"/>
    </row>
    <row r="78" spans="3:53" x14ac:dyDescent="0.25">
      <c r="C78" s="21"/>
      <c r="D78" s="22"/>
      <c r="E78" s="21"/>
      <c r="F78" s="20"/>
      <c r="G78" s="20"/>
    </row>
    <row r="79" spans="3:53" x14ac:dyDescent="0.25">
      <c r="C79" s="21"/>
      <c r="D79" s="22"/>
      <c r="E79" s="21"/>
      <c r="F79" s="20"/>
      <c r="G79" s="20"/>
    </row>
    <row r="80" spans="3:53" x14ac:dyDescent="0.25">
      <c r="C80" s="21"/>
      <c r="D80" s="22"/>
      <c r="E80" s="21"/>
      <c r="F80" s="20"/>
      <c r="G80" s="20"/>
    </row>
    <row r="81" spans="3:48" x14ac:dyDescent="0.25">
      <c r="C81" s="21"/>
      <c r="D81" s="22"/>
      <c r="E81" s="21"/>
      <c r="F81" s="20"/>
      <c r="G81" s="20"/>
    </row>
    <row r="82" spans="3:48" x14ac:dyDescent="0.25">
      <c r="C82" s="21"/>
      <c r="D82" s="22"/>
      <c r="E82" s="21"/>
      <c r="F82" s="20"/>
      <c r="G82" s="20"/>
    </row>
    <row r="83" spans="3:48" x14ac:dyDescent="0.25">
      <c r="C83" s="21"/>
      <c r="D83" s="22"/>
      <c r="E83" s="21"/>
      <c r="F83" s="20"/>
      <c r="G83" s="20"/>
    </row>
    <row r="84" spans="3:48" x14ac:dyDescent="0.25">
      <c r="C84" s="21"/>
      <c r="D84" s="22"/>
      <c r="E84" s="21"/>
    </row>
    <row r="85" spans="3:48" x14ac:dyDescent="0.25">
      <c r="C85" s="21"/>
      <c r="D85" s="22"/>
      <c r="E85" s="21"/>
    </row>
    <row r="92" spans="3:48" ht="13" x14ac:dyDescent="0.3">
      <c r="AV92" s="3"/>
    </row>
  </sheetData>
  <conditionalFormatting sqref="H5:K51">
    <cfRule type="expression" dxfId="23" priority="1">
      <formula>AND($X5&gt;=$A$2,$X5&lt;=$A$3)</formula>
    </cfRule>
  </conditionalFormatting>
  <conditionalFormatting sqref="I5:I51">
    <cfRule type="expression" dxfId="22" priority="2">
      <formula>OR($V5="04A",$V5="04B",$V5="04C",$V5="04D",$V5="04E",$V5="05A",$V5="05B",$V5="05C",$V5="05D",$V5="05E",$V5="06A",$V5="06B",$V5="07A")</formula>
    </cfRule>
  </conditionalFormatting>
  <conditionalFormatting sqref="J5:J51">
    <cfRule type="expression" dxfId="21" priority="3">
      <formula>OR($V5="08A",$V5="08B",$V5="08C",$V5="08D",$V5="09A",$V5="09B",$V5="09C",$V5="09D")</formula>
    </cfRule>
  </conditionalFormatting>
  <conditionalFormatting sqref="K5:K51">
    <cfRule type="expression" dxfId="20" priority="4">
      <formula>OR($V5="10A",$V5="10B",$V5="10C",$V5="11A",$V5="11B",$V5="11C")</formula>
    </cfRule>
  </conditionalFormatting>
  <dataValidations count="3">
    <dataValidation type="list" allowBlank="1" showInputMessage="1" showErrorMessage="1" sqref="AG9:AG51">
      <formula1>$E$3:$E$9</formula1>
    </dataValidation>
    <dataValidation type="list" allowBlank="1" showInputMessage="1" showErrorMessage="1" sqref="V5:V51">
      <formula1>#REF!</formula1>
    </dataValidation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92"/>
  <sheetViews>
    <sheetView showGridLines="0" topLeftCell="B1" zoomScaleNormal="100" zoomScaleSheetLayoutView="110" workbookViewId="0">
      <selection activeCell="V13" sqref="V13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2" width="10.54296875" style="11" customWidth="1"/>
    <col min="23" max="23" width="2.1796875" style="11" customWidth="1"/>
    <col min="24" max="24" width="10.1796875" style="11" bestFit="1" customWidth="1"/>
    <col min="25" max="26" width="9.1796875" style="11" customWidth="1"/>
    <col min="27" max="32" width="10.54296875" style="11" customWidth="1"/>
    <col min="33" max="33" width="2.1796875" style="11" hidden="1" customWidth="1" outlineLevel="1"/>
    <col min="34" max="37" width="9.7265625" style="11" hidden="1" customWidth="1" outlineLevel="1"/>
    <col min="38" max="38" width="2.453125" style="13" hidden="1" customWidth="1" outlineLevel="1"/>
    <col min="39" max="42" width="9.7265625" style="11" hidden="1" customWidth="1" outlineLevel="1"/>
    <col min="43" max="43" width="2.453125" style="13" hidden="1" customWidth="1" outlineLevel="1"/>
    <col min="44" max="47" width="9.1796875" style="11" hidden="1" customWidth="1" outlineLevel="1"/>
    <col min="48" max="48" width="9.1796875" style="11" collapsed="1"/>
    <col min="49" max="16384" width="9.1796875" style="11"/>
  </cols>
  <sheetData>
    <row r="1" spans="1:53" ht="13" thickBot="1" x14ac:dyDescent="0.3">
      <c r="A1" s="5">
        <f ca="1">GTY!$A$1</f>
        <v>6</v>
      </c>
      <c r="B1" s="5" t="s">
        <v>64</v>
      </c>
    </row>
    <row r="2" spans="1:53" ht="13.5" thickBot="1" x14ac:dyDescent="0.35">
      <c r="A2" s="22">
        <f ca="1">GTY!$A$2</f>
        <v>44948</v>
      </c>
      <c r="B2" s="100">
        <f ca="1">GTY!$B$2</f>
        <v>44953</v>
      </c>
      <c r="H2" s="50"/>
      <c r="I2" s="51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X2" s="50" t="s">
        <v>46</v>
      </c>
      <c r="Y2" s="51"/>
      <c r="Z2" s="51"/>
      <c r="AA2" s="51"/>
      <c r="AB2" s="51"/>
      <c r="AC2" s="51"/>
      <c r="AD2" s="51"/>
      <c r="AE2" s="52"/>
      <c r="AH2" s="50" t="s">
        <v>45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2"/>
    </row>
    <row r="3" spans="1:53" ht="13.5" thickBot="1" x14ac:dyDescent="0.35">
      <c r="A3" s="22">
        <f ca="1">GTY!$A$3</f>
        <v>44954</v>
      </c>
      <c r="H3" s="53" t="s">
        <v>11</v>
      </c>
      <c r="I3" s="54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X3" s="61" t="s">
        <v>48</v>
      </c>
      <c r="Y3" s="62"/>
      <c r="Z3" s="62"/>
      <c r="AA3" s="62"/>
      <c r="AB3" s="62"/>
      <c r="AC3" s="62"/>
      <c r="AD3" s="63" t="s">
        <v>60</v>
      </c>
      <c r="AE3" s="64"/>
      <c r="AH3" s="53" t="s">
        <v>11</v>
      </c>
      <c r="AI3" s="54"/>
      <c r="AJ3" s="54"/>
      <c r="AK3" s="55"/>
      <c r="AL3" s="56"/>
      <c r="AM3" s="57" t="s">
        <v>12</v>
      </c>
      <c r="AN3" s="57"/>
      <c r="AO3" s="58"/>
      <c r="AP3" s="59"/>
      <c r="AQ3" s="56"/>
      <c r="AR3" s="57" t="s">
        <v>13</v>
      </c>
      <c r="AS3" s="57"/>
      <c r="AT3" s="58"/>
      <c r="AU3" s="60"/>
    </row>
    <row r="4" spans="1:53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33" t="s">
        <v>53</v>
      </c>
      <c r="I4" s="2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X4" s="33" t="s">
        <v>49</v>
      </c>
      <c r="Y4" s="2" t="s">
        <v>47</v>
      </c>
      <c r="Z4" s="37" t="s">
        <v>48</v>
      </c>
      <c r="AA4" s="2" t="s">
        <v>50</v>
      </c>
      <c r="AB4" s="2" t="s">
        <v>55</v>
      </c>
      <c r="AC4" s="2" t="s">
        <v>56</v>
      </c>
      <c r="AD4" s="2" t="s">
        <v>59</v>
      </c>
      <c r="AE4" s="49" t="s">
        <v>58</v>
      </c>
      <c r="AF4" s="38" t="s">
        <v>54</v>
      </c>
      <c r="AH4" s="33" t="s">
        <v>53</v>
      </c>
      <c r="AI4" s="2" t="s">
        <v>6</v>
      </c>
      <c r="AJ4" s="2" t="s">
        <v>7</v>
      </c>
      <c r="AK4" s="2" t="s">
        <v>8</v>
      </c>
      <c r="AL4" s="7"/>
      <c r="AM4" s="2" t="s">
        <v>53</v>
      </c>
      <c r="AN4" s="2" t="s">
        <v>6</v>
      </c>
      <c r="AO4" s="2" t="s">
        <v>7</v>
      </c>
      <c r="AP4" s="2" t="s">
        <v>8</v>
      </c>
      <c r="AQ4" s="7"/>
      <c r="AR4" s="2" t="s">
        <v>53</v>
      </c>
      <c r="AS4" s="2" t="s">
        <v>6</v>
      </c>
      <c r="AT4" s="2" t="s">
        <v>7</v>
      </c>
      <c r="AU4" s="34" t="s">
        <v>8</v>
      </c>
    </row>
    <row r="5" spans="1:53" x14ac:dyDescent="0.25">
      <c r="A5" s="24" t="str">
        <f t="shared" ref="A5:A8" si="0">C5&amp;D5&amp;$B$1</f>
        <v>DD44910MTO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89"/>
      <c r="I5" s="81">
        <v>175</v>
      </c>
      <c r="J5" s="81">
        <v>160</v>
      </c>
      <c r="K5" s="81">
        <v>157</v>
      </c>
      <c r="L5" s="90"/>
      <c r="M5" s="81"/>
      <c r="N5" s="74">
        <v>89</v>
      </c>
      <c r="O5" s="74">
        <v>89</v>
      </c>
      <c r="P5" s="74">
        <v>89</v>
      </c>
      <c r="Q5" s="90"/>
      <c r="R5" s="81"/>
      <c r="S5" s="74">
        <f t="shared" ref="S5:U51" si="2">IF(I5="","",IF($B$1="Cast",I5/2,IF($B$1="DCL Cast","",IF($B$1="TAAP","",IF($B$1="FLR",(((I5-AI5)/2)+AI5),IF($B$1="SoCal",(((I5-AI5)/2)+AI5),IF($B$1="MTO",(((I5-AI5)/2)+AI5),IF($B$1="Interline",(((I5-AI5)/2)+AI5)))))))))</f>
        <v>165</v>
      </c>
      <c r="T5" s="74">
        <f t="shared" si="2"/>
        <v>150</v>
      </c>
      <c r="U5" s="93">
        <f t="shared" si="2"/>
        <v>147</v>
      </c>
      <c r="V5" s="76"/>
      <c r="W5" s="5"/>
      <c r="X5" s="65"/>
      <c r="Y5" s="66"/>
      <c r="Z5" s="67"/>
      <c r="AA5" s="31"/>
      <c r="AB5" s="66"/>
      <c r="AC5" s="68" t="str">
        <f>IFERROR(IF(VLOOKUP(A5,#REF!,7,FALSE)=72686,IF($D5&lt;=$B$2,$D5,""),VLOOKUP(A5,#REF!,7,FALSE)),"")</f>
        <v/>
      </c>
      <c r="AD5" s="66"/>
      <c r="AE5" s="69"/>
      <c r="AF5" s="70"/>
      <c r="AH5" s="35" t="str">
        <f t="shared" ref="AH5:AK20" si="3">IF(H5="","",IF($F5&lt;=6,H5-25,IF($F5&gt;=11,H5-20,H5-30)))</f>
        <v/>
      </c>
      <c r="AI5" s="8">
        <f t="shared" si="3"/>
        <v>155</v>
      </c>
      <c r="AJ5" s="8">
        <f t="shared" si="3"/>
        <v>140</v>
      </c>
      <c r="AK5" s="8">
        <f t="shared" si="3"/>
        <v>137</v>
      </c>
      <c r="AL5" s="17"/>
      <c r="AM5" s="35"/>
      <c r="AN5" s="8"/>
      <c r="AO5" s="8"/>
      <c r="AP5" s="8"/>
      <c r="AQ5" s="17"/>
      <c r="AR5" s="35"/>
      <c r="AS5" s="8"/>
      <c r="AT5" s="8"/>
      <c r="AU5" s="8"/>
    </row>
    <row r="6" spans="1:53" x14ac:dyDescent="0.25">
      <c r="A6" s="24" t="str">
        <f t="shared" si="0"/>
        <v>DD44914MTO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89"/>
      <c r="I6" s="81">
        <v>235</v>
      </c>
      <c r="J6" s="81">
        <v>221</v>
      </c>
      <c r="K6" s="81">
        <v>214</v>
      </c>
      <c r="L6" s="90"/>
      <c r="M6" s="81"/>
      <c r="N6" s="74">
        <v>133</v>
      </c>
      <c r="O6" s="74">
        <v>133</v>
      </c>
      <c r="P6" s="74">
        <v>133</v>
      </c>
      <c r="Q6" s="90"/>
      <c r="R6" s="81"/>
      <c r="S6" s="74">
        <f t="shared" si="2"/>
        <v>225</v>
      </c>
      <c r="T6" s="74">
        <f t="shared" si="2"/>
        <v>211</v>
      </c>
      <c r="U6" s="93">
        <f t="shared" si="2"/>
        <v>204</v>
      </c>
      <c r="V6" s="76"/>
      <c r="W6" s="5"/>
      <c r="X6" s="65"/>
      <c r="Y6" s="66"/>
      <c r="Z6" s="67"/>
      <c r="AA6" s="31"/>
      <c r="AB6" s="66"/>
      <c r="AC6" s="68" t="str">
        <f>IFERROR(IF(VLOOKUP(A6,#REF!,7,FALSE)=72686,IF($D6&lt;=$B$2,$D6,""),VLOOKUP(A6,#REF!,7,FALSE)),"")</f>
        <v/>
      </c>
      <c r="AD6" s="66"/>
      <c r="AE6" s="69"/>
      <c r="AF6" s="70"/>
      <c r="AH6" s="35" t="str">
        <f t="shared" si="3"/>
        <v/>
      </c>
      <c r="AI6" s="8">
        <f t="shared" si="3"/>
        <v>215</v>
      </c>
      <c r="AJ6" s="8">
        <f t="shared" si="3"/>
        <v>201</v>
      </c>
      <c r="AK6" s="8">
        <f t="shared" si="3"/>
        <v>194</v>
      </c>
      <c r="AL6" s="17"/>
      <c r="AM6" s="35"/>
      <c r="AN6" s="8"/>
      <c r="AO6" s="8"/>
      <c r="AP6" s="8"/>
      <c r="AQ6" s="17"/>
      <c r="AR6" s="35"/>
      <c r="AS6" s="8"/>
      <c r="AT6" s="8"/>
      <c r="AU6" s="8"/>
    </row>
    <row r="7" spans="1:53" x14ac:dyDescent="0.25">
      <c r="A7" s="24" t="str">
        <f t="shared" si="0"/>
        <v>DD44919MTO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89"/>
      <c r="I7" s="81">
        <v>346</v>
      </c>
      <c r="J7" s="81">
        <v>333</v>
      </c>
      <c r="K7" s="81">
        <v>325</v>
      </c>
      <c r="L7" s="90"/>
      <c r="M7" s="81"/>
      <c r="N7" s="74">
        <v>181</v>
      </c>
      <c r="O7" s="74">
        <v>181</v>
      </c>
      <c r="P7" s="74">
        <v>181</v>
      </c>
      <c r="Q7" s="90"/>
      <c r="R7" s="81"/>
      <c r="S7" s="74">
        <f t="shared" si="2"/>
        <v>336</v>
      </c>
      <c r="T7" s="74">
        <f t="shared" si="2"/>
        <v>323</v>
      </c>
      <c r="U7" s="93">
        <f t="shared" si="2"/>
        <v>315</v>
      </c>
      <c r="V7" s="76"/>
      <c r="W7" s="5"/>
      <c r="X7" s="65"/>
      <c r="Y7" s="66"/>
      <c r="Z7" s="67"/>
      <c r="AA7" s="31"/>
      <c r="AB7" s="66"/>
      <c r="AC7" s="68" t="str">
        <f>IFERROR(IF(VLOOKUP(A7,#REF!,7,FALSE)=72686,IF($D7&lt;=$B$2,$D7,""),VLOOKUP(A7,#REF!,7,FALSE)),"")</f>
        <v/>
      </c>
      <c r="AD7" s="66"/>
      <c r="AE7" s="69"/>
      <c r="AF7" s="70"/>
      <c r="AH7" s="35" t="str">
        <f t="shared" si="3"/>
        <v/>
      </c>
      <c r="AI7" s="8">
        <f t="shared" si="3"/>
        <v>326</v>
      </c>
      <c r="AJ7" s="8">
        <f t="shared" si="3"/>
        <v>313</v>
      </c>
      <c r="AK7" s="8">
        <f t="shared" si="3"/>
        <v>305</v>
      </c>
      <c r="AL7" s="17"/>
      <c r="AM7" s="35"/>
      <c r="AN7" s="8"/>
      <c r="AO7" s="8"/>
      <c r="AP7" s="8"/>
      <c r="AQ7" s="17"/>
      <c r="AR7" s="35"/>
      <c r="AS7" s="8"/>
      <c r="AT7" s="8"/>
      <c r="AU7" s="8"/>
    </row>
    <row r="8" spans="1:53" x14ac:dyDescent="0.25">
      <c r="A8" s="24" t="str">
        <f t="shared" si="0"/>
        <v>DD44924MTO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89"/>
      <c r="I8" s="81">
        <v>365</v>
      </c>
      <c r="J8" s="81">
        <v>351</v>
      </c>
      <c r="K8" s="81">
        <v>344</v>
      </c>
      <c r="L8" s="90"/>
      <c r="M8" s="81"/>
      <c r="N8" s="74">
        <v>190</v>
      </c>
      <c r="O8" s="74">
        <v>190</v>
      </c>
      <c r="P8" s="74">
        <v>190</v>
      </c>
      <c r="Q8" s="90"/>
      <c r="R8" s="81"/>
      <c r="S8" s="74">
        <f t="shared" si="2"/>
        <v>355</v>
      </c>
      <c r="T8" s="74">
        <f t="shared" si="2"/>
        <v>341</v>
      </c>
      <c r="U8" s="93">
        <f t="shared" si="2"/>
        <v>334</v>
      </c>
      <c r="V8" s="76"/>
      <c r="W8" s="5"/>
      <c r="X8" s="65"/>
      <c r="Y8" s="66"/>
      <c r="Z8" s="67"/>
      <c r="AA8" s="31"/>
      <c r="AB8" s="66"/>
      <c r="AC8" s="68" t="str">
        <f>IFERROR(IF(VLOOKUP(A8,#REF!,7,FALSE)=72686,IF($D8&lt;=$B$2,$D8,""),VLOOKUP(A8,#REF!,7,FALSE)),"")</f>
        <v/>
      </c>
      <c r="AD8" s="66"/>
      <c r="AE8" s="69"/>
      <c r="AF8" s="70"/>
      <c r="AH8" s="35" t="str">
        <f t="shared" si="3"/>
        <v/>
      </c>
      <c r="AI8" s="8">
        <f t="shared" si="3"/>
        <v>345</v>
      </c>
      <c r="AJ8" s="8">
        <f t="shared" si="3"/>
        <v>331</v>
      </c>
      <c r="AK8" s="8">
        <f t="shared" si="3"/>
        <v>324</v>
      </c>
      <c r="AL8" s="17"/>
      <c r="AM8" s="35"/>
      <c r="AN8" s="8"/>
      <c r="AO8" s="8"/>
      <c r="AP8" s="8"/>
      <c r="AQ8" s="17"/>
      <c r="AR8" s="35"/>
      <c r="AS8" s="8"/>
      <c r="AT8" s="8"/>
      <c r="AU8" s="8"/>
    </row>
    <row r="9" spans="1:53" x14ac:dyDescent="0.25">
      <c r="A9" s="24" t="str">
        <f>C9&amp;D9&amp;$B$1</f>
        <v>DD44928MTO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89"/>
      <c r="I9" s="81"/>
      <c r="J9" s="81"/>
      <c r="K9" s="81"/>
      <c r="L9" s="90"/>
      <c r="M9" s="81"/>
      <c r="N9" s="74"/>
      <c r="O9" s="74"/>
      <c r="P9" s="74"/>
      <c r="Q9" s="90"/>
      <c r="R9" s="81" t="str">
        <f t="shared" ref="R9:R51" si="4">IF(H9="","",IF($B$1="Cast",H9/2,IF($B$1="DCL Cast","",IF($B$1="TAAP","",IF($B$1="FLR",(((H9-AH9)/2)+AH9),IF($B$1="SoCal",(((H9-AH9)/2)+AH9),IF($B$1="MTO",(((H9-AH9)/2)+AH9),IF($B$1="Interline",(((H9-AH9)/2)+AH9)))))))))</f>
        <v/>
      </c>
      <c r="S9" s="74" t="str">
        <f t="shared" si="2"/>
        <v/>
      </c>
      <c r="T9" s="74" t="str">
        <f t="shared" si="2"/>
        <v/>
      </c>
      <c r="U9" s="93" t="str">
        <f t="shared" si="2"/>
        <v/>
      </c>
      <c r="V9" s="76"/>
      <c r="W9" s="5"/>
      <c r="X9" s="65"/>
      <c r="Y9" s="66"/>
      <c r="Z9" s="67"/>
      <c r="AA9" s="31"/>
      <c r="AB9" s="66"/>
      <c r="AC9" s="68" t="str">
        <f>IFERROR(IF(VLOOKUP(A9,#REF!,7,FALSE)=72686,IF($D9&lt;=$B$2,$D9,""),VLOOKUP(A9,#REF!,7,FALSE)),"")</f>
        <v/>
      </c>
      <c r="AD9" s="66"/>
      <c r="AE9" s="69"/>
      <c r="AF9" s="70"/>
      <c r="AH9" s="35" t="str">
        <f t="shared" si="3"/>
        <v/>
      </c>
      <c r="AI9" s="8" t="str">
        <f t="shared" si="3"/>
        <v/>
      </c>
      <c r="AJ9" s="8" t="str">
        <f t="shared" si="3"/>
        <v/>
      </c>
      <c r="AK9" s="8" t="str">
        <f t="shared" si="3"/>
        <v/>
      </c>
      <c r="AL9" s="17"/>
      <c r="AM9" s="35" t="str">
        <f>IF(M9="","",IF($F9&lt;=6,M9-25,IF($F9&gt;=11,M9-20,M9-30)))</f>
        <v/>
      </c>
      <c r="AN9" s="8" t="str">
        <f>IF(N9="","",IF($F9&lt;=6,N9-25,IF($F9&gt;=11,N9-20,N9-30)))</f>
        <v/>
      </c>
      <c r="AO9" s="8" t="str">
        <f>IF(O9="","",IF($F9&lt;=6,O9-25,IF($F9&gt;=11,O9-20,O9-30)))</f>
        <v/>
      </c>
      <c r="AP9" s="8" t="str">
        <f>IF(P9="","",IF($F9&lt;=6,P9-25,IF($F9&gt;=11,P9-20,P9-30)))</f>
        <v/>
      </c>
      <c r="AQ9" s="17"/>
      <c r="AR9" s="35" t="str">
        <f>IF(R9="","",IF($F9&lt;=6,R9-25,IF($F9&gt;=11,R9-20,R9-30)))</f>
        <v/>
      </c>
      <c r="AS9" s="8" t="str">
        <f>IF(S9="","",IF($F9&lt;=6,S9-25,IF($F9&gt;=11,S9-20,S9-30)))</f>
        <v/>
      </c>
      <c r="AT9" s="8" t="str">
        <f>IF(T9="","",IF($F9&lt;=6,T9-25,IF($F9&gt;=11,T9-20,T9-30)))</f>
        <v/>
      </c>
      <c r="AU9" s="8" t="str">
        <f>IF(U9="","",IF($F9&lt;=6,U9-25,IF($F9&gt;=11,U9-20,U9-30)))</f>
        <v/>
      </c>
    </row>
    <row r="10" spans="1:53" x14ac:dyDescent="0.25">
      <c r="A10" s="24" t="str">
        <f t="shared" ref="A10:A51" si="5">C10&amp;D10&amp;$B$1</f>
        <v>DD44933MTO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92"/>
      <c r="I10" s="74">
        <v>166</v>
      </c>
      <c r="J10" s="74">
        <v>147</v>
      </c>
      <c r="K10" s="74">
        <v>139</v>
      </c>
      <c r="L10" s="90"/>
      <c r="M10" s="74"/>
      <c r="N10" s="74">
        <v>88</v>
      </c>
      <c r="O10" s="74">
        <v>88</v>
      </c>
      <c r="P10" s="74">
        <v>88</v>
      </c>
      <c r="Q10" s="90"/>
      <c r="R10" s="74" t="str">
        <f t="shared" si="4"/>
        <v/>
      </c>
      <c r="S10" s="74">
        <f t="shared" si="2"/>
        <v>153.5</v>
      </c>
      <c r="T10" s="74">
        <f t="shared" si="2"/>
        <v>134.5</v>
      </c>
      <c r="U10" s="93">
        <f t="shared" si="2"/>
        <v>126.5</v>
      </c>
      <c r="V10" s="76"/>
      <c r="W10" s="5"/>
      <c r="X10" s="71"/>
      <c r="Y10" s="72"/>
      <c r="Z10" s="73"/>
      <c r="AA10" s="74"/>
      <c r="AB10" s="72"/>
      <c r="AC10" s="68" t="str">
        <f>IFERROR(IF(VLOOKUP(A10,#REF!,7,FALSE)=72686,IF($D10&lt;=$B$2,$D10,""),VLOOKUP(A10,#REF!,7,FALSE)),"")</f>
        <v/>
      </c>
      <c r="AD10" s="72"/>
      <c r="AE10" s="75"/>
      <c r="AF10" s="76"/>
      <c r="AH10" s="44" t="str">
        <f t="shared" si="3"/>
        <v/>
      </c>
      <c r="AI10" s="46">
        <f t="shared" si="3"/>
        <v>141</v>
      </c>
      <c r="AJ10" s="46">
        <f t="shared" si="3"/>
        <v>122</v>
      </c>
      <c r="AK10" s="46">
        <f t="shared" si="3"/>
        <v>114</v>
      </c>
      <c r="AL10" s="17"/>
      <c r="AM10" s="44" t="str">
        <f t="shared" ref="AM10:AP51" si="6">IF(M10="","",IF($F10&lt;=6,M10-25,IF($F10&gt;=11,M10-20,M10-30)))</f>
        <v/>
      </c>
      <c r="AN10" s="46">
        <f t="shared" si="6"/>
        <v>63</v>
      </c>
      <c r="AO10" s="46">
        <f t="shared" si="6"/>
        <v>63</v>
      </c>
      <c r="AP10" s="46">
        <f t="shared" si="6"/>
        <v>63</v>
      </c>
      <c r="AQ10" s="17"/>
      <c r="AR10" s="44" t="str">
        <f t="shared" ref="AR10:AU51" si="7">IF(R10="","",IF($F10&lt;=6,R10-25,IF($F10&gt;=11,R10-20,R10-30)))</f>
        <v/>
      </c>
      <c r="AS10" s="46">
        <f t="shared" si="7"/>
        <v>128.5</v>
      </c>
      <c r="AT10" s="46">
        <f t="shared" si="7"/>
        <v>109.5</v>
      </c>
      <c r="AU10" s="46">
        <f t="shared" si="7"/>
        <v>101.5</v>
      </c>
    </row>
    <row r="11" spans="1:53" x14ac:dyDescent="0.25">
      <c r="A11" s="27" t="str">
        <f t="shared" si="5"/>
        <v>DD44938MTO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92"/>
      <c r="I11" s="74"/>
      <c r="J11" s="74"/>
      <c r="K11" s="74"/>
      <c r="L11" s="90"/>
      <c r="M11" s="74"/>
      <c r="N11" s="74"/>
      <c r="O11" s="74"/>
      <c r="P11" s="74"/>
      <c r="Q11" s="90"/>
      <c r="R11" s="74" t="str">
        <f t="shared" si="4"/>
        <v/>
      </c>
      <c r="S11" s="74" t="str">
        <f t="shared" si="2"/>
        <v/>
      </c>
      <c r="T11" s="74" t="str">
        <f t="shared" si="2"/>
        <v/>
      </c>
      <c r="U11" s="93" t="str">
        <f t="shared" si="2"/>
        <v/>
      </c>
      <c r="V11" s="76"/>
      <c r="W11" s="5"/>
      <c r="X11" s="71"/>
      <c r="Y11" s="72"/>
      <c r="Z11" s="73"/>
      <c r="AA11" s="74"/>
      <c r="AB11" s="72"/>
      <c r="AC11" s="68" t="str">
        <f>IFERROR(IF(VLOOKUP(A11,#REF!,7,FALSE)=72686,IF($D11&lt;=$B$2,$D11,""),VLOOKUP(A11,#REF!,7,FALSE)),"")</f>
        <v/>
      </c>
      <c r="AD11" s="72"/>
      <c r="AE11" s="75"/>
      <c r="AF11" s="76"/>
      <c r="AH11" s="44" t="str">
        <f t="shared" si="3"/>
        <v/>
      </c>
      <c r="AI11" s="46" t="str">
        <f t="shared" si="3"/>
        <v/>
      </c>
      <c r="AJ11" s="46" t="str">
        <f t="shared" si="3"/>
        <v/>
      </c>
      <c r="AK11" s="46" t="str">
        <f t="shared" si="3"/>
        <v/>
      </c>
      <c r="AL11" s="17"/>
      <c r="AM11" s="44" t="str">
        <f t="shared" si="6"/>
        <v/>
      </c>
      <c r="AN11" s="46" t="str">
        <f t="shared" si="6"/>
        <v/>
      </c>
      <c r="AO11" s="46" t="str">
        <f t="shared" si="6"/>
        <v/>
      </c>
      <c r="AP11" s="46" t="str">
        <f t="shared" si="6"/>
        <v/>
      </c>
      <c r="AQ11" s="17"/>
      <c r="AR11" s="44" t="str">
        <f t="shared" si="7"/>
        <v/>
      </c>
      <c r="AS11" s="46" t="str">
        <f t="shared" si="7"/>
        <v/>
      </c>
      <c r="AT11" s="46" t="str">
        <f t="shared" si="7"/>
        <v/>
      </c>
      <c r="AU11" s="46" t="str">
        <f t="shared" si="7"/>
        <v/>
      </c>
    </row>
    <row r="12" spans="1:53" x14ac:dyDescent="0.25">
      <c r="A12" s="27" t="str">
        <f t="shared" si="5"/>
        <v>DD44942MTO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92"/>
      <c r="I12" s="74">
        <v>163</v>
      </c>
      <c r="J12" s="74">
        <v>145</v>
      </c>
      <c r="K12" s="74">
        <v>136</v>
      </c>
      <c r="L12" s="90"/>
      <c r="M12" s="74"/>
      <c r="N12" s="74">
        <v>85</v>
      </c>
      <c r="O12" s="74">
        <v>84</v>
      </c>
      <c r="P12" s="74">
        <v>84</v>
      </c>
      <c r="Q12" s="90"/>
      <c r="R12" s="74" t="str">
        <f t="shared" si="4"/>
        <v/>
      </c>
      <c r="S12" s="74">
        <f t="shared" si="2"/>
        <v>150.5</v>
      </c>
      <c r="T12" s="74">
        <f t="shared" si="2"/>
        <v>132.5</v>
      </c>
      <c r="U12" s="93">
        <f t="shared" si="2"/>
        <v>123.5</v>
      </c>
      <c r="V12" s="76"/>
      <c r="W12" s="5"/>
      <c r="X12" s="71"/>
      <c r="Y12" s="72"/>
      <c r="Z12" s="73"/>
      <c r="AA12" s="74"/>
      <c r="AB12" s="72"/>
      <c r="AC12" s="68" t="str">
        <f>IFERROR(IF(VLOOKUP(A12,#REF!,7,FALSE)=72686,IF($D12&lt;=$B$2,$D12,""),VLOOKUP(A12,#REF!,7,FALSE)),"")</f>
        <v/>
      </c>
      <c r="AD12" s="72"/>
      <c r="AE12" s="75"/>
      <c r="AF12" s="76"/>
      <c r="AH12" s="44" t="str">
        <f t="shared" si="3"/>
        <v/>
      </c>
      <c r="AI12" s="46">
        <f t="shared" si="3"/>
        <v>138</v>
      </c>
      <c r="AJ12" s="46">
        <f t="shared" si="3"/>
        <v>120</v>
      </c>
      <c r="AK12" s="46">
        <f t="shared" si="3"/>
        <v>111</v>
      </c>
      <c r="AL12" s="17"/>
      <c r="AM12" s="44" t="str">
        <f t="shared" si="6"/>
        <v/>
      </c>
      <c r="AN12" s="46">
        <f t="shared" si="6"/>
        <v>60</v>
      </c>
      <c r="AO12" s="46">
        <f t="shared" si="6"/>
        <v>59</v>
      </c>
      <c r="AP12" s="46">
        <f t="shared" si="6"/>
        <v>59</v>
      </c>
      <c r="AQ12" s="17"/>
      <c r="AR12" s="44" t="str">
        <f t="shared" si="7"/>
        <v/>
      </c>
      <c r="AS12" s="46">
        <f t="shared" si="7"/>
        <v>125.5</v>
      </c>
      <c r="AT12" s="46">
        <f t="shared" si="7"/>
        <v>107.5</v>
      </c>
      <c r="AU12" s="46">
        <f t="shared" si="7"/>
        <v>98.5</v>
      </c>
    </row>
    <row r="13" spans="1:53" x14ac:dyDescent="0.25">
      <c r="A13" s="27" t="str">
        <f t="shared" si="5"/>
        <v>DD44947MTO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92"/>
      <c r="I13" s="74">
        <v>164</v>
      </c>
      <c r="J13" s="74">
        <v>145</v>
      </c>
      <c r="K13" s="74">
        <v>137</v>
      </c>
      <c r="L13" s="90"/>
      <c r="M13" s="74"/>
      <c r="N13" s="74">
        <v>85</v>
      </c>
      <c r="O13" s="74">
        <v>85</v>
      </c>
      <c r="P13" s="74">
        <v>85</v>
      </c>
      <c r="Q13" s="90"/>
      <c r="R13" s="74" t="str">
        <f t="shared" si="4"/>
        <v/>
      </c>
      <c r="S13" s="74">
        <f t="shared" si="2"/>
        <v>151.5</v>
      </c>
      <c r="T13" s="74">
        <f t="shared" si="2"/>
        <v>132.5</v>
      </c>
      <c r="U13" s="93">
        <f t="shared" si="2"/>
        <v>124.5</v>
      </c>
      <c r="V13" s="76" t="s">
        <v>68</v>
      </c>
      <c r="W13" s="5"/>
      <c r="X13" s="71"/>
      <c r="Y13" s="72"/>
      <c r="Z13" s="73"/>
      <c r="AA13" s="74"/>
      <c r="AB13" s="72"/>
      <c r="AC13" s="68" t="str">
        <f>IFERROR(IF(VLOOKUP(A13,#REF!,7,FALSE)=72686,IF($D13&lt;=$B$2,$D13,""),VLOOKUP(A13,#REF!,7,FALSE)),"")</f>
        <v/>
      </c>
      <c r="AD13" s="72"/>
      <c r="AE13" s="75"/>
      <c r="AF13" s="76"/>
      <c r="AH13" s="44" t="str">
        <f t="shared" si="3"/>
        <v/>
      </c>
      <c r="AI13" s="46">
        <f t="shared" si="3"/>
        <v>139</v>
      </c>
      <c r="AJ13" s="46">
        <f t="shared" si="3"/>
        <v>120</v>
      </c>
      <c r="AK13" s="46">
        <f t="shared" si="3"/>
        <v>112</v>
      </c>
      <c r="AL13" s="17"/>
      <c r="AM13" s="44" t="str">
        <f t="shared" si="6"/>
        <v/>
      </c>
      <c r="AN13" s="46">
        <f t="shared" si="6"/>
        <v>60</v>
      </c>
      <c r="AO13" s="46">
        <f t="shared" si="6"/>
        <v>60</v>
      </c>
      <c r="AP13" s="46">
        <f t="shared" si="6"/>
        <v>60</v>
      </c>
      <c r="AQ13" s="17"/>
      <c r="AR13" s="44" t="str">
        <f t="shared" si="7"/>
        <v/>
      </c>
      <c r="AS13" s="46">
        <f t="shared" si="7"/>
        <v>126.5</v>
      </c>
      <c r="AT13" s="46">
        <f t="shared" si="7"/>
        <v>107.5</v>
      </c>
      <c r="AU13" s="46">
        <f t="shared" si="7"/>
        <v>99.5</v>
      </c>
    </row>
    <row r="14" spans="1:53" s="13" customFormat="1" x14ac:dyDescent="0.25">
      <c r="A14" s="27" t="str">
        <f t="shared" si="5"/>
        <v>DD44952MTO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92"/>
      <c r="I14" s="74"/>
      <c r="J14" s="74"/>
      <c r="K14" s="74"/>
      <c r="L14" s="90"/>
      <c r="M14" s="74"/>
      <c r="N14" s="74"/>
      <c r="O14" s="74"/>
      <c r="P14" s="74"/>
      <c r="Q14" s="90"/>
      <c r="R14" s="74" t="str">
        <f t="shared" si="4"/>
        <v/>
      </c>
      <c r="S14" s="74" t="str">
        <f t="shared" si="2"/>
        <v/>
      </c>
      <c r="T14" s="74" t="str">
        <f t="shared" si="2"/>
        <v/>
      </c>
      <c r="U14" s="93" t="str">
        <f t="shared" si="2"/>
        <v/>
      </c>
      <c r="V14" s="78"/>
      <c r="W14" s="5"/>
      <c r="X14" s="71"/>
      <c r="Y14" s="72"/>
      <c r="Z14" s="73"/>
      <c r="AA14" s="77"/>
      <c r="AB14" s="72"/>
      <c r="AC14" s="68" t="str">
        <f>IFERROR(IF(VLOOKUP(A14,#REF!,7,FALSE)=72686,IF($D14&lt;=$B$2,$D14,""),VLOOKUP(A14,#REF!,7,FALSE)),"")</f>
        <v/>
      </c>
      <c r="AD14" s="72"/>
      <c r="AE14" s="75"/>
      <c r="AF14" s="78"/>
      <c r="AG14" s="11"/>
      <c r="AH14" s="44" t="str">
        <f t="shared" si="3"/>
        <v/>
      </c>
      <c r="AI14" s="46" t="str">
        <f t="shared" si="3"/>
        <v/>
      </c>
      <c r="AJ14" s="46" t="str">
        <f t="shared" si="3"/>
        <v/>
      </c>
      <c r="AK14" s="46" t="str">
        <f t="shared" si="3"/>
        <v/>
      </c>
      <c r="AL14" s="17"/>
      <c r="AM14" s="44" t="str">
        <f t="shared" si="6"/>
        <v/>
      </c>
      <c r="AN14" s="46" t="str">
        <f t="shared" si="6"/>
        <v/>
      </c>
      <c r="AO14" s="46" t="str">
        <f t="shared" si="6"/>
        <v/>
      </c>
      <c r="AP14" s="46" t="str">
        <f t="shared" si="6"/>
        <v/>
      </c>
      <c r="AQ14" s="17"/>
      <c r="AR14" s="44" t="str">
        <f t="shared" si="7"/>
        <v/>
      </c>
      <c r="AS14" s="46" t="str">
        <f t="shared" si="7"/>
        <v/>
      </c>
      <c r="AT14" s="46" t="str">
        <f t="shared" si="7"/>
        <v/>
      </c>
      <c r="AU14" s="46" t="str">
        <f t="shared" si="7"/>
        <v/>
      </c>
    </row>
    <row r="15" spans="1:53" x14ac:dyDescent="0.25">
      <c r="A15" s="27" t="str">
        <f t="shared" si="5"/>
        <v>DD44956MTO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92"/>
      <c r="I15" s="74">
        <v>165</v>
      </c>
      <c r="J15" s="74">
        <v>147</v>
      </c>
      <c r="K15" s="74">
        <v>138</v>
      </c>
      <c r="L15" s="90"/>
      <c r="M15" s="74"/>
      <c r="N15" s="74">
        <v>88</v>
      </c>
      <c r="O15" s="74">
        <v>88</v>
      </c>
      <c r="P15" s="74">
        <v>88</v>
      </c>
      <c r="Q15" s="90"/>
      <c r="R15" s="74" t="str">
        <f t="shared" si="4"/>
        <v/>
      </c>
      <c r="S15" s="74">
        <f t="shared" si="2"/>
        <v>152.5</v>
      </c>
      <c r="T15" s="74">
        <f t="shared" si="2"/>
        <v>134.5</v>
      </c>
      <c r="U15" s="93">
        <f t="shared" si="2"/>
        <v>125.5</v>
      </c>
      <c r="V15" s="78" t="s">
        <v>68</v>
      </c>
      <c r="W15" s="5"/>
      <c r="X15" s="71"/>
      <c r="Y15" s="72"/>
      <c r="Z15" s="73"/>
      <c r="AA15" s="77"/>
      <c r="AB15" s="72"/>
      <c r="AC15" s="68" t="str">
        <f>IFERROR(IF(VLOOKUP(A15,#REF!,7,FALSE)=72686,IF($D15&lt;=$B$2,$D15,""),VLOOKUP(A15,#REF!,7,FALSE)),"")</f>
        <v/>
      </c>
      <c r="AD15" s="72"/>
      <c r="AE15" s="75"/>
      <c r="AF15" s="78"/>
      <c r="AH15" s="44" t="str">
        <f t="shared" si="3"/>
        <v/>
      </c>
      <c r="AI15" s="46">
        <f t="shared" si="3"/>
        <v>140</v>
      </c>
      <c r="AJ15" s="46">
        <f t="shared" si="3"/>
        <v>122</v>
      </c>
      <c r="AK15" s="46">
        <f t="shared" si="3"/>
        <v>113</v>
      </c>
      <c r="AL15" s="17"/>
      <c r="AM15" s="44" t="str">
        <f t="shared" si="6"/>
        <v/>
      </c>
      <c r="AN15" s="46">
        <f t="shared" si="6"/>
        <v>63</v>
      </c>
      <c r="AO15" s="46">
        <f t="shared" si="6"/>
        <v>63</v>
      </c>
      <c r="AP15" s="46">
        <f t="shared" si="6"/>
        <v>63</v>
      </c>
      <c r="AQ15" s="17"/>
      <c r="AR15" s="44" t="str">
        <f t="shared" si="7"/>
        <v/>
      </c>
      <c r="AS15" s="46">
        <f t="shared" si="7"/>
        <v>127.5</v>
      </c>
      <c r="AT15" s="46">
        <f t="shared" si="7"/>
        <v>109.5</v>
      </c>
      <c r="AU15" s="46">
        <f t="shared" si="7"/>
        <v>100.5</v>
      </c>
      <c r="AW15" s="14"/>
      <c r="AX15" s="14"/>
      <c r="AY15" s="14"/>
      <c r="AZ15" s="14"/>
      <c r="BA15" s="14"/>
    </row>
    <row r="16" spans="1:53" x14ac:dyDescent="0.25">
      <c r="A16" s="27" t="str">
        <f t="shared" si="5"/>
        <v>DD44961MTO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92"/>
      <c r="I16" s="74"/>
      <c r="J16" s="74"/>
      <c r="K16" s="94"/>
      <c r="L16" s="90"/>
      <c r="M16" s="95"/>
      <c r="N16" s="95"/>
      <c r="O16" s="74"/>
      <c r="P16" s="74"/>
      <c r="Q16" s="90"/>
      <c r="R16" s="74" t="str">
        <f t="shared" si="4"/>
        <v/>
      </c>
      <c r="S16" s="74" t="str">
        <f t="shared" si="2"/>
        <v/>
      </c>
      <c r="T16" s="74" t="str">
        <f t="shared" si="2"/>
        <v/>
      </c>
      <c r="U16" s="93" t="str">
        <f t="shared" si="2"/>
        <v/>
      </c>
      <c r="V16" s="76"/>
      <c r="W16" s="5"/>
      <c r="X16" s="71"/>
      <c r="Y16" s="72"/>
      <c r="Z16" s="73"/>
      <c r="AA16" s="74"/>
      <c r="AB16" s="72"/>
      <c r="AC16" s="68" t="str">
        <f>IFERROR(IF(VLOOKUP(A16,#REF!,7,FALSE)=72686,IF($D16&lt;=$B$2,$D16,""),VLOOKUP(A16,#REF!,7,FALSE)),"")</f>
        <v/>
      </c>
      <c r="AD16" s="72"/>
      <c r="AE16" s="75"/>
      <c r="AF16" s="76"/>
      <c r="AH16" s="44" t="str">
        <f t="shared" si="3"/>
        <v/>
      </c>
      <c r="AI16" s="46" t="str">
        <f t="shared" si="3"/>
        <v/>
      </c>
      <c r="AJ16" s="46" t="str">
        <f t="shared" si="3"/>
        <v/>
      </c>
      <c r="AK16" s="47" t="str">
        <f t="shared" si="3"/>
        <v/>
      </c>
      <c r="AL16" s="30"/>
      <c r="AM16" s="44" t="str">
        <f t="shared" si="6"/>
        <v/>
      </c>
      <c r="AN16" s="46" t="str">
        <f t="shared" si="6"/>
        <v/>
      </c>
      <c r="AO16" s="46" t="str">
        <f t="shared" si="6"/>
        <v/>
      </c>
      <c r="AP16" s="47" t="str">
        <f t="shared" si="6"/>
        <v/>
      </c>
      <c r="AQ16" s="30"/>
      <c r="AR16" s="44" t="str">
        <f t="shared" si="7"/>
        <v/>
      </c>
      <c r="AS16" s="46" t="str">
        <f t="shared" si="7"/>
        <v/>
      </c>
      <c r="AT16" s="46" t="str">
        <f t="shared" si="7"/>
        <v/>
      </c>
      <c r="AU16" s="46" t="str">
        <f t="shared" si="7"/>
        <v/>
      </c>
      <c r="AV16" s="15"/>
      <c r="AW16" s="9"/>
      <c r="AX16" s="9"/>
      <c r="AY16" s="9"/>
      <c r="AZ16" s="16"/>
      <c r="BA16" s="9"/>
    </row>
    <row r="17" spans="1:53" x14ac:dyDescent="0.25">
      <c r="A17" s="27" t="str">
        <f t="shared" si="5"/>
        <v>DD44966MTO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92"/>
      <c r="I17" s="74"/>
      <c r="J17" s="74"/>
      <c r="K17" s="74"/>
      <c r="L17" s="90"/>
      <c r="M17" s="74"/>
      <c r="N17" s="74"/>
      <c r="O17" s="74"/>
      <c r="P17" s="74"/>
      <c r="Q17" s="90"/>
      <c r="R17" s="74" t="str">
        <f t="shared" si="4"/>
        <v/>
      </c>
      <c r="S17" s="74" t="str">
        <f t="shared" si="2"/>
        <v/>
      </c>
      <c r="T17" s="74" t="str">
        <f t="shared" si="2"/>
        <v/>
      </c>
      <c r="U17" s="93" t="str">
        <f t="shared" si="2"/>
        <v/>
      </c>
      <c r="V17" s="76"/>
      <c r="W17" s="5"/>
      <c r="X17" s="71"/>
      <c r="Y17" s="72"/>
      <c r="Z17" s="73"/>
      <c r="AA17" s="74"/>
      <c r="AB17" s="72"/>
      <c r="AC17" s="68" t="str">
        <f>IFERROR(IF(VLOOKUP(A17,#REF!,7,FALSE)=72686,IF($D17&lt;=$B$2,$D17,""),VLOOKUP(A17,#REF!,7,FALSE)),"")</f>
        <v/>
      </c>
      <c r="AD17" s="72"/>
      <c r="AE17" s="75"/>
      <c r="AF17" s="76"/>
      <c r="AH17" s="44" t="str">
        <f t="shared" si="3"/>
        <v/>
      </c>
      <c r="AI17" s="46" t="str">
        <f t="shared" si="3"/>
        <v/>
      </c>
      <c r="AJ17" s="46" t="str">
        <f t="shared" si="3"/>
        <v/>
      </c>
      <c r="AK17" s="46" t="str">
        <f t="shared" si="3"/>
        <v/>
      </c>
      <c r="AL17" s="30"/>
      <c r="AM17" s="44" t="str">
        <f t="shared" si="6"/>
        <v/>
      </c>
      <c r="AN17" s="46" t="str">
        <f t="shared" si="6"/>
        <v/>
      </c>
      <c r="AO17" s="46" t="str">
        <f t="shared" si="6"/>
        <v/>
      </c>
      <c r="AP17" s="46" t="str">
        <f t="shared" si="6"/>
        <v/>
      </c>
      <c r="AQ17" s="30"/>
      <c r="AR17" s="44" t="str">
        <f t="shared" si="7"/>
        <v/>
      </c>
      <c r="AS17" s="46" t="str">
        <f t="shared" si="7"/>
        <v/>
      </c>
      <c r="AT17" s="46" t="str">
        <f t="shared" si="7"/>
        <v/>
      </c>
      <c r="AU17" s="46" t="str">
        <f t="shared" si="7"/>
        <v/>
      </c>
      <c r="AW17" s="14"/>
      <c r="AX17" s="14"/>
      <c r="AY17" s="14"/>
      <c r="AZ17" s="14"/>
      <c r="BA17" s="14"/>
    </row>
    <row r="18" spans="1:53" x14ac:dyDescent="0.25">
      <c r="A18" s="27" t="str">
        <f t="shared" si="5"/>
        <v>DD44970MTO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92"/>
      <c r="I18" s="74">
        <v>182</v>
      </c>
      <c r="J18" s="74">
        <v>162</v>
      </c>
      <c r="K18" s="74">
        <v>153</v>
      </c>
      <c r="L18" s="90"/>
      <c r="M18" s="74"/>
      <c r="N18" s="74">
        <v>96</v>
      </c>
      <c r="O18" s="74">
        <v>96</v>
      </c>
      <c r="P18" s="74">
        <v>96</v>
      </c>
      <c r="Q18" s="90"/>
      <c r="R18" s="74" t="str">
        <f t="shared" si="4"/>
        <v/>
      </c>
      <c r="S18" s="74">
        <f t="shared" si="2"/>
        <v>169.5</v>
      </c>
      <c r="T18" s="74">
        <f t="shared" si="2"/>
        <v>149.5</v>
      </c>
      <c r="U18" s="93">
        <f t="shared" si="2"/>
        <v>140.5</v>
      </c>
      <c r="V18" s="78" t="s">
        <v>68</v>
      </c>
      <c r="W18" s="5"/>
      <c r="X18" s="71"/>
      <c r="Y18" s="72"/>
      <c r="Z18" s="73"/>
      <c r="AA18" s="74"/>
      <c r="AB18" s="72"/>
      <c r="AC18" s="68" t="str">
        <f>IFERROR(IF(VLOOKUP(A18,#REF!,7,FALSE)=72686,IF($D18&lt;=$B$2,$D18,""),VLOOKUP(A18,#REF!,7,FALSE)),"")</f>
        <v/>
      </c>
      <c r="AD18" s="72"/>
      <c r="AE18" s="75"/>
      <c r="AF18" s="76"/>
      <c r="AH18" s="44" t="str">
        <f t="shared" si="3"/>
        <v/>
      </c>
      <c r="AI18" s="46">
        <f t="shared" si="3"/>
        <v>157</v>
      </c>
      <c r="AJ18" s="46">
        <f t="shared" si="3"/>
        <v>137</v>
      </c>
      <c r="AK18" s="46">
        <f t="shared" si="3"/>
        <v>128</v>
      </c>
      <c r="AL18" s="30"/>
      <c r="AM18" s="44" t="str">
        <f t="shared" si="6"/>
        <v/>
      </c>
      <c r="AN18" s="46">
        <f t="shared" si="6"/>
        <v>71</v>
      </c>
      <c r="AO18" s="46">
        <f t="shared" si="6"/>
        <v>71</v>
      </c>
      <c r="AP18" s="46">
        <f t="shared" si="6"/>
        <v>71</v>
      </c>
      <c r="AQ18" s="30"/>
      <c r="AR18" s="44" t="str">
        <f t="shared" si="7"/>
        <v/>
      </c>
      <c r="AS18" s="46">
        <f t="shared" si="7"/>
        <v>144.5</v>
      </c>
      <c r="AT18" s="46">
        <f t="shared" si="7"/>
        <v>124.5</v>
      </c>
      <c r="AU18" s="46">
        <f t="shared" si="7"/>
        <v>115.5</v>
      </c>
    </row>
    <row r="19" spans="1:53" x14ac:dyDescent="0.25">
      <c r="A19" s="27" t="str">
        <f t="shared" si="5"/>
        <v>DD44975MTO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92"/>
      <c r="I19" s="74"/>
      <c r="J19" s="74"/>
      <c r="K19" s="74"/>
      <c r="L19" s="90"/>
      <c r="M19" s="74"/>
      <c r="N19" s="74"/>
      <c r="O19" s="74"/>
      <c r="P19" s="74"/>
      <c r="Q19" s="90"/>
      <c r="R19" s="74" t="str">
        <f t="shared" si="4"/>
        <v/>
      </c>
      <c r="S19" s="74" t="str">
        <f t="shared" si="2"/>
        <v/>
      </c>
      <c r="T19" s="74" t="str">
        <f t="shared" si="2"/>
        <v/>
      </c>
      <c r="U19" s="93" t="str">
        <f t="shared" si="2"/>
        <v/>
      </c>
      <c r="V19" s="76"/>
      <c r="W19" s="5"/>
      <c r="X19" s="71"/>
      <c r="Y19" s="72"/>
      <c r="Z19" s="73"/>
      <c r="AA19" s="74"/>
      <c r="AB19" s="72"/>
      <c r="AC19" s="68" t="str">
        <f>IFERROR(IF(VLOOKUP(A19,#REF!,7,FALSE)=72686,IF($D19&lt;=$B$2,$D19,""),VLOOKUP(A19,#REF!,7,FALSE)),"")</f>
        <v/>
      </c>
      <c r="AD19" s="72"/>
      <c r="AE19" s="75"/>
      <c r="AF19" s="76"/>
      <c r="AH19" s="44" t="str">
        <f t="shared" si="3"/>
        <v/>
      </c>
      <c r="AI19" s="46" t="str">
        <f t="shared" si="3"/>
        <v/>
      </c>
      <c r="AJ19" s="46" t="str">
        <f t="shared" si="3"/>
        <v/>
      </c>
      <c r="AK19" s="46" t="str">
        <f t="shared" si="3"/>
        <v/>
      </c>
      <c r="AL19" s="30"/>
      <c r="AM19" s="44" t="str">
        <f t="shared" si="6"/>
        <v/>
      </c>
      <c r="AN19" s="46" t="str">
        <f t="shared" si="6"/>
        <v/>
      </c>
      <c r="AO19" s="46" t="str">
        <f t="shared" si="6"/>
        <v/>
      </c>
      <c r="AP19" s="46" t="str">
        <f t="shared" si="6"/>
        <v/>
      </c>
      <c r="AQ19" s="30"/>
      <c r="AR19" s="44" t="str">
        <f t="shared" si="7"/>
        <v/>
      </c>
      <c r="AS19" s="46" t="str">
        <f t="shared" si="7"/>
        <v/>
      </c>
      <c r="AT19" s="46" t="str">
        <f t="shared" si="7"/>
        <v/>
      </c>
      <c r="AU19" s="46" t="str">
        <f t="shared" si="7"/>
        <v/>
      </c>
    </row>
    <row r="20" spans="1:53" x14ac:dyDescent="0.25">
      <c r="A20" s="27" t="str">
        <f t="shared" si="5"/>
        <v>DD44980MTO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92"/>
      <c r="I20" s="74"/>
      <c r="J20" s="74"/>
      <c r="K20" s="74"/>
      <c r="L20" s="90"/>
      <c r="M20" s="74"/>
      <c r="N20" s="74"/>
      <c r="O20" s="74"/>
      <c r="P20" s="74"/>
      <c r="Q20" s="90"/>
      <c r="R20" s="74" t="str">
        <f t="shared" si="4"/>
        <v/>
      </c>
      <c r="S20" s="74" t="str">
        <f t="shared" si="2"/>
        <v/>
      </c>
      <c r="T20" s="74" t="str">
        <f t="shared" si="2"/>
        <v/>
      </c>
      <c r="U20" s="93" t="str">
        <f t="shared" si="2"/>
        <v/>
      </c>
      <c r="V20" s="76"/>
      <c r="W20" s="5"/>
      <c r="X20" s="71"/>
      <c r="Y20" s="72"/>
      <c r="Z20" s="73"/>
      <c r="AA20" s="74"/>
      <c r="AB20" s="72"/>
      <c r="AC20" s="68" t="str">
        <f>IFERROR(IF(VLOOKUP(A20,#REF!,7,FALSE)=72686,IF($D20&lt;=$B$2,$D20,""),VLOOKUP(A20,#REF!,7,FALSE)),"")</f>
        <v/>
      </c>
      <c r="AD20" s="72"/>
      <c r="AE20" s="75"/>
      <c r="AF20" s="76"/>
      <c r="AH20" s="44" t="str">
        <f t="shared" si="3"/>
        <v/>
      </c>
      <c r="AI20" s="46" t="str">
        <f t="shared" si="3"/>
        <v/>
      </c>
      <c r="AJ20" s="46" t="str">
        <f t="shared" si="3"/>
        <v/>
      </c>
      <c r="AK20" s="46" t="str">
        <f t="shared" si="3"/>
        <v/>
      </c>
      <c r="AL20" s="30"/>
      <c r="AM20" s="44" t="str">
        <f t="shared" si="6"/>
        <v/>
      </c>
      <c r="AN20" s="46" t="str">
        <f t="shared" si="6"/>
        <v/>
      </c>
      <c r="AO20" s="46" t="str">
        <f t="shared" si="6"/>
        <v/>
      </c>
      <c r="AP20" s="46" t="str">
        <f t="shared" si="6"/>
        <v/>
      </c>
      <c r="AQ20" s="30"/>
      <c r="AR20" s="44" t="str">
        <f t="shared" si="7"/>
        <v/>
      </c>
      <c r="AS20" s="46" t="str">
        <f t="shared" si="7"/>
        <v/>
      </c>
      <c r="AT20" s="46" t="str">
        <f t="shared" si="7"/>
        <v/>
      </c>
      <c r="AU20" s="46" t="str">
        <f t="shared" si="7"/>
        <v/>
      </c>
    </row>
    <row r="21" spans="1:53" x14ac:dyDescent="0.25">
      <c r="A21" s="27" t="str">
        <f t="shared" si="5"/>
        <v>DD44984MTO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92"/>
      <c r="I21" s="74">
        <v>177</v>
      </c>
      <c r="J21" s="74">
        <v>159</v>
      </c>
      <c r="K21" s="81">
        <v>150</v>
      </c>
      <c r="L21" s="90"/>
      <c r="M21" s="74"/>
      <c r="N21" s="74">
        <v>92</v>
      </c>
      <c r="O21" s="74">
        <v>92</v>
      </c>
      <c r="P21" s="74">
        <v>92</v>
      </c>
      <c r="Q21" s="90"/>
      <c r="R21" s="74" t="str">
        <f t="shared" si="4"/>
        <v/>
      </c>
      <c r="S21" s="74">
        <f t="shared" si="2"/>
        <v>164.5</v>
      </c>
      <c r="T21" s="74">
        <f t="shared" si="2"/>
        <v>146.5</v>
      </c>
      <c r="U21" s="91">
        <f t="shared" si="2"/>
        <v>137.5</v>
      </c>
      <c r="V21" s="78" t="s">
        <v>68</v>
      </c>
      <c r="W21" s="5"/>
      <c r="X21" s="65"/>
      <c r="Y21" s="66"/>
      <c r="Z21" s="67"/>
      <c r="AA21" s="79"/>
      <c r="AB21" s="66"/>
      <c r="AC21" s="68" t="str">
        <f>IFERROR(IF(VLOOKUP(A21,#REF!,7,FALSE)=72686,IF($D21&lt;=$B$2,$D21,""),VLOOKUP(A21,#REF!,7,FALSE)),"")</f>
        <v/>
      </c>
      <c r="AD21" s="66"/>
      <c r="AE21" s="69"/>
      <c r="AF21" s="80"/>
      <c r="AH21" s="44" t="str">
        <f t="shared" ref="AH21:AK51" si="8">IF(H21="","",IF($F21&lt;=6,H21-25,IF($F21&gt;=11,H21-20,H21-30)))</f>
        <v/>
      </c>
      <c r="AI21" s="46">
        <f t="shared" si="8"/>
        <v>152</v>
      </c>
      <c r="AJ21" s="46">
        <f t="shared" si="8"/>
        <v>134</v>
      </c>
      <c r="AK21" s="8">
        <f t="shared" si="8"/>
        <v>125</v>
      </c>
      <c r="AL21" s="30"/>
      <c r="AM21" s="44" t="str">
        <f t="shared" si="6"/>
        <v/>
      </c>
      <c r="AN21" s="46">
        <f t="shared" si="6"/>
        <v>67</v>
      </c>
      <c r="AO21" s="46">
        <f t="shared" si="6"/>
        <v>67</v>
      </c>
      <c r="AP21" s="8">
        <f t="shared" si="6"/>
        <v>67</v>
      </c>
      <c r="AQ21" s="30"/>
      <c r="AR21" s="44" t="str">
        <f t="shared" si="7"/>
        <v/>
      </c>
      <c r="AS21" s="46">
        <f t="shared" si="7"/>
        <v>139.5</v>
      </c>
      <c r="AT21" s="46">
        <f t="shared" si="7"/>
        <v>121.5</v>
      </c>
      <c r="AU21" s="8">
        <f t="shared" si="7"/>
        <v>112.5</v>
      </c>
    </row>
    <row r="22" spans="1:53" x14ac:dyDescent="0.25">
      <c r="A22" s="27" t="str">
        <f t="shared" si="5"/>
        <v>DD44989MTO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92"/>
      <c r="I22" s="74"/>
      <c r="J22" s="74"/>
      <c r="K22" s="74"/>
      <c r="L22" s="90"/>
      <c r="M22" s="74"/>
      <c r="N22" s="74"/>
      <c r="O22" s="74"/>
      <c r="P22" s="74"/>
      <c r="Q22" s="90"/>
      <c r="R22" s="74" t="str">
        <f t="shared" si="4"/>
        <v/>
      </c>
      <c r="S22" s="74" t="str">
        <f t="shared" si="2"/>
        <v/>
      </c>
      <c r="T22" s="74" t="str">
        <f t="shared" si="2"/>
        <v/>
      </c>
      <c r="U22" s="93" t="str">
        <f t="shared" si="2"/>
        <v/>
      </c>
      <c r="V22" s="78"/>
      <c r="W22" s="5"/>
      <c r="X22" s="71"/>
      <c r="Y22" s="72"/>
      <c r="Z22" s="73"/>
      <c r="AA22" s="77"/>
      <c r="AB22" s="72"/>
      <c r="AC22" s="68" t="str">
        <f>IFERROR(IF(VLOOKUP(A22,#REF!,7,FALSE)=72686,IF($D22&lt;=$B$2,$D22,""),VLOOKUP(A22,#REF!,7,FALSE)),"")</f>
        <v/>
      </c>
      <c r="AD22" s="72"/>
      <c r="AE22" s="75"/>
      <c r="AF22" s="78"/>
      <c r="AH22" s="44" t="str">
        <f t="shared" si="8"/>
        <v/>
      </c>
      <c r="AI22" s="46" t="str">
        <f t="shared" si="8"/>
        <v/>
      </c>
      <c r="AJ22" s="46" t="str">
        <f t="shared" si="8"/>
        <v/>
      </c>
      <c r="AK22" s="46" t="str">
        <f t="shared" si="8"/>
        <v/>
      </c>
      <c r="AL22" s="30"/>
      <c r="AM22" s="44" t="str">
        <f t="shared" si="6"/>
        <v/>
      </c>
      <c r="AN22" s="46" t="str">
        <f t="shared" si="6"/>
        <v/>
      </c>
      <c r="AO22" s="46" t="str">
        <f t="shared" si="6"/>
        <v/>
      </c>
      <c r="AP22" s="46" t="str">
        <f t="shared" si="6"/>
        <v/>
      </c>
      <c r="AQ22" s="30"/>
      <c r="AR22" s="44" t="str">
        <f t="shared" si="7"/>
        <v/>
      </c>
      <c r="AS22" s="46" t="str">
        <f t="shared" si="7"/>
        <v/>
      </c>
      <c r="AT22" s="46" t="str">
        <f t="shared" si="7"/>
        <v/>
      </c>
      <c r="AU22" s="46" t="str">
        <f t="shared" si="7"/>
        <v/>
      </c>
    </row>
    <row r="23" spans="1:53" x14ac:dyDescent="0.25">
      <c r="A23" s="27" t="str">
        <f t="shared" si="5"/>
        <v>DD44994MTO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92"/>
      <c r="I23" s="74"/>
      <c r="J23" s="74"/>
      <c r="K23" s="81"/>
      <c r="L23" s="90"/>
      <c r="M23" s="74"/>
      <c r="N23" s="74"/>
      <c r="O23" s="74"/>
      <c r="P23" s="81"/>
      <c r="Q23" s="90"/>
      <c r="R23" s="74" t="str">
        <f t="shared" si="4"/>
        <v/>
      </c>
      <c r="S23" s="74" t="str">
        <f t="shared" si="2"/>
        <v/>
      </c>
      <c r="T23" s="74" t="str">
        <f t="shared" si="2"/>
        <v/>
      </c>
      <c r="U23" s="91" t="str">
        <f t="shared" si="2"/>
        <v/>
      </c>
      <c r="V23" s="80"/>
      <c r="W23" s="5"/>
      <c r="X23" s="65"/>
      <c r="Y23" s="66"/>
      <c r="Z23" s="67"/>
      <c r="AA23" s="79"/>
      <c r="AB23" s="66"/>
      <c r="AC23" s="68" t="str">
        <f>IFERROR(IF(VLOOKUP(A23,#REF!,7,FALSE)=72686,IF($D23&lt;=$B$2,$D23,""),VLOOKUP(A23,#REF!,7,FALSE)),"")</f>
        <v/>
      </c>
      <c r="AD23" s="66"/>
      <c r="AE23" s="69"/>
      <c r="AF23" s="80"/>
      <c r="AH23" s="44" t="str">
        <f t="shared" si="8"/>
        <v/>
      </c>
      <c r="AI23" s="46" t="str">
        <f t="shared" si="8"/>
        <v/>
      </c>
      <c r="AJ23" s="46" t="str">
        <f t="shared" si="8"/>
        <v/>
      </c>
      <c r="AK23" s="8" t="str">
        <f t="shared" si="8"/>
        <v/>
      </c>
      <c r="AL23" s="30"/>
      <c r="AM23" s="44" t="str">
        <f t="shared" si="6"/>
        <v/>
      </c>
      <c r="AN23" s="46" t="str">
        <f t="shared" si="6"/>
        <v/>
      </c>
      <c r="AO23" s="46" t="str">
        <f t="shared" si="6"/>
        <v/>
      </c>
      <c r="AP23" s="8" t="str">
        <f t="shared" si="6"/>
        <v/>
      </c>
      <c r="AQ23" s="30"/>
      <c r="AR23" s="44" t="str">
        <f t="shared" si="7"/>
        <v/>
      </c>
      <c r="AS23" s="46" t="str">
        <f t="shared" si="7"/>
        <v/>
      </c>
      <c r="AT23" s="46" t="str">
        <f t="shared" si="7"/>
        <v/>
      </c>
      <c r="AU23" s="8" t="str">
        <f t="shared" si="7"/>
        <v/>
      </c>
    </row>
    <row r="24" spans="1:53" x14ac:dyDescent="0.25">
      <c r="A24" s="27" t="str">
        <f t="shared" si="5"/>
        <v>DD44998MTO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92"/>
      <c r="I24" s="74"/>
      <c r="J24" s="74"/>
      <c r="K24" s="74"/>
      <c r="L24" s="90"/>
      <c r="M24" s="74"/>
      <c r="N24" s="74"/>
      <c r="O24" s="74"/>
      <c r="P24" s="74"/>
      <c r="Q24" s="90"/>
      <c r="R24" s="74" t="str">
        <f t="shared" si="4"/>
        <v/>
      </c>
      <c r="S24" s="74" t="str">
        <f t="shared" si="2"/>
        <v/>
      </c>
      <c r="T24" s="74" t="str">
        <f t="shared" si="2"/>
        <v/>
      </c>
      <c r="U24" s="93" t="str">
        <f t="shared" si="2"/>
        <v/>
      </c>
      <c r="V24" s="78"/>
      <c r="W24" s="5"/>
      <c r="X24" s="71"/>
      <c r="Y24" s="72"/>
      <c r="Z24" s="73"/>
      <c r="AA24" s="77"/>
      <c r="AB24" s="72"/>
      <c r="AC24" s="68" t="str">
        <f>IFERROR(IF(VLOOKUP(A24,#REF!,7,FALSE)=72686,IF($D24&lt;=$B$2,$D24,""),VLOOKUP(A24,#REF!,7,FALSE)),"")</f>
        <v/>
      </c>
      <c r="AD24" s="72"/>
      <c r="AE24" s="75"/>
      <c r="AF24" s="78"/>
      <c r="AH24" s="44" t="str">
        <f t="shared" si="8"/>
        <v/>
      </c>
      <c r="AI24" s="46" t="str">
        <f t="shared" si="8"/>
        <v/>
      </c>
      <c r="AJ24" s="46" t="str">
        <f t="shared" si="8"/>
        <v/>
      </c>
      <c r="AK24" s="46" t="str">
        <f t="shared" si="8"/>
        <v/>
      </c>
      <c r="AL24" s="30"/>
      <c r="AM24" s="44" t="str">
        <f t="shared" si="6"/>
        <v/>
      </c>
      <c r="AN24" s="46" t="str">
        <f t="shared" si="6"/>
        <v/>
      </c>
      <c r="AO24" s="46" t="str">
        <f t="shared" si="6"/>
        <v/>
      </c>
      <c r="AP24" s="46" t="str">
        <f t="shared" si="6"/>
        <v/>
      </c>
      <c r="AQ24" s="30"/>
      <c r="AR24" s="44" t="str">
        <f t="shared" si="7"/>
        <v/>
      </c>
      <c r="AS24" s="46" t="str">
        <f t="shared" si="7"/>
        <v/>
      </c>
      <c r="AT24" s="46" t="str">
        <f t="shared" si="7"/>
        <v/>
      </c>
      <c r="AU24" s="46" t="str">
        <f t="shared" si="7"/>
        <v/>
      </c>
    </row>
    <row r="25" spans="1:53" x14ac:dyDescent="0.25">
      <c r="A25" s="27" t="str">
        <f t="shared" si="5"/>
        <v>DD45003MTO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92"/>
      <c r="I25" s="74"/>
      <c r="J25" s="74"/>
      <c r="K25" s="74"/>
      <c r="L25" s="90"/>
      <c r="M25" s="74"/>
      <c r="N25" s="74"/>
      <c r="O25" s="74"/>
      <c r="P25" s="74"/>
      <c r="Q25" s="90"/>
      <c r="R25" s="74" t="str">
        <f t="shared" si="4"/>
        <v/>
      </c>
      <c r="S25" s="74" t="str">
        <f t="shared" si="2"/>
        <v/>
      </c>
      <c r="T25" s="74" t="str">
        <f t="shared" si="2"/>
        <v/>
      </c>
      <c r="U25" s="93" t="str">
        <f t="shared" si="2"/>
        <v/>
      </c>
      <c r="V25" s="76"/>
      <c r="W25" s="5"/>
      <c r="X25" s="71"/>
      <c r="Y25" s="72"/>
      <c r="Z25" s="73"/>
      <c r="AA25" s="74"/>
      <c r="AB25" s="72"/>
      <c r="AC25" s="68" t="str">
        <f>IFERROR(IF(VLOOKUP(A25,#REF!,7,FALSE)=72686,IF($D25&lt;=$B$2,$D25,""),VLOOKUP(A25,#REF!,7,FALSE)),"")</f>
        <v/>
      </c>
      <c r="AD25" s="72"/>
      <c r="AE25" s="75"/>
      <c r="AF25" s="76"/>
      <c r="AH25" s="44" t="str">
        <f t="shared" si="8"/>
        <v/>
      </c>
      <c r="AI25" s="46" t="str">
        <f t="shared" si="8"/>
        <v/>
      </c>
      <c r="AJ25" s="46" t="str">
        <f t="shared" si="8"/>
        <v/>
      </c>
      <c r="AK25" s="46" t="str">
        <f t="shared" si="8"/>
        <v/>
      </c>
      <c r="AL25" s="30"/>
      <c r="AM25" s="44" t="str">
        <f t="shared" si="6"/>
        <v/>
      </c>
      <c r="AN25" s="46" t="str">
        <f t="shared" si="6"/>
        <v/>
      </c>
      <c r="AO25" s="46" t="str">
        <f t="shared" si="6"/>
        <v/>
      </c>
      <c r="AP25" s="46" t="str">
        <f t="shared" si="6"/>
        <v/>
      </c>
      <c r="AQ25" s="30"/>
      <c r="AR25" s="44" t="str">
        <f t="shared" si="7"/>
        <v/>
      </c>
      <c r="AS25" s="46" t="str">
        <f t="shared" si="7"/>
        <v/>
      </c>
      <c r="AT25" s="46" t="str">
        <f t="shared" si="7"/>
        <v/>
      </c>
      <c r="AU25" s="46" t="str">
        <f t="shared" si="7"/>
        <v/>
      </c>
    </row>
    <row r="26" spans="1:53" x14ac:dyDescent="0.25">
      <c r="A26" s="27" t="str">
        <f t="shared" si="5"/>
        <v>DD45008MTO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92"/>
      <c r="I26" s="74"/>
      <c r="J26" s="74"/>
      <c r="K26" s="74"/>
      <c r="L26" s="90"/>
      <c r="M26" s="74"/>
      <c r="N26" s="74"/>
      <c r="O26" s="74"/>
      <c r="P26" s="74"/>
      <c r="Q26" s="90"/>
      <c r="R26" s="74" t="str">
        <f t="shared" si="4"/>
        <v/>
      </c>
      <c r="S26" s="74" t="str">
        <f t="shared" si="2"/>
        <v/>
      </c>
      <c r="T26" s="74" t="str">
        <f t="shared" si="2"/>
        <v/>
      </c>
      <c r="U26" s="93" t="str">
        <f t="shared" si="2"/>
        <v/>
      </c>
      <c r="V26" s="76"/>
      <c r="W26" s="5"/>
      <c r="X26" s="71"/>
      <c r="Y26" s="72"/>
      <c r="Z26" s="73"/>
      <c r="AA26" s="74"/>
      <c r="AB26" s="72"/>
      <c r="AC26" s="68" t="str">
        <f>IFERROR(IF(VLOOKUP(A26,#REF!,7,FALSE)=72686,IF($D26&lt;=$B$2,$D26,""),VLOOKUP(A26,#REF!,7,FALSE)),"")</f>
        <v/>
      </c>
      <c r="AD26" s="72"/>
      <c r="AE26" s="75"/>
      <c r="AF26" s="76"/>
      <c r="AH26" s="44" t="str">
        <f t="shared" si="8"/>
        <v/>
      </c>
      <c r="AI26" s="46" t="str">
        <f t="shared" si="8"/>
        <v/>
      </c>
      <c r="AJ26" s="46" t="str">
        <f t="shared" si="8"/>
        <v/>
      </c>
      <c r="AK26" s="46" t="str">
        <f t="shared" si="8"/>
        <v/>
      </c>
      <c r="AL26" s="30"/>
      <c r="AM26" s="44" t="str">
        <f t="shared" si="6"/>
        <v/>
      </c>
      <c r="AN26" s="46" t="str">
        <f t="shared" si="6"/>
        <v/>
      </c>
      <c r="AO26" s="46" t="str">
        <f t="shared" si="6"/>
        <v/>
      </c>
      <c r="AP26" s="46" t="str">
        <f t="shared" si="6"/>
        <v/>
      </c>
      <c r="AQ26" s="30"/>
      <c r="AR26" s="44" t="str">
        <f t="shared" si="7"/>
        <v/>
      </c>
      <c r="AS26" s="46" t="str">
        <f t="shared" si="7"/>
        <v/>
      </c>
      <c r="AT26" s="46" t="str">
        <f t="shared" si="7"/>
        <v/>
      </c>
      <c r="AU26" s="46" t="str">
        <f t="shared" si="7"/>
        <v/>
      </c>
      <c r="AV26" s="15"/>
    </row>
    <row r="27" spans="1:53" x14ac:dyDescent="0.25">
      <c r="A27" s="27" t="str">
        <f t="shared" si="5"/>
        <v>DD45012MTO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89"/>
      <c r="I27" s="81"/>
      <c r="J27" s="81"/>
      <c r="K27" s="81"/>
      <c r="L27" s="90"/>
      <c r="M27" s="81"/>
      <c r="N27" s="81"/>
      <c r="O27" s="81"/>
      <c r="P27" s="81"/>
      <c r="Q27" s="90"/>
      <c r="R27" s="81" t="str">
        <f t="shared" si="4"/>
        <v/>
      </c>
      <c r="S27" s="81" t="str">
        <f t="shared" si="2"/>
        <v/>
      </c>
      <c r="T27" s="81" t="str">
        <f t="shared" si="2"/>
        <v/>
      </c>
      <c r="U27" s="91" t="str">
        <f t="shared" si="2"/>
        <v/>
      </c>
      <c r="V27" s="70"/>
      <c r="W27" s="5"/>
      <c r="X27" s="65"/>
      <c r="Y27" s="66"/>
      <c r="Z27" s="67"/>
      <c r="AA27" s="31"/>
      <c r="AB27" s="66"/>
      <c r="AC27" s="68" t="str">
        <f>IFERROR(IF(VLOOKUP(A27,#REF!,7,FALSE)=72686,IF($D27&lt;=$B$2,$D27,""),VLOOKUP(A27,#REF!,7,FALSE)),"")</f>
        <v/>
      </c>
      <c r="AD27" s="66"/>
      <c r="AE27" s="69"/>
      <c r="AF27" s="70"/>
      <c r="AH27" s="35" t="str">
        <f t="shared" si="8"/>
        <v/>
      </c>
      <c r="AI27" s="8" t="str">
        <f t="shared" si="8"/>
        <v/>
      </c>
      <c r="AJ27" s="8" t="str">
        <f t="shared" si="8"/>
        <v/>
      </c>
      <c r="AK27" s="8" t="str">
        <f t="shared" si="8"/>
        <v/>
      </c>
      <c r="AL27" s="30"/>
      <c r="AM27" s="35" t="str">
        <f t="shared" si="6"/>
        <v/>
      </c>
      <c r="AN27" s="8" t="str">
        <f t="shared" si="6"/>
        <v/>
      </c>
      <c r="AO27" s="8" t="str">
        <f t="shared" si="6"/>
        <v/>
      </c>
      <c r="AP27" s="8" t="str">
        <f t="shared" si="6"/>
        <v/>
      </c>
      <c r="AQ27" s="30"/>
      <c r="AR27" s="35" t="str">
        <f t="shared" si="7"/>
        <v/>
      </c>
      <c r="AS27" s="8" t="str">
        <f t="shared" si="7"/>
        <v/>
      </c>
      <c r="AT27" s="8" t="str">
        <f t="shared" si="7"/>
        <v/>
      </c>
      <c r="AU27" s="8" t="str">
        <f t="shared" si="7"/>
        <v/>
      </c>
    </row>
    <row r="28" spans="1:53" x14ac:dyDescent="0.25">
      <c r="A28" s="27" t="str">
        <f t="shared" si="5"/>
        <v>DD45017MTO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92"/>
      <c r="I28" s="74"/>
      <c r="J28" s="74"/>
      <c r="K28" s="74"/>
      <c r="L28" s="90"/>
      <c r="M28" s="74"/>
      <c r="N28" s="74"/>
      <c r="O28" s="74"/>
      <c r="P28" s="74"/>
      <c r="Q28" s="90"/>
      <c r="R28" s="74" t="str">
        <f t="shared" si="4"/>
        <v/>
      </c>
      <c r="S28" s="74" t="str">
        <f t="shared" si="2"/>
        <v/>
      </c>
      <c r="T28" s="74" t="str">
        <f t="shared" si="2"/>
        <v/>
      </c>
      <c r="U28" s="93" t="str">
        <f t="shared" si="2"/>
        <v/>
      </c>
      <c r="V28" s="78"/>
      <c r="W28" s="5"/>
      <c r="X28" s="71"/>
      <c r="Y28" s="72"/>
      <c r="Z28" s="73"/>
      <c r="AA28" s="77"/>
      <c r="AB28" s="72"/>
      <c r="AC28" s="68" t="str">
        <f>IFERROR(IF(VLOOKUP(A28,#REF!,7,FALSE)=72686,IF($D28&lt;=$B$2,$D28,""),VLOOKUP(A28,#REF!,7,FALSE)),"")</f>
        <v/>
      </c>
      <c r="AD28" s="72"/>
      <c r="AE28" s="75"/>
      <c r="AF28" s="78"/>
      <c r="AH28" s="44" t="str">
        <f t="shared" si="8"/>
        <v/>
      </c>
      <c r="AI28" s="46" t="str">
        <f t="shared" si="8"/>
        <v/>
      </c>
      <c r="AJ28" s="46" t="str">
        <f t="shared" si="8"/>
        <v/>
      </c>
      <c r="AK28" s="46" t="str">
        <f t="shared" si="8"/>
        <v/>
      </c>
      <c r="AL28" s="30"/>
      <c r="AM28" s="44" t="str">
        <f t="shared" si="6"/>
        <v/>
      </c>
      <c r="AN28" s="46" t="str">
        <f t="shared" si="6"/>
        <v/>
      </c>
      <c r="AO28" s="46" t="str">
        <f t="shared" si="6"/>
        <v/>
      </c>
      <c r="AP28" s="46" t="str">
        <f t="shared" si="6"/>
        <v/>
      </c>
      <c r="AQ28" s="30"/>
      <c r="AR28" s="44" t="str">
        <f t="shared" si="7"/>
        <v/>
      </c>
      <c r="AS28" s="46" t="str">
        <f t="shared" si="7"/>
        <v/>
      </c>
      <c r="AT28" s="46" t="str">
        <f t="shared" si="7"/>
        <v/>
      </c>
      <c r="AU28" s="46" t="str">
        <f t="shared" si="7"/>
        <v/>
      </c>
    </row>
    <row r="29" spans="1:53" x14ac:dyDescent="0.25">
      <c r="A29" s="27" t="str">
        <f t="shared" si="5"/>
        <v>DD45022MTO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89"/>
      <c r="I29" s="81"/>
      <c r="J29" s="81"/>
      <c r="K29" s="81"/>
      <c r="L29" s="90"/>
      <c r="M29" s="81"/>
      <c r="N29" s="81"/>
      <c r="O29" s="81"/>
      <c r="P29" s="81"/>
      <c r="Q29" s="90"/>
      <c r="R29" s="81" t="str">
        <f t="shared" si="4"/>
        <v/>
      </c>
      <c r="S29" s="81" t="str">
        <f t="shared" si="2"/>
        <v/>
      </c>
      <c r="T29" s="81" t="str">
        <f t="shared" si="2"/>
        <v/>
      </c>
      <c r="U29" s="91" t="str">
        <f t="shared" si="2"/>
        <v/>
      </c>
      <c r="V29" s="80"/>
      <c r="W29" s="5"/>
      <c r="X29" s="65"/>
      <c r="Y29" s="66"/>
      <c r="Z29" s="67"/>
      <c r="AA29" s="79"/>
      <c r="AB29" s="66"/>
      <c r="AC29" s="68" t="str">
        <f>IFERROR(IF(VLOOKUP(A29,#REF!,7,FALSE)=72686,IF($D29&lt;=$B$2,$D29,""),VLOOKUP(A29,#REF!,7,FALSE)),"")</f>
        <v/>
      </c>
      <c r="AD29" s="66"/>
      <c r="AE29" s="69"/>
      <c r="AF29" s="80"/>
      <c r="AH29" s="35" t="str">
        <f t="shared" si="8"/>
        <v/>
      </c>
      <c r="AI29" s="8" t="str">
        <f t="shared" si="8"/>
        <v/>
      </c>
      <c r="AJ29" s="8" t="str">
        <f t="shared" si="8"/>
        <v/>
      </c>
      <c r="AK29" s="8" t="str">
        <f t="shared" si="8"/>
        <v/>
      </c>
      <c r="AL29" s="30"/>
      <c r="AM29" s="35" t="str">
        <f t="shared" si="6"/>
        <v/>
      </c>
      <c r="AN29" s="8" t="str">
        <f t="shared" si="6"/>
        <v/>
      </c>
      <c r="AO29" s="8" t="str">
        <f t="shared" si="6"/>
        <v/>
      </c>
      <c r="AP29" s="8" t="str">
        <f t="shared" si="6"/>
        <v/>
      </c>
      <c r="AQ29" s="30"/>
      <c r="AR29" s="35" t="str">
        <f t="shared" si="7"/>
        <v/>
      </c>
      <c r="AS29" s="8" t="str">
        <f t="shared" si="7"/>
        <v/>
      </c>
      <c r="AT29" s="8" t="str">
        <f t="shared" si="7"/>
        <v/>
      </c>
      <c r="AU29" s="8" t="str">
        <f t="shared" si="7"/>
        <v/>
      </c>
    </row>
    <row r="30" spans="1:53" s="13" customFormat="1" x14ac:dyDescent="0.25">
      <c r="A30" s="27" t="str">
        <f t="shared" si="5"/>
        <v>DD45026MTO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92"/>
      <c r="I30" s="74"/>
      <c r="J30" s="74"/>
      <c r="K30" s="74"/>
      <c r="L30" s="90"/>
      <c r="M30" s="74"/>
      <c r="N30" s="74"/>
      <c r="O30" s="74"/>
      <c r="P30" s="74"/>
      <c r="Q30" s="90"/>
      <c r="R30" s="74" t="str">
        <f t="shared" si="4"/>
        <v/>
      </c>
      <c r="S30" s="74" t="str">
        <f t="shared" si="2"/>
        <v/>
      </c>
      <c r="T30" s="74" t="str">
        <f t="shared" si="2"/>
        <v/>
      </c>
      <c r="U30" s="93" t="str">
        <f t="shared" si="2"/>
        <v/>
      </c>
      <c r="V30" s="78"/>
      <c r="W30" s="5"/>
      <c r="X30" s="71"/>
      <c r="Y30" s="72"/>
      <c r="Z30" s="73"/>
      <c r="AA30" s="77"/>
      <c r="AB30" s="72"/>
      <c r="AC30" s="68" t="str">
        <f>IFERROR(IF(VLOOKUP(A30,#REF!,7,FALSE)=72686,IF($D30&lt;=$B$2,$D30,""),VLOOKUP(A30,#REF!,7,FALSE)),"")</f>
        <v/>
      </c>
      <c r="AD30" s="72"/>
      <c r="AE30" s="75"/>
      <c r="AF30" s="78"/>
      <c r="AG30" s="11"/>
      <c r="AH30" s="44" t="str">
        <f t="shared" si="8"/>
        <v/>
      </c>
      <c r="AI30" s="46" t="str">
        <f t="shared" si="8"/>
        <v/>
      </c>
      <c r="AJ30" s="46" t="str">
        <f t="shared" si="8"/>
        <v/>
      </c>
      <c r="AK30" s="46" t="str">
        <f t="shared" si="8"/>
        <v/>
      </c>
      <c r="AL30" s="30"/>
      <c r="AM30" s="44" t="str">
        <f t="shared" si="6"/>
        <v/>
      </c>
      <c r="AN30" s="46" t="str">
        <f t="shared" si="6"/>
        <v/>
      </c>
      <c r="AO30" s="46" t="str">
        <f t="shared" si="6"/>
        <v/>
      </c>
      <c r="AP30" s="46" t="str">
        <f t="shared" si="6"/>
        <v/>
      </c>
      <c r="AQ30" s="30"/>
      <c r="AR30" s="44" t="str">
        <f t="shared" si="7"/>
        <v/>
      </c>
      <c r="AS30" s="46" t="str">
        <f t="shared" si="7"/>
        <v/>
      </c>
      <c r="AT30" s="46" t="str">
        <f t="shared" si="7"/>
        <v/>
      </c>
      <c r="AU30" s="46" t="str">
        <f t="shared" si="7"/>
        <v/>
      </c>
    </row>
    <row r="31" spans="1:53" s="13" customFormat="1" x14ac:dyDescent="0.25">
      <c r="A31" s="27" t="str">
        <f t="shared" si="5"/>
        <v>DD45031MTO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92"/>
      <c r="I31" s="74"/>
      <c r="J31" s="74"/>
      <c r="K31" s="74"/>
      <c r="L31" s="90"/>
      <c r="M31" s="74"/>
      <c r="N31" s="74"/>
      <c r="O31" s="74"/>
      <c r="P31" s="74"/>
      <c r="Q31" s="90"/>
      <c r="R31" s="74" t="str">
        <f t="shared" si="4"/>
        <v/>
      </c>
      <c r="S31" s="74" t="str">
        <f t="shared" si="2"/>
        <v/>
      </c>
      <c r="T31" s="74" t="str">
        <f t="shared" si="2"/>
        <v/>
      </c>
      <c r="U31" s="93" t="str">
        <f t="shared" si="2"/>
        <v/>
      </c>
      <c r="V31" s="78"/>
      <c r="W31" s="5"/>
      <c r="X31" s="71"/>
      <c r="Y31" s="72"/>
      <c r="Z31" s="73"/>
      <c r="AA31" s="77"/>
      <c r="AB31" s="72"/>
      <c r="AC31" s="68" t="str">
        <f>IFERROR(IF(VLOOKUP(A31,#REF!,7,FALSE)=72686,IF($D31&lt;=$B$2,$D31,""),VLOOKUP(A31,#REF!,7,FALSE)),"")</f>
        <v/>
      </c>
      <c r="AD31" s="72"/>
      <c r="AE31" s="75"/>
      <c r="AF31" s="78"/>
      <c r="AG31" s="11"/>
      <c r="AH31" s="44" t="str">
        <f t="shared" si="8"/>
        <v/>
      </c>
      <c r="AI31" s="46" t="str">
        <f t="shared" si="8"/>
        <v/>
      </c>
      <c r="AJ31" s="46" t="str">
        <f t="shared" si="8"/>
        <v/>
      </c>
      <c r="AK31" s="46" t="str">
        <f t="shared" si="8"/>
        <v/>
      </c>
      <c r="AL31" s="30"/>
      <c r="AM31" s="44" t="str">
        <f t="shared" si="6"/>
        <v/>
      </c>
      <c r="AN31" s="46" t="str">
        <f t="shared" si="6"/>
        <v/>
      </c>
      <c r="AO31" s="46" t="str">
        <f t="shared" si="6"/>
        <v/>
      </c>
      <c r="AP31" s="46" t="str">
        <f t="shared" si="6"/>
        <v/>
      </c>
      <c r="AQ31" s="30"/>
      <c r="AR31" s="44" t="str">
        <f t="shared" si="7"/>
        <v/>
      </c>
      <c r="AS31" s="46" t="str">
        <f t="shared" si="7"/>
        <v/>
      </c>
      <c r="AT31" s="46" t="str">
        <f t="shared" si="7"/>
        <v/>
      </c>
      <c r="AU31" s="46" t="str">
        <f t="shared" si="7"/>
        <v/>
      </c>
    </row>
    <row r="32" spans="1:53" x14ac:dyDescent="0.25">
      <c r="A32" s="27" t="str">
        <f t="shared" si="5"/>
        <v>DD45038MTO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92"/>
      <c r="I32" s="74"/>
      <c r="J32" s="74"/>
      <c r="K32" s="74"/>
      <c r="L32" s="90"/>
      <c r="M32" s="74"/>
      <c r="N32" s="74"/>
      <c r="O32" s="74"/>
      <c r="P32" s="74"/>
      <c r="Q32" s="90"/>
      <c r="R32" s="74" t="str">
        <f t="shared" si="4"/>
        <v/>
      </c>
      <c r="S32" s="74" t="str">
        <f t="shared" si="2"/>
        <v/>
      </c>
      <c r="T32" s="74" t="str">
        <f t="shared" si="2"/>
        <v/>
      </c>
      <c r="U32" s="93" t="str">
        <f t="shared" si="2"/>
        <v/>
      </c>
      <c r="V32" s="78"/>
      <c r="W32" s="5"/>
      <c r="X32" s="71"/>
      <c r="Y32" s="72"/>
      <c r="Z32" s="73"/>
      <c r="AA32" s="77"/>
      <c r="AB32" s="72"/>
      <c r="AC32" s="68" t="str">
        <f>IFERROR(IF(VLOOKUP(A32,#REF!,7,FALSE)=72686,IF($D32&lt;=$B$2,$D32,""),VLOOKUP(A32,#REF!,7,FALSE)),"")</f>
        <v/>
      </c>
      <c r="AD32" s="72"/>
      <c r="AE32" s="75"/>
      <c r="AF32" s="78"/>
      <c r="AH32" s="44" t="str">
        <f t="shared" si="8"/>
        <v/>
      </c>
      <c r="AI32" s="46" t="str">
        <f t="shared" si="8"/>
        <v/>
      </c>
      <c r="AJ32" s="46" t="str">
        <f t="shared" si="8"/>
        <v/>
      </c>
      <c r="AK32" s="46" t="str">
        <f t="shared" si="8"/>
        <v/>
      </c>
      <c r="AL32" s="30"/>
      <c r="AM32" s="44" t="str">
        <f t="shared" si="6"/>
        <v/>
      </c>
      <c r="AN32" s="46" t="str">
        <f t="shared" si="6"/>
        <v/>
      </c>
      <c r="AO32" s="46" t="str">
        <f t="shared" si="6"/>
        <v/>
      </c>
      <c r="AP32" s="46" t="str">
        <f t="shared" si="6"/>
        <v/>
      </c>
      <c r="AQ32" s="30"/>
      <c r="AR32" s="44" t="str">
        <f t="shared" si="7"/>
        <v/>
      </c>
      <c r="AS32" s="46" t="str">
        <f t="shared" si="7"/>
        <v/>
      </c>
      <c r="AT32" s="46" t="str">
        <f t="shared" si="7"/>
        <v/>
      </c>
      <c r="AU32" s="46" t="str">
        <f t="shared" si="7"/>
        <v/>
      </c>
    </row>
    <row r="33" spans="1:50" x14ac:dyDescent="0.25">
      <c r="A33" s="27" t="str">
        <f t="shared" si="5"/>
        <v>DD45045MTO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92"/>
      <c r="I33" s="74"/>
      <c r="J33" s="74"/>
      <c r="K33" s="74"/>
      <c r="L33" s="90"/>
      <c r="M33" s="74"/>
      <c r="N33" s="74"/>
      <c r="O33" s="74"/>
      <c r="P33" s="74"/>
      <c r="Q33" s="90"/>
      <c r="R33" s="74" t="str">
        <f t="shared" si="4"/>
        <v/>
      </c>
      <c r="S33" s="74" t="str">
        <f t="shared" si="2"/>
        <v/>
      </c>
      <c r="T33" s="74" t="str">
        <f t="shared" si="2"/>
        <v/>
      </c>
      <c r="U33" s="93" t="str">
        <f t="shared" si="2"/>
        <v/>
      </c>
      <c r="V33" s="78"/>
      <c r="W33" s="5"/>
      <c r="X33" s="71"/>
      <c r="Y33" s="72"/>
      <c r="Z33" s="73"/>
      <c r="AA33" s="77"/>
      <c r="AB33" s="72"/>
      <c r="AC33" s="68" t="str">
        <f>IFERROR(IF(VLOOKUP(A33,#REF!,7,FALSE)=72686,IF($D33&lt;=$B$2,$D33,""),VLOOKUP(A33,#REF!,7,FALSE)),"")</f>
        <v/>
      </c>
      <c r="AD33" s="72"/>
      <c r="AE33" s="75"/>
      <c r="AF33" s="78"/>
      <c r="AH33" s="44" t="str">
        <f t="shared" si="8"/>
        <v/>
      </c>
      <c r="AI33" s="46" t="str">
        <f t="shared" si="8"/>
        <v/>
      </c>
      <c r="AJ33" s="46" t="str">
        <f t="shared" si="8"/>
        <v/>
      </c>
      <c r="AK33" s="46" t="str">
        <f t="shared" si="8"/>
        <v/>
      </c>
      <c r="AL33" s="30"/>
      <c r="AM33" s="44" t="str">
        <f t="shared" si="6"/>
        <v/>
      </c>
      <c r="AN33" s="46" t="str">
        <f t="shared" si="6"/>
        <v/>
      </c>
      <c r="AO33" s="46" t="str">
        <f t="shared" si="6"/>
        <v/>
      </c>
      <c r="AP33" s="46" t="str">
        <f t="shared" si="6"/>
        <v/>
      </c>
      <c r="AQ33" s="30"/>
      <c r="AR33" s="44" t="str">
        <f t="shared" si="7"/>
        <v/>
      </c>
      <c r="AS33" s="46" t="str">
        <f t="shared" si="7"/>
        <v/>
      </c>
      <c r="AT33" s="46" t="str">
        <f t="shared" si="7"/>
        <v/>
      </c>
      <c r="AU33" s="46" t="str">
        <f t="shared" si="7"/>
        <v/>
      </c>
    </row>
    <row r="34" spans="1:50" x14ac:dyDescent="0.25">
      <c r="A34" s="27" t="str">
        <f t="shared" si="5"/>
        <v>DD45050MTO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92"/>
      <c r="I34" s="74"/>
      <c r="J34" s="74"/>
      <c r="K34" s="74"/>
      <c r="L34" s="90"/>
      <c r="M34" s="74"/>
      <c r="N34" s="74"/>
      <c r="O34" s="74"/>
      <c r="P34" s="74"/>
      <c r="Q34" s="90"/>
      <c r="R34" s="74" t="str">
        <f t="shared" si="4"/>
        <v/>
      </c>
      <c r="S34" s="74" t="str">
        <f t="shared" si="2"/>
        <v/>
      </c>
      <c r="T34" s="74" t="str">
        <f t="shared" si="2"/>
        <v/>
      </c>
      <c r="U34" s="93" t="str">
        <f t="shared" si="2"/>
        <v/>
      </c>
      <c r="V34" s="76"/>
      <c r="W34" s="5"/>
      <c r="X34" s="71"/>
      <c r="Y34" s="72"/>
      <c r="Z34" s="73"/>
      <c r="AA34" s="74"/>
      <c r="AB34" s="72"/>
      <c r="AC34" s="68" t="str">
        <f>IFERROR(IF(VLOOKUP(A34,#REF!,7,FALSE)=72686,IF($D34&lt;=$B$2,$D34,""),VLOOKUP(A34,#REF!,7,FALSE)),"")</f>
        <v/>
      </c>
      <c r="AD34" s="72"/>
      <c r="AE34" s="75"/>
      <c r="AF34" s="76"/>
      <c r="AH34" s="44" t="str">
        <f t="shared" si="8"/>
        <v/>
      </c>
      <c r="AI34" s="46" t="str">
        <f t="shared" si="8"/>
        <v/>
      </c>
      <c r="AJ34" s="46" t="str">
        <f t="shared" si="8"/>
        <v/>
      </c>
      <c r="AK34" s="46" t="str">
        <f t="shared" si="8"/>
        <v/>
      </c>
      <c r="AL34" s="30"/>
      <c r="AM34" s="44" t="str">
        <f t="shared" si="6"/>
        <v/>
      </c>
      <c r="AN34" s="46" t="str">
        <f t="shared" si="6"/>
        <v/>
      </c>
      <c r="AO34" s="46" t="str">
        <f t="shared" si="6"/>
        <v/>
      </c>
      <c r="AP34" s="46" t="str">
        <f t="shared" si="6"/>
        <v/>
      </c>
      <c r="AQ34" s="30"/>
      <c r="AR34" s="44" t="str">
        <f t="shared" si="7"/>
        <v/>
      </c>
      <c r="AS34" s="46" t="str">
        <f t="shared" si="7"/>
        <v/>
      </c>
      <c r="AT34" s="46" t="str">
        <f t="shared" si="7"/>
        <v/>
      </c>
      <c r="AU34" s="46" t="str">
        <f t="shared" si="7"/>
        <v/>
      </c>
    </row>
    <row r="35" spans="1:50" ht="13.5" customHeight="1" x14ac:dyDescent="0.25">
      <c r="A35" s="27" t="str">
        <f t="shared" si="5"/>
        <v>DD45053MTO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92"/>
      <c r="I35" s="74"/>
      <c r="J35" s="74"/>
      <c r="K35" s="74"/>
      <c r="L35" s="90"/>
      <c r="M35" s="74"/>
      <c r="N35" s="74"/>
      <c r="O35" s="74"/>
      <c r="P35" s="74"/>
      <c r="Q35" s="90"/>
      <c r="R35" s="74" t="str">
        <f t="shared" si="4"/>
        <v/>
      </c>
      <c r="S35" s="74" t="str">
        <f t="shared" si="2"/>
        <v/>
      </c>
      <c r="T35" s="74" t="str">
        <f t="shared" si="2"/>
        <v/>
      </c>
      <c r="U35" s="93" t="str">
        <f t="shared" si="2"/>
        <v/>
      </c>
      <c r="V35" s="78"/>
      <c r="W35" s="5"/>
      <c r="X35" s="71"/>
      <c r="Y35" s="72"/>
      <c r="Z35" s="73"/>
      <c r="AA35" s="77"/>
      <c r="AB35" s="72"/>
      <c r="AC35" s="68" t="str">
        <f>IFERROR(IF(VLOOKUP(A35,#REF!,7,FALSE)=72686,IF($D35&lt;=$B$2,$D35,""),VLOOKUP(A35,#REF!,7,FALSE)),"")</f>
        <v/>
      </c>
      <c r="AD35" s="72"/>
      <c r="AE35" s="75"/>
      <c r="AF35" s="78"/>
      <c r="AH35" s="44" t="str">
        <f t="shared" si="8"/>
        <v/>
      </c>
      <c r="AI35" s="46" t="str">
        <f t="shared" si="8"/>
        <v/>
      </c>
      <c r="AJ35" s="46" t="str">
        <f t="shared" si="8"/>
        <v/>
      </c>
      <c r="AK35" s="46" t="str">
        <f t="shared" si="8"/>
        <v/>
      </c>
      <c r="AL35" s="30"/>
      <c r="AM35" s="44" t="str">
        <f t="shared" si="6"/>
        <v/>
      </c>
      <c r="AN35" s="46" t="str">
        <f t="shared" si="6"/>
        <v/>
      </c>
      <c r="AO35" s="46" t="str">
        <f t="shared" si="6"/>
        <v/>
      </c>
      <c r="AP35" s="46" t="str">
        <f t="shared" si="6"/>
        <v/>
      </c>
      <c r="AQ35" s="30"/>
      <c r="AR35" s="44" t="str">
        <f t="shared" si="7"/>
        <v/>
      </c>
      <c r="AS35" s="46" t="str">
        <f t="shared" si="7"/>
        <v/>
      </c>
      <c r="AT35" s="46" t="str">
        <f t="shared" si="7"/>
        <v/>
      </c>
      <c r="AU35" s="46" t="str">
        <f t="shared" si="7"/>
        <v/>
      </c>
      <c r="AV35" s="9"/>
    </row>
    <row r="36" spans="1:50" x14ac:dyDescent="0.25">
      <c r="A36" s="27" t="str">
        <f t="shared" si="5"/>
        <v>DD45066MTO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92"/>
      <c r="I36" s="74"/>
      <c r="J36" s="74"/>
      <c r="K36" s="74"/>
      <c r="L36" s="90"/>
      <c r="M36" s="74"/>
      <c r="N36" s="74"/>
      <c r="O36" s="74"/>
      <c r="P36" s="74"/>
      <c r="Q36" s="90"/>
      <c r="R36" s="74" t="str">
        <f t="shared" si="4"/>
        <v/>
      </c>
      <c r="S36" s="74" t="str">
        <f t="shared" si="2"/>
        <v/>
      </c>
      <c r="T36" s="74" t="str">
        <f t="shared" si="2"/>
        <v/>
      </c>
      <c r="U36" s="93" t="str">
        <f t="shared" si="2"/>
        <v/>
      </c>
      <c r="V36" s="78"/>
      <c r="W36" s="5"/>
      <c r="X36" s="71"/>
      <c r="Y36" s="72"/>
      <c r="Z36" s="73"/>
      <c r="AA36" s="77"/>
      <c r="AB36" s="72"/>
      <c r="AC36" s="68" t="str">
        <f>IFERROR(IF(VLOOKUP(A36,#REF!,7,FALSE)=72686,IF($D36&lt;=$B$2,$D36,""),VLOOKUP(A36,#REF!,7,FALSE)),"")</f>
        <v/>
      </c>
      <c r="AD36" s="72"/>
      <c r="AE36" s="75"/>
      <c r="AF36" s="78"/>
      <c r="AH36" s="44" t="str">
        <f t="shared" si="8"/>
        <v/>
      </c>
      <c r="AI36" s="46" t="str">
        <f t="shared" si="8"/>
        <v/>
      </c>
      <c r="AJ36" s="46" t="str">
        <f t="shared" si="8"/>
        <v/>
      </c>
      <c r="AK36" s="46" t="str">
        <f t="shared" si="8"/>
        <v/>
      </c>
      <c r="AL36" s="30"/>
      <c r="AM36" s="44" t="str">
        <f t="shared" si="6"/>
        <v/>
      </c>
      <c r="AN36" s="46" t="str">
        <f t="shared" si="6"/>
        <v/>
      </c>
      <c r="AO36" s="46" t="str">
        <f t="shared" si="6"/>
        <v/>
      </c>
      <c r="AP36" s="46" t="str">
        <f t="shared" si="6"/>
        <v/>
      </c>
      <c r="AQ36" s="30"/>
      <c r="AR36" s="44" t="str">
        <f t="shared" si="7"/>
        <v/>
      </c>
      <c r="AS36" s="46" t="str">
        <f t="shared" si="7"/>
        <v/>
      </c>
      <c r="AT36" s="46" t="str">
        <f t="shared" si="7"/>
        <v/>
      </c>
      <c r="AU36" s="46" t="str">
        <f t="shared" si="7"/>
        <v/>
      </c>
    </row>
    <row r="37" spans="1:50" x14ac:dyDescent="0.25">
      <c r="A37" s="27" t="str">
        <f t="shared" si="5"/>
        <v>DD45073MTO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92"/>
      <c r="I37" s="74"/>
      <c r="J37" s="74"/>
      <c r="K37" s="74"/>
      <c r="L37" s="90"/>
      <c r="M37" s="74"/>
      <c r="N37" s="74"/>
      <c r="O37" s="74"/>
      <c r="P37" s="74"/>
      <c r="Q37" s="90"/>
      <c r="R37" s="74" t="str">
        <f t="shared" si="4"/>
        <v/>
      </c>
      <c r="S37" s="74" t="str">
        <f t="shared" si="2"/>
        <v/>
      </c>
      <c r="T37" s="74" t="str">
        <f t="shared" si="2"/>
        <v/>
      </c>
      <c r="U37" s="93" t="str">
        <f t="shared" si="2"/>
        <v/>
      </c>
      <c r="V37" s="76"/>
      <c r="W37" s="5"/>
      <c r="X37" s="71"/>
      <c r="Y37" s="72"/>
      <c r="Z37" s="73"/>
      <c r="AA37" s="74"/>
      <c r="AB37" s="72"/>
      <c r="AC37" s="68" t="str">
        <f>IFERROR(IF(VLOOKUP(A37,#REF!,7,FALSE)=72686,IF($D37&lt;=$B$2,$D37,""),VLOOKUP(A37,#REF!,7,FALSE)),"")</f>
        <v/>
      </c>
      <c r="AD37" s="72"/>
      <c r="AE37" s="75"/>
      <c r="AF37" s="76"/>
      <c r="AH37" s="44" t="str">
        <f t="shared" si="8"/>
        <v/>
      </c>
      <c r="AI37" s="46" t="str">
        <f t="shared" si="8"/>
        <v/>
      </c>
      <c r="AJ37" s="46" t="str">
        <f t="shared" si="8"/>
        <v/>
      </c>
      <c r="AK37" s="46" t="str">
        <f t="shared" si="8"/>
        <v/>
      </c>
      <c r="AL37" s="30"/>
      <c r="AM37" s="44" t="str">
        <f t="shared" si="6"/>
        <v/>
      </c>
      <c r="AN37" s="46" t="str">
        <f t="shared" si="6"/>
        <v/>
      </c>
      <c r="AO37" s="46" t="str">
        <f t="shared" si="6"/>
        <v/>
      </c>
      <c r="AP37" s="46" t="str">
        <f t="shared" si="6"/>
        <v/>
      </c>
      <c r="AQ37" s="30"/>
      <c r="AR37" s="44" t="str">
        <f t="shared" si="7"/>
        <v/>
      </c>
      <c r="AS37" s="46" t="str">
        <f t="shared" si="7"/>
        <v/>
      </c>
      <c r="AT37" s="46" t="str">
        <f t="shared" si="7"/>
        <v/>
      </c>
      <c r="AU37" s="46" t="str">
        <f t="shared" si="7"/>
        <v/>
      </c>
    </row>
    <row r="38" spans="1:50" x14ac:dyDescent="0.25">
      <c r="A38" s="27" t="str">
        <f t="shared" si="5"/>
        <v>DD45080MTO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92"/>
      <c r="I38" s="74"/>
      <c r="J38" s="74"/>
      <c r="K38" s="74"/>
      <c r="L38" s="90"/>
      <c r="M38" s="74"/>
      <c r="N38" s="74"/>
      <c r="O38" s="74"/>
      <c r="P38" s="74"/>
      <c r="Q38" s="90"/>
      <c r="R38" s="74" t="str">
        <f t="shared" si="4"/>
        <v/>
      </c>
      <c r="S38" s="74" t="str">
        <f t="shared" si="2"/>
        <v/>
      </c>
      <c r="T38" s="74" t="str">
        <f t="shared" si="2"/>
        <v/>
      </c>
      <c r="U38" s="93" t="str">
        <f t="shared" si="2"/>
        <v/>
      </c>
      <c r="V38" s="78"/>
      <c r="W38" s="5"/>
      <c r="X38" s="71"/>
      <c r="Y38" s="72"/>
      <c r="Z38" s="73"/>
      <c r="AA38" s="77"/>
      <c r="AB38" s="72"/>
      <c r="AC38" s="68" t="str">
        <f>IFERROR(IF(VLOOKUP(A38,#REF!,7,FALSE)=72686,IF($D38&lt;=$B$2,$D38,""),VLOOKUP(A38,#REF!,7,FALSE)),"")</f>
        <v/>
      </c>
      <c r="AD38" s="72"/>
      <c r="AE38" s="75"/>
      <c r="AF38" s="78"/>
      <c r="AH38" s="44" t="str">
        <f t="shared" si="8"/>
        <v/>
      </c>
      <c r="AI38" s="46" t="str">
        <f t="shared" si="8"/>
        <v/>
      </c>
      <c r="AJ38" s="46" t="str">
        <f t="shared" si="8"/>
        <v/>
      </c>
      <c r="AK38" s="46" t="str">
        <f t="shared" si="8"/>
        <v/>
      </c>
      <c r="AL38" s="30"/>
      <c r="AM38" s="44" t="str">
        <f t="shared" si="6"/>
        <v/>
      </c>
      <c r="AN38" s="46" t="str">
        <f t="shared" si="6"/>
        <v/>
      </c>
      <c r="AO38" s="46" t="str">
        <f t="shared" si="6"/>
        <v/>
      </c>
      <c r="AP38" s="46" t="str">
        <f t="shared" si="6"/>
        <v/>
      </c>
      <c r="AQ38" s="30"/>
      <c r="AR38" s="44" t="str">
        <f t="shared" si="7"/>
        <v/>
      </c>
      <c r="AS38" s="46" t="str">
        <f t="shared" si="7"/>
        <v/>
      </c>
      <c r="AT38" s="46" t="str">
        <f t="shared" si="7"/>
        <v/>
      </c>
      <c r="AU38" s="46" t="str">
        <f t="shared" si="7"/>
        <v/>
      </c>
    </row>
    <row r="39" spans="1:50" x14ac:dyDescent="0.25">
      <c r="A39" s="27" t="str">
        <f t="shared" si="5"/>
        <v>DD45089MTO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92"/>
      <c r="I39" s="74"/>
      <c r="J39" s="74"/>
      <c r="K39" s="74"/>
      <c r="L39" s="90"/>
      <c r="M39" s="74"/>
      <c r="N39" s="74"/>
      <c r="O39" s="74"/>
      <c r="P39" s="74"/>
      <c r="Q39" s="90"/>
      <c r="R39" s="74" t="str">
        <f t="shared" si="4"/>
        <v/>
      </c>
      <c r="S39" s="74" t="str">
        <f t="shared" si="2"/>
        <v/>
      </c>
      <c r="T39" s="74" t="str">
        <f t="shared" si="2"/>
        <v/>
      </c>
      <c r="U39" s="93" t="str">
        <f t="shared" si="2"/>
        <v/>
      </c>
      <c r="V39" s="78"/>
      <c r="W39" s="5"/>
      <c r="X39" s="71"/>
      <c r="Y39" s="72"/>
      <c r="Z39" s="73"/>
      <c r="AA39" s="77"/>
      <c r="AB39" s="72"/>
      <c r="AC39" s="68" t="str">
        <f>IFERROR(IF(VLOOKUP(A39,#REF!,7,FALSE)=72686,IF($D39&lt;=$B$2,$D39,""),VLOOKUP(A39,#REF!,7,FALSE)),"")</f>
        <v/>
      </c>
      <c r="AD39" s="72"/>
      <c r="AE39" s="75"/>
      <c r="AF39" s="78"/>
      <c r="AH39" s="44" t="str">
        <f t="shared" si="8"/>
        <v/>
      </c>
      <c r="AI39" s="46" t="str">
        <f t="shared" si="8"/>
        <v/>
      </c>
      <c r="AJ39" s="46" t="str">
        <f t="shared" si="8"/>
        <v/>
      </c>
      <c r="AK39" s="46" t="str">
        <f t="shared" si="8"/>
        <v/>
      </c>
      <c r="AL39" s="30"/>
      <c r="AM39" s="44" t="str">
        <f t="shared" si="6"/>
        <v/>
      </c>
      <c r="AN39" s="46" t="str">
        <f t="shared" si="6"/>
        <v/>
      </c>
      <c r="AO39" s="46" t="str">
        <f t="shared" si="6"/>
        <v/>
      </c>
      <c r="AP39" s="46" t="str">
        <f t="shared" si="6"/>
        <v/>
      </c>
      <c r="AQ39" s="30"/>
      <c r="AR39" s="44" t="str">
        <f t="shared" si="7"/>
        <v/>
      </c>
      <c r="AS39" s="46" t="str">
        <f t="shared" si="7"/>
        <v/>
      </c>
      <c r="AT39" s="46" t="str">
        <f t="shared" si="7"/>
        <v/>
      </c>
      <c r="AU39" s="46" t="str">
        <f t="shared" si="7"/>
        <v/>
      </c>
    </row>
    <row r="40" spans="1:50" x14ac:dyDescent="0.25">
      <c r="A40" s="27" t="str">
        <f t="shared" si="5"/>
        <v>DD45097MTO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89"/>
      <c r="I40" s="81"/>
      <c r="J40" s="81"/>
      <c r="K40" s="81"/>
      <c r="L40" s="90"/>
      <c r="M40" s="81"/>
      <c r="N40" s="81"/>
      <c r="O40" s="81"/>
      <c r="P40" s="81"/>
      <c r="Q40" s="90"/>
      <c r="R40" s="81" t="str">
        <f t="shared" si="4"/>
        <v/>
      </c>
      <c r="S40" s="81" t="str">
        <f t="shared" si="2"/>
        <v/>
      </c>
      <c r="T40" s="81" t="str">
        <f t="shared" si="2"/>
        <v/>
      </c>
      <c r="U40" s="91" t="str">
        <f t="shared" si="2"/>
        <v/>
      </c>
      <c r="V40" s="70"/>
      <c r="W40" s="5"/>
      <c r="X40" s="65"/>
      <c r="Y40" s="66"/>
      <c r="Z40" s="67"/>
      <c r="AA40" s="31"/>
      <c r="AB40" s="66"/>
      <c r="AC40" s="68" t="str">
        <f>IFERROR(IF(VLOOKUP(A40,#REF!,7,FALSE)=72686,IF($D40&lt;=$B$2,$D40,""),VLOOKUP(A40,#REF!,7,FALSE)),"")</f>
        <v/>
      </c>
      <c r="AD40" s="66"/>
      <c r="AE40" s="69"/>
      <c r="AF40" s="70"/>
      <c r="AH40" s="35" t="str">
        <f t="shared" si="8"/>
        <v/>
      </c>
      <c r="AI40" s="8" t="str">
        <f t="shared" si="8"/>
        <v/>
      </c>
      <c r="AJ40" s="8" t="str">
        <f t="shared" si="8"/>
        <v/>
      </c>
      <c r="AK40" s="8" t="str">
        <f t="shared" si="8"/>
        <v/>
      </c>
      <c r="AL40" s="30"/>
      <c r="AM40" s="35" t="str">
        <f t="shared" si="6"/>
        <v/>
      </c>
      <c r="AN40" s="8" t="str">
        <f t="shared" si="6"/>
        <v/>
      </c>
      <c r="AO40" s="8" t="str">
        <f t="shared" si="6"/>
        <v/>
      </c>
      <c r="AP40" s="8" t="str">
        <f t="shared" si="6"/>
        <v/>
      </c>
      <c r="AQ40" s="30"/>
      <c r="AR40" s="35" t="str">
        <f t="shared" si="7"/>
        <v/>
      </c>
      <c r="AS40" s="8" t="str">
        <f t="shared" si="7"/>
        <v/>
      </c>
      <c r="AT40" s="8" t="str">
        <f t="shared" si="7"/>
        <v/>
      </c>
      <c r="AU40" s="8" t="str">
        <f t="shared" si="7"/>
        <v/>
      </c>
    </row>
    <row r="41" spans="1:50" x14ac:dyDescent="0.25">
      <c r="A41" s="27" t="str">
        <f t="shared" si="5"/>
        <v>DD45104MTO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89"/>
      <c r="I41" s="81"/>
      <c r="J41" s="81"/>
      <c r="K41" s="81"/>
      <c r="L41" s="90"/>
      <c r="M41" s="81"/>
      <c r="N41" s="81"/>
      <c r="O41" s="81"/>
      <c r="P41" s="81"/>
      <c r="Q41" s="90"/>
      <c r="R41" s="81" t="str">
        <f t="shared" si="4"/>
        <v/>
      </c>
      <c r="S41" s="81" t="str">
        <f t="shared" si="2"/>
        <v/>
      </c>
      <c r="T41" s="81" t="str">
        <f t="shared" si="2"/>
        <v/>
      </c>
      <c r="U41" s="91" t="str">
        <f t="shared" si="2"/>
        <v/>
      </c>
      <c r="V41" s="82"/>
      <c r="W41" s="5"/>
      <c r="X41" s="65"/>
      <c r="Y41" s="66"/>
      <c r="Z41" s="67"/>
      <c r="AA41" s="81"/>
      <c r="AB41" s="66"/>
      <c r="AC41" s="68" t="str">
        <f>IFERROR(IF(VLOOKUP(A41,#REF!,7,FALSE)=72686,IF($D41&lt;=$B$2,$D41,""),VLOOKUP(A41,#REF!,7,FALSE)),"")</f>
        <v/>
      </c>
      <c r="AD41" s="66"/>
      <c r="AE41" s="69"/>
      <c r="AF41" s="82"/>
      <c r="AH41" s="35" t="str">
        <f t="shared" si="8"/>
        <v/>
      </c>
      <c r="AI41" s="8" t="str">
        <f t="shared" si="8"/>
        <v/>
      </c>
      <c r="AJ41" s="8" t="str">
        <f t="shared" si="8"/>
        <v/>
      </c>
      <c r="AK41" s="8" t="str">
        <f t="shared" si="8"/>
        <v/>
      </c>
      <c r="AL41" s="30"/>
      <c r="AM41" s="35" t="str">
        <f t="shared" si="6"/>
        <v/>
      </c>
      <c r="AN41" s="8" t="str">
        <f t="shared" si="6"/>
        <v/>
      </c>
      <c r="AO41" s="8" t="str">
        <f t="shared" si="6"/>
        <v/>
      </c>
      <c r="AP41" s="8" t="str">
        <f t="shared" si="6"/>
        <v/>
      </c>
      <c r="AQ41" s="30"/>
      <c r="AR41" s="35" t="str">
        <f t="shared" si="7"/>
        <v/>
      </c>
      <c r="AS41" s="8" t="str">
        <f t="shared" si="7"/>
        <v/>
      </c>
      <c r="AT41" s="8" t="str">
        <f t="shared" si="7"/>
        <v/>
      </c>
      <c r="AU41" s="8" t="str">
        <f t="shared" si="7"/>
        <v/>
      </c>
    </row>
    <row r="42" spans="1:50" x14ac:dyDescent="0.25">
      <c r="A42" s="27" t="str">
        <f t="shared" si="5"/>
        <v>DD45115MTO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89"/>
      <c r="I42" s="81"/>
      <c r="J42" s="81"/>
      <c r="K42" s="81"/>
      <c r="L42" s="90"/>
      <c r="M42" s="81"/>
      <c r="N42" s="81"/>
      <c r="O42" s="81"/>
      <c r="P42" s="81"/>
      <c r="Q42" s="90"/>
      <c r="R42" s="81" t="str">
        <f t="shared" si="4"/>
        <v/>
      </c>
      <c r="S42" s="81" t="str">
        <f t="shared" si="2"/>
        <v/>
      </c>
      <c r="T42" s="81" t="str">
        <f t="shared" si="2"/>
        <v/>
      </c>
      <c r="U42" s="91" t="str">
        <f t="shared" si="2"/>
        <v/>
      </c>
      <c r="V42" s="82"/>
      <c r="W42" s="5"/>
      <c r="X42" s="65"/>
      <c r="Y42" s="66"/>
      <c r="Z42" s="67"/>
      <c r="AA42" s="81"/>
      <c r="AB42" s="66"/>
      <c r="AC42" s="68" t="str">
        <f>IFERROR(IF(VLOOKUP(A42,#REF!,7,FALSE)=72686,IF($D42&lt;=$B$2,$D42,""),VLOOKUP(A42,#REF!,7,FALSE)),"")</f>
        <v/>
      </c>
      <c r="AD42" s="66"/>
      <c r="AE42" s="69"/>
      <c r="AF42" s="82"/>
      <c r="AH42" s="35" t="str">
        <f t="shared" si="8"/>
        <v/>
      </c>
      <c r="AI42" s="8" t="str">
        <f t="shared" si="8"/>
        <v/>
      </c>
      <c r="AJ42" s="8" t="str">
        <f t="shared" si="8"/>
        <v/>
      </c>
      <c r="AK42" s="8" t="str">
        <f t="shared" si="8"/>
        <v/>
      </c>
      <c r="AL42" s="30"/>
      <c r="AM42" s="35" t="str">
        <f t="shared" si="6"/>
        <v/>
      </c>
      <c r="AN42" s="8" t="str">
        <f t="shared" si="6"/>
        <v/>
      </c>
      <c r="AO42" s="8" t="str">
        <f t="shared" si="6"/>
        <v/>
      </c>
      <c r="AP42" s="8" t="str">
        <f t="shared" si="6"/>
        <v/>
      </c>
      <c r="AQ42" s="30"/>
      <c r="AR42" s="35" t="str">
        <f t="shared" si="7"/>
        <v/>
      </c>
      <c r="AS42" s="8" t="str">
        <f t="shared" si="7"/>
        <v/>
      </c>
      <c r="AT42" s="8" t="str">
        <f t="shared" si="7"/>
        <v/>
      </c>
      <c r="AU42" s="8" t="str">
        <f t="shared" si="7"/>
        <v/>
      </c>
    </row>
    <row r="43" spans="1:50" x14ac:dyDescent="0.25">
      <c r="A43" s="27" t="str">
        <f t="shared" si="5"/>
        <v>DD45122MTO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89"/>
      <c r="I43" s="81"/>
      <c r="J43" s="81"/>
      <c r="K43" s="81"/>
      <c r="L43" s="90"/>
      <c r="M43" s="81"/>
      <c r="N43" s="81"/>
      <c r="O43" s="81"/>
      <c r="P43" s="81"/>
      <c r="Q43" s="90"/>
      <c r="R43" s="81" t="str">
        <f t="shared" si="4"/>
        <v/>
      </c>
      <c r="S43" s="81" t="str">
        <f t="shared" si="2"/>
        <v/>
      </c>
      <c r="T43" s="81" t="str">
        <f t="shared" si="2"/>
        <v/>
      </c>
      <c r="U43" s="91" t="str">
        <f t="shared" si="2"/>
        <v/>
      </c>
      <c r="V43" s="70"/>
      <c r="W43" s="5"/>
      <c r="X43" s="65"/>
      <c r="Y43" s="66"/>
      <c r="Z43" s="67"/>
      <c r="AA43" s="31"/>
      <c r="AB43" s="66"/>
      <c r="AC43" s="68" t="str">
        <f>IFERROR(IF(VLOOKUP(A43,#REF!,7,FALSE)=72686,IF($D43&lt;=$B$2,$D43,""),VLOOKUP(A43,#REF!,7,FALSE)),"")</f>
        <v/>
      </c>
      <c r="AD43" s="66"/>
      <c r="AE43" s="69"/>
      <c r="AF43" s="70"/>
      <c r="AH43" s="35" t="str">
        <f t="shared" si="8"/>
        <v/>
      </c>
      <c r="AI43" s="8" t="str">
        <f t="shared" si="8"/>
        <v/>
      </c>
      <c r="AJ43" s="8" t="str">
        <f t="shared" si="8"/>
        <v/>
      </c>
      <c r="AK43" s="8" t="str">
        <f t="shared" si="8"/>
        <v/>
      </c>
      <c r="AL43" s="30"/>
      <c r="AM43" s="35" t="str">
        <f t="shared" si="6"/>
        <v/>
      </c>
      <c r="AN43" s="8" t="str">
        <f t="shared" si="6"/>
        <v/>
      </c>
      <c r="AO43" s="8" t="str">
        <f t="shared" si="6"/>
        <v/>
      </c>
      <c r="AP43" s="8" t="str">
        <f t="shared" si="6"/>
        <v/>
      </c>
      <c r="AQ43" s="30"/>
      <c r="AR43" s="35" t="str">
        <f t="shared" si="7"/>
        <v/>
      </c>
      <c r="AS43" s="8" t="str">
        <f t="shared" si="7"/>
        <v/>
      </c>
      <c r="AT43" s="8" t="str">
        <f t="shared" si="7"/>
        <v/>
      </c>
      <c r="AU43" s="8" t="str">
        <f t="shared" si="7"/>
        <v/>
      </c>
    </row>
    <row r="44" spans="1:50" x14ac:dyDescent="0.25">
      <c r="A44" s="27" t="str">
        <f t="shared" si="5"/>
        <v>DD45129MTO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89"/>
      <c r="I44" s="81"/>
      <c r="J44" s="81"/>
      <c r="K44" s="81"/>
      <c r="L44" s="90"/>
      <c r="M44" s="81"/>
      <c r="N44" s="81"/>
      <c r="O44" s="81"/>
      <c r="P44" s="81"/>
      <c r="Q44" s="90"/>
      <c r="R44" s="81" t="str">
        <f t="shared" si="4"/>
        <v/>
      </c>
      <c r="S44" s="81" t="str">
        <f t="shared" si="2"/>
        <v/>
      </c>
      <c r="T44" s="81" t="str">
        <f t="shared" si="2"/>
        <v/>
      </c>
      <c r="U44" s="91" t="str">
        <f t="shared" si="2"/>
        <v/>
      </c>
      <c r="V44" s="82"/>
      <c r="W44" s="5"/>
      <c r="X44" s="65"/>
      <c r="Y44" s="66"/>
      <c r="Z44" s="67"/>
      <c r="AA44" s="81"/>
      <c r="AB44" s="66"/>
      <c r="AC44" s="68" t="str">
        <f>IFERROR(IF(VLOOKUP(A44,#REF!,7,FALSE)=72686,IF($D44&lt;=$B$2,$D44,""),VLOOKUP(A44,#REF!,7,FALSE)),"")</f>
        <v/>
      </c>
      <c r="AD44" s="66"/>
      <c r="AE44" s="69"/>
      <c r="AF44" s="82"/>
      <c r="AH44" s="35" t="str">
        <f t="shared" si="8"/>
        <v/>
      </c>
      <c r="AI44" s="8" t="str">
        <f t="shared" si="8"/>
        <v/>
      </c>
      <c r="AJ44" s="8" t="str">
        <f t="shared" si="8"/>
        <v/>
      </c>
      <c r="AK44" s="8" t="str">
        <f t="shared" si="8"/>
        <v/>
      </c>
      <c r="AL44" s="12"/>
      <c r="AM44" s="35" t="str">
        <f t="shared" si="6"/>
        <v/>
      </c>
      <c r="AN44" s="8" t="str">
        <f t="shared" si="6"/>
        <v/>
      </c>
      <c r="AO44" s="8" t="str">
        <f t="shared" si="6"/>
        <v/>
      </c>
      <c r="AP44" s="8" t="str">
        <f t="shared" si="6"/>
        <v/>
      </c>
      <c r="AQ44" s="12"/>
      <c r="AR44" s="35" t="str">
        <f t="shared" si="7"/>
        <v/>
      </c>
      <c r="AS44" s="8" t="str">
        <f t="shared" si="7"/>
        <v/>
      </c>
      <c r="AT44" s="8" t="str">
        <f t="shared" si="7"/>
        <v/>
      </c>
      <c r="AU44" s="8" t="str">
        <f t="shared" si="7"/>
        <v/>
      </c>
    </row>
    <row r="45" spans="1:50" x14ac:dyDescent="0.25">
      <c r="A45" s="27" t="str">
        <f t="shared" si="5"/>
        <v>DD45139MTO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89"/>
      <c r="I45" s="81"/>
      <c r="J45" s="81"/>
      <c r="K45" s="81"/>
      <c r="L45" s="90"/>
      <c r="M45" s="81"/>
      <c r="N45" s="81"/>
      <c r="O45" s="81"/>
      <c r="P45" s="81"/>
      <c r="Q45" s="90"/>
      <c r="R45" s="81" t="str">
        <f t="shared" si="4"/>
        <v/>
      </c>
      <c r="S45" s="81" t="str">
        <f t="shared" si="2"/>
        <v/>
      </c>
      <c r="T45" s="81" t="str">
        <f t="shared" si="2"/>
        <v/>
      </c>
      <c r="U45" s="91" t="str">
        <f t="shared" si="2"/>
        <v/>
      </c>
      <c r="V45" s="82"/>
      <c r="W45" s="5"/>
      <c r="X45" s="65"/>
      <c r="Y45" s="66"/>
      <c r="Z45" s="67"/>
      <c r="AA45" s="81"/>
      <c r="AB45" s="66"/>
      <c r="AC45" s="68" t="str">
        <f>IFERROR(IF(VLOOKUP(A45,#REF!,7,FALSE)=72686,IF($D45&lt;=$B$2,$D45,""),VLOOKUP(A45,#REF!,7,FALSE)),"")</f>
        <v/>
      </c>
      <c r="AD45" s="66"/>
      <c r="AE45" s="69"/>
      <c r="AF45" s="82"/>
      <c r="AH45" s="35" t="str">
        <f t="shared" si="8"/>
        <v/>
      </c>
      <c r="AI45" s="8" t="str">
        <f t="shared" si="8"/>
        <v/>
      </c>
      <c r="AJ45" s="8" t="str">
        <f t="shared" si="8"/>
        <v/>
      </c>
      <c r="AK45" s="8" t="str">
        <f t="shared" si="8"/>
        <v/>
      </c>
      <c r="AL45" s="12"/>
      <c r="AM45" s="35" t="str">
        <f t="shared" si="6"/>
        <v/>
      </c>
      <c r="AN45" s="8" t="str">
        <f t="shared" si="6"/>
        <v/>
      </c>
      <c r="AO45" s="8" t="str">
        <f t="shared" si="6"/>
        <v/>
      </c>
      <c r="AP45" s="8" t="str">
        <f t="shared" si="6"/>
        <v/>
      </c>
      <c r="AQ45" s="12"/>
      <c r="AR45" s="35" t="str">
        <f t="shared" si="7"/>
        <v/>
      </c>
      <c r="AS45" s="8" t="str">
        <f t="shared" si="7"/>
        <v/>
      </c>
      <c r="AT45" s="8" t="str">
        <f t="shared" si="7"/>
        <v/>
      </c>
      <c r="AU45" s="8" t="str">
        <f t="shared" si="7"/>
        <v/>
      </c>
    </row>
    <row r="46" spans="1:50" x14ac:dyDescent="0.25">
      <c r="A46" s="24" t="str">
        <f t="shared" si="5"/>
        <v>DD45146MTO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89"/>
      <c r="I46" s="81"/>
      <c r="J46" s="81"/>
      <c r="K46" s="81"/>
      <c r="L46" s="90"/>
      <c r="M46" s="81"/>
      <c r="N46" s="81"/>
      <c r="O46" s="81"/>
      <c r="P46" s="81"/>
      <c r="Q46" s="90"/>
      <c r="R46" s="81" t="str">
        <f t="shared" si="4"/>
        <v/>
      </c>
      <c r="S46" s="81" t="str">
        <f t="shared" si="2"/>
        <v/>
      </c>
      <c r="T46" s="81" t="str">
        <f t="shared" si="2"/>
        <v/>
      </c>
      <c r="U46" s="91" t="str">
        <f t="shared" si="2"/>
        <v/>
      </c>
      <c r="V46" s="82"/>
      <c r="W46" s="5"/>
      <c r="X46" s="65"/>
      <c r="Y46" s="66"/>
      <c r="Z46" s="67"/>
      <c r="AA46" s="81"/>
      <c r="AB46" s="66"/>
      <c r="AC46" s="68" t="str">
        <f>IFERROR(IF(VLOOKUP(A46,#REF!,7,FALSE)=72686,IF($D46&lt;=$B$2,$D46,""),VLOOKUP(A46,#REF!,7,FALSE)),"")</f>
        <v/>
      </c>
      <c r="AD46" s="66"/>
      <c r="AE46" s="69"/>
      <c r="AF46" s="82"/>
      <c r="AH46" s="35" t="str">
        <f t="shared" si="8"/>
        <v/>
      </c>
      <c r="AI46" s="8" t="str">
        <f t="shared" si="8"/>
        <v/>
      </c>
      <c r="AJ46" s="8" t="str">
        <f t="shared" si="8"/>
        <v/>
      </c>
      <c r="AK46" s="8" t="str">
        <f t="shared" si="8"/>
        <v/>
      </c>
      <c r="AL46" s="12"/>
      <c r="AM46" s="35" t="str">
        <f t="shared" si="6"/>
        <v/>
      </c>
      <c r="AN46" s="8" t="str">
        <f t="shared" si="6"/>
        <v/>
      </c>
      <c r="AO46" s="8" t="str">
        <f t="shared" si="6"/>
        <v/>
      </c>
      <c r="AP46" s="8" t="str">
        <f t="shared" si="6"/>
        <v/>
      </c>
      <c r="AQ46" s="12"/>
      <c r="AR46" s="35" t="str">
        <f t="shared" si="7"/>
        <v/>
      </c>
      <c r="AS46" s="8" t="str">
        <f t="shared" si="7"/>
        <v/>
      </c>
      <c r="AT46" s="8" t="str">
        <f t="shared" si="7"/>
        <v/>
      </c>
      <c r="AU46" s="8" t="str">
        <f t="shared" si="7"/>
        <v/>
      </c>
    </row>
    <row r="47" spans="1:50" x14ac:dyDescent="0.25">
      <c r="A47" s="24" t="str">
        <f t="shared" si="5"/>
        <v>DD45157MTO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89"/>
      <c r="I47" s="81"/>
      <c r="J47" s="81"/>
      <c r="K47" s="81"/>
      <c r="L47" s="90"/>
      <c r="M47" s="81"/>
      <c r="N47" s="81"/>
      <c r="O47" s="81"/>
      <c r="P47" s="81"/>
      <c r="Q47" s="90"/>
      <c r="R47" s="81" t="str">
        <f t="shared" si="4"/>
        <v/>
      </c>
      <c r="S47" s="81" t="str">
        <f t="shared" si="2"/>
        <v/>
      </c>
      <c r="T47" s="81" t="str">
        <f t="shared" si="2"/>
        <v/>
      </c>
      <c r="U47" s="91" t="str">
        <f t="shared" si="2"/>
        <v/>
      </c>
      <c r="V47" s="80"/>
      <c r="W47" s="5"/>
      <c r="X47" s="65"/>
      <c r="Y47" s="66"/>
      <c r="Z47" s="67"/>
      <c r="AA47" s="79"/>
      <c r="AB47" s="66"/>
      <c r="AC47" s="68" t="str">
        <f>IFERROR(IF(VLOOKUP(A47,#REF!,7,FALSE)=72686,IF($D47&lt;=$B$2,$D47,""),VLOOKUP(A47,#REF!,7,FALSE)),"")</f>
        <v/>
      </c>
      <c r="AD47" s="66"/>
      <c r="AE47" s="69"/>
      <c r="AF47" s="80"/>
      <c r="AH47" s="35" t="str">
        <f t="shared" si="8"/>
        <v/>
      </c>
      <c r="AI47" s="8" t="str">
        <f t="shared" si="8"/>
        <v/>
      </c>
      <c r="AJ47" s="8" t="str">
        <f t="shared" si="8"/>
        <v/>
      </c>
      <c r="AK47" s="8" t="str">
        <f t="shared" si="8"/>
        <v/>
      </c>
      <c r="AL47" s="12"/>
      <c r="AM47" s="35" t="str">
        <f t="shared" si="6"/>
        <v/>
      </c>
      <c r="AN47" s="8" t="str">
        <f t="shared" si="6"/>
        <v/>
      </c>
      <c r="AO47" s="8" t="str">
        <f t="shared" si="6"/>
        <v/>
      </c>
      <c r="AP47" s="8" t="str">
        <f t="shared" si="6"/>
        <v/>
      </c>
      <c r="AQ47" s="12"/>
      <c r="AR47" s="35" t="str">
        <f t="shared" si="7"/>
        <v/>
      </c>
      <c r="AS47" s="8" t="str">
        <f t="shared" si="7"/>
        <v/>
      </c>
      <c r="AT47" s="8" t="str">
        <f t="shared" si="7"/>
        <v/>
      </c>
      <c r="AU47" s="8" t="str">
        <f t="shared" si="7"/>
        <v/>
      </c>
      <c r="AX47"/>
    </row>
    <row r="48" spans="1:50" s="13" customFormat="1" x14ac:dyDescent="0.25">
      <c r="A48" s="27" t="str">
        <f t="shared" si="5"/>
        <v>DD45164MTO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89"/>
      <c r="I48" s="81"/>
      <c r="J48" s="81"/>
      <c r="K48" s="81"/>
      <c r="L48" s="90"/>
      <c r="M48" s="81"/>
      <c r="N48" s="81"/>
      <c r="O48" s="81"/>
      <c r="P48" s="81"/>
      <c r="Q48" s="90"/>
      <c r="R48" s="81" t="str">
        <f t="shared" si="4"/>
        <v/>
      </c>
      <c r="S48" s="81" t="str">
        <f t="shared" si="2"/>
        <v/>
      </c>
      <c r="T48" s="81" t="str">
        <f t="shared" si="2"/>
        <v/>
      </c>
      <c r="U48" s="91" t="str">
        <f t="shared" si="2"/>
        <v/>
      </c>
      <c r="V48" s="70"/>
      <c r="W48" s="5"/>
      <c r="X48" s="65"/>
      <c r="Y48" s="66"/>
      <c r="Z48" s="67"/>
      <c r="AA48" s="31"/>
      <c r="AB48" s="66"/>
      <c r="AC48" s="68" t="str">
        <f>IFERROR(IF(VLOOKUP(A48,#REF!,7,FALSE)=72686,IF($D48&lt;=$B$2,$D48,""),VLOOKUP(A48,#REF!,7,FALSE)),"")</f>
        <v/>
      </c>
      <c r="AD48" s="66"/>
      <c r="AE48" s="69"/>
      <c r="AF48" s="70"/>
      <c r="AG48" s="11"/>
      <c r="AH48" s="35" t="str">
        <f t="shared" si="8"/>
        <v/>
      </c>
      <c r="AI48" s="8" t="str">
        <f t="shared" si="8"/>
        <v/>
      </c>
      <c r="AJ48" s="8" t="str">
        <f t="shared" si="8"/>
        <v/>
      </c>
      <c r="AK48" s="8" t="str">
        <f t="shared" si="8"/>
        <v/>
      </c>
      <c r="AL48" s="12"/>
      <c r="AM48" s="35" t="str">
        <f t="shared" si="6"/>
        <v/>
      </c>
      <c r="AN48" s="8" t="str">
        <f t="shared" si="6"/>
        <v/>
      </c>
      <c r="AO48" s="8" t="str">
        <f t="shared" si="6"/>
        <v/>
      </c>
      <c r="AP48" s="8" t="str">
        <f t="shared" si="6"/>
        <v/>
      </c>
      <c r="AQ48" s="12"/>
      <c r="AR48" s="35" t="str">
        <f t="shared" si="7"/>
        <v/>
      </c>
      <c r="AS48" s="8" t="str">
        <f t="shared" si="7"/>
        <v/>
      </c>
      <c r="AT48" s="8" t="str">
        <f t="shared" si="7"/>
        <v/>
      </c>
      <c r="AU48" s="8" t="str">
        <f t="shared" si="7"/>
        <v/>
      </c>
      <c r="AW48" s="1"/>
    </row>
    <row r="49" spans="1:53" x14ac:dyDescent="0.25">
      <c r="A49" s="27" t="str">
        <f t="shared" si="5"/>
        <v>DD45168MTO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89"/>
      <c r="I49" s="81"/>
      <c r="J49" s="81"/>
      <c r="K49" s="81"/>
      <c r="L49" s="90"/>
      <c r="M49" s="81"/>
      <c r="N49" s="81"/>
      <c r="O49" s="81"/>
      <c r="P49" s="81"/>
      <c r="Q49" s="90"/>
      <c r="R49" s="81" t="str">
        <f t="shared" si="4"/>
        <v/>
      </c>
      <c r="S49" s="81" t="str">
        <f t="shared" si="2"/>
        <v/>
      </c>
      <c r="T49" s="81" t="str">
        <f t="shared" si="2"/>
        <v/>
      </c>
      <c r="U49" s="91" t="str">
        <f t="shared" si="2"/>
        <v/>
      </c>
      <c r="V49" s="70"/>
      <c r="W49" s="5"/>
      <c r="X49" s="65"/>
      <c r="Y49" s="66"/>
      <c r="Z49" s="67"/>
      <c r="AA49" s="31"/>
      <c r="AB49" s="66"/>
      <c r="AC49" s="68" t="str">
        <f>IFERROR(IF(VLOOKUP(A49,#REF!,7,FALSE)=72686,IF($D49&lt;=$B$2,$D49,""),VLOOKUP(A49,#REF!,7,FALSE)),"")</f>
        <v/>
      </c>
      <c r="AD49" s="66"/>
      <c r="AE49" s="69"/>
      <c r="AF49" s="70"/>
      <c r="AH49" s="35" t="str">
        <f t="shared" si="8"/>
        <v/>
      </c>
      <c r="AI49" s="8" t="str">
        <f t="shared" si="8"/>
        <v/>
      </c>
      <c r="AJ49" s="8" t="str">
        <f t="shared" si="8"/>
        <v/>
      </c>
      <c r="AK49" s="8" t="str">
        <f t="shared" si="8"/>
        <v/>
      </c>
      <c r="AL49" s="12"/>
      <c r="AM49" s="35" t="str">
        <f t="shared" si="6"/>
        <v/>
      </c>
      <c r="AN49" s="8" t="str">
        <f t="shared" si="6"/>
        <v/>
      </c>
      <c r="AO49" s="8" t="str">
        <f t="shared" si="6"/>
        <v/>
      </c>
      <c r="AP49" s="8" t="str">
        <f t="shared" si="6"/>
        <v/>
      </c>
      <c r="AQ49" s="12"/>
      <c r="AR49" s="35" t="str">
        <f t="shared" si="7"/>
        <v/>
      </c>
      <c r="AS49" s="8" t="str">
        <f t="shared" si="7"/>
        <v/>
      </c>
      <c r="AT49" s="8" t="str">
        <f t="shared" si="7"/>
        <v/>
      </c>
      <c r="AU49" s="8" t="str">
        <f t="shared" si="7"/>
        <v/>
      </c>
      <c r="AV49" s="18"/>
    </row>
    <row r="50" spans="1:53" s="13" customFormat="1" x14ac:dyDescent="0.25">
      <c r="A50" s="27" t="str">
        <f t="shared" si="5"/>
        <v>DD45172MTO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89"/>
      <c r="I50" s="81"/>
      <c r="J50" s="81"/>
      <c r="K50" s="81"/>
      <c r="L50" s="90"/>
      <c r="M50" s="81"/>
      <c r="N50" s="81"/>
      <c r="O50" s="81"/>
      <c r="P50" s="81"/>
      <c r="Q50" s="90"/>
      <c r="R50" s="81" t="str">
        <f t="shared" si="4"/>
        <v/>
      </c>
      <c r="S50" s="81" t="str">
        <f t="shared" si="2"/>
        <v/>
      </c>
      <c r="T50" s="81" t="str">
        <f t="shared" si="2"/>
        <v/>
      </c>
      <c r="U50" s="91" t="str">
        <f t="shared" si="2"/>
        <v/>
      </c>
      <c r="V50" s="70"/>
      <c r="W50" s="5"/>
      <c r="X50" s="65"/>
      <c r="Y50" s="66"/>
      <c r="Z50" s="67"/>
      <c r="AA50" s="31"/>
      <c r="AB50" s="66"/>
      <c r="AC50" s="68" t="str">
        <f>IFERROR(IF(VLOOKUP(A50,#REF!,7,FALSE)=72686,IF($D50&lt;=$B$2,$D50,""),VLOOKUP(A50,#REF!,7,FALSE)),"")</f>
        <v/>
      </c>
      <c r="AD50" s="66"/>
      <c r="AE50" s="69"/>
      <c r="AF50" s="70"/>
      <c r="AG50" s="11"/>
      <c r="AH50" s="35" t="str">
        <f t="shared" si="8"/>
        <v/>
      </c>
      <c r="AI50" s="8" t="str">
        <f t="shared" si="8"/>
        <v/>
      </c>
      <c r="AJ50" s="8" t="str">
        <f t="shared" si="8"/>
        <v/>
      </c>
      <c r="AK50" s="8" t="str">
        <f t="shared" si="8"/>
        <v/>
      </c>
      <c r="AL50" s="12"/>
      <c r="AM50" s="35" t="str">
        <f t="shared" si="6"/>
        <v/>
      </c>
      <c r="AN50" s="8" t="str">
        <f t="shared" si="6"/>
        <v/>
      </c>
      <c r="AO50" s="8" t="str">
        <f t="shared" si="6"/>
        <v/>
      </c>
      <c r="AP50" s="8" t="str">
        <f t="shared" si="6"/>
        <v/>
      </c>
      <c r="AQ50" s="12"/>
      <c r="AR50" s="35" t="str">
        <f t="shared" si="7"/>
        <v/>
      </c>
      <c r="AS50" s="8" t="str">
        <f t="shared" si="7"/>
        <v/>
      </c>
      <c r="AT50" s="8" t="str">
        <f t="shared" si="7"/>
        <v/>
      </c>
      <c r="AU50" s="8" t="str">
        <f t="shared" si="7"/>
        <v/>
      </c>
      <c r="AV50" s="19"/>
    </row>
    <row r="51" spans="1:53" s="13" customFormat="1" ht="13.5" thickBot="1" x14ac:dyDescent="0.3">
      <c r="A51" s="27" t="str">
        <f t="shared" si="5"/>
        <v>DD45179MTO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96"/>
      <c r="I51" s="97"/>
      <c r="J51" s="97"/>
      <c r="K51" s="97"/>
      <c r="L51" s="98"/>
      <c r="M51" s="97"/>
      <c r="N51" s="97"/>
      <c r="O51" s="97"/>
      <c r="P51" s="97"/>
      <c r="Q51" s="98"/>
      <c r="R51" s="97" t="str">
        <f t="shared" si="4"/>
        <v/>
      </c>
      <c r="S51" s="97" t="str">
        <f t="shared" si="2"/>
        <v/>
      </c>
      <c r="T51" s="97" t="str">
        <f t="shared" si="2"/>
        <v/>
      </c>
      <c r="U51" s="99" t="str">
        <f t="shared" si="2"/>
        <v/>
      </c>
      <c r="V51" s="88"/>
      <c r="W51" s="5"/>
      <c r="X51" s="83"/>
      <c r="Y51" s="84"/>
      <c r="Z51" s="85"/>
      <c r="AA51" s="86"/>
      <c r="AB51" s="84"/>
      <c r="AC51" s="84"/>
      <c r="AD51" s="84"/>
      <c r="AE51" s="87"/>
      <c r="AF51" s="88"/>
      <c r="AG51" s="11"/>
      <c r="AH51" s="45" t="str">
        <f t="shared" si="8"/>
        <v/>
      </c>
      <c r="AI51" s="48" t="str">
        <f t="shared" si="8"/>
        <v/>
      </c>
      <c r="AJ51" s="48" t="str">
        <f t="shared" si="8"/>
        <v/>
      </c>
      <c r="AK51" s="48" t="str">
        <f t="shared" si="8"/>
        <v/>
      </c>
      <c r="AL51" s="36"/>
      <c r="AM51" s="45" t="str">
        <f t="shared" si="6"/>
        <v/>
      </c>
      <c r="AN51" s="48" t="str">
        <f t="shared" si="6"/>
        <v/>
      </c>
      <c r="AO51" s="48" t="str">
        <f t="shared" si="6"/>
        <v/>
      </c>
      <c r="AP51" s="48" t="str">
        <f t="shared" si="6"/>
        <v/>
      </c>
      <c r="AQ51" s="36"/>
      <c r="AR51" s="45" t="str">
        <f t="shared" si="7"/>
        <v/>
      </c>
      <c r="AS51" s="48" t="str">
        <f t="shared" si="7"/>
        <v/>
      </c>
      <c r="AT51" s="48" t="str">
        <f t="shared" si="7"/>
        <v/>
      </c>
      <c r="AU51" s="48" t="str">
        <f t="shared" si="7"/>
        <v/>
      </c>
      <c r="AV51" s="19"/>
      <c r="AY51" s="16"/>
      <c r="AZ51" s="16"/>
      <c r="BA51" s="16"/>
    </row>
    <row r="52" spans="1:53" s="13" customFormat="1" x14ac:dyDescent="0.25">
      <c r="A52" s="6"/>
      <c r="B52" s="6"/>
      <c r="C52" s="21"/>
      <c r="D52" s="22"/>
      <c r="E52" s="21"/>
      <c r="F52" s="20"/>
      <c r="G52" s="20"/>
      <c r="H52" s="11"/>
      <c r="I52" s="11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/>
      <c r="AN52" s="11"/>
      <c r="AO52" s="11"/>
      <c r="AP52" s="11"/>
      <c r="AR52" s="11"/>
      <c r="AS52" s="11"/>
      <c r="AT52" s="11"/>
      <c r="AU52" s="11"/>
      <c r="AY52" s="16"/>
      <c r="AZ52" s="16"/>
      <c r="BA52" s="16"/>
    </row>
    <row r="53" spans="1:53" x14ac:dyDescent="0.25">
      <c r="A53" s="6"/>
      <c r="B53" s="6"/>
      <c r="C53" s="21"/>
      <c r="D53" s="22"/>
      <c r="E53" s="21"/>
      <c r="F53" s="20"/>
      <c r="G53" s="20"/>
      <c r="AV53" s="13"/>
      <c r="AY53" s="9"/>
      <c r="AZ53" s="9"/>
      <c r="BA53" s="9"/>
    </row>
    <row r="54" spans="1:53" x14ac:dyDescent="0.25">
      <c r="C54" s="21"/>
      <c r="D54" s="22"/>
      <c r="E54" s="21"/>
      <c r="F54" s="20"/>
      <c r="G54" s="20"/>
      <c r="AV54" s="13"/>
      <c r="AY54" s="9"/>
      <c r="AZ54" s="9"/>
      <c r="BA54" s="9"/>
    </row>
    <row r="55" spans="1:53" x14ac:dyDescent="0.25">
      <c r="C55" s="21"/>
      <c r="D55" s="22"/>
      <c r="E55" s="21"/>
      <c r="F55" s="20"/>
      <c r="G55" s="20"/>
      <c r="AV55" s="13"/>
    </row>
    <row r="56" spans="1:53" x14ac:dyDescent="0.25">
      <c r="C56" s="21"/>
      <c r="D56" s="22"/>
      <c r="E56" s="21"/>
      <c r="F56" s="20"/>
      <c r="G56" s="20"/>
      <c r="AV56" s="9"/>
      <c r="AW56" s="9"/>
      <c r="AX56" s="9"/>
      <c r="AY56" s="16"/>
      <c r="AZ56" s="9"/>
      <c r="BA56" s="9"/>
    </row>
    <row r="57" spans="1:53" x14ac:dyDescent="0.25">
      <c r="C57" s="21"/>
      <c r="D57" s="22"/>
      <c r="E57" s="21"/>
      <c r="F57" s="20"/>
      <c r="G57" s="20"/>
      <c r="AV57" s="9"/>
      <c r="AW57" s="9"/>
      <c r="AX57" s="9"/>
      <c r="AY57" s="16"/>
      <c r="AZ57" s="9"/>
      <c r="BA57" s="9"/>
    </row>
    <row r="58" spans="1:53" x14ac:dyDescent="0.25">
      <c r="C58" s="21"/>
      <c r="D58" s="22"/>
      <c r="E58" s="21"/>
      <c r="F58" s="20"/>
      <c r="G58" s="20"/>
      <c r="AV58" s="9"/>
      <c r="AW58" s="9"/>
      <c r="AX58" s="9"/>
      <c r="AY58" s="16"/>
      <c r="AZ58" s="9"/>
      <c r="BA58" s="9"/>
    </row>
    <row r="59" spans="1:53" x14ac:dyDescent="0.25">
      <c r="C59" s="21"/>
      <c r="D59" s="22"/>
      <c r="E59" s="21"/>
      <c r="F59" s="20"/>
      <c r="G59" s="20"/>
      <c r="AV59" s="9"/>
      <c r="AW59" s="9"/>
      <c r="AX59" s="9"/>
      <c r="AY59" s="16"/>
      <c r="AZ59" s="9"/>
      <c r="BA59" s="9"/>
    </row>
    <row r="60" spans="1:53" x14ac:dyDescent="0.25">
      <c r="C60" s="21"/>
      <c r="D60" s="22"/>
      <c r="E60" s="21"/>
      <c r="F60" s="20"/>
      <c r="G60" s="20"/>
      <c r="AV60" s="9"/>
      <c r="AW60" s="9"/>
      <c r="AX60" s="9"/>
      <c r="AY60" s="16"/>
      <c r="AZ60" s="9"/>
      <c r="BA60" s="9"/>
    </row>
    <row r="61" spans="1:53" x14ac:dyDescent="0.25">
      <c r="C61" s="21"/>
      <c r="D61" s="22"/>
      <c r="E61" s="21"/>
      <c r="F61" s="20"/>
      <c r="G61" s="20"/>
      <c r="AV61" s="9"/>
      <c r="AW61" s="9"/>
      <c r="AX61" s="9"/>
      <c r="AY61" s="16"/>
      <c r="AZ61" s="9"/>
      <c r="BA61" s="9"/>
    </row>
    <row r="62" spans="1:53" x14ac:dyDescent="0.25">
      <c r="C62" s="21"/>
      <c r="D62" s="22"/>
      <c r="E62" s="21"/>
      <c r="F62" s="20"/>
      <c r="G62" s="20"/>
      <c r="AV62" s="9"/>
      <c r="AW62" s="9"/>
      <c r="AX62" s="9"/>
      <c r="AY62" s="16"/>
      <c r="AZ62" s="9"/>
      <c r="BA62" s="9"/>
    </row>
    <row r="63" spans="1:53" x14ac:dyDescent="0.25">
      <c r="C63" s="21"/>
      <c r="D63" s="22"/>
      <c r="E63" s="21"/>
      <c r="F63" s="20"/>
      <c r="G63" s="20"/>
      <c r="AV63" s="23"/>
      <c r="AW63" s="23"/>
      <c r="AX63" s="23"/>
      <c r="AY63" s="16"/>
      <c r="AZ63" s="9"/>
      <c r="BA63" s="9"/>
    </row>
    <row r="64" spans="1:53" x14ac:dyDescent="0.25">
      <c r="C64" s="21"/>
      <c r="D64" s="22"/>
      <c r="E64" s="21"/>
      <c r="F64" s="20"/>
      <c r="G64" s="20"/>
      <c r="AV64" s="23"/>
      <c r="AW64" s="23"/>
      <c r="AX64" s="23"/>
      <c r="AY64" s="16"/>
      <c r="AZ64" s="9"/>
      <c r="BA64" s="9"/>
    </row>
    <row r="65" spans="3:53" x14ac:dyDescent="0.25">
      <c r="C65" s="21"/>
      <c r="D65" s="22"/>
      <c r="E65" s="21"/>
      <c r="F65" s="20"/>
      <c r="G65" s="20"/>
      <c r="AV65" s="16"/>
      <c r="AW65" s="16"/>
      <c r="AX65" s="16"/>
      <c r="AY65" s="16"/>
      <c r="AZ65" s="16"/>
      <c r="BA65" s="16"/>
    </row>
    <row r="66" spans="3:53" x14ac:dyDescent="0.25">
      <c r="C66" s="21"/>
      <c r="D66" s="22"/>
      <c r="E66" s="21"/>
      <c r="F66" s="20"/>
      <c r="G66" s="20"/>
    </row>
    <row r="67" spans="3:53" x14ac:dyDescent="0.25">
      <c r="C67" s="21"/>
      <c r="D67" s="22"/>
      <c r="E67" s="21"/>
      <c r="F67" s="20"/>
      <c r="G67" s="20"/>
    </row>
    <row r="68" spans="3:53" x14ac:dyDescent="0.25">
      <c r="C68" s="21"/>
      <c r="D68" s="22"/>
      <c r="E68" s="21"/>
      <c r="F68" s="20"/>
      <c r="G68" s="20"/>
      <c r="AX68" s="11" t="s">
        <v>9</v>
      </c>
    </row>
    <row r="69" spans="3:53" x14ac:dyDescent="0.25">
      <c r="C69" s="21"/>
      <c r="D69" s="22"/>
      <c r="E69" s="21"/>
      <c r="F69" s="20"/>
      <c r="G69" s="20"/>
      <c r="AZ69" s="11" t="s">
        <v>9</v>
      </c>
    </row>
    <row r="70" spans="3:53" x14ac:dyDescent="0.25">
      <c r="C70" s="21"/>
      <c r="D70" s="22"/>
      <c r="E70" s="21"/>
      <c r="F70" s="20"/>
      <c r="G70" s="20"/>
    </row>
    <row r="71" spans="3:53" x14ac:dyDescent="0.25">
      <c r="C71" s="21"/>
      <c r="D71" s="22"/>
      <c r="E71" s="21"/>
      <c r="F71" s="20"/>
      <c r="G71" s="20"/>
    </row>
    <row r="72" spans="3:53" x14ac:dyDescent="0.25">
      <c r="C72" s="21"/>
      <c r="D72" s="22"/>
      <c r="E72" s="21"/>
      <c r="F72" s="20"/>
      <c r="G72" s="20"/>
    </row>
    <row r="73" spans="3:53" x14ac:dyDescent="0.25">
      <c r="C73" s="21"/>
      <c r="D73" s="22"/>
      <c r="E73" s="21"/>
      <c r="F73" s="20"/>
      <c r="G73" s="20"/>
      <c r="AX73" s="11" t="s">
        <v>9</v>
      </c>
    </row>
    <row r="74" spans="3:53" x14ac:dyDescent="0.25">
      <c r="C74" s="21"/>
      <c r="D74" s="22"/>
      <c r="E74" s="21"/>
      <c r="F74" s="20"/>
      <c r="G74" s="20"/>
    </row>
    <row r="75" spans="3:53" x14ac:dyDescent="0.25">
      <c r="C75" s="21"/>
      <c r="D75" s="22"/>
      <c r="E75" s="21"/>
      <c r="F75" s="20"/>
      <c r="G75" s="20"/>
      <c r="AX75" s="11" t="s">
        <v>9</v>
      </c>
    </row>
    <row r="76" spans="3:53" x14ac:dyDescent="0.25">
      <c r="C76" s="21"/>
      <c r="D76" s="22"/>
      <c r="E76" s="21"/>
      <c r="F76" s="20"/>
      <c r="G76" s="20"/>
    </row>
    <row r="77" spans="3:53" x14ac:dyDescent="0.25">
      <c r="C77" s="21"/>
      <c r="D77" s="22"/>
      <c r="E77" s="21"/>
      <c r="F77" s="20"/>
      <c r="G77" s="20"/>
    </row>
    <row r="78" spans="3:53" x14ac:dyDescent="0.25">
      <c r="C78" s="21"/>
      <c r="D78" s="22"/>
      <c r="E78" s="21"/>
      <c r="F78" s="20"/>
      <c r="G78" s="20"/>
    </row>
    <row r="79" spans="3:53" x14ac:dyDescent="0.25">
      <c r="C79" s="21"/>
      <c r="D79" s="22"/>
      <c r="E79" s="21"/>
      <c r="F79" s="20"/>
      <c r="G79" s="20"/>
    </row>
    <row r="80" spans="3:53" x14ac:dyDescent="0.25">
      <c r="C80" s="21"/>
      <c r="D80" s="22"/>
      <c r="E80" s="21"/>
      <c r="F80" s="20"/>
      <c r="G80" s="20"/>
    </row>
    <row r="81" spans="3:48" x14ac:dyDescent="0.25">
      <c r="C81" s="21"/>
      <c r="D81" s="22"/>
      <c r="E81" s="21"/>
      <c r="F81" s="20"/>
      <c r="G81" s="20"/>
    </row>
    <row r="82" spans="3:48" x14ac:dyDescent="0.25">
      <c r="C82" s="21"/>
      <c r="D82" s="22"/>
      <c r="E82" s="21"/>
      <c r="F82" s="20"/>
      <c r="G82" s="20"/>
    </row>
    <row r="83" spans="3:48" x14ac:dyDescent="0.25">
      <c r="C83" s="21"/>
      <c r="D83" s="22"/>
      <c r="E83" s="21"/>
      <c r="F83" s="20"/>
      <c r="G83" s="20"/>
    </row>
    <row r="84" spans="3:48" x14ac:dyDescent="0.25">
      <c r="C84" s="21"/>
      <c r="D84" s="22"/>
      <c r="E84" s="21"/>
    </row>
    <row r="85" spans="3:48" x14ac:dyDescent="0.25">
      <c r="C85" s="21"/>
      <c r="D85" s="22"/>
      <c r="E85" s="21"/>
    </row>
    <row r="92" spans="3:48" ht="13" x14ac:dyDescent="0.3">
      <c r="AV92" s="3"/>
    </row>
  </sheetData>
  <conditionalFormatting sqref="H5:K51">
    <cfRule type="expression" dxfId="19" priority="1">
      <formula>AND($X5&gt;=$A$2,$X5&lt;=$A$3)</formula>
    </cfRule>
  </conditionalFormatting>
  <conditionalFormatting sqref="I5:I51">
    <cfRule type="expression" dxfId="18" priority="2">
      <formula>OR($V5="04A",$V5="04B",$V5="04C",$V5="04D",$V5="04E",$V5="05A",$V5="05B",$V5="05C",$V5="05D",$V5="05E",$V5="06A",$V5="06B",$V5="07A")</formula>
    </cfRule>
  </conditionalFormatting>
  <conditionalFormatting sqref="J5:J51">
    <cfRule type="expression" dxfId="17" priority="3">
      <formula>OR($V5="08A",$V5="08B",$V5="08C",$V5="08D",$V5="09A",$V5="09B",$V5="09C",$V5="09D")</formula>
    </cfRule>
  </conditionalFormatting>
  <conditionalFormatting sqref="K5:K51">
    <cfRule type="expression" dxfId="16" priority="4">
      <formula>OR($V5="10A",$V5="10B",$V5="10C",$V5="11A",$V5="11B",$V5="11C")</formula>
    </cfRule>
  </conditionalFormatting>
  <dataValidations count="3">
    <dataValidation type="list" allowBlank="1" showInputMessage="1" showErrorMessage="1" sqref="AG9:AG51">
      <formula1>$E$3:$E$9</formula1>
    </dataValidation>
    <dataValidation type="list" allowBlank="1" showInputMessage="1" showErrorMessage="1" sqref="B1">
      <formula1>#REF!</formula1>
    </dataValidation>
    <dataValidation type="list" allowBlank="1" showInputMessage="1" showErrorMessage="1" sqref="V5:V5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92"/>
  <sheetViews>
    <sheetView showGridLines="0" topLeftCell="C1" zoomScaleNormal="100" zoomScaleSheetLayoutView="110" workbookViewId="0">
      <selection activeCell="V12" sqref="V12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2" width="10.54296875" style="11" customWidth="1"/>
    <col min="23" max="23" width="2.1796875" style="11" customWidth="1"/>
    <col min="24" max="24" width="10.1796875" style="11" bestFit="1" customWidth="1"/>
    <col min="25" max="26" width="9.1796875" style="11" customWidth="1"/>
    <col min="27" max="32" width="10.54296875" style="11" customWidth="1"/>
    <col min="33" max="33" width="2.1796875" style="11" hidden="1" customWidth="1" outlineLevel="1"/>
    <col min="34" max="37" width="9.7265625" style="11" hidden="1" customWidth="1" outlineLevel="1"/>
    <col min="38" max="38" width="2.453125" style="13" hidden="1" customWidth="1" outlineLevel="1"/>
    <col min="39" max="42" width="9.7265625" style="11" hidden="1" customWidth="1" outlineLevel="1"/>
    <col min="43" max="43" width="2.453125" style="13" hidden="1" customWidth="1" outlineLevel="1"/>
    <col min="44" max="47" width="9.1796875" style="11" hidden="1" customWidth="1" outlineLevel="1"/>
    <col min="48" max="48" width="9.1796875" style="11" collapsed="1"/>
    <col min="49" max="16384" width="9.1796875" style="11"/>
  </cols>
  <sheetData>
    <row r="1" spans="1:53" ht="13" thickBot="1" x14ac:dyDescent="0.3">
      <c r="A1" s="5">
        <f ca="1">GTY!$A$1</f>
        <v>6</v>
      </c>
      <c r="B1" s="5" t="s">
        <v>71</v>
      </c>
    </row>
    <row r="2" spans="1:53" ht="13.5" thickBot="1" x14ac:dyDescent="0.35">
      <c r="A2" s="22">
        <f ca="1">GTY!$A$2</f>
        <v>44948</v>
      </c>
      <c r="B2" s="100">
        <f ca="1">GTY!$B$2</f>
        <v>44953</v>
      </c>
      <c r="H2" s="50"/>
      <c r="I2" s="51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X2" s="50" t="s">
        <v>46</v>
      </c>
      <c r="Y2" s="51"/>
      <c r="Z2" s="51"/>
      <c r="AA2" s="51"/>
      <c r="AB2" s="51"/>
      <c r="AC2" s="51"/>
      <c r="AD2" s="51"/>
      <c r="AE2" s="52"/>
      <c r="AH2" s="50" t="s">
        <v>45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2"/>
    </row>
    <row r="3" spans="1:53" ht="13.5" thickBot="1" x14ac:dyDescent="0.35">
      <c r="A3" s="22">
        <f ca="1">GTY!$A$3</f>
        <v>44954</v>
      </c>
      <c r="H3" s="53" t="s">
        <v>11</v>
      </c>
      <c r="I3" s="54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X3" s="61" t="s">
        <v>48</v>
      </c>
      <c r="Y3" s="62"/>
      <c r="Z3" s="62"/>
      <c r="AA3" s="62"/>
      <c r="AB3" s="62"/>
      <c r="AC3" s="62"/>
      <c r="AD3" s="63" t="s">
        <v>60</v>
      </c>
      <c r="AE3" s="64"/>
      <c r="AH3" s="53" t="s">
        <v>11</v>
      </c>
      <c r="AI3" s="54"/>
      <c r="AJ3" s="54"/>
      <c r="AK3" s="55"/>
      <c r="AL3" s="56"/>
      <c r="AM3" s="57" t="s">
        <v>12</v>
      </c>
      <c r="AN3" s="57"/>
      <c r="AO3" s="58"/>
      <c r="AP3" s="59"/>
      <c r="AQ3" s="56"/>
      <c r="AR3" s="57" t="s">
        <v>13</v>
      </c>
      <c r="AS3" s="57"/>
      <c r="AT3" s="58"/>
      <c r="AU3" s="60"/>
    </row>
    <row r="4" spans="1:53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33" t="s">
        <v>53</v>
      </c>
      <c r="I4" s="2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X4" s="33" t="s">
        <v>49</v>
      </c>
      <c r="Y4" s="2" t="s">
        <v>47</v>
      </c>
      <c r="Z4" s="37" t="s">
        <v>48</v>
      </c>
      <c r="AA4" s="2" t="s">
        <v>50</v>
      </c>
      <c r="AB4" s="2" t="s">
        <v>55</v>
      </c>
      <c r="AC4" s="2" t="s">
        <v>56</v>
      </c>
      <c r="AD4" s="2" t="s">
        <v>59</v>
      </c>
      <c r="AE4" s="49" t="s">
        <v>58</v>
      </c>
      <c r="AF4" s="38" t="s">
        <v>54</v>
      </c>
      <c r="AH4" s="33" t="s">
        <v>53</v>
      </c>
      <c r="AI4" s="2" t="s">
        <v>6</v>
      </c>
      <c r="AJ4" s="2" t="s">
        <v>7</v>
      </c>
      <c r="AK4" s="2" t="s">
        <v>8</v>
      </c>
      <c r="AL4" s="7"/>
      <c r="AM4" s="2" t="s">
        <v>53</v>
      </c>
      <c r="AN4" s="2" t="s">
        <v>6</v>
      </c>
      <c r="AO4" s="2" t="s">
        <v>7</v>
      </c>
      <c r="AP4" s="2" t="s">
        <v>8</v>
      </c>
      <c r="AQ4" s="7"/>
      <c r="AR4" s="2" t="s">
        <v>53</v>
      </c>
      <c r="AS4" s="2" t="s">
        <v>6</v>
      </c>
      <c r="AT4" s="2" t="s">
        <v>7</v>
      </c>
      <c r="AU4" s="34" t="s">
        <v>8</v>
      </c>
    </row>
    <row r="5" spans="1:53" x14ac:dyDescent="0.25">
      <c r="A5" s="24" t="str">
        <f t="shared" ref="A5:A8" si="0">C5&amp;D5&amp;$B$1</f>
        <v>DD44910Interline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89"/>
      <c r="I5" s="81"/>
      <c r="J5" s="81"/>
      <c r="K5" s="81"/>
      <c r="L5" s="90"/>
      <c r="M5" s="81"/>
      <c r="N5" s="74"/>
      <c r="O5" s="74"/>
      <c r="P5" s="74"/>
      <c r="Q5" s="90"/>
      <c r="R5" s="81"/>
      <c r="S5" s="74" t="str">
        <f t="shared" ref="S5:U51" si="2">IF(I5="","",IF($B$1="Cast",I5/2,IF($B$1="DCL Cast","",IF($B$1="TAAP","",IF($B$1="FLR",(((I5-AI5)/2)+AI5),IF($B$1="SoCal",(((I5-AI5)/2)+AI5),IF($B$1="MTO",(((I5-AI5)/2)+AI5),IF($B$1="Interline",(((I5-AI5)/2)+AI5)))))))))</f>
        <v/>
      </c>
      <c r="T5" s="74" t="str">
        <f t="shared" si="2"/>
        <v/>
      </c>
      <c r="U5" s="93" t="str">
        <f t="shared" si="2"/>
        <v/>
      </c>
      <c r="V5" s="76"/>
      <c r="W5" s="5"/>
      <c r="X5" s="65"/>
      <c r="Y5" s="66"/>
      <c r="Z5" s="67"/>
      <c r="AA5" s="31"/>
      <c r="AB5" s="66"/>
      <c r="AC5" s="68" t="str">
        <f>IFERROR(IF(VLOOKUP(A5,#REF!,7,FALSE)=72686,IF($D5&lt;=$B$2,$D5,""),VLOOKUP(A5,#REF!,7,FALSE)),"")</f>
        <v/>
      </c>
      <c r="AD5" s="66"/>
      <c r="AE5" s="69"/>
      <c r="AF5" s="70"/>
      <c r="AH5" s="35" t="str">
        <f t="shared" ref="AH5:AK20" si="3">IF(H5="","",IF($F5&lt;=6,H5-25,IF($F5&gt;=11,H5-20,H5-30)))</f>
        <v/>
      </c>
      <c r="AI5" s="8" t="str">
        <f t="shared" si="3"/>
        <v/>
      </c>
      <c r="AJ5" s="8" t="str">
        <f t="shared" si="3"/>
        <v/>
      </c>
      <c r="AK5" s="8" t="str">
        <f t="shared" si="3"/>
        <v/>
      </c>
      <c r="AL5" s="17"/>
      <c r="AM5" s="35"/>
      <c r="AN5" s="8"/>
      <c r="AO5" s="8"/>
      <c r="AP5" s="8"/>
      <c r="AQ5" s="17"/>
      <c r="AR5" s="35"/>
      <c r="AS5" s="8"/>
      <c r="AT5" s="8"/>
      <c r="AU5" s="8"/>
    </row>
    <row r="6" spans="1:53" x14ac:dyDescent="0.25">
      <c r="A6" s="24" t="str">
        <f t="shared" si="0"/>
        <v>DD44914Interline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89"/>
      <c r="I6" s="81"/>
      <c r="J6" s="81"/>
      <c r="K6" s="81"/>
      <c r="L6" s="90"/>
      <c r="M6" s="81"/>
      <c r="N6" s="74"/>
      <c r="O6" s="74"/>
      <c r="P6" s="74"/>
      <c r="Q6" s="90"/>
      <c r="R6" s="81"/>
      <c r="S6" s="74" t="str">
        <f t="shared" si="2"/>
        <v/>
      </c>
      <c r="T6" s="74" t="str">
        <f t="shared" si="2"/>
        <v/>
      </c>
      <c r="U6" s="93" t="str">
        <f t="shared" si="2"/>
        <v/>
      </c>
      <c r="V6" s="76"/>
      <c r="W6" s="5"/>
      <c r="X6" s="65"/>
      <c r="Y6" s="66"/>
      <c r="Z6" s="67"/>
      <c r="AA6" s="31"/>
      <c r="AB6" s="66"/>
      <c r="AC6" s="68" t="str">
        <f>IFERROR(IF(VLOOKUP(A6,#REF!,7,FALSE)=72686,IF($D6&lt;=$B$2,$D6,""),VLOOKUP(A6,#REF!,7,FALSE)),"")</f>
        <v/>
      </c>
      <c r="AD6" s="66"/>
      <c r="AE6" s="69"/>
      <c r="AF6" s="70"/>
      <c r="AH6" s="35" t="str">
        <f t="shared" si="3"/>
        <v/>
      </c>
      <c r="AI6" s="8" t="str">
        <f t="shared" si="3"/>
        <v/>
      </c>
      <c r="AJ6" s="8" t="str">
        <f t="shared" si="3"/>
        <v/>
      </c>
      <c r="AK6" s="8" t="str">
        <f t="shared" si="3"/>
        <v/>
      </c>
      <c r="AL6" s="17"/>
      <c r="AM6" s="35"/>
      <c r="AN6" s="8"/>
      <c r="AO6" s="8"/>
      <c r="AP6" s="8"/>
      <c r="AQ6" s="17"/>
      <c r="AR6" s="35"/>
      <c r="AS6" s="8"/>
      <c r="AT6" s="8"/>
      <c r="AU6" s="8"/>
    </row>
    <row r="7" spans="1:53" x14ac:dyDescent="0.25">
      <c r="A7" s="24" t="str">
        <f t="shared" si="0"/>
        <v>DD44919Interline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89"/>
      <c r="I7" s="81"/>
      <c r="J7" s="81"/>
      <c r="K7" s="81"/>
      <c r="L7" s="90"/>
      <c r="M7" s="81"/>
      <c r="N7" s="74"/>
      <c r="O7" s="74"/>
      <c r="P7" s="74"/>
      <c r="Q7" s="90"/>
      <c r="R7" s="81"/>
      <c r="S7" s="74" t="str">
        <f t="shared" si="2"/>
        <v/>
      </c>
      <c r="T7" s="74" t="str">
        <f t="shared" si="2"/>
        <v/>
      </c>
      <c r="U7" s="93" t="str">
        <f t="shared" si="2"/>
        <v/>
      </c>
      <c r="V7" s="76"/>
      <c r="W7" s="5"/>
      <c r="X7" s="65"/>
      <c r="Y7" s="66"/>
      <c r="Z7" s="67"/>
      <c r="AA7" s="31"/>
      <c r="AB7" s="66"/>
      <c r="AC7" s="68" t="str">
        <f>IFERROR(IF(VLOOKUP(A7,#REF!,7,FALSE)=72686,IF($D7&lt;=$B$2,$D7,""),VLOOKUP(A7,#REF!,7,FALSE)),"")</f>
        <v/>
      </c>
      <c r="AD7" s="66"/>
      <c r="AE7" s="69"/>
      <c r="AF7" s="70"/>
      <c r="AH7" s="35" t="str">
        <f t="shared" si="3"/>
        <v/>
      </c>
      <c r="AI7" s="8" t="str">
        <f t="shared" si="3"/>
        <v/>
      </c>
      <c r="AJ7" s="8" t="str">
        <f t="shared" si="3"/>
        <v/>
      </c>
      <c r="AK7" s="8" t="str">
        <f t="shared" si="3"/>
        <v/>
      </c>
      <c r="AL7" s="17"/>
      <c r="AM7" s="35"/>
      <c r="AN7" s="8"/>
      <c r="AO7" s="8"/>
      <c r="AP7" s="8"/>
      <c r="AQ7" s="17"/>
      <c r="AR7" s="35"/>
      <c r="AS7" s="8"/>
      <c r="AT7" s="8"/>
      <c r="AU7" s="8"/>
    </row>
    <row r="8" spans="1:53" x14ac:dyDescent="0.25">
      <c r="A8" s="24" t="str">
        <f t="shared" si="0"/>
        <v>DD44924Interline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89"/>
      <c r="I8" s="81"/>
      <c r="J8" s="81"/>
      <c r="K8" s="81"/>
      <c r="L8" s="90"/>
      <c r="M8" s="81"/>
      <c r="N8" s="74"/>
      <c r="O8" s="74"/>
      <c r="P8" s="74"/>
      <c r="Q8" s="90"/>
      <c r="R8" s="81"/>
      <c r="S8" s="74" t="str">
        <f t="shared" si="2"/>
        <v/>
      </c>
      <c r="T8" s="74" t="str">
        <f t="shared" si="2"/>
        <v/>
      </c>
      <c r="U8" s="93" t="str">
        <f t="shared" si="2"/>
        <v/>
      </c>
      <c r="V8" s="76"/>
      <c r="W8" s="5"/>
      <c r="X8" s="65"/>
      <c r="Y8" s="66"/>
      <c r="Z8" s="67"/>
      <c r="AA8" s="31"/>
      <c r="AB8" s="66"/>
      <c r="AC8" s="68" t="str">
        <f>IFERROR(IF(VLOOKUP(A8,#REF!,7,FALSE)=72686,IF($D8&lt;=$B$2,$D8,""),VLOOKUP(A8,#REF!,7,FALSE)),"")</f>
        <v/>
      </c>
      <c r="AD8" s="66"/>
      <c r="AE8" s="69"/>
      <c r="AF8" s="70"/>
      <c r="AH8" s="35" t="str">
        <f t="shared" si="3"/>
        <v/>
      </c>
      <c r="AI8" s="8" t="str">
        <f t="shared" si="3"/>
        <v/>
      </c>
      <c r="AJ8" s="8" t="str">
        <f t="shared" si="3"/>
        <v/>
      </c>
      <c r="AK8" s="8" t="str">
        <f t="shared" si="3"/>
        <v/>
      </c>
      <c r="AL8" s="17"/>
      <c r="AM8" s="35"/>
      <c r="AN8" s="8"/>
      <c r="AO8" s="8"/>
      <c r="AP8" s="8"/>
      <c r="AQ8" s="17"/>
      <c r="AR8" s="35"/>
      <c r="AS8" s="8"/>
      <c r="AT8" s="8"/>
      <c r="AU8" s="8"/>
    </row>
    <row r="9" spans="1:53" x14ac:dyDescent="0.25">
      <c r="A9" s="24" t="str">
        <f>C9&amp;D9&amp;$B$1</f>
        <v>DD44928Interline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89"/>
      <c r="I9" s="81"/>
      <c r="J9" s="81"/>
      <c r="K9" s="81"/>
      <c r="L9" s="90"/>
      <c r="M9" s="81"/>
      <c r="N9" s="74"/>
      <c r="O9" s="74"/>
      <c r="P9" s="74"/>
      <c r="Q9" s="90"/>
      <c r="R9" s="81" t="str">
        <f t="shared" ref="R9:R51" si="4">IF(H9="","",IF($B$1="Cast",H9/2,IF($B$1="DCL Cast","",IF($B$1="TAAP","",IF($B$1="FLR",(((H9-AH9)/2)+AH9),IF($B$1="SoCal",(((H9-AH9)/2)+AH9),IF($B$1="MTO",(((H9-AH9)/2)+AH9),IF($B$1="Interline",(((H9-AH9)/2)+AH9)))))))))</f>
        <v/>
      </c>
      <c r="S9" s="74" t="str">
        <f t="shared" si="2"/>
        <v/>
      </c>
      <c r="T9" s="74" t="str">
        <f t="shared" si="2"/>
        <v/>
      </c>
      <c r="U9" s="93" t="str">
        <f t="shared" si="2"/>
        <v/>
      </c>
      <c r="V9" s="76"/>
      <c r="W9" s="5"/>
      <c r="X9" s="65"/>
      <c r="Y9" s="66"/>
      <c r="Z9" s="67"/>
      <c r="AA9" s="31"/>
      <c r="AB9" s="66"/>
      <c r="AC9" s="68" t="str">
        <f>IFERROR(IF(VLOOKUP(A9,#REF!,7,FALSE)=72686,IF($D9&lt;=$B$2,$D9,""),VLOOKUP(A9,#REF!,7,FALSE)),"")</f>
        <v/>
      </c>
      <c r="AD9" s="66"/>
      <c r="AE9" s="69"/>
      <c r="AF9" s="70"/>
      <c r="AH9" s="35" t="str">
        <f t="shared" si="3"/>
        <v/>
      </c>
      <c r="AI9" s="8" t="str">
        <f t="shared" si="3"/>
        <v/>
      </c>
      <c r="AJ9" s="8" t="str">
        <f t="shared" si="3"/>
        <v/>
      </c>
      <c r="AK9" s="8" t="str">
        <f t="shared" si="3"/>
        <v/>
      </c>
      <c r="AL9" s="17"/>
      <c r="AM9" s="35" t="str">
        <f>IF(M9="","",IF($F9&lt;=6,M9-25,IF($F9&gt;=11,M9-20,M9-30)))</f>
        <v/>
      </c>
      <c r="AN9" s="8" t="str">
        <f>IF(N9="","",IF($F9&lt;=6,N9-25,IF($F9&gt;=11,N9-20,N9-30)))</f>
        <v/>
      </c>
      <c r="AO9" s="8" t="str">
        <f>IF(O9="","",IF($F9&lt;=6,O9-25,IF($F9&gt;=11,O9-20,O9-30)))</f>
        <v/>
      </c>
      <c r="AP9" s="8" t="str">
        <f>IF(P9="","",IF($F9&lt;=6,P9-25,IF($F9&gt;=11,P9-20,P9-30)))</f>
        <v/>
      </c>
      <c r="AQ9" s="17"/>
      <c r="AR9" s="35" t="str">
        <f>IF(R9="","",IF($F9&lt;=6,R9-25,IF($F9&gt;=11,R9-20,R9-30)))</f>
        <v/>
      </c>
      <c r="AS9" s="8" t="str">
        <f>IF(S9="","",IF($F9&lt;=6,S9-25,IF($F9&gt;=11,S9-20,S9-30)))</f>
        <v/>
      </c>
      <c r="AT9" s="8" t="str">
        <f>IF(T9="","",IF($F9&lt;=6,T9-25,IF($F9&gt;=11,T9-20,T9-30)))</f>
        <v/>
      </c>
      <c r="AU9" s="8" t="str">
        <f>IF(U9="","",IF($F9&lt;=6,U9-25,IF($F9&gt;=11,U9-20,U9-30)))</f>
        <v/>
      </c>
    </row>
    <row r="10" spans="1:53" x14ac:dyDescent="0.25">
      <c r="A10" s="24" t="str">
        <f t="shared" ref="A10:A51" si="5">C10&amp;D10&amp;$B$1</f>
        <v>DD44933Interline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92"/>
      <c r="I10" s="74">
        <v>80</v>
      </c>
      <c r="J10" s="74">
        <v>70</v>
      </c>
      <c r="K10" s="74">
        <v>65</v>
      </c>
      <c r="L10" s="90"/>
      <c r="M10" s="74"/>
      <c r="N10" s="74">
        <v>60</v>
      </c>
      <c r="O10" s="74">
        <v>52</v>
      </c>
      <c r="P10" s="74">
        <v>48</v>
      </c>
      <c r="Q10" s="90"/>
      <c r="R10" s="74" t="str">
        <f t="shared" si="4"/>
        <v/>
      </c>
      <c r="S10" s="74">
        <f t="shared" si="2"/>
        <v>67.5</v>
      </c>
      <c r="T10" s="74">
        <f t="shared" si="2"/>
        <v>57.5</v>
      </c>
      <c r="U10" s="93">
        <f t="shared" si="2"/>
        <v>52.5</v>
      </c>
      <c r="V10" s="76"/>
      <c r="W10" s="5"/>
      <c r="X10" s="71"/>
      <c r="Y10" s="72"/>
      <c r="Z10" s="73"/>
      <c r="AA10" s="74"/>
      <c r="AB10" s="72"/>
      <c r="AC10" s="68" t="str">
        <f>IFERROR(IF(VLOOKUP(A10,#REF!,7,FALSE)=72686,IF($D10&lt;=$B$2,$D10,""),VLOOKUP(A10,#REF!,7,FALSE)),"")</f>
        <v/>
      </c>
      <c r="AD10" s="72"/>
      <c r="AE10" s="75"/>
      <c r="AF10" s="76"/>
      <c r="AH10" s="44" t="str">
        <f t="shared" si="3"/>
        <v/>
      </c>
      <c r="AI10" s="46">
        <f t="shared" si="3"/>
        <v>55</v>
      </c>
      <c r="AJ10" s="46">
        <f t="shared" si="3"/>
        <v>45</v>
      </c>
      <c r="AK10" s="46">
        <f t="shared" si="3"/>
        <v>40</v>
      </c>
      <c r="AL10" s="17"/>
      <c r="AM10" s="44" t="str">
        <f t="shared" ref="AM10:AP51" si="6">IF(M10="","",IF($F10&lt;=6,M10-25,IF($F10&gt;=11,M10-20,M10-30)))</f>
        <v/>
      </c>
      <c r="AN10" s="46">
        <f t="shared" si="6"/>
        <v>35</v>
      </c>
      <c r="AO10" s="46">
        <f t="shared" si="6"/>
        <v>27</v>
      </c>
      <c r="AP10" s="46">
        <f t="shared" si="6"/>
        <v>23</v>
      </c>
      <c r="AQ10" s="17"/>
      <c r="AR10" s="44" t="str">
        <f t="shared" ref="AR10:AU51" si="7">IF(R10="","",IF($F10&lt;=6,R10-25,IF($F10&gt;=11,R10-20,R10-30)))</f>
        <v/>
      </c>
      <c r="AS10" s="46">
        <f t="shared" si="7"/>
        <v>42.5</v>
      </c>
      <c r="AT10" s="46">
        <f t="shared" si="7"/>
        <v>32.5</v>
      </c>
      <c r="AU10" s="46">
        <f t="shared" si="7"/>
        <v>27.5</v>
      </c>
    </row>
    <row r="11" spans="1:53" x14ac:dyDescent="0.25">
      <c r="A11" s="27" t="str">
        <f t="shared" si="5"/>
        <v>DD44938Interline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92"/>
      <c r="I11" s="74"/>
      <c r="J11" s="74"/>
      <c r="K11" s="74"/>
      <c r="L11" s="90"/>
      <c r="M11" s="74"/>
      <c r="N11" s="74"/>
      <c r="O11" s="74"/>
      <c r="P11" s="74"/>
      <c r="Q11" s="90"/>
      <c r="R11" s="74" t="str">
        <f t="shared" si="4"/>
        <v/>
      </c>
      <c r="S11" s="74" t="str">
        <f t="shared" si="2"/>
        <v/>
      </c>
      <c r="T11" s="74" t="str">
        <f t="shared" si="2"/>
        <v/>
      </c>
      <c r="U11" s="93" t="str">
        <f t="shared" si="2"/>
        <v/>
      </c>
      <c r="V11" s="76"/>
      <c r="W11" s="5"/>
      <c r="X11" s="71"/>
      <c r="Y11" s="72"/>
      <c r="Z11" s="73"/>
      <c r="AA11" s="74"/>
      <c r="AB11" s="72"/>
      <c r="AC11" s="68" t="str">
        <f>IFERROR(IF(VLOOKUP(A11,#REF!,7,FALSE)=72686,IF($D11&lt;=$B$2,$D11,""),VLOOKUP(A11,#REF!,7,FALSE)),"")</f>
        <v/>
      </c>
      <c r="AD11" s="72"/>
      <c r="AE11" s="75"/>
      <c r="AF11" s="76"/>
      <c r="AH11" s="44" t="str">
        <f t="shared" si="3"/>
        <v/>
      </c>
      <c r="AI11" s="46" t="str">
        <f t="shared" si="3"/>
        <v/>
      </c>
      <c r="AJ11" s="46" t="str">
        <f t="shared" si="3"/>
        <v/>
      </c>
      <c r="AK11" s="46" t="str">
        <f t="shared" si="3"/>
        <v/>
      </c>
      <c r="AL11" s="17"/>
      <c r="AM11" s="44" t="str">
        <f t="shared" si="6"/>
        <v/>
      </c>
      <c r="AN11" s="46" t="str">
        <f t="shared" si="6"/>
        <v/>
      </c>
      <c r="AO11" s="46" t="str">
        <f t="shared" si="6"/>
        <v/>
      </c>
      <c r="AP11" s="46" t="str">
        <f t="shared" si="6"/>
        <v/>
      </c>
      <c r="AQ11" s="17"/>
      <c r="AR11" s="44" t="str">
        <f t="shared" si="7"/>
        <v/>
      </c>
      <c r="AS11" s="46" t="str">
        <f t="shared" si="7"/>
        <v/>
      </c>
      <c r="AT11" s="46" t="str">
        <f t="shared" si="7"/>
        <v/>
      </c>
      <c r="AU11" s="46" t="str">
        <f t="shared" si="7"/>
        <v/>
      </c>
    </row>
    <row r="12" spans="1:53" x14ac:dyDescent="0.25">
      <c r="A12" s="27" t="str">
        <f t="shared" si="5"/>
        <v>DD44942Interline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92"/>
      <c r="I12" s="74">
        <v>80</v>
      </c>
      <c r="J12" s="74">
        <v>70</v>
      </c>
      <c r="K12" s="74">
        <v>65</v>
      </c>
      <c r="L12" s="90"/>
      <c r="M12" s="74"/>
      <c r="N12" s="74">
        <v>60</v>
      </c>
      <c r="O12" s="74">
        <v>52</v>
      </c>
      <c r="P12" s="74">
        <v>48</v>
      </c>
      <c r="Q12" s="90"/>
      <c r="R12" s="74" t="str">
        <f t="shared" si="4"/>
        <v/>
      </c>
      <c r="S12" s="74">
        <f t="shared" si="2"/>
        <v>67.5</v>
      </c>
      <c r="T12" s="74">
        <f t="shared" si="2"/>
        <v>57.5</v>
      </c>
      <c r="U12" s="93">
        <f t="shared" si="2"/>
        <v>52.5</v>
      </c>
      <c r="V12" s="76"/>
      <c r="W12" s="5"/>
      <c r="X12" s="71"/>
      <c r="Y12" s="72"/>
      <c r="Z12" s="73"/>
      <c r="AA12" s="74"/>
      <c r="AB12" s="72"/>
      <c r="AC12" s="68" t="str">
        <f>IFERROR(IF(VLOOKUP(A12,#REF!,7,FALSE)=72686,IF($D12&lt;=$B$2,$D12,""),VLOOKUP(A12,#REF!,7,FALSE)),"")</f>
        <v/>
      </c>
      <c r="AD12" s="72"/>
      <c r="AE12" s="75"/>
      <c r="AF12" s="76"/>
      <c r="AH12" s="44" t="str">
        <f t="shared" si="3"/>
        <v/>
      </c>
      <c r="AI12" s="46">
        <f t="shared" si="3"/>
        <v>55</v>
      </c>
      <c r="AJ12" s="46">
        <f t="shared" si="3"/>
        <v>45</v>
      </c>
      <c r="AK12" s="46">
        <f t="shared" si="3"/>
        <v>40</v>
      </c>
      <c r="AL12" s="17"/>
      <c r="AM12" s="44" t="str">
        <f t="shared" si="6"/>
        <v/>
      </c>
      <c r="AN12" s="46">
        <f t="shared" si="6"/>
        <v>35</v>
      </c>
      <c r="AO12" s="46">
        <f t="shared" si="6"/>
        <v>27</v>
      </c>
      <c r="AP12" s="46">
        <f t="shared" si="6"/>
        <v>23</v>
      </c>
      <c r="AQ12" s="17"/>
      <c r="AR12" s="44" t="str">
        <f t="shared" si="7"/>
        <v/>
      </c>
      <c r="AS12" s="46">
        <f t="shared" si="7"/>
        <v>42.5</v>
      </c>
      <c r="AT12" s="46">
        <f t="shared" si="7"/>
        <v>32.5</v>
      </c>
      <c r="AU12" s="46">
        <f t="shared" si="7"/>
        <v>27.5</v>
      </c>
    </row>
    <row r="13" spans="1:53" x14ac:dyDescent="0.25">
      <c r="A13" s="27" t="str">
        <f t="shared" si="5"/>
        <v>DD44947Interline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92"/>
      <c r="I13" s="74">
        <v>80</v>
      </c>
      <c r="J13" s="74">
        <v>70</v>
      </c>
      <c r="K13" s="74">
        <v>65</v>
      </c>
      <c r="L13" s="90"/>
      <c r="M13" s="74"/>
      <c r="N13" s="74">
        <v>60</v>
      </c>
      <c r="O13" s="74">
        <v>52</v>
      </c>
      <c r="P13" s="74">
        <v>48</v>
      </c>
      <c r="Q13" s="90"/>
      <c r="R13" s="74" t="str">
        <f t="shared" si="4"/>
        <v/>
      </c>
      <c r="S13" s="74">
        <f t="shared" si="2"/>
        <v>67.5</v>
      </c>
      <c r="T13" s="74">
        <f t="shared" si="2"/>
        <v>57.5</v>
      </c>
      <c r="U13" s="93">
        <f t="shared" si="2"/>
        <v>52.5</v>
      </c>
      <c r="V13" s="76"/>
      <c r="W13" s="5"/>
      <c r="X13" s="71"/>
      <c r="Y13" s="72"/>
      <c r="Z13" s="73"/>
      <c r="AA13" s="74"/>
      <c r="AB13" s="72"/>
      <c r="AC13" s="68" t="str">
        <f>IFERROR(IF(VLOOKUP(A13,#REF!,7,FALSE)=72686,IF($D13&lt;=$B$2,$D13,""),VLOOKUP(A13,#REF!,7,FALSE)),"")</f>
        <v/>
      </c>
      <c r="AD13" s="72"/>
      <c r="AE13" s="75"/>
      <c r="AF13" s="76"/>
      <c r="AH13" s="44" t="str">
        <f t="shared" si="3"/>
        <v/>
      </c>
      <c r="AI13" s="46">
        <f t="shared" si="3"/>
        <v>55</v>
      </c>
      <c r="AJ13" s="46">
        <f t="shared" si="3"/>
        <v>45</v>
      </c>
      <c r="AK13" s="46">
        <f t="shared" si="3"/>
        <v>40</v>
      </c>
      <c r="AL13" s="17"/>
      <c r="AM13" s="44" t="str">
        <f t="shared" si="6"/>
        <v/>
      </c>
      <c r="AN13" s="46">
        <f t="shared" si="6"/>
        <v>35</v>
      </c>
      <c r="AO13" s="46">
        <f t="shared" si="6"/>
        <v>27</v>
      </c>
      <c r="AP13" s="46">
        <f t="shared" si="6"/>
        <v>23</v>
      </c>
      <c r="AQ13" s="17"/>
      <c r="AR13" s="44" t="str">
        <f t="shared" si="7"/>
        <v/>
      </c>
      <c r="AS13" s="46">
        <f t="shared" si="7"/>
        <v>42.5</v>
      </c>
      <c r="AT13" s="46">
        <f t="shared" si="7"/>
        <v>32.5</v>
      </c>
      <c r="AU13" s="46">
        <f t="shared" si="7"/>
        <v>27.5</v>
      </c>
    </row>
    <row r="14" spans="1:53" s="13" customFormat="1" x14ac:dyDescent="0.25">
      <c r="A14" s="27" t="str">
        <f t="shared" si="5"/>
        <v>DD44952Interline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92"/>
      <c r="I14" s="74"/>
      <c r="J14" s="74"/>
      <c r="K14" s="74"/>
      <c r="L14" s="90"/>
      <c r="M14" s="74"/>
      <c r="N14" s="74"/>
      <c r="O14" s="74"/>
      <c r="P14" s="74"/>
      <c r="Q14" s="90"/>
      <c r="R14" s="74" t="str">
        <f t="shared" si="4"/>
        <v/>
      </c>
      <c r="S14" s="74" t="str">
        <f t="shared" si="2"/>
        <v/>
      </c>
      <c r="T14" s="74" t="str">
        <f t="shared" si="2"/>
        <v/>
      </c>
      <c r="U14" s="93" t="str">
        <f t="shared" si="2"/>
        <v/>
      </c>
      <c r="V14" s="78"/>
      <c r="W14" s="5"/>
      <c r="X14" s="71"/>
      <c r="Y14" s="72"/>
      <c r="Z14" s="73"/>
      <c r="AA14" s="77"/>
      <c r="AB14" s="72"/>
      <c r="AC14" s="68" t="str">
        <f>IFERROR(IF(VLOOKUP(A14,#REF!,7,FALSE)=72686,IF($D14&lt;=$B$2,$D14,""),VLOOKUP(A14,#REF!,7,FALSE)),"")</f>
        <v/>
      </c>
      <c r="AD14" s="72"/>
      <c r="AE14" s="75"/>
      <c r="AF14" s="78"/>
      <c r="AG14" s="11"/>
      <c r="AH14" s="44" t="str">
        <f t="shared" si="3"/>
        <v/>
      </c>
      <c r="AI14" s="46" t="str">
        <f t="shared" si="3"/>
        <v/>
      </c>
      <c r="AJ14" s="46" t="str">
        <f t="shared" si="3"/>
        <v/>
      </c>
      <c r="AK14" s="46" t="str">
        <f t="shared" si="3"/>
        <v/>
      </c>
      <c r="AL14" s="17"/>
      <c r="AM14" s="44" t="str">
        <f t="shared" si="6"/>
        <v/>
      </c>
      <c r="AN14" s="46" t="str">
        <f t="shared" si="6"/>
        <v/>
      </c>
      <c r="AO14" s="46" t="str">
        <f t="shared" si="6"/>
        <v/>
      </c>
      <c r="AP14" s="46" t="str">
        <f t="shared" si="6"/>
        <v/>
      </c>
      <c r="AQ14" s="17"/>
      <c r="AR14" s="44" t="str">
        <f t="shared" si="7"/>
        <v/>
      </c>
      <c r="AS14" s="46" t="str">
        <f t="shared" si="7"/>
        <v/>
      </c>
      <c r="AT14" s="46" t="str">
        <f t="shared" si="7"/>
        <v/>
      </c>
      <c r="AU14" s="46" t="str">
        <f t="shared" si="7"/>
        <v/>
      </c>
    </row>
    <row r="15" spans="1:53" x14ac:dyDescent="0.25">
      <c r="A15" s="27" t="str">
        <f t="shared" si="5"/>
        <v>DD44956Interline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92"/>
      <c r="I15" s="74">
        <v>80</v>
      </c>
      <c r="J15" s="74">
        <v>70</v>
      </c>
      <c r="K15" s="74">
        <v>65</v>
      </c>
      <c r="L15" s="90"/>
      <c r="M15" s="74"/>
      <c r="N15" s="74">
        <v>60</v>
      </c>
      <c r="O15" s="74">
        <v>52</v>
      </c>
      <c r="P15" s="74">
        <v>48</v>
      </c>
      <c r="Q15" s="90"/>
      <c r="R15" s="74" t="str">
        <f t="shared" si="4"/>
        <v/>
      </c>
      <c r="S15" s="74">
        <f t="shared" si="2"/>
        <v>67.5</v>
      </c>
      <c r="T15" s="74">
        <f t="shared" si="2"/>
        <v>57.5</v>
      </c>
      <c r="U15" s="93">
        <f t="shared" si="2"/>
        <v>52.5</v>
      </c>
      <c r="V15" s="78"/>
      <c r="W15" s="5"/>
      <c r="X15" s="71"/>
      <c r="Y15" s="72"/>
      <c r="Z15" s="73"/>
      <c r="AA15" s="77"/>
      <c r="AB15" s="72"/>
      <c r="AC15" s="68" t="str">
        <f>IFERROR(IF(VLOOKUP(A15,#REF!,7,FALSE)=72686,IF($D15&lt;=$B$2,$D15,""),VLOOKUP(A15,#REF!,7,FALSE)),"")</f>
        <v/>
      </c>
      <c r="AD15" s="72"/>
      <c r="AE15" s="75"/>
      <c r="AF15" s="78"/>
      <c r="AH15" s="44" t="str">
        <f t="shared" si="3"/>
        <v/>
      </c>
      <c r="AI15" s="46">
        <f t="shared" si="3"/>
        <v>55</v>
      </c>
      <c r="AJ15" s="46">
        <f t="shared" si="3"/>
        <v>45</v>
      </c>
      <c r="AK15" s="46">
        <f t="shared" si="3"/>
        <v>40</v>
      </c>
      <c r="AL15" s="17"/>
      <c r="AM15" s="44" t="str">
        <f t="shared" si="6"/>
        <v/>
      </c>
      <c r="AN15" s="46">
        <f t="shared" si="6"/>
        <v>35</v>
      </c>
      <c r="AO15" s="46">
        <f t="shared" si="6"/>
        <v>27</v>
      </c>
      <c r="AP15" s="46">
        <f t="shared" si="6"/>
        <v>23</v>
      </c>
      <c r="AQ15" s="17"/>
      <c r="AR15" s="44" t="str">
        <f t="shared" si="7"/>
        <v/>
      </c>
      <c r="AS15" s="46">
        <f t="shared" si="7"/>
        <v>42.5</v>
      </c>
      <c r="AT15" s="46">
        <f t="shared" si="7"/>
        <v>32.5</v>
      </c>
      <c r="AU15" s="46">
        <f t="shared" si="7"/>
        <v>27.5</v>
      </c>
      <c r="AW15" s="14"/>
      <c r="AX15" s="14"/>
      <c r="AY15" s="14"/>
      <c r="AZ15" s="14"/>
      <c r="BA15" s="14"/>
    </row>
    <row r="16" spans="1:53" x14ac:dyDescent="0.25">
      <c r="A16" s="27" t="str">
        <f t="shared" si="5"/>
        <v>DD44961Interline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92"/>
      <c r="I16" s="74"/>
      <c r="J16" s="74"/>
      <c r="K16" s="94"/>
      <c r="L16" s="90"/>
      <c r="M16" s="95"/>
      <c r="N16" s="95"/>
      <c r="O16" s="74"/>
      <c r="P16" s="74"/>
      <c r="Q16" s="90"/>
      <c r="R16" s="74" t="str">
        <f t="shared" si="4"/>
        <v/>
      </c>
      <c r="S16" s="74" t="str">
        <f t="shared" si="2"/>
        <v/>
      </c>
      <c r="T16" s="74" t="str">
        <f t="shared" si="2"/>
        <v/>
      </c>
      <c r="U16" s="93" t="str">
        <f t="shared" si="2"/>
        <v/>
      </c>
      <c r="V16" s="76"/>
      <c r="W16" s="5"/>
      <c r="X16" s="71"/>
      <c r="Y16" s="72"/>
      <c r="Z16" s="73"/>
      <c r="AA16" s="74"/>
      <c r="AB16" s="72"/>
      <c r="AC16" s="68" t="str">
        <f>IFERROR(IF(VLOOKUP(A16,#REF!,7,FALSE)=72686,IF($D16&lt;=$B$2,$D16,""),VLOOKUP(A16,#REF!,7,FALSE)),"")</f>
        <v/>
      </c>
      <c r="AD16" s="72"/>
      <c r="AE16" s="75"/>
      <c r="AF16" s="76"/>
      <c r="AH16" s="44" t="str">
        <f t="shared" si="3"/>
        <v/>
      </c>
      <c r="AI16" s="46" t="str">
        <f t="shared" si="3"/>
        <v/>
      </c>
      <c r="AJ16" s="46" t="str">
        <f t="shared" si="3"/>
        <v/>
      </c>
      <c r="AK16" s="47" t="str">
        <f t="shared" si="3"/>
        <v/>
      </c>
      <c r="AL16" s="30"/>
      <c r="AM16" s="44" t="str">
        <f t="shared" si="6"/>
        <v/>
      </c>
      <c r="AN16" s="46" t="str">
        <f t="shared" si="6"/>
        <v/>
      </c>
      <c r="AO16" s="46" t="str">
        <f t="shared" si="6"/>
        <v/>
      </c>
      <c r="AP16" s="47" t="str">
        <f t="shared" si="6"/>
        <v/>
      </c>
      <c r="AQ16" s="30"/>
      <c r="AR16" s="44" t="str">
        <f t="shared" si="7"/>
        <v/>
      </c>
      <c r="AS16" s="46" t="str">
        <f t="shared" si="7"/>
        <v/>
      </c>
      <c r="AT16" s="46" t="str">
        <f t="shared" si="7"/>
        <v/>
      </c>
      <c r="AU16" s="46" t="str">
        <f t="shared" si="7"/>
        <v/>
      </c>
      <c r="AV16" s="15"/>
      <c r="AW16" s="9"/>
      <c r="AX16" s="9"/>
      <c r="AY16" s="9"/>
      <c r="AZ16" s="16"/>
      <c r="BA16" s="9"/>
    </row>
    <row r="17" spans="1:53" x14ac:dyDescent="0.25">
      <c r="A17" s="27" t="str">
        <f t="shared" si="5"/>
        <v>DD44966Interline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92"/>
      <c r="I17" s="74"/>
      <c r="J17" s="74"/>
      <c r="K17" s="74"/>
      <c r="L17" s="90"/>
      <c r="M17" s="74"/>
      <c r="N17" s="74"/>
      <c r="O17" s="74"/>
      <c r="P17" s="74"/>
      <c r="Q17" s="90"/>
      <c r="R17" s="74" t="str">
        <f t="shared" si="4"/>
        <v/>
      </c>
      <c r="S17" s="74" t="str">
        <f t="shared" si="2"/>
        <v/>
      </c>
      <c r="T17" s="74" t="str">
        <f t="shared" si="2"/>
        <v/>
      </c>
      <c r="U17" s="93" t="str">
        <f t="shared" si="2"/>
        <v/>
      </c>
      <c r="V17" s="76"/>
      <c r="W17" s="5"/>
      <c r="X17" s="71"/>
      <c r="Y17" s="72"/>
      <c r="Z17" s="73"/>
      <c r="AA17" s="74"/>
      <c r="AB17" s="72"/>
      <c r="AC17" s="68" t="str">
        <f>IFERROR(IF(VLOOKUP(A17,#REF!,7,FALSE)=72686,IF($D17&lt;=$B$2,$D17,""),VLOOKUP(A17,#REF!,7,FALSE)),"")</f>
        <v/>
      </c>
      <c r="AD17" s="72"/>
      <c r="AE17" s="75"/>
      <c r="AF17" s="76"/>
      <c r="AH17" s="44" t="str">
        <f t="shared" si="3"/>
        <v/>
      </c>
      <c r="AI17" s="46" t="str">
        <f t="shared" si="3"/>
        <v/>
      </c>
      <c r="AJ17" s="46" t="str">
        <f t="shared" si="3"/>
        <v/>
      </c>
      <c r="AK17" s="46" t="str">
        <f t="shared" si="3"/>
        <v/>
      </c>
      <c r="AL17" s="30"/>
      <c r="AM17" s="44" t="str">
        <f t="shared" si="6"/>
        <v/>
      </c>
      <c r="AN17" s="46" t="str">
        <f t="shared" si="6"/>
        <v/>
      </c>
      <c r="AO17" s="46" t="str">
        <f t="shared" si="6"/>
        <v/>
      </c>
      <c r="AP17" s="46" t="str">
        <f t="shared" si="6"/>
        <v/>
      </c>
      <c r="AQ17" s="30"/>
      <c r="AR17" s="44" t="str">
        <f t="shared" si="7"/>
        <v/>
      </c>
      <c r="AS17" s="46" t="str">
        <f t="shared" si="7"/>
        <v/>
      </c>
      <c r="AT17" s="46" t="str">
        <f t="shared" si="7"/>
        <v/>
      </c>
      <c r="AU17" s="46" t="str">
        <f t="shared" si="7"/>
        <v/>
      </c>
      <c r="AW17" s="14"/>
      <c r="AX17" s="14"/>
      <c r="AY17" s="14"/>
      <c r="AZ17" s="14"/>
      <c r="BA17" s="14"/>
    </row>
    <row r="18" spans="1:53" x14ac:dyDescent="0.25">
      <c r="A18" s="27" t="str">
        <f t="shared" si="5"/>
        <v>DD44970Interline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92"/>
      <c r="I18" s="74"/>
      <c r="J18" s="74"/>
      <c r="K18" s="74"/>
      <c r="L18" s="90"/>
      <c r="M18" s="74"/>
      <c r="N18" s="74"/>
      <c r="O18" s="74"/>
      <c r="P18" s="74"/>
      <c r="Q18" s="90"/>
      <c r="R18" s="74" t="str">
        <f t="shared" si="4"/>
        <v/>
      </c>
      <c r="S18" s="74" t="str">
        <f t="shared" si="2"/>
        <v/>
      </c>
      <c r="T18" s="74" t="str">
        <f t="shared" si="2"/>
        <v/>
      </c>
      <c r="U18" s="93" t="str">
        <f t="shared" si="2"/>
        <v/>
      </c>
      <c r="V18" s="78"/>
      <c r="W18" s="5"/>
      <c r="X18" s="71"/>
      <c r="Y18" s="72"/>
      <c r="Z18" s="73"/>
      <c r="AA18" s="74"/>
      <c r="AB18" s="72"/>
      <c r="AC18" s="68" t="str">
        <f>IFERROR(IF(VLOOKUP(A18,#REF!,7,FALSE)=72686,IF($D18&lt;=$B$2,$D18,""),VLOOKUP(A18,#REF!,7,FALSE)),"")</f>
        <v/>
      </c>
      <c r="AD18" s="72"/>
      <c r="AE18" s="75"/>
      <c r="AF18" s="76"/>
      <c r="AH18" s="44" t="str">
        <f t="shared" si="3"/>
        <v/>
      </c>
      <c r="AI18" s="46" t="str">
        <f t="shared" si="3"/>
        <v/>
      </c>
      <c r="AJ18" s="46" t="str">
        <f t="shared" si="3"/>
        <v/>
      </c>
      <c r="AK18" s="46" t="str">
        <f t="shared" si="3"/>
        <v/>
      </c>
      <c r="AL18" s="30"/>
      <c r="AM18" s="44" t="str">
        <f t="shared" si="6"/>
        <v/>
      </c>
      <c r="AN18" s="46" t="str">
        <f t="shared" si="6"/>
        <v/>
      </c>
      <c r="AO18" s="46" t="str">
        <f t="shared" si="6"/>
        <v/>
      </c>
      <c r="AP18" s="46" t="str">
        <f t="shared" si="6"/>
        <v/>
      </c>
      <c r="AQ18" s="30"/>
      <c r="AR18" s="44" t="str">
        <f t="shared" si="7"/>
        <v/>
      </c>
      <c r="AS18" s="46" t="str">
        <f t="shared" si="7"/>
        <v/>
      </c>
      <c r="AT18" s="46" t="str">
        <f t="shared" si="7"/>
        <v/>
      </c>
      <c r="AU18" s="46" t="str">
        <f t="shared" si="7"/>
        <v/>
      </c>
    </row>
    <row r="19" spans="1:53" x14ac:dyDescent="0.25">
      <c r="A19" s="27" t="str">
        <f t="shared" si="5"/>
        <v>DD44975Interline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92"/>
      <c r="I19" s="74"/>
      <c r="J19" s="74"/>
      <c r="K19" s="74"/>
      <c r="L19" s="90"/>
      <c r="M19" s="74"/>
      <c r="N19" s="74"/>
      <c r="O19" s="74"/>
      <c r="P19" s="74"/>
      <c r="Q19" s="90"/>
      <c r="R19" s="74" t="str">
        <f t="shared" si="4"/>
        <v/>
      </c>
      <c r="S19" s="74" t="str">
        <f t="shared" si="2"/>
        <v/>
      </c>
      <c r="T19" s="74" t="str">
        <f t="shared" si="2"/>
        <v/>
      </c>
      <c r="U19" s="93" t="str">
        <f t="shared" si="2"/>
        <v/>
      </c>
      <c r="V19" s="76"/>
      <c r="W19" s="5"/>
      <c r="X19" s="71"/>
      <c r="Y19" s="72"/>
      <c r="Z19" s="73"/>
      <c r="AA19" s="74"/>
      <c r="AB19" s="72"/>
      <c r="AC19" s="68" t="str">
        <f>IFERROR(IF(VLOOKUP(A19,#REF!,7,FALSE)=72686,IF($D19&lt;=$B$2,$D19,""),VLOOKUP(A19,#REF!,7,FALSE)),"")</f>
        <v/>
      </c>
      <c r="AD19" s="72"/>
      <c r="AE19" s="75"/>
      <c r="AF19" s="76"/>
      <c r="AH19" s="44" t="str">
        <f t="shared" si="3"/>
        <v/>
      </c>
      <c r="AI19" s="46" t="str">
        <f t="shared" si="3"/>
        <v/>
      </c>
      <c r="AJ19" s="46" t="str">
        <f t="shared" si="3"/>
        <v/>
      </c>
      <c r="AK19" s="46" t="str">
        <f t="shared" si="3"/>
        <v/>
      </c>
      <c r="AL19" s="30"/>
      <c r="AM19" s="44" t="str">
        <f t="shared" si="6"/>
        <v/>
      </c>
      <c r="AN19" s="46" t="str">
        <f t="shared" si="6"/>
        <v/>
      </c>
      <c r="AO19" s="46" t="str">
        <f t="shared" si="6"/>
        <v/>
      </c>
      <c r="AP19" s="46" t="str">
        <f t="shared" si="6"/>
        <v/>
      </c>
      <c r="AQ19" s="30"/>
      <c r="AR19" s="44" t="str">
        <f t="shared" si="7"/>
        <v/>
      </c>
      <c r="AS19" s="46" t="str">
        <f t="shared" si="7"/>
        <v/>
      </c>
      <c r="AT19" s="46" t="str">
        <f t="shared" si="7"/>
        <v/>
      </c>
      <c r="AU19" s="46" t="str">
        <f t="shared" si="7"/>
        <v/>
      </c>
    </row>
    <row r="20" spans="1:53" x14ac:dyDescent="0.25">
      <c r="A20" s="27" t="str">
        <f t="shared" si="5"/>
        <v>DD44980Interline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92"/>
      <c r="I20" s="74"/>
      <c r="J20" s="74"/>
      <c r="K20" s="74"/>
      <c r="L20" s="90"/>
      <c r="M20" s="74"/>
      <c r="N20" s="74"/>
      <c r="O20" s="74"/>
      <c r="P20" s="74"/>
      <c r="Q20" s="90"/>
      <c r="R20" s="74" t="str">
        <f t="shared" si="4"/>
        <v/>
      </c>
      <c r="S20" s="74" t="str">
        <f t="shared" si="2"/>
        <v/>
      </c>
      <c r="T20" s="74" t="str">
        <f t="shared" si="2"/>
        <v/>
      </c>
      <c r="U20" s="93" t="str">
        <f t="shared" si="2"/>
        <v/>
      </c>
      <c r="V20" s="76"/>
      <c r="W20" s="5"/>
      <c r="X20" s="71"/>
      <c r="Y20" s="72"/>
      <c r="Z20" s="73"/>
      <c r="AA20" s="74"/>
      <c r="AB20" s="72"/>
      <c r="AC20" s="68" t="str">
        <f>IFERROR(IF(VLOOKUP(A20,#REF!,7,FALSE)=72686,IF($D20&lt;=$B$2,$D20,""),VLOOKUP(A20,#REF!,7,FALSE)),"")</f>
        <v/>
      </c>
      <c r="AD20" s="72"/>
      <c r="AE20" s="75"/>
      <c r="AF20" s="76"/>
      <c r="AH20" s="44" t="str">
        <f t="shared" si="3"/>
        <v/>
      </c>
      <c r="AI20" s="46" t="str">
        <f t="shared" si="3"/>
        <v/>
      </c>
      <c r="AJ20" s="46" t="str">
        <f t="shared" si="3"/>
        <v/>
      </c>
      <c r="AK20" s="46" t="str">
        <f t="shared" si="3"/>
        <v/>
      </c>
      <c r="AL20" s="30"/>
      <c r="AM20" s="44" t="str">
        <f t="shared" si="6"/>
        <v/>
      </c>
      <c r="AN20" s="46" t="str">
        <f t="shared" si="6"/>
        <v/>
      </c>
      <c r="AO20" s="46" t="str">
        <f t="shared" si="6"/>
        <v/>
      </c>
      <c r="AP20" s="46" t="str">
        <f t="shared" si="6"/>
        <v/>
      </c>
      <c r="AQ20" s="30"/>
      <c r="AR20" s="44" t="str">
        <f t="shared" si="7"/>
        <v/>
      </c>
      <c r="AS20" s="46" t="str">
        <f t="shared" si="7"/>
        <v/>
      </c>
      <c r="AT20" s="46" t="str">
        <f t="shared" si="7"/>
        <v/>
      </c>
      <c r="AU20" s="46" t="str">
        <f t="shared" si="7"/>
        <v/>
      </c>
    </row>
    <row r="21" spans="1:53" x14ac:dyDescent="0.25">
      <c r="A21" s="27" t="str">
        <f t="shared" si="5"/>
        <v>DD44984Interline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92"/>
      <c r="I21" s="74"/>
      <c r="J21" s="74"/>
      <c r="K21" s="81"/>
      <c r="L21" s="90"/>
      <c r="M21" s="74"/>
      <c r="N21" s="74"/>
      <c r="O21" s="74"/>
      <c r="P21" s="74"/>
      <c r="Q21" s="90"/>
      <c r="R21" s="74" t="str">
        <f t="shared" si="4"/>
        <v/>
      </c>
      <c r="S21" s="74" t="str">
        <f t="shared" si="2"/>
        <v/>
      </c>
      <c r="T21" s="74" t="str">
        <f t="shared" si="2"/>
        <v/>
      </c>
      <c r="U21" s="91" t="str">
        <f t="shared" si="2"/>
        <v/>
      </c>
      <c r="V21" s="78"/>
      <c r="W21" s="5"/>
      <c r="X21" s="65"/>
      <c r="Y21" s="66"/>
      <c r="Z21" s="67"/>
      <c r="AA21" s="79"/>
      <c r="AB21" s="66"/>
      <c r="AC21" s="68" t="str">
        <f>IFERROR(IF(VLOOKUP(A21,#REF!,7,FALSE)=72686,IF($D21&lt;=$B$2,$D21,""),VLOOKUP(A21,#REF!,7,FALSE)),"")</f>
        <v/>
      </c>
      <c r="AD21" s="66"/>
      <c r="AE21" s="69"/>
      <c r="AF21" s="80"/>
      <c r="AH21" s="44" t="str">
        <f t="shared" ref="AH21:AK51" si="8">IF(H21="","",IF($F21&lt;=6,H21-25,IF($F21&gt;=11,H21-20,H21-30)))</f>
        <v/>
      </c>
      <c r="AI21" s="46" t="str">
        <f t="shared" si="8"/>
        <v/>
      </c>
      <c r="AJ21" s="46" t="str">
        <f t="shared" si="8"/>
        <v/>
      </c>
      <c r="AK21" s="8" t="str">
        <f t="shared" si="8"/>
        <v/>
      </c>
      <c r="AL21" s="30"/>
      <c r="AM21" s="44" t="str">
        <f t="shared" si="6"/>
        <v/>
      </c>
      <c r="AN21" s="46" t="str">
        <f t="shared" si="6"/>
        <v/>
      </c>
      <c r="AO21" s="46" t="str">
        <f t="shared" si="6"/>
        <v/>
      </c>
      <c r="AP21" s="8" t="str">
        <f t="shared" si="6"/>
        <v/>
      </c>
      <c r="AQ21" s="30"/>
      <c r="AR21" s="44" t="str">
        <f t="shared" si="7"/>
        <v/>
      </c>
      <c r="AS21" s="46" t="str">
        <f t="shared" si="7"/>
        <v/>
      </c>
      <c r="AT21" s="46" t="str">
        <f t="shared" si="7"/>
        <v/>
      </c>
      <c r="AU21" s="8" t="str">
        <f t="shared" si="7"/>
        <v/>
      </c>
    </row>
    <row r="22" spans="1:53" x14ac:dyDescent="0.25">
      <c r="A22" s="27" t="str">
        <f t="shared" si="5"/>
        <v>DD44989Interline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92"/>
      <c r="I22" s="74"/>
      <c r="J22" s="74"/>
      <c r="K22" s="74"/>
      <c r="L22" s="90"/>
      <c r="M22" s="74"/>
      <c r="N22" s="74"/>
      <c r="O22" s="74"/>
      <c r="P22" s="74"/>
      <c r="Q22" s="90"/>
      <c r="R22" s="74" t="str">
        <f t="shared" si="4"/>
        <v/>
      </c>
      <c r="S22" s="74" t="str">
        <f t="shared" si="2"/>
        <v/>
      </c>
      <c r="T22" s="74" t="str">
        <f t="shared" si="2"/>
        <v/>
      </c>
      <c r="U22" s="93" t="str">
        <f t="shared" si="2"/>
        <v/>
      </c>
      <c r="V22" s="78"/>
      <c r="W22" s="5"/>
      <c r="X22" s="71"/>
      <c r="Y22" s="72"/>
      <c r="Z22" s="73"/>
      <c r="AA22" s="77"/>
      <c r="AB22" s="72"/>
      <c r="AC22" s="68" t="str">
        <f>IFERROR(IF(VLOOKUP(A22,#REF!,7,FALSE)=72686,IF($D22&lt;=$B$2,$D22,""),VLOOKUP(A22,#REF!,7,FALSE)),"")</f>
        <v/>
      </c>
      <c r="AD22" s="72"/>
      <c r="AE22" s="75"/>
      <c r="AF22" s="78"/>
      <c r="AH22" s="44" t="str">
        <f t="shared" si="8"/>
        <v/>
      </c>
      <c r="AI22" s="46" t="str">
        <f t="shared" si="8"/>
        <v/>
      </c>
      <c r="AJ22" s="46" t="str">
        <f t="shared" si="8"/>
        <v/>
      </c>
      <c r="AK22" s="46" t="str">
        <f t="shared" si="8"/>
        <v/>
      </c>
      <c r="AL22" s="30"/>
      <c r="AM22" s="44" t="str">
        <f t="shared" si="6"/>
        <v/>
      </c>
      <c r="AN22" s="46" t="str">
        <f t="shared" si="6"/>
        <v/>
      </c>
      <c r="AO22" s="46" t="str">
        <f t="shared" si="6"/>
        <v/>
      </c>
      <c r="AP22" s="46" t="str">
        <f t="shared" si="6"/>
        <v/>
      </c>
      <c r="AQ22" s="30"/>
      <c r="AR22" s="44" t="str">
        <f t="shared" si="7"/>
        <v/>
      </c>
      <c r="AS22" s="46" t="str">
        <f t="shared" si="7"/>
        <v/>
      </c>
      <c r="AT22" s="46" t="str">
        <f t="shared" si="7"/>
        <v/>
      </c>
      <c r="AU22" s="46" t="str">
        <f t="shared" si="7"/>
        <v/>
      </c>
    </row>
    <row r="23" spans="1:53" x14ac:dyDescent="0.25">
      <c r="A23" s="27" t="str">
        <f t="shared" si="5"/>
        <v>DD44994Interline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92"/>
      <c r="I23" s="74"/>
      <c r="J23" s="74"/>
      <c r="K23" s="81"/>
      <c r="L23" s="90"/>
      <c r="M23" s="74"/>
      <c r="N23" s="74"/>
      <c r="O23" s="74"/>
      <c r="P23" s="81"/>
      <c r="Q23" s="90"/>
      <c r="R23" s="74" t="str">
        <f t="shared" si="4"/>
        <v/>
      </c>
      <c r="S23" s="74" t="str">
        <f t="shared" si="2"/>
        <v/>
      </c>
      <c r="T23" s="74" t="str">
        <f t="shared" si="2"/>
        <v/>
      </c>
      <c r="U23" s="91" t="str">
        <f t="shared" si="2"/>
        <v/>
      </c>
      <c r="V23" s="80"/>
      <c r="W23" s="5"/>
      <c r="X23" s="65"/>
      <c r="Y23" s="66"/>
      <c r="Z23" s="67"/>
      <c r="AA23" s="79"/>
      <c r="AB23" s="66"/>
      <c r="AC23" s="68" t="str">
        <f>IFERROR(IF(VLOOKUP(A23,#REF!,7,FALSE)=72686,IF($D23&lt;=$B$2,$D23,""),VLOOKUP(A23,#REF!,7,FALSE)),"")</f>
        <v/>
      </c>
      <c r="AD23" s="66"/>
      <c r="AE23" s="69"/>
      <c r="AF23" s="80"/>
      <c r="AH23" s="44" t="str">
        <f t="shared" si="8"/>
        <v/>
      </c>
      <c r="AI23" s="46" t="str">
        <f t="shared" si="8"/>
        <v/>
      </c>
      <c r="AJ23" s="46" t="str">
        <f t="shared" si="8"/>
        <v/>
      </c>
      <c r="AK23" s="8" t="str">
        <f t="shared" si="8"/>
        <v/>
      </c>
      <c r="AL23" s="30"/>
      <c r="AM23" s="44" t="str">
        <f t="shared" si="6"/>
        <v/>
      </c>
      <c r="AN23" s="46" t="str">
        <f t="shared" si="6"/>
        <v/>
      </c>
      <c r="AO23" s="46" t="str">
        <f t="shared" si="6"/>
        <v/>
      </c>
      <c r="AP23" s="8" t="str">
        <f t="shared" si="6"/>
        <v/>
      </c>
      <c r="AQ23" s="30"/>
      <c r="AR23" s="44" t="str">
        <f t="shared" si="7"/>
        <v/>
      </c>
      <c r="AS23" s="46" t="str">
        <f t="shared" si="7"/>
        <v/>
      </c>
      <c r="AT23" s="46" t="str">
        <f t="shared" si="7"/>
        <v/>
      </c>
      <c r="AU23" s="8" t="str">
        <f t="shared" si="7"/>
        <v/>
      </c>
    </row>
    <row r="24" spans="1:53" x14ac:dyDescent="0.25">
      <c r="A24" s="27" t="str">
        <f t="shared" si="5"/>
        <v>DD44998Interline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92"/>
      <c r="I24" s="74"/>
      <c r="J24" s="74"/>
      <c r="K24" s="74"/>
      <c r="L24" s="90"/>
      <c r="M24" s="74"/>
      <c r="N24" s="74"/>
      <c r="O24" s="74"/>
      <c r="P24" s="74"/>
      <c r="Q24" s="90"/>
      <c r="R24" s="74" t="str">
        <f t="shared" si="4"/>
        <v/>
      </c>
      <c r="S24" s="74" t="str">
        <f t="shared" si="2"/>
        <v/>
      </c>
      <c r="T24" s="74" t="str">
        <f t="shared" si="2"/>
        <v/>
      </c>
      <c r="U24" s="93" t="str">
        <f t="shared" si="2"/>
        <v/>
      </c>
      <c r="V24" s="78"/>
      <c r="W24" s="5"/>
      <c r="X24" s="71"/>
      <c r="Y24" s="72"/>
      <c r="Z24" s="73"/>
      <c r="AA24" s="77"/>
      <c r="AB24" s="72"/>
      <c r="AC24" s="68" t="str">
        <f>IFERROR(IF(VLOOKUP(A24,#REF!,7,FALSE)=72686,IF($D24&lt;=$B$2,$D24,""),VLOOKUP(A24,#REF!,7,FALSE)),"")</f>
        <v/>
      </c>
      <c r="AD24" s="72"/>
      <c r="AE24" s="75"/>
      <c r="AF24" s="78"/>
      <c r="AH24" s="44" t="str">
        <f t="shared" si="8"/>
        <v/>
      </c>
      <c r="AI24" s="46" t="str">
        <f t="shared" si="8"/>
        <v/>
      </c>
      <c r="AJ24" s="46" t="str">
        <f t="shared" si="8"/>
        <v/>
      </c>
      <c r="AK24" s="46" t="str">
        <f t="shared" si="8"/>
        <v/>
      </c>
      <c r="AL24" s="30"/>
      <c r="AM24" s="44" t="str">
        <f t="shared" si="6"/>
        <v/>
      </c>
      <c r="AN24" s="46" t="str">
        <f t="shared" si="6"/>
        <v/>
      </c>
      <c r="AO24" s="46" t="str">
        <f t="shared" si="6"/>
        <v/>
      </c>
      <c r="AP24" s="46" t="str">
        <f t="shared" si="6"/>
        <v/>
      </c>
      <c r="AQ24" s="30"/>
      <c r="AR24" s="44" t="str">
        <f t="shared" si="7"/>
        <v/>
      </c>
      <c r="AS24" s="46" t="str">
        <f t="shared" si="7"/>
        <v/>
      </c>
      <c r="AT24" s="46" t="str">
        <f t="shared" si="7"/>
        <v/>
      </c>
      <c r="AU24" s="46" t="str">
        <f t="shared" si="7"/>
        <v/>
      </c>
    </row>
    <row r="25" spans="1:53" x14ac:dyDescent="0.25">
      <c r="A25" s="27" t="str">
        <f t="shared" si="5"/>
        <v>DD45003Interline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92"/>
      <c r="I25" s="74"/>
      <c r="J25" s="74"/>
      <c r="K25" s="74"/>
      <c r="L25" s="90"/>
      <c r="M25" s="74"/>
      <c r="N25" s="74"/>
      <c r="O25" s="74"/>
      <c r="P25" s="74"/>
      <c r="Q25" s="90"/>
      <c r="R25" s="74" t="str">
        <f t="shared" si="4"/>
        <v/>
      </c>
      <c r="S25" s="74" t="str">
        <f t="shared" si="2"/>
        <v/>
      </c>
      <c r="T25" s="74" t="str">
        <f t="shared" si="2"/>
        <v/>
      </c>
      <c r="U25" s="93" t="str">
        <f t="shared" si="2"/>
        <v/>
      </c>
      <c r="V25" s="76"/>
      <c r="W25" s="5"/>
      <c r="X25" s="71"/>
      <c r="Y25" s="72"/>
      <c r="Z25" s="73"/>
      <c r="AA25" s="74"/>
      <c r="AB25" s="72"/>
      <c r="AC25" s="68" t="str">
        <f>IFERROR(IF(VLOOKUP(A25,#REF!,7,FALSE)=72686,IF($D25&lt;=$B$2,$D25,""),VLOOKUP(A25,#REF!,7,FALSE)),"")</f>
        <v/>
      </c>
      <c r="AD25" s="72"/>
      <c r="AE25" s="75"/>
      <c r="AF25" s="76"/>
      <c r="AH25" s="44" t="str">
        <f t="shared" si="8"/>
        <v/>
      </c>
      <c r="AI25" s="46" t="str">
        <f t="shared" si="8"/>
        <v/>
      </c>
      <c r="AJ25" s="46" t="str">
        <f t="shared" si="8"/>
        <v/>
      </c>
      <c r="AK25" s="46" t="str">
        <f t="shared" si="8"/>
        <v/>
      </c>
      <c r="AL25" s="30"/>
      <c r="AM25" s="44" t="str">
        <f t="shared" si="6"/>
        <v/>
      </c>
      <c r="AN25" s="46" t="str">
        <f t="shared" si="6"/>
        <v/>
      </c>
      <c r="AO25" s="46" t="str">
        <f t="shared" si="6"/>
        <v/>
      </c>
      <c r="AP25" s="46" t="str">
        <f t="shared" si="6"/>
        <v/>
      </c>
      <c r="AQ25" s="30"/>
      <c r="AR25" s="44" t="str">
        <f t="shared" si="7"/>
        <v/>
      </c>
      <c r="AS25" s="46" t="str">
        <f t="shared" si="7"/>
        <v/>
      </c>
      <c r="AT25" s="46" t="str">
        <f t="shared" si="7"/>
        <v/>
      </c>
      <c r="AU25" s="46" t="str">
        <f t="shared" si="7"/>
        <v/>
      </c>
    </row>
    <row r="26" spans="1:53" x14ac:dyDescent="0.25">
      <c r="A26" s="27" t="str">
        <f t="shared" si="5"/>
        <v>DD45008Interline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92"/>
      <c r="I26" s="74"/>
      <c r="J26" s="74"/>
      <c r="K26" s="74"/>
      <c r="L26" s="90"/>
      <c r="M26" s="74"/>
      <c r="N26" s="74"/>
      <c r="O26" s="74"/>
      <c r="P26" s="74"/>
      <c r="Q26" s="90"/>
      <c r="R26" s="74" t="str">
        <f t="shared" si="4"/>
        <v/>
      </c>
      <c r="S26" s="74" t="str">
        <f t="shared" si="2"/>
        <v/>
      </c>
      <c r="T26" s="74" t="str">
        <f t="shared" si="2"/>
        <v/>
      </c>
      <c r="U26" s="93" t="str">
        <f t="shared" si="2"/>
        <v/>
      </c>
      <c r="V26" s="76"/>
      <c r="W26" s="5"/>
      <c r="X26" s="71"/>
      <c r="Y26" s="72"/>
      <c r="Z26" s="73"/>
      <c r="AA26" s="74"/>
      <c r="AB26" s="72"/>
      <c r="AC26" s="68" t="str">
        <f>IFERROR(IF(VLOOKUP(A26,#REF!,7,FALSE)=72686,IF($D26&lt;=$B$2,$D26,""),VLOOKUP(A26,#REF!,7,FALSE)),"")</f>
        <v/>
      </c>
      <c r="AD26" s="72"/>
      <c r="AE26" s="75"/>
      <c r="AF26" s="76"/>
      <c r="AH26" s="44" t="str">
        <f t="shared" si="8"/>
        <v/>
      </c>
      <c r="AI26" s="46" t="str">
        <f t="shared" si="8"/>
        <v/>
      </c>
      <c r="AJ26" s="46" t="str">
        <f t="shared" si="8"/>
        <v/>
      </c>
      <c r="AK26" s="46" t="str">
        <f t="shared" si="8"/>
        <v/>
      </c>
      <c r="AL26" s="30"/>
      <c r="AM26" s="44" t="str">
        <f t="shared" si="6"/>
        <v/>
      </c>
      <c r="AN26" s="46" t="str">
        <f t="shared" si="6"/>
        <v/>
      </c>
      <c r="AO26" s="46" t="str">
        <f t="shared" si="6"/>
        <v/>
      </c>
      <c r="AP26" s="46" t="str">
        <f t="shared" si="6"/>
        <v/>
      </c>
      <c r="AQ26" s="30"/>
      <c r="AR26" s="44" t="str">
        <f t="shared" si="7"/>
        <v/>
      </c>
      <c r="AS26" s="46" t="str">
        <f t="shared" si="7"/>
        <v/>
      </c>
      <c r="AT26" s="46" t="str">
        <f t="shared" si="7"/>
        <v/>
      </c>
      <c r="AU26" s="46" t="str">
        <f t="shared" si="7"/>
        <v/>
      </c>
      <c r="AV26" s="15"/>
    </row>
    <row r="27" spans="1:53" x14ac:dyDescent="0.25">
      <c r="A27" s="27" t="str">
        <f t="shared" si="5"/>
        <v>DD45012Interline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89"/>
      <c r="I27" s="81"/>
      <c r="J27" s="81"/>
      <c r="K27" s="81"/>
      <c r="L27" s="90"/>
      <c r="M27" s="81"/>
      <c r="N27" s="81"/>
      <c r="O27" s="81"/>
      <c r="P27" s="81"/>
      <c r="Q27" s="90"/>
      <c r="R27" s="81" t="str">
        <f t="shared" si="4"/>
        <v/>
      </c>
      <c r="S27" s="81" t="str">
        <f t="shared" si="2"/>
        <v/>
      </c>
      <c r="T27" s="81" t="str">
        <f t="shared" si="2"/>
        <v/>
      </c>
      <c r="U27" s="91" t="str">
        <f t="shared" si="2"/>
        <v/>
      </c>
      <c r="V27" s="70"/>
      <c r="W27" s="5"/>
      <c r="X27" s="65"/>
      <c r="Y27" s="66"/>
      <c r="Z27" s="67"/>
      <c r="AA27" s="31"/>
      <c r="AB27" s="66"/>
      <c r="AC27" s="68" t="str">
        <f>IFERROR(IF(VLOOKUP(A27,#REF!,7,FALSE)=72686,IF($D27&lt;=$B$2,$D27,""),VLOOKUP(A27,#REF!,7,FALSE)),"")</f>
        <v/>
      </c>
      <c r="AD27" s="66"/>
      <c r="AE27" s="69"/>
      <c r="AF27" s="70"/>
      <c r="AH27" s="35" t="str">
        <f t="shared" si="8"/>
        <v/>
      </c>
      <c r="AI27" s="8" t="str">
        <f t="shared" si="8"/>
        <v/>
      </c>
      <c r="AJ27" s="8" t="str">
        <f t="shared" si="8"/>
        <v/>
      </c>
      <c r="AK27" s="8" t="str">
        <f t="shared" si="8"/>
        <v/>
      </c>
      <c r="AL27" s="30"/>
      <c r="AM27" s="35" t="str">
        <f t="shared" si="6"/>
        <v/>
      </c>
      <c r="AN27" s="8" t="str">
        <f t="shared" si="6"/>
        <v/>
      </c>
      <c r="AO27" s="8" t="str">
        <f t="shared" si="6"/>
        <v/>
      </c>
      <c r="AP27" s="8" t="str">
        <f t="shared" si="6"/>
        <v/>
      </c>
      <c r="AQ27" s="30"/>
      <c r="AR27" s="35" t="str">
        <f t="shared" si="7"/>
        <v/>
      </c>
      <c r="AS27" s="8" t="str">
        <f t="shared" si="7"/>
        <v/>
      </c>
      <c r="AT27" s="8" t="str">
        <f t="shared" si="7"/>
        <v/>
      </c>
      <c r="AU27" s="8" t="str">
        <f t="shared" si="7"/>
        <v/>
      </c>
    </row>
    <row r="28" spans="1:53" x14ac:dyDescent="0.25">
      <c r="A28" s="27" t="str">
        <f t="shared" si="5"/>
        <v>DD45017Interline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92"/>
      <c r="I28" s="74"/>
      <c r="J28" s="74"/>
      <c r="K28" s="74"/>
      <c r="L28" s="90"/>
      <c r="M28" s="74"/>
      <c r="N28" s="74"/>
      <c r="O28" s="74"/>
      <c r="P28" s="74"/>
      <c r="Q28" s="90"/>
      <c r="R28" s="74" t="str">
        <f t="shared" si="4"/>
        <v/>
      </c>
      <c r="S28" s="74" t="str">
        <f t="shared" si="2"/>
        <v/>
      </c>
      <c r="T28" s="74" t="str">
        <f t="shared" si="2"/>
        <v/>
      </c>
      <c r="U28" s="93" t="str">
        <f t="shared" si="2"/>
        <v/>
      </c>
      <c r="V28" s="78"/>
      <c r="W28" s="5"/>
      <c r="X28" s="71"/>
      <c r="Y28" s="72"/>
      <c r="Z28" s="73"/>
      <c r="AA28" s="77"/>
      <c r="AB28" s="72"/>
      <c r="AC28" s="68" t="str">
        <f>IFERROR(IF(VLOOKUP(A28,#REF!,7,FALSE)=72686,IF($D28&lt;=$B$2,$D28,""),VLOOKUP(A28,#REF!,7,FALSE)),"")</f>
        <v/>
      </c>
      <c r="AD28" s="72"/>
      <c r="AE28" s="75"/>
      <c r="AF28" s="78"/>
      <c r="AH28" s="44" t="str">
        <f t="shared" si="8"/>
        <v/>
      </c>
      <c r="AI28" s="46" t="str">
        <f t="shared" si="8"/>
        <v/>
      </c>
      <c r="AJ28" s="46" t="str">
        <f t="shared" si="8"/>
        <v/>
      </c>
      <c r="AK28" s="46" t="str">
        <f t="shared" si="8"/>
        <v/>
      </c>
      <c r="AL28" s="30"/>
      <c r="AM28" s="44" t="str">
        <f t="shared" si="6"/>
        <v/>
      </c>
      <c r="AN28" s="46" t="str">
        <f t="shared" si="6"/>
        <v/>
      </c>
      <c r="AO28" s="46" t="str">
        <f t="shared" si="6"/>
        <v/>
      </c>
      <c r="AP28" s="46" t="str">
        <f t="shared" si="6"/>
        <v/>
      </c>
      <c r="AQ28" s="30"/>
      <c r="AR28" s="44" t="str">
        <f t="shared" si="7"/>
        <v/>
      </c>
      <c r="AS28" s="46" t="str">
        <f t="shared" si="7"/>
        <v/>
      </c>
      <c r="AT28" s="46" t="str">
        <f t="shared" si="7"/>
        <v/>
      </c>
      <c r="AU28" s="46" t="str">
        <f t="shared" si="7"/>
        <v/>
      </c>
    </row>
    <row r="29" spans="1:53" x14ac:dyDescent="0.25">
      <c r="A29" s="27" t="str">
        <f t="shared" si="5"/>
        <v>DD45022Interline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89"/>
      <c r="I29" s="81"/>
      <c r="J29" s="81"/>
      <c r="K29" s="81"/>
      <c r="L29" s="90"/>
      <c r="M29" s="81"/>
      <c r="N29" s="81"/>
      <c r="O29" s="81"/>
      <c r="P29" s="81"/>
      <c r="Q29" s="90"/>
      <c r="R29" s="81" t="str">
        <f t="shared" si="4"/>
        <v/>
      </c>
      <c r="S29" s="81" t="str">
        <f t="shared" si="2"/>
        <v/>
      </c>
      <c r="T29" s="81" t="str">
        <f t="shared" si="2"/>
        <v/>
      </c>
      <c r="U29" s="91" t="str">
        <f t="shared" si="2"/>
        <v/>
      </c>
      <c r="V29" s="80"/>
      <c r="W29" s="5"/>
      <c r="X29" s="65"/>
      <c r="Y29" s="66"/>
      <c r="Z29" s="67"/>
      <c r="AA29" s="79"/>
      <c r="AB29" s="66"/>
      <c r="AC29" s="68" t="str">
        <f>IFERROR(IF(VLOOKUP(A29,#REF!,7,FALSE)=72686,IF($D29&lt;=$B$2,$D29,""),VLOOKUP(A29,#REF!,7,FALSE)),"")</f>
        <v/>
      </c>
      <c r="AD29" s="66"/>
      <c r="AE29" s="69"/>
      <c r="AF29" s="80"/>
      <c r="AH29" s="35" t="str">
        <f t="shared" si="8"/>
        <v/>
      </c>
      <c r="AI29" s="8" t="str">
        <f t="shared" si="8"/>
        <v/>
      </c>
      <c r="AJ29" s="8" t="str">
        <f t="shared" si="8"/>
        <v/>
      </c>
      <c r="AK29" s="8" t="str">
        <f t="shared" si="8"/>
        <v/>
      </c>
      <c r="AL29" s="30"/>
      <c r="AM29" s="35" t="str">
        <f t="shared" si="6"/>
        <v/>
      </c>
      <c r="AN29" s="8" t="str">
        <f t="shared" si="6"/>
        <v/>
      </c>
      <c r="AO29" s="8" t="str">
        <f t="shared" si="6"/>
        <v/>
      </c>
      <c r="AP29" s="8" t="str">
        <f t="shared" si="6"/>
        <v/>
      </c>
      <c r="AQ29" s="30"/>
      <c r="AR29" s="35" t="str">
        <f t="shared" si="7"/>
        <v/>
      </c>
      <c r="AS29" s="8" t="str">
        <f t="shared" si="7"/>
        <v/>
      </c>
      <c r="AT29" s="8" t="str">
        <f t="shared" si="7"/>
        <v/>
      </c>
      <c r="AU29" s="8" t="str">
        <f t="shared" si="7"/>
        <v/>
      </c>
    </row>
    <row r="30" spans="1:53" s="13" customFormat="1" x14ac:dyDescent="0.25">
      <c r="A30" s="27" t="str">
        <f t="shared" si="5"/>
        <v>DD45026Interline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92"/>
      <c r="I30" s="74"/>
      <c r="J30" s="74"/>
      <c r="K30" s="74"/>
      <c r="L30" s="90"/>
      <c r="M30" s="74"/>
      <c r="N30" s="74"/>
      <c r="O30" s="74"/>
      <c r="P30" s="74"/>
      <c r="Q30" s="90"/>
      <c r="R30" s="74" t="str">
        <f t="shared" si="4"/>
        <v/>
      </c>
      <c r="S30" s="74" t="str">
        <f t="shared" si="2"/>
        <v/>
      </c>
      <c r="T30" s="74" t="str">
        <f t="shared" si="2"/>
        <v/>
      </c>
      <c r="U30" s="93" t="str">
        <f t="shared" si="2"/>
        <v/>
      </c>
      <c r="V30" s="78"/>
      <c r="W30" s="5"/>
      <c r="X30" s="71"/>
      <c r="Y30" s="72"/>
      <c r="Z30" s="73"/>
      <c r="AA30" s="77"/>
      <c r="AB30" s="72"/>
      <c r="AC30" s="68" t="str">
        <f>IFERROR(IF(VLOOKUP(A30,#REF!,7,FALSE)=72686,IF($D30&lt;=$B$2,$D30,""),VLOOKUP(A30,#REF!,7,FALSE)),"")</f>
        <v/>
      </c>
      <c r="AD30" s="72"/>
      <c r="AE30" s="75"/>
      <c r="AF30" s="78"/>
      <c r="AG30" s="11"/>
      <c r="AH30" s="44" t="str">
        <f t="shared" si="8"/>
        <v/>
      </c>
      <c r="AI30" s="46" t="str">
        <f t="shared" si="8"/>
        <v/>
      </c>
      <c r="AJ30" s="46" t="str">
        <f t="shared" si="8"/>
        <v/>
      </c>
      <c r="AK30" s="46" t="str">
        <f t="shared" si="8"/>
        <v/>
      </c>
      <c r="AL30" s="30"/>
      <c r="AM30" s="44" t="str">
        <f t="shared" si="6"/>
        <v/>
      </c>
      <c r="AN30" s="46" t="str">
        <f t="shared" si="6"/>
        <v/>
      </c>
      <c r="AO30" s="46" t="str">
        <f t="shared" si="6"/>
        <v/>
      </c>
      <c r="AP30" s="46" t="str">
        <f t="shared" si="6"/>
        <v/>
      </c>
      <c r="AQ30" s="30"/>
      <c r="AR30" s="44" t="str">
        <f t="shared" si="7"/>
        <v/>
      </c>
      <c r="AS30" s="46" t="str">
        <f t="shared" si="7"/>
        <v/>
      </c>
      <c r="AT30" s="46" t="str">
        <f t="shared" si="7"/>
        <v/>
      </c>
      <c r="AU30" s="46" t="str">
        <f t="shared" si="7"/>
        <v/>
      </c>
    </row>
    <row r="31" spans="1:53" s="13" customFormat="1" x14ac:dyDescent="0.25">
      <c r="A31" s="27" t="str">
        <f t="shared" si="5"/>
        <v>DD45031Interline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92"/>
      <c r="I31" s="74"/>
      <c r="J31" s="74"/>
      <c r="K31" s="74"/>
      <c r="L31" s="90"/>
      <c r="M31" s="74"/>
      <c r="N31" s="74"/>
      <c r="O31" s="74"/>
      <c r="P31" s="74"/>
      <c r="Q31" s="90"/>
      <c r="R31" s="74" t="str">
        <f t="shared" si="4"/>
        <v/>
      </c>
      <c r="S31" s="74" t="str">
        <f t="shared" si="2"/>
        <v/>
      </c>
      <c r="T31" s="74" t="str">
        <f t="shared" si="2"/>
        <v/>
      </c>
      <c r="U31" s="93" t="str">
        <f t="shared" si="2"/>
        <v/>
      </c>
      <c r="V31" s="78"/>
      <c r="W31" s="5"/>
      <c r="X31" s="71"/>
      <c r="Y31" s="72"/>
      <c r="Z31" s="73"/>
      <c r="AA31" s="77"/>
      <c r="AB31" s="72"/>
      <c r="AC31" s="68" t="str">
        <f>IFERROR(IF(VLOOKUP(A31,#REF!,7,FALSE)=72686,IF($D31&lt;=$B$2,$D31,""),VLOOKUP(A31,#REF!,7,FALSE)),"")</f>
        <v/>
      </c>
      <c r="AD31" s="72"/>
      <c r="AE31" s="75"/>
      <c r="AF31" s="78"/>
      <c r="AG31" s="11"/>
      <c r="AH31" s="44" t="str">
        <f t="shared" si="8"/>
        <v/>
      </c>
      <c r="AI31" s="46" t="str">
        <f t="shared" si="8"/>
        <v/>
      </c>
      <c r="AJ31" s="46" t="str">
        <f t="shared" si="8"/>
        <v/>
      </c>
      <c r="AK31" s="46" t="str">
        <f t="shared" si="8"/>
        <v/>
      </c>
      <c r="AL31" s="30"/>
      <c r="AM31" s="44" t="str">
        <f t="shared" si="6"/>
        <v/>
      </c>
      <c r="AN31" s="46" t="str">
        <f t="shared" si="6"/>
        <v/>
      </c>
      <c r="AO31" s="46" t="str">
        <f t="shared" si="6"/>
        <v/>
      </c>
      <c r="AP31" s="46" t="str">
        <f t="shared" si="6"/>
        <v/>
      </c>
      <c r="AQ31" s="30"/>
      <c r="AR31" s="44" t="str">
        <f t="shared" si="7"/>
        <v/>
      </c>
      <c r="AS31" s="46" t="str">
        <f t="shared" si="7"/>
        <v/>
      </c>
      <c r="AT31" s="46" t="str">
        <f t="shared" si="7"/>
        <v/>
      </c>
      <c r="AU31" s="46" t="str">
        <f t="shared" si="7"/>
        <v/>
      </c>
    </row>
    <row r="32" spans="1:53" x14ac:dyDescent="0.25">
      <c r="A32" s="27" t="str">
        <f t="shared" si="5"/>
        <v>DD45038Interline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92"/>
      <c r="I32" s="74"/>
      <c r="J32" s="74"/>
      <c r="K32" s="74"/>
      <c r="L32" s="90"/>
      <c r="M32" s="74"/>
      <c r="N32" s="74"/>
      <c r="O32" s="74"/>
      <c r="P32" s="74"/>
      <c r="Q32" s="90"/>
      <c r="R32" s="74" t="str">
        <f t="shared" si="4"/>
        <v/>
      </c>
      <c r="S32" s="74" t="str">
        <f t="shared" si="2"/>
        <v/>
      </c>
      <c r="T32" s="74" t="str">
        <f t="shared" si="2"/>
        <v/>
      </c>
      <c r="U32" s="93" t="str">
        <f t="shared" si="2"/>
        <v/>
      </c>
      <c r="V32" s="78"/>
      <c r="W32" s="5"/>
      <c r="X32" s="71"/>
      <c r="Y32" s="72"/>
      <c r="Z32" s="73"/>
      <c r="AA32" s="77"/>
      <c r="AB32" s="72"/>
      <c r="AC32" s="68" t="str">
        <f>IFERROR(IF(VLOOKUP(A32,#REF!,7,FALSE)=72686,IF($D32&lt;=$B$2,$D32,""),VLOOKUP(A32,#REF!,7,FALSE)),"")</f>
        <v/>
      </c>
      <c r="AD32" s="72"/>
      <c r="AE32" s="75"/>
      <c r="AF32" s="78"/>
      <c r="AH32" s="44" t="str">
        <f t="shared" si="8"/>
        <v/>
      </c>
      <c r="AI32" s="46" t="str">
        <f t="shared" si="8"/>
        <v/>
      </c>
      <c r="AJ32" s="46" t="str">
        <f t="shared" si="8"/>
        <v/>
      </c>
      <c r="AK32" s="46" t="str">
        <f t="shared" si="8"/>
        <v/>
      </c>
      <c r="AL32" s="30"/>
      <c r="AM32" s="44" t="str">
        <f t="shared" si="6"/>
        <v/>
      </c>
      <c r="AN32" s="46" t="str">
        <f t="shared" si="6"/>
        <v/>
      </c>
      <c r="AO32" s="46" t="str">
        <f t="shared" si="6"/>
        <v/>
      </c>
      <c r="AP32" s="46" t="str">
        <f t="shared" si="6"/>
        <v/>
      </c>
      <c r="AQ32" s="30"/>
      <c r="AR32" s="44" t="str">
        <f t="shared" si="7"/>
        <v/>
      </c>
      <c r="AS32" s="46" t="str">
        <f t="shared" si="7"/>
        <v/>
      </c>
      <c r="AT32" s="46" t="str">
        <f t="shared" si="7"/>
        <v/>
      </c>
      <c r="AU32" s="46" t="str">
        <f t="shared" si="7"/>
        <v/>
      </c>
    </row>
    <row r="33" spans="1:50" x14ac:dyDescent="0.25">
      <c r="A33" s="27" t="str">
        <f t="shared" si="5"/>
        <v>DD45045Interline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92"/>
      <c r="I33" s="74"/>
      <c r="J33" s="74"/>
      <c r="K33" s="74"/>
      <c r="L33" s="90"/>
      <c r="M33" s="74"/>
      <c r="N33" s="74"/>
      <c r="O33" s="74"/>
      <c r="P33" s="74"/>
      <c r="Q33" s="90"/>
      <c r="R33" s="74" t="str">
        <f t="shared" si="4"/>
        <v/>
      </c>
      <c r="S33" s="74" t="str">
        <f t="shared" si="2"/>
        <v/>
      </c>
      <c r="T33" s="74" t="str">
        <f t="shared" si="2"/>
        <v/>
      </c>
      <c r="U33" s="93" t="str">
        <f t="shared" si="2"/>
        <v/>
      </c>
      <c r="V33" s="78"/>
      <c r="W33" s="5"/>
      <c r="X33" s="71"/>
      <c r="Y33" s="72"/>
      <c r="Z33" s="73"/>
      <c r="AA33" s="77"/>
      <c r="AB33" s="72"/>
      <c r="AC33" s="68" t="str">
        <f>IFERROR(IF(VLOOKUP(A33,#REF!,7,FALSE)=72686,IF($D33&lt;=$B$2,$D33,""),VLOOKUP(A33,#REF!,7,FALSE)),"")</f>
        <v/>
      </c>
      <c r="AD33" s="72"/>
      <c r="AE33" s="75"/>
      <c r="AF33" s="78"/>
      <c r="AH33" s="44" t="str">
        <f t="shared" si="8"/>
        <v/>
      </c>
      <c r="AI33" s="46" t="str">
        <f t="shared" si="8"/>
        <v/>
      </c>
      <c r="AJ33" s="46" t="str">
        <f t="shared" si="8"/>
        <v/>
      </c>
      <c r="AK33" s="46" t="str">
        <f t="shared" si="8"/>
        <v/>
      </c>
      <c r="AL33" s="30"/>
      <c r="AM33" s="44" t="str">
        <f t="shared" si="6"/>
        <v/>
      </c>
      <c r="AN33" s="46" t="str">
        <f t="shared" si="6"/>
        <v/>
      </c>
      <c r="AO33" s="46" t="str">
        <f t="shared" si="6"/>
        <v/>
      </c>
      <c r="AP33" s="46" t="str">
        <f t="shared" si="6"/>
        <v/>
      </c>
      <c r="AQ33" s="30"/>
      <c r="AR33" s="44" t="str">
        <f t="shared" si="7"/>
        <v/>
      </c>
      <c r="AS33" s="46" t="str">
        <f t="shared" si="7"/>
        <v/>
      </c>
      <c r="AT33" s="46" t="str">
        <f t="shared" si="7"/>
        <v/>
      </c>
      <c r="AU33" s="46" t="str">
        <f t="shared" si="7"/>
        <v/>
      </c>
    </row>
    <row r="34" spans="1:50" x14ac:dyDescent="0.25">
      <c r="A34" s="27" t="str">
        <f t="shared" si="5"/>
        <v>DD45050Interline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92"/>
      <c r="I34" s="74"/>
      <c r="J34" s="74"/>
      <c r="K34" s="74"/>
      <c r="L34" s="90"/>
      <c r="M34" s="74"/>
      <c r="N34" s="74"/>
      <c r="O34" s="74"/>
      <c r="P34" s="74"/>
      <c r="Q34" s="90"/>
      <c r="R34" s="74" t="str">
        <f t="shared" si="4"/>
        <v/>
      </c>
      <c r="S34" s="74" t="str">
        <f t="shared" si="2"/>
        <v/>
      </c>
      <c r="T34" s="74" t="str">
        <f t="shared" si="2"/>
        <v/>
      </c>
      <c r="U34" s="93" t="str">
        <f t="shared" si="2"/>
        <v/>
      </c>
      <c r="V34" s="76"/>
      <c r="W34" s="5"/>
      <c r="X34" s="71"/>
      <c r="Y34" s="72"/>
      <c r="Z34" s="73"/>
      <c r="AA34" s="74"/>
      <c r="AB34" s="72"/>
      <c r="AC34" s="68" t="str">
        <f>IFERROR(IF(VLOOKUP(A34,#REF!,7,FALSE)=72686,IF($D34&lt;=$B$2,$D34,""),VLOOKUP(A34,#REF!,7,FALSE)),"")</f>
        <v/>
      </c>
      <c r="AD34" s="72"/>
      <c r="AE34" s="75"/>
      <c r="AF34" s="76"/>
      <c r="AH34" s="44" t="str">
        <f t="shared" si="8"/>
        <v/>
      </c>
      <c r="AI34" s="46" t="str">
        <f t="shared" si="8"/>
        <v/>
      </c>
      <c r="AJ34" s="46" t="str">
        <f t="shared" si="8"/>
        <v/>
      </c>
      <c r="AK34" s="46" t="str">
        <f t="shared" si="8"/>
        <v/>
      </c>
      <c r="AL34" s="30"/>
      <c r="AM34" s="44" t="str">
        <f t="shared" si="6"/>
        <v/>
      </c>
      <c r="AN34" s="46" t="str">
        <f t="shared" si="6"/>
        <v/>
      </c>
      <c r="AO34" s="46" t="str">
        <f t="shared" si="6"/>
        <v/>
      </c>
      <c r="AP34" s="46" t="str">
        <f t="shared" si="6"/>
        <v/>
      </c>
      <c r="AQ34" s="30"/>
      <c r="AR34" s="44" t="str">
        <f t="shared" si="7"/>
        <v/>
      </c>
      <c r="AS34" s="46" t="str">
        <f t="shared" si="7"/>
        <v/>
      </c>
      <c r="AT34" s="46" t="str">
        <f t="shared" si="7"/>
        <v/>
      </c>
      <c r="AU34" s="46" t="str">
        <f t="shared" si="7"/>
        <v/>
      </c>
    </row>
    <row r="35" spans="1:50" ht="13.5" customHeight="1" x14ac:dyDescent="0.25">
      <c r="A35" s="27" t="str">
        <f t="shared" si="5"/>
        <v>DD45053Interline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92"/>
      <c r="I35" s="74"/>
      <c r="J35" s="74"/>
      <c r="K35" s="74"/>
      <c r="L35" s="90"/>
      <c r="M35" s="74"/>
      <c r="N35" s="74"/>
      <c r="O35" s="74"/>
      <c r="P35" s="74"/>
      <c r="Q35" s="90"/>
      <c r="R35" s="74" t="str">
        <f t="shared" si="4"/>
        <v/>
      </c>
      <c r="S35" s="74" t="str">
        <f t="shared" si="2"/>
        <v/>
      </c>
      <c r="T35" s="74" t="str">
        <f t="shared" si="2"/>
        <v/>
      </c>
      <c r="U35" s="93" t="str">
        <f t="shared" si="2"/>
        <v/>
      </c>
      <c r="V35" s="78"/>
      <c r="W35" s="5"/>
      <c r="X35" s="71"/>
      <c r="Y35" s="72"/>
      <c r="Z35" s="73"/>
      <c r="AA35" s="77"/>
      <c r="AB35" s="72"/>
      <c r="AC35" s="68" t="str">
        <f>IFERROR(IF(VLOOKUP(A35,#REF!,7,FALSE)=72686,IF($D35&lt;=$B$2,$D35,""),VLOOKUP(A35,#REF!,7,FALSE)),"")</f>
        <v/>
      </c>
      <c r="AD35" s="72"/>
      <c r="AE35" s="75"/>
      <c r="AF35" s="78"/>
      <c r="AH35" s="44" t="str">
        <f t="shared" si="8"/>
        <v/>
      </c>
      <c r="AI35" s="46" t="str">
        <f t="shared" si="8"/>
        <v/>
      </c>
      <c r="AJ35" s="46" t="str">
        <f t="shared" si="8"/>
        <v/>
      </c>
      <c r="AK35" s="46" t="str">
        <f t="shared" si="8"/>
        <v/>
      </c>
      <c r="AL35" s="30"/>
      <c r="AM35" s="44" t="str">
        <f t="shared" si="6"/>
        <v/>
      </c>
      <c r="AN35" s="46" t="str">
        <f t="shared" si="6"/>
        <v/>
      </c>
      <c r="AO35" s="46" t="str">
        <f t="shared" si="6"/>
        <v/>
      </c>
      <c r="AP35" s="46" t="str">
        <f t="shared" si="6"/>
        <v/>
      </c>
      <c r="AQ35" s="30"/>
      <c r="AR35" s="44" t="str">
        <f t="shared" si="7"/>
        <v/>
      </c>
      <c r="AS35" s="46" t="str">
        <f t="shared" si="7"/>
        <v/>
      </c>
      <c r="AT35" s="46" t="str">
        <f t="shared" si="7"/>
        <v/>
      </c>
      <c r="AU35" s="46" t="str">
        <f t="shared" si="7"/>
        <v/>
      </c>
      <c r="AV35" s="9"/>
    </row>
    <row r="36" spans="1:50" x14ac:dyDescent="0.25">
      <c r="A36" s="27" t="str">
        <f t="shared" si="5"/>
        <v>DD45066Interline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92"/>
      <c r="I36" s="74"/>
      <c r="J36" s="74"/>
      <c r="K36" s="74"/>
      <c r="L36" s="90"/>
      <c r="M36" s="74"/>
      <c r="N36" s="74"/>
      <c r="O36" s="74"/>
      <c r="P36" s="74"/>
      <c r="Q36" s="90"/>
      <c r="R36" s="74" t="str">
        <f t="shared" si="4"/>
        <v/>
      </c>
      <c r="S36" s="74" t="str">
        <f t="shared" si="2"/>
        <v/>
      </c>
      <c r="T36" s="74" t="str">
        <f t="shared" si="2"/>
        <v/>
      </c>
      <c r="U36" s="93" t="str">
        <f t="shared" si="2"/>
        <v/>
      </c>
      <c r="V36" s="78"/>
      <c r="W36" s="5"/>
      <c r="X36" s="71"/>
      <c r="Y36" s="72"/>
      <c r="Z36" s="73"/>
      <c r="AA36" s="77"/>
      <c r="AB36" s="72"/>
      <c r="AC36" s="68" t="str">
        <f>IFERROR(IF(VLOOKUP(A36,#REF!,7,FALSE)=72686,IF($D36&lt;=$B$2,$D36,""),VLOOKUP(A36,#REF!,7,FALSE)),"")</f>
        <v/>
      </c>
      <c r="AD36" s="72"/>
      <c r="AE36" s="75"/>
      <c r="AF36" s="78"/>
      <c r="AH36" s="44" t="str">
        <f t="shared" si="8"/>
        <v/>
      </c>
      <c r="AI36" s="46" t="str">
        <f t="shared" si="8"/>
        <v/>
      </c>
      <c r="AJ36" s="46" t="str">
        <f t="shared" si="8"/>
        <v/>
      </c>
      <c r="AK36" s="46" t="str">
        <f t="shared" si="8"/>
        <v/>
      </c>
      <c r="AL36" s="30"/>
      <c r="AM36" s="44" t="str">
        <f t="shared" si="6"/>
        <v/>
      </c>
      <c r="AN36" s="46" t="str">
        <f t="shared" si="6"/>
        <v/>
      </c>
      <c r="AO36" s="46" t="str">
        <f t="shared" si="6"/>
        <v/>
      </c>
      <c r="AP36" s="46" t="str">
        <f t="shared" si="6"/>
        <v/>
      </c>
      <c r="AQ36" s="30"/>
      <c r="AR36" s="44" t="str">
        <f t="shared" si="7"/>
        <v/>
      </c>
      <c r="AS36" s="46" t="str">
        <f t="shared" si="7"/>
        <v/>
      </c>
      <c r="AT36" s="46" t="str">
        <f t="shared" si="7"/>
        <v/>
      </c>
      <c r="AU36" s="46" t="str">
        <f t="shared" si="7"/>
        <v/>
      </c>
    </row>
    <row r="37" spans="1:50" x14ac:dyDescent="0.25">
      <c r="A37" s="27" t="str">
        <f t="shared" si="5"/>
        <v>DD45073Interline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92"/>
      <c r="I37" s="74"/>
      <c r="J37" s="74"/>
      <c r="K37" s="74"/>
      <c r="L37" s="90"/>
      <c r="M37" s="74"/>
      <c r="N37" s="74"/>
      <c r="O37" s="74"/>
      <c r="P37" s="74"/>
      <c r="Q37" s="90"/>
      <c r="R37" s="74" t="str">
        <f t="shared" si="4"/>
        <v/>
      </c>
      <c r="S37" s="74" t="str">
        <f t="shared" si="2"/>
        <v/>
      </c>
      <c r="T37" s="74" t="str">
        <f t="shared" si="2"/>
        <v/>
      </c>
      <c r="U37" s="93" t="str">
        <f t="shared" si="2"/>
        <v/>
      </c>
      <c r="V37" s="76"/>
      <c r="W37" s="5"/>
      <c r="X37" s="71"/>
      <c r="Y37" s="72"/>
      <c r="Z37" s="73"/>
      <c r="AA37" s="74"/>
      <c r="AB37" s="72"/>
      <c r="AC37" s="68" t="str">
        <f>IFERROR(IF(VLOOKUP(A37,#REF!,7,FALSE)=72686,IF($D37&lt;=$B$2,$D37,""),VLOOKUP(A37,#REF!,7,FALSE)),"")</f>
        <v/>
      </c>
      <c r="AD37" s="72"/>
      <c r="AE37" s="75"/>
      <c r="AF37" s="76"/>
      <c r="AH37" s="44" t="str">
        <f t="shared" si="8"/>
        <v/>
      </c>
      <c r="AI37" s="46" t="str">
        <f t="shared" si="8"/>
        <v/>
      </c>
      <c r="AJ37" s="46" t="str">
        <f t="shared" si="8"/>
        <v/>
      </c>
      <c r="AK37" s="46" t="str">
        <f t="shared" si="8"/>
        <v/>
      </c>
      <c r="AL37" s="30"/>
      <c r="AM37" s="44" t="str">
        <f t="shared" si="6"/>
        <v/>
      </c>
      <c r="AN37" s="46" t="str">
        <f t="shared" si="6"/>
        <v/>
      </c>
      <c r="AO37" s="46" t="str">
        <f t="shared" si="6"/>
        <v/>
      </c>
      <c r="AP37" s="46" t="str">
        <f t="shared" si="6"/>
        <v/>
      </c>
      <c r="AQ37" s="30"/>
      <c r="AR37" s="44" t="str">
        <f t="shared" si="7"/>
        <v/>
      </c>
      <c r="AS37" s="46" t="str">
        <f t="shared" si="7"/>
        <v/>
      </c>
      <c r="AT37" s="46" t="str">
        <f t="shared" si="7"/>
        <v/>
      </c>
      <c r="AU37" s="46" t="str">
        <f t="shared" si="7"/>
        <v/>
      </c>
    </row>
    <row r="38" spans="1:50" x14ac:dyDescent="0.25">
      <c r="A38" s="27" t="str">
        <f t="shared" si="5"/>
        <v>DD45080Interline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92"/>
      <c r="I38" s="74"/>
      <c r="J38" s="74"/>
      <c r="K38" s="74"/>
      <c r="L38" s="90"/>
      <c r="M38" s="74"/>
      <c r="N38" s="74"/>
      <c r="O38" s="74"/>
      <c r="P38" s="74"/>
      <c r="Q38" s="90"/>
      <c r="R38" s="74" t="str">
        <f t="shared" si="4"/>
        <v/>
      </c>
      <c r="S38" s="74" t="str">
        <f t="shared" si="2"/>
        <v/>
      </c>
      <c r="T38" s="74" t="str">
        <f t="shared" si="2"/>
        <v/>
      </c>
      <c r="U38" s="93" t="str">
        <f t="shared" si="2"/>
        <v/>
      </c>
      <c r="V38" s="78"/>
      <c r="W38" s="5"/>
      <c r="X38" s="71"/>
      <c r="Y38" s="72"/>
      <c r="Z38" s="73"/>
      <c r="AA38" s="77"/>
      <c r="AB38" s="72"/>
      <c r="AC38" s="68" t="str">
        <f>IFERROR(IF(VLOOKUP(A38,#REF!,7,FALSE)=72686,IF($D38&lt;=$B$2,$D38,""),VLOOKUP(A38,#REF!,7,FALSE)),"")</f>
        <v/>
      </c>
      <c r="AD38" s="72"/>
      <c r="AE38" s="75"/>
      <c r="AF38" s="78"/>
      <c r="AH38" s="44" t="str">
        <f t="shared" si="8"/>
        <v/>
      </c>
      <c r="AI38" s="46" t="str">
        <f t="shared" si="8"/>
        <v/>
      </c>
      <c r="AJ38" s="46" t="str">
        <f t="shared" si="8"/>
        <v/>
      </c>
      <c r="AK38" s="46" t="str">
        <f t="shared" si="8"/>
        <v/>
      </c>
      <c r="AL38" s="30"/>
      <c r="AM38" s="44" t="str">
        <f t="shared" si="6"/>
        <v/>
      </c>
      <c r="AN38" s="46" t="str">
        <f t="shared" si="6"/>
        <v/>
      </c>
      <c r="AO38" s="46" t="str">
        <f t="shared" si="6"/>
        <v/>
      </c>
      <c r="AP38" s="46" t="str">
        <f t="shared" si="6"/>
        <v/>
      </c>
      <c r="AQ38" s="30"/>
      <c r="AR38" s="44" t="str">
        <f t="shared" si="7"/>
        <v/>
      </c>
      <c r="AS38" s="46" t="str">
        <f t="shared" si="7"/>
        <v/>
      </c>
      <c r="AT38" s="46" t="str">
        <f t="shared" si="7"/>
        <v/>
      </c>
      <c r="AU38" s="46" t="str">
        <f t="shared" si="7"/>
        <v/>
      </c>
    </row>
    <row r="39" spans="1:50" x14ac:dyDescent="0.25">
      <c r="A39" s="27" t="str">
        <f t="shared" si="5"/>
        <v>DD45089Interline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92"/>
      <c r="I39" s="74"/>
      <c r="J39" s="74"/>
      <c r="K39" s="74"/>
      <c r="L39" s="90"/>
      <c r="M39" s="74"/>
      <c r="N39" s="74"/>
      <c r="O39" s="74"/>
      <c r="P39" s="74"/>
      <c r="Q39" s="90"/>
      <c r="R39" s="74" t="str">
        <f t="shared" si="4"/>
        <v/>
      </c>
      <c r="S39" s="74" t="str">
        <f t="shared" si="2"/>
        <v/>
      </c>
      <c r="T39" s="74" t="str">
        <f t="shared" si="2"/>
        <v/>
      </c>
      <c r="U39" s="93" t="str">
        <f t="shared" si="2"/>
        <v/>
      </c>
      <c r="V39" s="78"/>
      <c r="W39" s="5"/>
      <c r="X39" s="71"/>
      <c r="Y39" s="72"/>
      <c r="Z39" s="73"/>
      <c r="AA39" s="77"/>
      <c r="AB39" s="72"/>
      <c r="AC39" s="68" t="str">
        <f>IFERROR(IF(VLOOKUP(A39,#REF!,7,FALSE)=72686,IF($D39&lt;=$B$2,$D39,""),VLOOKUP(A39,#REF!,7,FALSE)),"")</f>
        <v/>
      </c>
      <c r="AD39" s="72"/>
      <c r="AE39" s="75"/>
      <c r="AF39" s="78"/>
      <c r="AH39" s="44" t="str">
        <f t="shared" si="8"/>
        <v/>
      </c>
      <c r="AI39" s="46" t="str">
        <f t="shared" si="8"/>
        <v/>
      </c>
      <c r="AJ39" s="46" t="str">
        <f t="shared" si="8"/>
        <v/>
      </c>
      <c r="AK39" s="46" t="str">
        <f t="shared" si="8"/>
        <v/>
      </c>
      <c r="AL39" s="30"/>
      <c r="AM39" s="44" t="str">
        <f t="shared" si="6"/>
        <v/>
      </c>
      <c r="AN39" s="46" t="str">
        <f t="shared" si="6"/>
        <v/>
      </c>
      <c r="AO39" s="46" t="str">
        <f t="shared" si="6"/>
        <v/>
      </c>
      <c r="AP39" s="46" t="str">
        <f t="shared" si="6"/>
        <v/>
      </c>
      <c r="AQ39" s="30"/>
      <c r="AR39" s="44" t="str">
        <f t="shared" si="7"/>
        <v/>
      </c>
      <c r="AS39" s="46" t="str">
        <f t="shared" si="7"/>
        <v/>
      </c>
      <c r="AT39" s="46" t="str">
        <f t="shared" si="7"/>
        <v/>
      </c>
      <c r="AU39" s="46" t="str">
        <f t="shared" si="7"/>
        <v/>
      </c>
    </row>
    <row r="40" spans="1:50" x14ac:dyDescent="0.25">
      <c r="A40" s="27" t="str">
        <f t="shared" si="5"/>
        <v>DD45097Interline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89"/>
      <c r="I40" s="81"/>
      <c r="J40" s="81"/>
      <c r="K40" s="81"/>
      <c r="L40" s="90"/>
      <c r="M40" s="81"/>
      <c r="N40" s="81"/>
      <c r="O40" s="81"/>
      <c r="P40" s="81"/>
      <c r="Q40" s="90"/>
      <c r="R40" s="81" t="str">
        <f t="shared" si="4"/>
        <v/>
      </c>
      <c r="S40" s="81" t="str">
        <f t="shared" si="2"/>
        <v/>
      </c>
      <c r="T40" s="81" t="str">
        <f t="shared" si="2"/>
        <v/>
      </c>
      <c r="U40" s="91" t="str">
        <f t="shared" si="2"/>
        <v/>
      </c>
      <c r="V40" s="70"/>
      <c r="W40" s="5"/>
      <c r="X40" s="65"/>
      <c r="Y40" s="66"/>
      <c r="Z40" s="67"/>
      <c r="AA40" s="31"/>
      <c r="AB40" s="66"/>
      <c r="AC40" s="68" t="str">
        <f>IFERROR(IF(VLOOKUP(A40,#REF!,7,FALSE)=72686,IF($D40&lt;=$B$2,$D40,""),VLOOKUP(A40,#REF!,7,FALSE)),"")</f>
        <v/>
      </c>
      <c r="AD40" s="66"/>
      <c r="AE40" s="69"/>
      <c r="AF40" s="70"/>
      <c r="AH40" s="35" t="str">
        <f t="shared" si="8"/>
        <v/>
      </c>
      <c r="AI40" s="8" t="str">
        <f t="shared" si="8"/>
        <v/>
      </c>
      <c r="AJ40" s="8" t="str">
        <f t="shared" si="8"/>
        <v/>
      </c>
      <c r="AK40" s="8" t="str">
        <f t="shared" si="8"/>
        <v/>
      </c>
      <c r="AL40" s="30"/>
      <c r="AM40" s="35" t="str">
        <f t="shared" si="6"/>
        <v/>
      </c>
      <c r="AN40" s="8" t="str">
        <f t="shared" si="6"/>
        <v/>
      </c>
      <c r="AO40" s="8" t="str">
        <f t="shared" si="6"/>
        <v/>
      </c>
      <c r="AP40" s="8" t="str">
        <f t="shared" si="6"/>
        <v/>
      </c>
      <c r="AQ40" s="30"/>
      <c r="AR40" s="35" t="str">
        <f t="shared" si="7"/>
        <v/>
      </c>
      <c r="AS40" s="8" t="str">
        <f t="shared" si="7"/>
        <v/>
      </c>
      <c r="AT40" s="8" t="str">
        <f t="shared" si="7"/>
        <v/>
      </c>
      <c r="AU40" s="8" t="str">
        <f t="shared" si="7"/>
        <v/>
      </c>
    </row>
    <row r="41" spans="1:50" x14ac:dyDescent="0.25">
      <c r="A41" s="27" t="str">
        <f t="shared" si="5"/>
        <v>DD45104Interline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89"/>
      <c r="I41" s="81"/>
      <c r="J41" s="81"/>
      <c r="K41" s="81"/>
      <c r="L41" s="90"/>
      <c r="M41" s="81"/>
      <c r="N41" s="81"/>
      <c r="O41" s="81"/>
      <c r="P41" s="81"/>
      <c r="Q41" s="90"/>
      <c r="R41" s="81" t="str">
        <f t="shared" si="4"/>
        <v/>
      </c>
      <c r="S41" s="81" t="str">
        <f t="shared" si="2"/>
        <v/>
      </c>
      <c r="T41" s="81" t="str">
        <f t="shared" si="2"/>
        <v/>
      </c>
      <c r="U41" s="91" t="str">
        <f t="shared" si="2"/>
        <v/>
      </c>
      <c r="V41" s="82"/>
      <c r="W41" s="5"/>
      <c r="X41" s="65"/>
      <c r="Y41" s="66"/>
      <c r="Z41" s="67"/>
      <c r="AA41" s="81"/>
      <c r="AB41" s="66"/>
      <c r="AC41" s="68" t="str">
        <f>IFERROR(IF(VLOOKUP(A41,#REF!,7,FALSE)=72686,IF($D41&lt;=$B$2,$D41,""),VLOOKUP(A41,#REF!,7,FALSE)),"")</f>
        <v/>
      </c>
      <c r="AD41" s="66"/>
      <c r="AE41" s="69"/>
      <c r="AF41" s="82"/>
      <c r="AH41" s="35" t="str">
        <f t="shared" si="8"/>
        <v/>
      </c>
      <c r="AI41" s="8" t="str">
        <f t="shared" si="8"/>
        <v/>
      </c>
      <c r="AJ41" s="8" t="str">
        <f t="shared" si="8"/>
        <v/>
      </c>
      <c r="AK41" s="8" t="str">
        <f t="shared" si="8"/>
        <v/>
      </c>
      <c r="AL41" s="30"/>
      <c r="AM41" s="35" t="str">
        <f t="shared" si="6"/>
        <v/>
      </c>
      <c r="AN41" s="8" t="str">
        <f t="shared" si="6"/>
        <v/>
      </c>
      <c r="AO41" s="8" t="str">
        <f t="shared" si="6"/>
        <v/>
      </c>
      <c r="AP41" s="8" t="str">
        <f t="shared" si="6"/>
        <v/>
      </c>
      <c r="AQ41" s="30"/>
      <c r="AR41" s="35" t="str">
        <f t="shared" si="7"/>
        <v/>
      </c>
      <c r="AS41" s="8" t="str">
        <f t="shared" si="7"/>
        <v/>
      </c>
      <c r="AT41" s="8" t="str">
        <f t="shared" si="7"/>
        <v/>
      </c>
      <c r="AU41" s="8" t="str">
        <f t="shared" si="7"/>
        <v/>
      </c>
    </row>
    <row r="42" spans="1:50" x14ac:dyDescent="0.25">
      <c r="A42" s="27" t="str">
        <f t="shared" si="5"/>
        <v>DD45115Interline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89"/>
      <c r="I42" s="81"/>
      <c r="J42" s="81"/>
      <c r="K42" s="81"/>
      <c r="L42" s="90"/>
      <c r="M42" s="81"/>
      <c r="N42" s="81"/>
      <c r="O42" s="81"/>
      <c r="P42" s="81"/>
      <c r="Q42" s="90"/>
      <c r="R42" s="81" t="str">
        <f t="shared" si="4"/>
        <v/>
      </c>
      <c r="S42" s="81" t="str">
        <f t="shared" si="2"/>
        <v/>
      </c>
      <c r="T42" s="81" t="str">
        <f t="shared" si="2"/>
        <v/>
      </c>
      <c r="U42" s="91" t="str">
        <f t="shared" si="2"/>
        <v/>
      </c>
      <c r="V42" s="82"/>
      <c r="W42" s="5"/>
      <c r="X42" s="65"/>
      <c r="Y42" s="66"/>
      <c r="Z42" s="67"/>
      <c r="AA42" s="81"/>
      <c r="AB42" s="66"/>
      <c r="AC42" s="68" t="str">
        <f>IFERROR(IF(VLOOKUP(A42,#REF!,7,FALSE)=72686,IF($D42&lt;=$B$2,$D42,""),VLOOKUP(A42,#REF!,7,FALSE)),"")</f>
        <v/>
      </c>
      <c r="AD42" s="66"/>
      <c r="AE42" s="69"/>
      <c r="AF42" s="82"/>
      <c r="AH42" s="35" t="str">
        <f t="shared" si="8"/>
        <v/>
      </c>
      <c r="AI42" s="8" t="str">
        <f t="shared" si="8"/>
        <v/>
      </c>
      <c r="AJ42" s="8" t="str">
        <f t="shared" si="8"/>
        <v/>
      </c>
      <c r="AK42" s="8" t="str">
        <f t="shared" si="8"/>
        <v/>
      </c>
      <c r="AL42" s="30"/>
      <c r="AM42" s="35" t="str">
        <f t="shared" si="6"/>
        <v/>
      </c>
      <c r="AN42" s="8" t="str">
        <f t="shared" si="6"/>
        <v/>
      </c>
      <c r="AO42" s="8" t="str">
        <f t="shared" si="6"/>
        <v/>
      </c>
      <c r="AP42" s="8" t="str">
        <f t="shared" si="6"/>
        <v/>
      </c>
      <c r="AQ42" s="30"/>
      <c r="AR42" s="35" t="str">
        <f t="shared" si="7"/>
        <v/>
      </c>
      <c r="AS42" s="8" t="str">
        <f t="shared" si="7"/>
        <v/>
      </c>
      <c r="AT42" s="8" t="str">
        <f t="shared" si="7"/>
        <v/>
      </c>
      <c r="AU42" s="8" t="str">
        <f t="shared" si="7"/>
        <v/>
      </c>
    </row>
    <row r="43" spans="1:50" x14ac:dyDescent="0.25">
      <c r="A43" s="27" t="str">
        <f t="shared" si="5"/>
        <v>DD45122Interline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89"/>
      <c r="I43" s="81"/>
      <c r="J43" s="81"/>
      <c r="K43" s="81"/>
      <c r="L43" s="90"/>
      <c r="M43" s="81"/>
      <c r="N43" s="81"/>
      <c r="O43" s="81"/>
      <c r="P43" s="81"/>
      <c r="Q43" s="90"/>
      <c r="R43" s="81" t="str">
        <f t="shared" si="4"/>
        <v/>
      </c>
      <c r="S43" s="81" t="str">
        <f t="shared" si="2"/>
        <v/>
      </c>
      <c r="T43" s="81" t="str">
        <f t="shared" si="2"/>
        <v/>
      </c>
      <c r="U43" s="91" t="str">
        <f t="shared" si="2"/>
        <v/>
      </c>
      <c r="V43" s="70"/>
      <c r="W43" s="5"/>
      <c r="X43" s="65"/>
      <c r="Y43" s="66"/>
      <c r="Z43" s="67"/>
      <c r="AA43" s="31"/>
      <c r="AB43" s="66"/>
      <c r="AC43" s="68" t="str">
        <f>IFERROR(IF(VLOOKUP(A43,#REF!,7,FALSE)=72686,IF($D43&lt;=$B$2,$D43,""),VLOOKUP(A43,#REF!,7,FALSE)),"")</f>
        <v/>
      </c>
      <c r="AD43" s="66"/>
      <c r="AE43" s="69"/>
      <c r="AF43" s="70"/>
      <c r="AH43" s="35" t="str">
        <f t="shared" si="8"/>
        <v/>
      </c>
      <c r="AI43" s="8" t="str">
        <f t="shared" si="8"/>
        <v/>
      </c>
      <c r="AJ43" s="8" t="str">
        <f t="shared" si="8"/>
        <v/>
      </c>
      <c r="AK43" s="8" t="str">
        <f t="shared" si="8"/>
        <v/>
      </c>
      <c r="AL43" s="30"/>
      <c r="AM43" s="35" t="str">
        <f t="shared" si="6"/>
        <v/>
      </c>
      <c r="AN43" s="8" t="str">
        <f t="shared" si="6"/>
        <v/>
      </c>
      <c r="AO43" s="8" t="str">
        <f t="shared" si="6"/>
        <v/>
      </c>
      <c r="AP43" s="8" t="str">
        <f t="shared" si="6"/>
        <v/>
      </c>
      <c r="AQ43" s="30"/>
      <c r="AR43" s="35" t="str">
        <f t="shared" si="7"/>
        <v/>
      </c>
      <c r="AS43" s="8" t="str">
        <f t="shared" si="7"/>
        <v/>
      </c>
      <c r="AT43" s="8" t="str">
        <f t="shared" si="7"/>
        <v/>
      </c>
      <c r="AU43" s="8" t="str">
        <f t="shared" si="7"/>
        <v/>
      </c>
    </row>
    <row r="44" spans="1:50" x14ac:dyDescent="0.25">
      <c r="A44" s="27" t="str">
        <f t="shared" si="5"/>
        <v>DD45129Interline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89"/>
      <c r="I44" s="81"/>
      <c r="J44" s="81"/>
      <c r="K44" s="81"/>
      <c r="L44" s="90"/>
      <c r="M44" s="81"/>
      <c r="N44" s="81"/>
      <c r="O44" s="81"/>
      <c r="P44" s="81"/>
      <c r="Q44" s="90"/>
      <c r="R44" s="81" t="str">
        <f t="shared" si="4"/>
        <v/>
      </c>
      <c r="S44" s="81" t="str">
        <f t="shared" si="2"/>
        <v/>
      </c>
      <c r="T44" s="81" t="str">
        <f t="shared" si="2"/>
        <v/>
      </c>
      <c r="U44" s="91" t="str">
        <f t="shared" si="2"/>
        <v/>
      </c>
      <c r="V44" s="82"/>
      <c r="W44" s="5"/>
      <c r="X44" s="65"/>
      <c r="Y44" s="66"/>
      <c r="Z44" s="67"/>
      <c r="AA44" s="81"/>
      <c r="AB44" s="66"/>
      <c r="AC44" s="68" t="str">
        <f>IFERROR(IF(VLOOKUP(A44,#REF!,7,FALSE)=72686,IF($D44&lt;=$B$2,$D44,""),VLOOKUP(A44,#REF!,7,FALSE)),"")</f>
        <v/>
      </c>
      <c r="AD44" s="66"/>
      <c r="AE44" s="69"/>
      <c r="AF44" s="82"/>
      <c r="AH44" s="35" t="str">
        <f t="shared" si="8"/>
        <v/>
      </c>
      <c r="AI44" s="8" t="str">
        <f t="shared" si="8"/>
        <v/>
      </c>
      <c r="AJ44" s="8" t="str">
        <f t="shared" si="8"/>
        <v/>
      </c>
      <c r="AK44" s="8" t="str">
        <f t="shared" si="8"/>
        <v/>
      </c>
      <c r="AL44" s="12"/>
      <c r="AM44" s="35" t="str">
        <f t="shared" si="6"/>
        <v/>
      </c>
      <c r="AN44" s="8" t="str">
        <f t="shared" si="6"/>
        <v/>
      </c>
      <c r="AO44" s="8" t="str">
        <f t="shared" si="6"/>
        <v/>
      </c>
      <c r="AP44" s="8" t="str">
        <f t="shared" si="6"/>
        <v/>
      </c>
      <c r="AQ44" s="12"/>
      <c r="AR44" s="35" t="str">
        <f t="shared" si="7"/>
        <v/>
      </c>
      <c r="AS44" s="8" t="str">
        <f t="shared" si="7"/>
        <v/>
      </c>
      <c r="AT44" s="8" t="str">
        <f t="shared" si="7"/>
        <v/>
      </c>
      <c r="AU44" s="8" t="str">
        <f t="shared" si="7"/>
        <v/>
      </c>
    </row>
    <row r="45" spans="1:50" x14ac:dyDescent="0.25">
      <c r="A45" s="27" t="str">
        <f t="shared" si="5"/>
        <v>DD45139Interline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89"/>
      <c r="I45" s="81"/>
      <c r="J45" s="81"/>
      <c r="K45" s="81"/>
      <c r="L45" s="90"/>
      <c r="M45" s="81"/>
      <c r="N45" s="81"/>
      <c r="O45" s="81"/>
      <c r="P45" s="81"/>
      <c r="Q45" s="90"/>
      <c r="R45" s="81" t="str">
        <f t="shared" si="4"/>
        <v/>
      </c>
      <c r="S45" s="81" t="str">
        <f t="shared" si="2"/>
        <v/>
      </c>
      <c r="T45" s="81" t="str">
        <f t="shared" si="2"/>
        <v/>
      </c>
      <c r="U45" s="91" t="str">
        <f t="shared" si="2"/>
        <v/>
      </c>
      <c r="V45" s="82"/>
      <c r="W45" s="5"/>
      <c r="X45" s="65"/>
      <c r="Y45" s="66"/>
      <c r="Z45" s="67"/>
      <c r="AA45" s="81"/>
      <c r="AB45" s="66"/>
      <c r="AC45" s="68" t="str">
        <f>IFERROR(IF(VLOOKUP(A45,#REF!,7,FALSE)=72686,IF($D45&lt;=$B$2,$D45,""),VLOOKUP(A45,#REF!,7,FALSE)),"")</f>
        <v/>
      </c>
      <c r="AD45" s="66"/>
      <c r="AE45" s="69"/>
      <c r="AF45" s="82"/>
      <c r="AH45" s="35" t="str">
        <f t="shared" si="8"/>
        <v/>
      </c>
      <c r="AI45" s="8" t="str">
        <f t="shared" si="8"/>
        <v/>
      </c>
      <c r="AJ45" s="8" t="str">
        <f t="shared" si="8"/>
        <v/>
      </c>
      <c r="AK45" s="8" t="str">
        <f t="shared" si="8"/>
        <v/>
      </c>
      <c r="AL45" s="12"/>
      <c r="AM45" s="35" t="str">
        <f t="shared" si="6"/>
        <v/>
      </c>
      <c r="AN45" s="8" t="str">
        <f t="shared" si="6"/>
        <v/>
      </c>
      <c r="AO45" s="8" t="str">
        <f t="shared" si="6"/>
        <v/>
      </c>
      <c r="AP45" s="8" t="str">
        <f t="shared" si="6"/>
        <v/>
      </c>
      <c r="AQ45" s="12"/>
      <c r="AR45" s="35" t="str">
        <f t="shared" si="7"/>
        <v/>
      </c>
      <c r="AS45" s="8" t="str">
        <f t="shared" si="7"/>
        <v/>
      </c>
      <c r="AT45" s="8" t="str">
        <f t="shared" si="7"/>
        <v/>
      </c>
      <c r="AU45" s="8" t="str">
        <f t="shared" si="7"/>
        <v/>
      </c>
    </row>
    <row r="46" spans="1:50" x14ac:dyDescent="0.25">
      <c r="A46" s="24" t="str">
        <f t="shared" si="5"/>
        <v>DD45146Interline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89"/>
      <c r="I46" s="81"/>
      <c r="J46" s="81"/>
      <c r="K46" s="81"/>
      <c r="L46" s="90"/>
      <c r="M46" s="81"/>
      <c r="N46" s="81"/>
      <c r="O46" s="81"/>
      <c r="P46" s="81"/>
      <c r="Q46" s="90"/>
      <c r="R46" s="81" t="str">
        <f t="shared" si="4"/>
        <v/>
      </c>
      <c r="S46" s="81" t="str">
        <f t="shared" si="2"/>
        <v/>
      </c>
      <c r="T46" s="81" t="str">
        <f t="shared" si="2"/>
        <v/>
      </c>
      <c r="U46" s="91" t="str">
        <f t="shared" si="2"/>
        <v/>
      </c>
      <c r="V46" s="82"/>
      <c r="W46" s="5"/>
      <c r="X46" s="65"/>
      <c r="Y46" s="66"/>
      <c r="Z46" s="67"/>
      <c r="AA46" s="81"/>
      <c r="AB46" s="66"/>
      <c r="AC46" s="68" t="str">
        <f>IFERROR(IF(VLOOKUP(A46,#REF!,7,FALSE)=72686,IF($D46&lt;=$B$2,$D46,""),VLOOKUP(A46,#REF!,7,FALSE)),"")</f>
        <v/>
      </c>
      <c r="AD46" s="66"/>
      <c r="AE46" s="69"/>
      <c r="AF46" s="82"/>
      <c r="AH46" s="35" t="str">
        <f t="shared" si="8"/>
        <v/>
      </c>
      <c r="AI46" s="8" t="str">
        <f t="shared" si="8"/>
        <v/>
      </c>
      <c r="AJ46" s="8" t="str">
        <f t="shared" si="8"/>
        <v/>
      </c>
      <c r="AK46" s="8" t="str">
        <f t="shared" si="8"/>
        <v/>
      </c>
      <c r="AL46" s="12"/>
      <c r="AM46" s="35" t="str">
        <f t="shared" si="6"/>
        <v/>
      </c>
      <c r="AN46" s="8" t="str">
        <f t="shared" si="6"/>
        <v/>
      </c>
      <c r="AO46" s="8" t="str">
        <f t="shared" si="6"/>
        <v/>
      </c>
      <c r="AP46" s="8" t="str">
        <f t="shared" si="6"/>
        <v/>
      </c>
      <c r="AQ46" s="12"/>
      <c r="AR46" s="35" t="str">
        <f t="shared" si="7"/>
        <v/>
      </c>
      <c r="AS46" s="8" t="str">
        <f t="shared" si="7"/>
        <v/>
      </c>
      <c r="AT46" s="8" t="str">
        <f t="shared" si="7"/>
        <v/>
      </c>
      <c r="AU46" s="8" t="str">
        <f t="shared" si="7"/>
        <v/>
      </c>
    </row>
    <row r="47" spans="1:50" x14ac:dyDescent="0.25">
      <c r="A47" s="24" t="str">
        <f t="shared" si="5"/>
        <v>DD45157Interline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89"/>
      <c r="I47" s="81"/>
      <c r="J47" s="81"/>
      <c r="K47" s="81"/>
      <c r="L47" s="90"/>
      <c r="M47" s="81"/>
      <c r="N47" s="81"/>
      <c r="O47" s="81"/>
      <c r="P47" s="81"/>
      <c r="Q47" s="90"/>
      <c r="R47" s="81" t="str">
        <f t="shared" si="4"/>
        <v/>
      </c>
      <c r="S47" s="81" t="str">
        <f t="shared" si="2"/>
        <v/>
      </c>
      <c r="T47" s="81" t="str">
        <f t="shared" si="2"/>
        <v/>
      </c>
      <c r="U47" s="91" t="str">
        <f t="shared" si="2"/>
        <v/>
      </c>
      <c r="V47" s="80"/>
      <c r="W47" s="5"/>
      <c r="X47" s="65"/>
      <c r="Y47" s="66"/>
      <c r="Z47" s="67"/>
      <c r="AA47" s="79"/>
      <c r="AB47" s="66"/>
      <c r="AC47" s="68" t="str">
        <f>IFERROR(IF(VLOOKUP(A47,#REF!,7,FALSE)=72686,IF($D47&lt;=$B$2,$D47,""),VLOOKUP(A47,#REF!,7,FALSE)),"")</f>
        <v/>
      </c>
      <c r="AD47" s="66"/>
      <c r="AE47" s="69"/>
      <c r="AF47" s="80"/>
      <c r="AH47" s="35" t="str">
        <f t="shared" si="8"/>
        <v/>
      </c>
      <c r="AI47" s="8" t="str">
        <f t="shared" si="8"/>
        <v/>
      </c>
      <c r="AJ47" s="8" t="str">
        <f t="shared" si="8"/>
        <v/>
      </c>
      <c r="AK47" s="8" t="str">
        <f t="shared" si="8"/>
        <v/>
      </c>
      <c r="AL47" s="12"/>
      <c r="AM47" s="35" t="str">
        <f t="shared" si="6"/>
        <v/>
      </c>
      <c r="AN47" s="8" t="str">
        <f t="shared" si="6"/>
        <v/>
      </c>
      <c r="AO47" s="8" t="str">
        <f t="shared" si="6"/>
        <v/>
      </c>
      <c r="AP47" s="8" t="str">
        <f t="shared" si="6"/>
        <v/>
      </c>
      <c r="AQ47" s="12"/>
      <c r="AR47" s="35" t="str">
        <f t="shared" si="7"/>
        <v/>
      </c>
      <c r="AS47" s="8" t="str">
        <f t="shared" si="7"/>
        <v/>
      </c>
      <c r="AT47" s="8" t="str">
        <f t="shared" si="7"/>
        <v/>
      </c>
      <c r="AU47" s="8" t="str">
        <f t="shared" si="7"/>
        <v/>
      </c>
      <c r="AX47"/>
    </row>
    <row r="48" spans="1:50" s="13" customFormat="1" x14ac:dyDescent="0.25">
      <c r="A48" s="27" t="str">
        <f t="shared" si="5"/>
        <v>DD45164Interline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89"/>
      <c r="I48" s="81"/>
      <c r="J48" s="81"/>
      <c r="K48" s="81"/>
      <c r="L48" s="90"/>
      <c r="M48" s="81"/>
      <c r="N48" s="81"/>
      <c r="O48" s="81"/>
      <c r="P48" s="81"/>
      <c r="Q48" s="90"/>
      <c r="R48" s="81" t="str">
        <f t="shared" si="4"/>
        <v/>
      </c>
      <c r="S48" s="81" t="str">
        <f t="shared" si="2"/>
        <v/>
      </c>
      <c r="T48" s="81" t="str">
        <f t="shared" si="2"/>
        <v/>
      </c>
      <c r="U48" s="91" t="str">
        <f t="shared" si="2"/>
        <v/>
      </c>
      <c r="V48" s="70"/>
      <c r="W48" s="5"/>
      <c r="X48" s="65"/>
      <c r="Y48" s="66"/>
      <c r="Z48" s="67"/>
      <c r="AA48" s="31"/>
      <c r="AB48" s="66"/>
      <c r="AC48" s="68" t="str">
        <f>IFERROR(IF(VLOOKUP(A48,#REF!,7,FALSE)=72686,IF($D48&lt;=$B$2,$D48,""),VLOOKUP(A48,#REF!,7,FALSE)),"")</f>
        <v/>
      </c>
      <c r="AD48" s="66"/>
      <c r="AE48" s="69"/>
      <c r="AF48" s="70"/>
      <c r="AG48" s="11"/>
      <c r="AH48" s="35" t="str">
        <f t="shared" si="8"/>
        <v/>
      </c>
      <c r="AI48" s="8" t="str">
        <f t="shared" si="8"/>
        <v/>
      </c>
      <c r="AJ48" s="8" t="str">
        <f t="shared" si="8"/>
        <v/>
      </c>
      <c r="AK48" s="8" t="str">
        <f t="shared" si="8"/>
        <v/>
      </c>
      <c r="AL48" s="12"/>
      <c r="AM48" s="35" t="str">
        <f t="shared" si="6"/>
        <v/>
      </c>
      <c r="AN48" s="8" t="str">
        <f t="shared" si="6"/>
        <v/>
      </c>
      <c r="AO48" s="8" t="str">
        <f t="shared" si="6"/>
        <v/>
      </c>
      <c r="AP48" s="8" t="str">
        <f t="shared" si="6"/>
        <v/>
      </c>
      <c r="AQ48" s="12"/>
      <c r="AR48" s="35" t="str">
        <f t="shared" si="7"/>
        <v/>
      </c>
      <c r="AS48" s="8" t="str">
        <f t="shared" si="7"/>
        <v/>
      </c>
      <c r="AT48" s="8" t="str">
        <f t="shared" si="7"/>
        <v/>
      </c>
      <c r="AU48" s="8" t="str">
        <f t="shared" si="7"/>
        <v/>
      </c>
      <c r="AW48" s="1"/>
    </row>
    <row r="49" spans="1:53" x14ac:dyDescent="0.25">
      <c r="A49" s="27" t="str">
        <f t="shared" si="5"/>
        <v>DD45168Interline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89"/>
      <c r="I49" s="81"/>
      <c r="J49" s="81"/>
      <c r="K49" s="81"/>
      <c r="L49" s="90"/>
      <c r="M49" s="81"/>
      <c r="N49" s="81"/>
      <c r="O49" s="81"/>
      <c r="P49" s="81"/>
      <c r="Q49" s="90"/>
      <c r="R49" s="81" t="str">
        <f t="shared" si="4"/>
        <v/>
      </c>
      <c r="S49" s="81" t="str">
        <f t="shared" si="2"/>
        <v/>
      </c>
      <c r="T49" s="81" t="str">
        <f t="shared" si="2"/>
        <v/>
      </c>
      <c r="U49" s="91" t="str">
        <f t="shared" si="2"/>
        <v/>
      </c>
      <c r="V49" s="70"/>
      <c r="W49" s="5"/>
      <c r="X49" s="65"/>
      <c r="Y49" s="66"/>
      <c r="Z49" s="67"/>
      <c r="AA49" s="31"/>
      <c r="AB49" s="66"/>
      <c r="AC49" s="68" t="str">
        <f>IFERROR(IF(VLOOKUP(A49,#REF!,7,FALSE)=72686,IF($D49&lt;=$B$2,$D49,""),VLOOKUP(A49,#REF!,7,FALSE)),"")</f>
        <v/>
      </c>
      <c r="AD49" s="66"/>
      <c r="AE49" s="69"/>
      <c r="AF49" s="70"/>
      <c r="AH49" s="35" t="str">
        <f t="shared" si="8"/>
        <v/>
      </c>
      <c r="AI49" s="8" t="str">
        <f t="shared" si="8"/>
        <v/>
      </c>
      <c r="AJ49" s="8" t="str">
        <f t="shared" si="8"/>
        <v/>
      </c>
      <c r="AK49" s="8" t="str">
        <f t="shared" si="8"/>
        <v/>
      </c>
      <c r="AL49" s="12"/>
      <c r="AM49" s="35" t="str">
        <f t="shared" si="6"/>
        <v/>
      </c>
      <c r="AN49" s="8" t="str">
        <f t="shared" si="6"/>
        <v/>
      </c>
      <c r="AO49" s="8" t="str">
        <f t="shared" si="6"/>
        <v/>
      </c>
      <c r="AP49" s="8" t="str">
        <f t="shared" si="6"/>
        <v/>
      </c>
      <c r="AQ49" s="12"/>
      <c r="AR49" s="35" t="str">
        <f t="shared" si="7"/>
        <v/>
      </c>
      <c r="AS49" s="8" t="str">
        <f t="shared" si="7"/>
        <v/>
      </c>
      <c r="AT49" s="8" t="str">
        <f t="shared" si="7"/>
        <v/>
      </c>
      <c r="AU49" s="8" t="str">
        <f t="shared" si="7"/>
        <v/>
      </c>
      <c r="AV49" s="18"/>
    </row>
    <row r="50" spans="1:53" s="13" customFormat="1" x14ac:dyDescent="0.25">
      <c r="A50" s="27" t="str">
        <f t="shared" si="5"/>
        <v>DD45172Interline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89"/>
      <c r="I50" s="81"/>
      <c r="J50" s="81"/>
      <c r="K50" s="81"/>
      <c r="L50" s="90"/>
      <c r="M50" s="81"/>
      <c r="N50" s="81"/>
      <c r="O50" s="81"/>
      <c r="P50" s="81"/>
      <c r="Q50" s="90"/>
      <c r="R50" s="81" t="str">
        <f t="shared" si="4"/>
        <v/>
      </c>
      <c r="S50" s="81" t="str">
        <f t="shared" si="2"/>
        <v/>
      </c>
      <c r="T50" s="81" t="str">
        <f t="shared" si="2"/>
        <v/>
      </c>
      <c r="U50" s="91" t="str">
        <f t="shared" si="2"/>
        <v/>
      </c>
      <c r="V50" s="70"/>
      <c r="W50" s="5"/>
      <c r="X50" s="65"/>
      <c r="Y50" s="66"/>
      <c r="Z50" s="67"/>
      <c r="AA50" s="31"/>
      <c r="AB50" s="66"/>
      <c r="AC50" s="68" t="str">
        <f>IFERROR(IF(VLOOKUP(A50,#REF!,7,FALSE)=72686,IF($D50&lt;=$B$2,$D50,""),VLOOKUP(A50,#REF!,7,FALSE)),"")</f>
        <v/>
      </c>
      <c r="AD50" s="66"/>
      <c r="AE50" s="69"/>
      <c r="AF50" s="70"/>
      <c r="AG50" s="11"/>
      <c r="AH50" s="35" t="str">
        <f t="shared" si="8"/>
        <v/>
      </c>
      <c r="AI50" s="8" t="str">
        <f t="shared" si="8"/>
        <v/>
      </c>
      <c r="AJ50" s="8" t="str">
        <f t="shared" si="8"/>
        <v/>
      </c>
      <c r="AK50" s="8" t="str">
        <f t="shared" si="8"/>
        <v/>
      </c>
      <c r="AL50" s="12"/>
      <c r="AM50" s="35" t="str">
        <f t="shared" si="6"/>
        <v/>
      </c>
      <c r="AN50" s="8" t="str">
        <f t="shared" si="6"/>
        <v/>
      </c>
      <c r="AO50" s="8" t="str">
        <f t="shared" si="6"/>
        <v/>
      </c>
      <c r="AP50" s="8" t="str">
        <f t="shared" si="6"/>
        <v/>
      </c>
      <c r="AQ50" s="12"/>
      <c r="AR50" s="35" t="str">
        <f t="shared" si="7"/>
        <v/>
      </c>
      <c r="AS50" s="8" t="str">
        <f t="shared" si="7"/>
        <v/>
      </c>
      <c r="AT50" s="8" t="str">
        <f t="shared" si="7"/>
        <v/>
      </c>
      <c r="AU50" s="8" t="str">
        <f t="shared" si="7"/>
        <v/>
      </c>
      <c r="AV50" s="19"/>
    </row>
    <row r="51" spans="1:53" s="13" customFormat="1" ht="13.5" thickBot="1" x14ac:dyDescent="0.3">
      <c r="A51" s="27" t="str">
        <f t="shared" si="5"/>
        <v>DD45179Interline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96"/>
      <c r="I51" s="97"/>
      <c r="J51" s="97"/>
      <c r="K51" s="97"/>
      <c r="L51" s="98"/>
      <c r="M51" s="97"/>
      <c r="N51" s="97"/>
      <c r="O51" s="97"/>
      <c r="P51" s="97"/>
      <c r="Q51" s="98"/>
      <c r="R51" s="97" t="str">
        <f t="shared" si="4"/>
        <v/>
      </c>
      <c r="S51" s="97" t="str">
        <f t="shared" si="2"/>
        <v/>
      </c>
      <c r="T51" s="97" t="str">
        <f t="shared" si="2"/>
        <v/>
      </c>
      <c r="U51" s="99" t="str">
        <f t="shared" si="2"/>
        <v/>
      </c>
      <c r="V51" s="88"/>
      <c r="W51" s="5"/>
      <c r="X51" s="83"/>
      <c r="Y51" s="84"/>
      <c r="Z51" s="85"/>
      <c r="AA51" s="86"/>
      <c r="AB51" s="84"/>
      <c r="AC51" s="84"/>
      <c r="AD51" s="84"/>
      <c r="AE51" s="87"/>
      <c r="AF51" s="88"/>
      <c r="AG51" s="11"/>
      <c r="AH51" s="45" t="str">
        <f t="shared" si="8"/>
        <v/>
      </c>
      <c r="AI51" s="48" t="str">
        <f t="shared" si="8"/>
        <v/>
      </c>
      <c r="AJ51" s="48" t="str">
        <f t="shared" si="8"/>
        <v/>
      </c>
      <c r="AK51" s="48" t="str">
        <f t="shared" si="8"/>
        <v/>
      </c>
      <c r="AL51" s="36"/>
      <c r="AM51" s="45" t="str">
        <f t="shared" si="6"/>
        <v/>
      </c>
      <c r="AN51" s="48" t="str">
        <f t="shared" si="6"/>
        <v/>
      </c>
      <c r="AO51" s="48" t="str">
        <f t="shared" si="6"/>
        <v/>
      </c>
      <c r="AP51" s="48" t="str">
        <f t="shared" si="6"/>
        <v/>
      </c>
      <c r="AQ51" s="36"/>
      <c r="AR51" s="45" t="str">
        <f t="shared" si="7"/>
        <v/>
      </c>
      <c r="AS51" s="48" t="str">
        <f t="shared" si="7"/>
        <v/>
      </c>
      <c r="AT51" s="48" t="str">
        <f t="shared" si="7"/>
        <v/>
      </c>
      <c r="AU51" s="48" t="str">
        <f t="shared" si="7"/>
        <v/>
      </c>
      <c r="AV51" s="19"/>
      <c r="AY51" s="16"/>
      <c r="AZ51" s="16"/>
      <c r="BA51" s="16"/>
    </row>
    <row r="52" spans="1:53" s="13" customFormat="1" x14ac:dyDescent="0.25">
      <c r="A52" s="6"/>
      <c r="B52" s="6"/>
      <c r="C52" s="21"/>
      <c r="D52" s="22"/>
      <c r="E52" s="21"/>
      <c r="F52" s="20"/>
      <c r="G52" s="20"/>
      <c r="H52" s="11"/>
      <c r="I52" s="11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/>
      <c r="AN52" s="11"/>
      <c r="AO52" s="11"/>
      <c r="AP52" s="11"/>
      <c r="AR52" s="11"/>
      <c r="AS52" s="11"/>
      <c r="AT52" s="11"/>
      <c r="AU52" s="11"/>
      <c r="AY52" s="16"/>
      <c r="AZ52" s="16"/>
      <c r="BA52" s="16"/>
    </row>
    <row r="53" spans="1:53" x14ac:dyDescent="0.25">
      <c r="A53" s="6"/>
      <c r="B53" s="6"/>
      <c r="C53" s="21"/>
      <c r="D53" s="22"/>
      <c r="E53" s="21"/>
      <c r="F53" s="20"/>
      <c r="G53" s="20"/>
      <c r="AV53" s="13"/>
      <c r="AY53" s="9"/>
      <c r="AZ53" s="9"/>
      <c r="BA53" s="9"/>
    </row>
    <row r="54" spans="1:53" x14ac:dyDescent="0.25">
      <c r="C54" s="21"/>
      <c r="D54" s="22"/>
      <c r="E54" s="21"/>
      <c r="F54" s="20"/>
      <c r="G54" s="20"/>
      <c r="AV54" s="13"/>
      <c r="AY54" s="9"/>
      <c r="AZ54" s="9"/>
      <c r="BA54" s="9"/>
    </row>
    <row r="55" spans="1:53" x14ac:dyDescent="0.25">
      <c r="C55" s="21"/>
      <c r="D55" s="22"/>
      <c r="E55" s="21"/>
      <c r="F55" s="20"/>
      <c r="G55" s="20"/>
      <c r="AV55" s="13"/>
    </row>
    <row r="56" spans="1:53" x14ac:dyDescent="0.25">
      <c r="C56" s="21"/>
      <c r="D56" s="22"/>
      <c r="E56" s="21"/>
      <c r="F56" s="20"/>
      <c r="G56" s="20"/>
      <c r="AV56" s="9"/>
      <c r="AW56" s="9"/>
      <c r="AX56" s="9"/>
      <c r="AY56" s="16"/>
      <c r="AZ56" s="9"/>
      <c r="BA56" s="9"/>
    </row>
    <row r="57" spans="1:53" x14ac:dyDescent="0.25">
      <c r="C57" s="21"/>
      <c r="D57" s="22"/>
      <c r="E57" s="21"/>
      <c r="F57" s="20"/>
      <c r="G57" s="20"/>
      <c r="AV57" s="9"/>
      <c r="AW57" s="9"/>
      <c r="AX57" s="9"/>
      <c r="AY57" s="16"/>
      <c r="AZ57" s="9"/>
      <c r="BA57" s="9"/>
    </row>
    <row r="58" spans="1:53" x14ac:dyDescent="0.25">
      <c r="C58" s="21"/>
      <c r="D58" s="22"/>
      <c r="E58" s="21"/>
      <c r="F58" s="20"/>
      <c r="G58" s="20"/>
      <c r="AV58" s="9"/>
      <c r="AW58" s="9"/>
      <c r="AX58" s="9"/>
      <c r="AY58" s="16"/>
      <c r="AZ58" s="9"/>
      <c r="BA58" s="9"/>
    </row>
    <row r="59" spans="1:53" x14ac:dyDescent="0.25">
      <c r="C59" s="21"/>
      <c r="D59" s="22"/>
      <c r="E59" s="21"/>
      <c r="F59" s="20"/>
      <c r="G59" s="20"/>
      <c r="AV59" s="9"/>
      <c r="AW59" s="9"/>
      <c r="AX59" s="9"/>
      <c r="AY59" s="16"/>
      <c r="AZ59" s="9"/>
      <c r="BA59" s="9"/>
    </row>
    <row r="60" spans="1:53" x14ac:dyDescent="0.25">
      <c r="C60" s="21"/>
      <c r="D60" s="22"/>
      <c r="E60" s="21"/>
      <c r="F60" s="20"/>
      <c r="G60" s="20"/>
      <c r="AV60" s="9"/>
      <c r="AW60" s="9"/>
      <c r="AX60" s="9"/>
      <c r="AY60" s="16"/>
      <c r="AZ60" s="9"/>
      <c r="BA60" s="9"/>
    </row>
    <row r="61" spans="1:53" x14ac:dyDescent="0.25">
      <c r="C61" s="21"/>
      <c r="D61" s="22"/>
      <c r="E61" s="21"/>
      <c r="F61" s="20"/>
      <c r="G61" s="20"/>
      <c r="AV61" s="9"/>
      <c r="AW61" s="9"/>
      <c r="AX61" s="9"/>
      <c r="AY61" s="16"/>
      <c r="AZ61" s="9"/>
      <c r="BA61" s="9"/>
    </row>
    <row r="62" spans="1:53" x14ac:dyDescent="0.25">
      <c r="C62" s="21"/>
      <c r="D62" s="22"/>
      <c r="E62" s="21"/>
      <c r="F62" s="20"/>
      <c r="G62" s="20"/>
      <c r="AV62" s="9"/>
      <c r="AW62" s="9"/>
      <c r="AX62" s="9"/>
      <c r="AY62" s="16"/>
      <c r="AZ62" s="9"/>
      <c r="BA62" s="9"/>
    </row>
    <row r="63" spans="1:53" x14ac:dyDescent="0.25">
      <c r="C63" s="21"/>
      <c r="D63" s="22"/>
      <c r="E63" s="21"/>
      <c r="F63" s="20"/>
      <c r="G63" s="20"/>
      <c r="AV63" s="23"/>
      <c r="AW63" s="23"/>
      <c r="AX63" s="23"/>
      <c r="AY63" s="16"/>
      <c r="AZ63" s="9"/>
      <c r="BA63" s="9"/>
    </row>
    <row r="64" spans="1:53" x14ac:dyDescent="0.25">
      <c r="C64" s="21"/>
      <c r="D64" s="22"/>
      <c r="E64" s="21"/>
      <c r="F64" s="20"/>
      <c r="G64" s="20"/>
      <c r="AV64" s="23"/>
      <c r="AW64" s="23"/>
      <c r="AX64" s="23"/>
      <c r="AY64" s="16"/>
      <c r="AZ64" s="9"/>
      <c r="BA64" s="9"/>
    </row>
    <row r="65" spans="3:53" x14ac:dyDescent="0.25">
      <c r="C65" s="21"/>
      <c r="D65" s="22"/>
      <c r="E65" s="21"/>
      <c r="F65" s="20"/>
      <c r="G65" s="20"/>
      <c r="AV65" s="16"/>
      <c r="AW65" s="16"/>
      <c r="AX65" s="16"/>
      <c r="AY65" s="16"/>
      <c r="AZ65" s="16"/>
      <c r="BA65" s="16"/>
    </row>
    <row r="66" spans="3:53" x14ac:dyDescent="0.25">
      <c r="C66" s="21"/>
      <c r="D66" s="22"/>
      <c r="E66" s="21"/>
      <c r="F66" s="20"/>
      <c r="G66" s="20"/>
    </row>
    <row r="67" spans="3:53" x14ac:dyDescent="0.25">
      <c r="C67" s="21"/>
      <c r="D67" s="22"/>
      <c r="E67" s="21"/>
      <c r="F67" s="20"/>
      <c r="G67" s="20"/>
    </row>
    <row r="68" spans="3:53" x14ac:dyDescent="0.25">
      <c r="C68" s="21"/>
      <c r="D68" s="22"/>
      <c r="E68" s="21"/>
      <c r="F68" s="20"/>
      <c r="G68" s="20"/>
      <c r="AX68" s="11" t="s">
        <v>9</v>
      </c>
    </row>
    <row r="69" spans="3:53" x14ac:dyDescent="0.25">
      <c r="C69" s="21"/>
      <c r="D69" s="22"/>
      <c r="E69" s="21"/>
      <c r="F69" s="20"/>
      <c r="G69" s="20"/>
      <c r="AZ69" s="11" t="s">
        <v>9</v>
      </c>
    </row>
    <row r="70" spans="3:53" x14ac:dyDescent="0.25">
      <c r="C70" s="21"/>
      <c r="D70" s="22"/>
      <c r="E70" s="21"/>
      <c r="F70" s="20"/>
      <c r="G70" s="20"/>
    </row>
    <row r="71" spans="3:53" x14ac:dyDescent="0.25">
      <c r="C71" s="21"/>
      <c r="D71" s="22"/>
      <c r="E71" s="21"/>
      <c r="F71" s="20"/>
      <c r="G71" s="20"/>
    </row>
    <row r="72" spans="3:53" x14ac:dyDescent="0.25">
      <c r="C72" s="21"/>
      <c r="D72" s="22"/>
      <c r="E72" s="21"/>
      <c r="F72" s="20"/>
      <c r="G72" s="20"/>
    </row>
    <row r="73" spans="3:53" x14ac:dyDescent="0.25">
      <c r="C73" s="21"/>
      <c r="D73" s="22"/>
      <c r="E73" s="21"/>
      <c r="F73" s="20"/>
      <c r="G73" s="20"/>
      <c r="AX73" s="11" t="s">
        <v>9</v>
      </c>
    </row>
    <row r="74" spans="3:53" x14ac:dyDescent="0.25">
      <c r="C74" s="21"/>
      <c r="D74" s="22"/>
      <c r="E74" s="21"/>
      <c r="F74" s="20"/>
      <c r="G74" s="20"/>
    </row>
    <row r="75" spans="3:53" x14ac:dyDescent="0.25">
      <c r="C75" s="21"/>
      <c r="D75" s="22"/>
      <c r="E75" s="21"/>
      <c r="F75" s="20"/>
      <c r="G75" s="20"/>
      <c r="AX75" s="11" t="s">
        <v>9</v>
      </c>
    </row>
    <row r="76" spans="3:53" x14ac:dyDescent="0.25">
      <c r="C76" s="21"/>
      <c r="D76" s="22"/>
      <c r="E76" s="21"/>
      <c r="F76" s="20"/>
      <c r="G76" s="20"/>
    </row>
    <row r="77" spans="3:53" x14ac:dyDescent="0.25">
      <c r="C77" s="21"/>
      <c r="D77" s="22"/>
      <c r="E77" s="21"/>
      <c r="F77" s="20"/>
      <c r="G77" s="20"/>
    </row>
    <row r="78" spans="3:53" x14ac:dyDescent="0.25">
      <c r="C78" s="21"/>
      <c r="D78" s="22"/>
      <c r="E78" s="21"/>
      <c r="F78" s="20"/>
      <c r="G78" s="20"/>
    </row>
    <row r="79" spans="3:53" x14ac:dyDescent="0.25">
      <c r="C79" s="21"/>
      <c r="D79" s="22"/>
      <c r="E79" s="21"/>
      <c r="F79" s="20"/>
      <c r="G79" s="20"/>
    </row>
    <row r="80" spans="3:53" x14ac:dyDescent="0.25">
      <c r="C80" s="21"/>
      <c r="D80" s="22"/>
      <c r="E80" s="21"/>
      <c r="F80" s="20"/>
      <c r="G80" s="20"/>
    </row>
    <row r="81" spans="3:48" x14ac:dyDescent="0.25">
      <c r="C81" s="21"/>
      <c r="D81" s="22"/>
      <c r="E81" s="21"/>
      <c r="F81" s="20"/>
      <c r="G81" s="20"/>
    </row>
    <row r="82" spans="3:48" x14ac:dyDescent="0.25">
      <c r="C82" s="21"/>
      <c r="D82" s="22"/>
      <c r="E82" s="21"/>
      <c r="F82" s="20"/>
      <c r="G82" s="20"/>
    </row>
    <row r="83" spans="3:48" x14ac:dyDescent="0.25">
      <c r="C83" s="21"/>
      <c r="D83" s="22"/>
      <c r="E83" s="21"/>
      <c r="F83" s="20"/>
      <c r="G83" s="20"/>
    </row>
    <row r="84" spans="3:48" x14ac:dyDescent="0.25">
      <c r="C84" s="21"/>
      <c r="D84" s="22"/>
      <c r="E84" s="21"/>
    </row>
    <row r="85" spans="3:48" x14ac:dyDescent="0.25">
      <c r="C85" s="21"/>
      <c r="D85" s="22"/>
      <c r="E85" s="21"/>
    </row>
    <row r="92" spans="3:48" ht="13" x14ac:dyDescent="0.3">
      <c r="AV92" s="3"/>
    </row>
  </sheetData>
  <conditionalFormatting sqref="H5:K51">
    <cfRule type="expression" dxfId="15" priority="1">
      <formula>AND($X5&gt;=$A$2,$X5&lt;=$A$3)</formula>
    </cfRule>
  </conditionalFormatting>
  <conditionalFormatting sqref="I5:I51">
    <cfRule type="expression" dxfId="14" priority="2">
      <formula>OR($V5="04A",$V5="04B",$V5="04C",$V5="04D",$V5="04E",$V5="05A",$V5="05B",$V5="05C",$V5="05D",$V5="05E",$V5="06A",$V5="06B",$V5="07A")</formula>
    </cfRule>
  </conditionalFormatting>
  <conditionalFormatting sqref="J5:J51">
    <cfRule type="expression" dxfId="13" priority="3">
      <formula>OR($V5="08A",$V5="08B",$V5="08C",$V5="08D",$V5="09A",$V5="09B",$V5="09C",$V5="09D")</formula>
    </cfRule>
  </conditionalFormatting>
  <conditionalFormatting sqref="K5:K51">
    <cfRule type="expression" dxfId="12" priority="4">
      <formula>OR($V5="10A",$V5="10B",$V5="10C",$V5="11A",$V5="11B",$V5="11C")</formula>
    </cfRule>
  </conditionalFormatting>
  <dataValidations count="3">
    <dataValidation type="list" allowBlank="1" showInputMessage="1" showErrorMessage="1" sqref="AG9:AG51">
      <formula1>$E$3:$E$9</formula1>
    </dataValidation>
    <dataValidation type="list" allowBlank="1" showInputMessage="1" showErrorMessage="1" sqref="B1">
      <formula1>#REF!</formula1>
    </dataValidation>
    <dataValidation type="list" allowBlank="1" showInputMessage="1" showErrorMessage="1" sqref="V5:V5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92"/>
  <sheetViews>
    <sheetView showGridLines="0" topLeftCell="B1" zoomScaleNormal="100" zoomScaleSheetLayoutView="110" workbookViewId="0">
      <selection activeCell="D19" sqref="D19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3" width="10.54296875" style="11" customWidth="1"/>
    <col min="24" max="24" width="2.1796875" style="11" customWidth="1"/>
    <col min="25" max="25" width="10.1796875" style="11" bestFit="1" customWidth="1"/>
    <col min="26" max="27" width="9.1796875" style="11" customWidth="1"/>
    <col min="28" max="33" width="10.54296875" style="11" customWidth="1"/>
    <col min="34" max="34" width="2.1796875" style="11" hidden="1" customWidth="1" outlineLevel="1"/>
    <col min="35" max="38" width="9.7265625" style="11" hidden="1" customWidth="1" outlineLevel="1"/>
    <col min="39" max="39" width="2.453125" style="13" hidden="1" customWidth="1" outlineLevel="1"/>
    <col min="40" max="43" width="9.7265625" style="11" hidden="1" customWidth="1" outlineLevel="1"/>
    <col min="44" max="44" width="2.453125" style="13" hidden="1" customWidth="1" outlineLevel="1"/>
    <col min="45" max="48" width="9.1796875" style="11" hidden="1" customWidth="1" outlineLevel="1"/>
    <col min="49" max="49" width="9.1796875" style="11" collapsed="1"/>
    <col min="50" max="16384" width="9.1796875" style="11"/>
  </cols>
  <sheetData>
    <row r="1" spans="1:54" ht="13" thickBot="1" x14ac:dyDescent="0.3">
      <c r="A1" s="5">
        <f ca="1">GTY!$A$1</f>
        <v>6</v>
      </c>
      <c r="B1" s="5" t="s">
        <v>72</v>
      </c>
    </row>
    <row r="2" spans="1:54" ht="13.5" thickBot="1" x14ac:dyDescent="0.35">
      <c r="A2" s="22">
        <f ca="1">GTY!$A$2</f>
        <v>44948</v>
      </c>
      <c r="B2" s="100">
        <f ca="1">GTY!$B$2</f>
        <v>44953</v>
      </c>
      <c r="H2" s="50"/>
      <c r="I2" s="51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Y2" s="50" t="s">
        <v>46</v>
      </c>
      <c r="Z2" s="51"/>
      <c r="AA2" s="51"/>
      <c r="AB2" s="51"/>
      <c r="AC2" s="51"/>
      <c r="AD2" s="51"/>
      <c r="AE2" s="51"/>
      <c r="AF2" s="52"/>
      <c r="AI2" s="50" t="s">
        <v>45</v>
      </c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</row>
    <row r="3" spans="1:54" ht="13.5" thickBot="1" x14ac:dyDescent="0.35">
      <c r="A3" s="22">
        <f ca="1">GTY!$A$3</f>
        <v>44954</v>
      </c>
      <c r="H3" s="53" t="s">
        <v>11</v>
      </c>
      <c r="I3" s="54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Y3" s="61" t="s">
        <v>48</v>
      </c>
      <c r="Z3" s="62"/>
      <c r="AA3" s="62"/>
      <c r="AB3" s="62"/>
      <c r="AC3" s="62"/>
      <c r="AD3" s="62"/>
      <c r="AE3" s="63" t="s">
        <v>60</v>
      </c>
      <c r="AF3" s="64"/>
      <c r="AI3" s="53" t="s">
        <v>11</v>
      </c>
      <c r="AJ3" s="54"/>
      <c r="AK3" s="54"/>
      <c r="AL3" s="55"/>
      <c r="AM3" s="56"/>
      <c r="AN3" s="57" t="s">
        <v>12</v>
      </c>
      <c r="AO3" s="57"/>
      <c r="AP3" s="58"/>
      <c r="AQ3" s="59"/>
      <c r="AR3" s="56"/>
      <c r="AS3" s="57" t="s">
        <v>13</v>
      </c>
      <c r="AT3" s="57"/>
      <c r="AU3" s="58"/>
      <c r="AV3" s="60"/>
    </row>
    <row r="4" spans="1:54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33" t="s">
        <v>53</v>
      </c>
      <c r="I4" s="2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W4" s="38" t="s">
        <v>74</v>
      </c>
      <c r="Y4" s="33" t="s">
        <v>49</v>
      </c>
      <c r="Z4" s="2" t="s">
        <v>47</v>
      </c>
      <c r="AA4" s="37" t="s">
        <v>48</v>
      </c>
      <c r="AB4" s="2" t="s">
        <v>50</v>
      </c>
      <c r="AC4" s="2" t="s">
        <v>55</v>
      </c>
      <c r="AD4" s="2" t="s">
        <v>56</v>
      </c>
      <c r="AE4" s="2" t="s">
        <v>59</v>
      </c>
      <c r="AF4" s="49" t="s">
        <v>58</v>
      </c>
      <c r="AG4" s="38" t="s">
        <v>54</v>
      </c>
      <c r="AI4" s="33" t="s">
        <v>53</v>
      </c>
      <c r="AJ4" s="2" t="s">
        <v>6</v>
      </c>
      <c r="AK4" s="2" t="s">
        <v>7</v>
      </c>
      <c r="AL4" s="2" t="s">
        <v>8</v>
      </c>
      <c r="AM4" s="7"/>
      <c r="AN4" s="2" t="s">
        <v>53</v>
      </c>
      <c r="AO4" s="2" t="s">
        <v>6</v>
      </c>
      <c r="AP4" s="2" t="s">
        <v>7</v>
      </c>
      <c r="AQ4" s="2" t="s">
        <v>8</v>
      </c>
      <c r="AR4" s="7"/>
      <c r="AS4" s="2" t="s">
        <v>53</v>
      </c>
      <c r="AT4" s="2" t="s">
        <v>6</v>
      </c>
      <c r="AU4" s="2" t="s">
        <v>7</v>
      </c>
      <c r="AV4" s="34" t="s">
        <v>8</v>
      </c>
    </row>
    <row r="5" spans="1:54" x14ac:dyDescent="0.25">
      <c r="A5" s="24" t="str">
        <f t="shared" ref="A5:A8" si="0">C5&amp;D5&amp;$B$1</f>
        <v>DD44910Cast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89"/>
      <c r="I5" s="81"/>
      <c r="J5" s="81"/>
      <c r="K5" s="81"/>
      <c r="L5" s="90"/>
      <c r="M5" s="81"/>
      <c r="N5" s="74"/>
      <c r="O5" s="74"/>
      <c r="P5" s="74"/>
      <c r="Q5" s="90"/>
      <c r="R5" s="81"/>
      <c r="S5" s="74" t="str">
        <f t="shared" ref="S5:S51" si="2">IF(I5="","",IF($B$1="Cast",I5/2,IF($B$1="DCL Cast","",IF($B$1="TAAP","",IF($B$1="FLR",(((I5-AJ5)/2)+AJ5),IF($B$1="SoCal",(((I5-AJ5)/2)+AJ5),IF($B$1="MTO",(((I5-AJ5)/2)+AJ5),IF($B$1="Interline",(((I5-AJ5)/2)+AJ5)))))))))</f>
        <v/>
      </c>
      <c r="T5" s="74" t="str">
        <f t="shared" ref="T5:T51" si="3">IF(J5="","",IF($B$1="Cast",J5/2,IF($B$1="DCL Cast","",IF($B$1="TAAP","",IF($B$1="FLR",(((J5-AK5)/2)+AK5),IF($B$1="SoCal",(((J5-AK5)/2)+AK5),IF($B$1="MTO",(((J5-AK5)/2)+AK5),IF($B$1="Interline",(((J5-AK5)/2)+AK5)))))))))</f>
        <v/>
      </c>
      <c r="U5" s="93" t="str">
        <f t="shared" ref="U5:U51" si="4">IF(K5="","",IF($B$1="Cast",K5/2,IF($B$1="DCL Cast","",IF($B$1="TAAP","",IF($B$1="FLR",(((K5-AL5)/2)+AL5),IF($B$1="SoCal",(((K5-AL5)/2)+AL5),IF($B$1="MTO",(((K5-AL5)/2)+AL5),IF($B$1="Interline",(((K5-AL5)/2)+AL5)))))))))</f>
        <v/>
      </c>
      <c r="V5" s="76"/>
      <c r="W5" s="76"/>
      <c r="X5" s="5"/>
      <c r="Y5" s="65"/>
      <c r="Z5" s="66"/>
      <c r="AA5" s="67"/>
      <c r="AB5" s="31"/>
      <c r="AC5" s="66"/>
      <c r="AD5" s="68" t="str">
        <f>IFERROR(IF(VLOOKUP(A5,#REF!,7,FALSE)=72686,IF($D5&lt;=$B$2,$D5,""),VLOOKUP(A5,#REF!,7,FALSE)),"")</f>
        <v/>
      </c>
      <c r="AE5" s="66"/>
      <c r="AF5" s="69"/>
      <c r="AG5" s="70"/>
      <c r="AI5" s="35" t="str">
        <f t="shared" ref="AI5:AI20" si="5">IF(H5="","",IF($F5&lt;=6,H5-25,IF($F5&gt;=11,H5-20,H5-30)))</f>
        <v/>
      </c>
      <c r="AJ5" s="8" t="str">
        <f t="shared" ref="AJ5:AJ20" si="6">IF(I5="","",IF($F5&lt;=6,I5-25,IF($F5&gt;=11,I5-20,I5-30)))</f>
        <v/>
      </c>
      <c r="AK5" s="8" t="str">
        <f t="shared" ref="AK5:AK20" si="7">IF(J5="","",IF($F5&lt;=6,J5-25,IF($F5&gt;=11,J5-20,J5-30)))</f>
        <v/>
      </c>
      <c r="AL5" s="8" t="str">
        <f t="shared" ref="AL5:AL20" si="8">IF(K5="","",IF($F5&lt;=6,K5-25,IF($F5&gt;=11,K5-20,K5-30)))</f>
        <v/>
      </c>
      <c r="AM5" s="17"/>
      <c r="AN5" s="35"/>
      <c r="AO5" s="8"/>
      <c r="AP5" s="8"/>
      <c r="AQ5" s="8"/>
      <c r="AR5" s="17"/>
      <c r="AS5" s="35"/>
      <c r="AT5" s="8"/>
      <c r="AU5" s="8"/>
      <c r="AV5" s="8"/>
    </row>
    <row r="6" spans="1:54" x14ac:dyDescent="0.25">
      <c r="A6" s="24" t="str">
        <f t="shared" si="0"/>
        <v>DD44914Cast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89"/>
      <c r="I6" s="81"/>
      <c r="J6" s="81"/>
      <c r="K6" s="81"/>
      <c r="L6" s="90"/>
      <c r="M6" s="81"/>
      <c r="N6" s="74"/>
      <c r="O6" s="74"/>
      <c r="P6" s="74"/>
      <c r="Q6" s="90"/>
      <c r="R6" s="81"/>
      <c r="S6" s="74" t="str">
        <f t="shared" si="2"/>
        <v/>
      </c>
      <c r="T6" s="74" t="str">
        <f t="shared" si="3"/>
        <v/>
      </c>
      <c r="U6" s="93" t="str">
        <f t="shared" si="4"/>
        <v/>
      </c>
      <c r="V6" s="76"/>
      <c r="W6" s="76"/>
      <c r="X6" s="5"/>
      <c r="Y6" s="65"/>
      <c r="Z6" s="66"/>
      <c r="AA6" s="67"/>
      <c r="AB6" s="31"/>
      <c r="AC6" s="66"/>
      <c r="AD6" s="68" t="str">
        <f>IFERROR(IF(VLOOKUP(A6,#REF!,7,FALSE)=72686,IF($D6&lt;=$B$2,$D6,""),VLOOKUP(A6,#REF!,7,FALSE)),"")</f>
        <v/>
      </c>
      <c r="AE6" s="66"/>
      <c r="AF6" s="69"/>
      <c r="AG6" s="70"/>
      <c r="AI6" s="35" t="str">
        <f t="shared" si="5"/>
        <v/>
      </c>
      <c r="AJ6" s="8" t="str">
        <f t="shared" si="6"/>
        <v/>
      </c>
      <c r="AK6" s="8" t="str">
        <f t="shared" si="7"/>
        <v/>
      </c>
      <c r="AL6" s="8" t="str">
        <f t="shared" si="8"/>
        <v/>
      </c>
      <c r="AM6" s="17"/>
      <c r="AN6" s="35"/>
      <c r="AO6" s="8"/>
      <c r="AP6" s="8"/>
      <c r="AQ6" s="8"/>
      <c r="AR6" s="17"/>
      <c r="AS6" s="35"/>
      <c r="AT6" s="8"/>
      <c r="AU6" s="8"/>
      <c r="AV6" s="8"/>
    </row>
    <row r="7" spans="1:54" x14ac:dyDescent="0.25">
      <c r="A7" s="24" t="str">
        <f t="shared" si="0"/>
        <v>DD44919Cast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89"/>
      <c r="I7" s="81"/>
      <c r="J7" s="81"/>
      <c r="K7" s="81"/>
      <c r="L7" s="90"/>
      <c r="M7" s="81"/>
      <c r="N7" s="74"/>
      <c r="O7" s="74"/>
      <c r="P7" s="74"/>
      <c r="Q7" s="90"/>
      <c r="R7" s="81"/>
      <c r="S7" s="74" t="str">
        <f t="shared" si="2"/>
        <v/>
      </c>
      <c r="T7" s="74" t="str">
        <f t="shared" si="3"/>
        <v/>
      </c>
      <c r="U7" s="93" t="str">
        <f t="shared" si="4"/>
        <v/>
      </c>
      <c r="V7" s="76"/>
      <c r="W7" s="76"/>
      <c r="X7" s="5"/>
      <c r="Y7" s="65"/>
      <c r="Z7" s="66"/>
      <c r="AA7" s="67"/>
      <c r="AB7" s="31"/>
      <c r="AC7" s="66"/>
      <c r="AD7" s="68" t="str">
        <f>IFERROR(IF(VLOOKUP(A7,#REF!,7,FALSE)=72686,IF($D7&lt;=$B$2,$D7,""),VLOOKUP(A7,#REF!,7,FALSE)),"")</f>
        <v/>
      </c>
      <c r="AE7" s="66"/>
      <c r="AF7" s="69"/>
      <c r="AG7" s="70"/>
      <c r="AI7" s="35" t="str">
        <f t="shared" si="5"/>
        <v/>
      </c>
      <c r="AJ7" s="8" t="str">
        <f t="shared" si="6"/>
        <v/>
      </c>
      <c r="AK7" s="8" t="str">
        <f t="shared" si="7"/>
        <v/>
      </c>
      <c r="AL7" s="8" t="str">
        <f t="shared" si="8"/>
        <v/>
      </c>
      <c r="AM7" s="17"/>
      <c r="AN7" s="35"/>
      <c r="AO7" s="8"/>
      <c r="AP7" s="8"/>
      <c r="AQ7" s="8"/>
      <c r="AR7" s="17"/>
      <c r="AS7" s="35"/>
      <c r="AT7" s="8"/>
      <c r="AU7" s="8"/>
      <c r="AV7" s="8"/>
    </row>
    <row r="8" spans="1:54" x14ac:dyDescent="0.25">
      <c r="A8" s="24" t="str">
        <f t="shared" si="0"/>
        <v>DD44924Cast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89"/>
      <c r="I8" s="81"/>
      <c r="J8" s="81"/>
      <c r="K8" s="81"/>
      <c r="L8" s="90"/>
      <c r="M8" s="81"/>
      <c r="N8" s="74"/>
      <c r="O8" s="74"/>
      <c r="P8" s="74"/>
      <c r="Q8" s="90"/>
      <c r="R8" s="81"/>
      <c r="S8" s="74" t="str">
        <f t="shared" si="2"/>
        <v/>
      </c>
      <c r="T8" s="74" t="str">
        <f t="shared" si="3"/>
        <v/>
      </c>
      <c r="U8" s="93" t="str">
        <f t="shared" si="4"/>
        <v/>
      </c>
      <c r="V8" s="76"/>
      <c r="W8" s="76"/>
      <c r="X8" s="5"/>
      <c r="Y8" s="65"/>
      <c r="Z8" s="66"/>
      <c r="AA8" s="67"/>
      <c r="AB8" s="31"/>
      <c r="AC8" s="66"/>
      <c r="AD8" s="68" t="str">
        <f>IFERROR(IF(VLOOKUP(A8,#REF!,7,FALSE)=72686,IF($D8&lt;=$B$2,$D8,""),VLOOKUP(A8,#REF!,7,FALSE)),"")</f>
        <v/>
      </c>
      <c r="AE8" s="66"/>
      <c r="AF8" s="69"/>
      <c r="AG8" s="70"/>
      <c r="AI8" s="35" t="str">
        <f t="shared" si="5"/>
        <v/>
      </c>
      <c r="AJ8" s="8" t="str">
        <f t="shared" si="6"/>
        <v/>
      </c>
      <c r="AK8" s="8" t="str">
        <f t="shared" si="7"/>
        <v/>
      </c>
      <c r="AL8" s="8" t="str">
        <f t="shared" si="8"/>
        <v/>
      </c>
      <c r="AM8" s="17"/>
      <c r="AN8" s="35"/>
      <c r="AO8" s="8"/>
      <c r="AP8" s="8"/>
      <c r="AQ8" s="8"/>
      <c r="AR8" s="17"/>
      <c r="AS8" s="35"/>
      <c r="AT8" s="8"/>
      <c r="AU8" s="8"/>
      <c r="AV8" s="8"/>
    </row>
    <row r="9" spans="1:54" x14ac:dyDescent="0.25">
      <c r="A9" s="24" t="str">
        <f>C9&amp;D9&amp;$B$1</f>
        <v>DD44928Cast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89"/>
      <c r="I9" s="81"/>
      <c r="J9" s="81"/>
      <c r="K9" s="81"/>
      <c r="L9" s="90"/>
      <c r="M9" s="81"/>
      <c r="N9" s="74"/>
      <c r="O9" s="74"/>
      <c r="P9" s="74"/>
      <c r="Q9" s="90"/>
      <c r="R9" s="81" t="str">
        <f t="shared" ref="R9:R51" si="9">IF(H9="","",IF($B$1="Cast",H9/2,IF($B$1="DCL Cast","",IF($B$1="TAAP","",IF($B$1="FLR",(((H9-AI9)/2)+AI9),IF($B$1="SoCal",(((H9-AI9)/2)+AI9),IF($B$1="MTO",(((H9-AI9)/2)+AI9),IF($B$1="Interline",(((H9-AI9)/2)+AI9)))))))))</f>
        <v/>
      </c>
      <c r="S9" s="74" t="str">
        <f t="shared" si="2"/>
        <v/>
      </c>
      <c r="T9" s="74" t="str">
        <f t="shared" si="3"/>
        <v/>
      </c>
      <c r="U9" s="93" t="str">
        <f t="shared" si="4"/>
        <v/>
      </c>
      <c r="V9" s="76"/>
      <c r="W9" s="76"/>
      <c r="X9" s="5"/>
      <c r="Y9" s="65"/>
      <c r="Z9" s="66"/>
      <c r="AA9" s="67"/>
      <c r="AB9" s="31"/>
      <c r="AC9" s="66"/>
      <c r="AD9" s="68" t="str">
        <f>IFERROR(IF(VLOOKUP(A9,#REF!,7,FALSE)=72686,IF($D9&lt;=$B$2,$D9,""),VLOOKUP(A9,#REF!,7,FALSE)),"")</f>
        <v/>
      </c>
      <c r="AE9" s="66"/>
      <c r="AF9" s="69"/>
      <c r="AG9" s="70"/>
      <c r="AI9" s="35" t="str">
        <f t="shared" si="5"/>
        <v/>
      </c>
      <c r="AJ9" s="8" t="str">
        <f t="shared" si="6"/>
        <v/>
      </c>
      <c r="AK9" s="8" t="str">
        <f t="shared" si="7"/>
        <v/>
      </c>
      <c r="AL9" s="8" t="str">
        <f t="shared" si="8"/>
        <v/>
      </c>
      <c r="AM9" s="17"/>
      <c r="AN9" s="35" t="str">
        <f>IF(M9="","",IF($F9&lt;=6,M9-25,IF($F9&gt;=11,M9-20,M9-30)))</f>
        <v/>
      </c>
      <c r="AO9" s="8" t="str">
        <f>IF(N9="","",IF($F9&lt;=6,N9-25,IF($F9&gt;=11,N9-20,N9-30)))</f>
        <v/>
      </c>
      <c r="AP9" s="8" t="str">
        <f>IF(O9="","",IF($F9&lt;=6,O9-25,IF($F9&gt;=11,O9-20,O9-30)))</f>
        <v/>
      </c>
      <c r="AQ9" s="8" t="str">
        <f>IF(P9="","",IF($F9&lt;=6,P9-25,IF($F9&gt;=11,P9-20,P9-30)))</f>
        <v/>
      </c>
      <c r="AR9" s="17"/>
      <c r="AS9" s="35" t="str">
        <f>IF(R9="","",IF($F9&lt;=6,R9-25,IF($F9&gt;=11,R9-20,R9-30)))</f>
        <v/>
      </c>
      <c r="AT9" s="8" t="str">
        <f>IF(S9="","",IF($F9&lt;=6,S9-25,IF($F9&gt;=11,S9-20,S9-30)))</f>
        <v/>
      </c>
      <c r="AU9" s="8" t="str">
        <f>IF(T9="","",IF($F9&lt;=6,T9-25,IF($F9&gt;=11,T9-20,T9-30)))</f>
        <v/>
      </c>
      <c r="AV9" s="8" t="str">
        <f>IF(U9="","",IF($F9&lt;=6,U9-25,IF($F9&gt;=11,U9-20,U9-30)))</f>
        <v/>
      </c>
    </row>
    <row r="10" spans="1:54" x14ac:dyDescent="0.25">
      <c r="A10" s="24" t="str">
        <f t="shared" ref="A10:A51" si="10">C10&amp;D10&amp;$B$1</f>
        <v>DD44933Cast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92"/>
      <c r="I10" s="74">
        <v>80</v>
      </c>
      <c r="J10" s="74">
        <v>70</v>
      </c>
      <c r="K10" s="74">
        <v>65</v>
      </c>
      <c r="L10" s="90"/>
      <c r="M10" s="74"/>
      <c r="N10" s="74">
        <v>60</v>
      </c>
      <c r="O10" s="74">
        <v>52</v>
      </c>
      <c r="P10" s="74">
        <v>48</v>
      </c>
      <c r="Q10" s="90"/>
      <c r="R10" s="74" t="str">
        <f t="shared" si="9"/>
        <v/>
      </c>
      <c r="S10" s="74">
        <f t="shared" si="2"/>
        <v>40</v>
      </c>
      <c r="T10" s="74">
        <f t="shared" si="3"/>
        <v>35</v>
      </c>
      <c r="U10" s="93">
        <f t="shared" si="4"/>
        <v>32.5</v>
      </c>
      <c r="V10" s="76" t="s">
        <v>52</v>
      </c>
      <c r="W10" s="76" t="s">
        <v>63</v>
      </c>
      <c r="X10" s="5"/>
      <c r="Y10" s="71"/>
      <c r="Z10" s="72"/>
      <c r="AA10" s="73"/>
      <c r="AB10" s="74"/>
      <c r="AC10" s="72"/>
      <c r="AD10" s="68" t="str">
        <f>IFERROR(IF(VLOOKUP(A10,#REF!,7,FALSE)=72686,IF($D10&lt;=$B$2,$D10,""),VLOOKUP(A10,#REF!,7,FALSE)),"")</f>
        <v/>
      </c>
      <c r="AE10" s="72"/>
      <c r="AF10" s="75"/>
      <c r="AG10" s="76"/>
      <c r="AI10" s="44" t="str">
        <f t="shared" si="5"/>
        <v/>
      </c>
      <c r="AJ10" s="46">
        <f t="shared" si="6"/>
        <v>55</v>
      </c>
      <c r="AK10" s="46">
        <f t="shared" si="7"/>
        <v>45</v>
      </c>
      <c r="AL10" s="46">
        <f t="shared" si="8"/>
        <v>40</v>
      </c>
      <c r="AM10" s="17"/>
      <c r="AN10" s="44" t="str">
        <f t="shared" ref="AN10:AQ51" si="11">IF(M10="","",IF($F10&lt;=6,M10-25,IF($F10&gt;=11,M10-20,M10-30)))</f>
        <v/>
      </c>
      <c r="AO10" s="46">
        <f t="shared" si="11"/>
        <v>35</v>
      </c>
      <c r="AP10" s="46">
        <f t="shared" si="11"/>
        <v>27</v>
      </c>
      <c r="AQ10" s="46">
        <f t="shared" si="11"/>
        <v>23</v>
      </c>
      <c r="AR10" s="17"/>
      <c r="AS10" s="44" t="str">
        <f t="shared" ref="AS10:AV51" si="12">IF(R10="","",IF($F10&lt;=6,R10-25,IF($F10&gt;=11,R10-20,R10-30)))</f>
        <v/>
      </c>
      <c r="AT10" s="46">
        <f t="shared" si="12"/>
        <v>15</v>
      </c>
      <c r="AU10" s="46">
        <f t="shared" si="12"/>
        <v>10</v>
      </c>
      <c r="AV10" s="46">
        <f t="shared" si="12"/>
        <v>7.5</v>
      </c>
    </row>
    <row r="11" spans="1:54" x14ac:dyDescent="0.25">
      <c r="A11" s="27" t="str">
        <f t="shared" si="10"/>
        <v>DD44938Cast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92"/>
      <c r="I11" s="74"/>
      <c r="J11" s="74"/>
      <c r="K11" s="74"/>
      <c r="L11" s="90"/>
      <c r="M11" s="74"/>
      <c r="N11" s="74"/>
      <c r="O11" s="74"/>
      <c r="P11" s="74"/>
      <c r="Q11" s="90"/>
      <c r="R11" s="74" t="str">
        <f t="shared" si="9"/>
        <v/>
      </c>
      <c r="S11" s="74" t="str">
        <f t="shared" si="2"/>
        <v/>
      </c>
      <c r="T11" s="74" t="str">
        <f t="shared" si="3"/>
        <v/>
      </c>
      <c r="U11" s="93" t="str">
        <f t="shared" si="4"/>
        <v/>
      </c>
      <c r="V11" s="76"/>
      <c r="W11" s="76"/>
      <c r="X11" s="5"/>
      <c r="Y11" s="71"/>
      <c r="Z11" s="72"/>
      <c r="AA11" s="73"/>
      <c r="AB11" s="74"/>
      <c r="AC11" s="72"/>
      <c r="AD11" s="68" t="str">
        <f>IFERROR(IF(VLOOKUP(A11,#REF!,7,FALSE)=72686,IF($D11&lt;=$B$2,$D11,""),VLOOKUP(A11,#REF!,7,FALSE)),"")</f>
        <v/>
      </c>
      <c r="AE11" s="72"/>
      <c r="AF11" s="75"/>
      <c r="AG11" s="76"/>
      <c r="AI11" s="44" t="str">
        <f t="shared" si="5"/>
        <v/>
      </c>
      <c r="AJ11" s="46" t="str">
        <f t="shared" si="6"/>
        <v/>
      </c>
      <c r="AK11" s="46" t="str">
        <f t="shared" si="7"/>
        <v/>
      </c>
      <c r="AL11" s="46" t="str">
        <f t="shared" si="8"/>
        <v/>
      </c>
      <c r="AM11" s="17"/>
      <c r="AN11" s="44" t="str">
        <f t="shared" si="11"/>
        <v/>
      </c>
      <c r="AO11" s="46" t="str">
        <f t="shared" si="11"/>
        <v/>
      </c>
      <c r="AP11" s="46" t="str">
        <f t="shared" si="11"/>
        <v/>
      </c>
      <c r="AQ11" s="46" t="str">
        <f t="shared" si="11"/>
        <v/>
      </c>
      <c r="AR11" s="17"/>
      <c r="AS11" s="44" t="str">
        <f t="shared" si="12"/>
        <v/>
      </c>
      <c r="AT11" s="46" t="str">
        <f t="shared" si="12"/>
        <v/>
      </c>
      <c r="AU11" s="46" t="str">
        <f t="shared" si="12"/>
        <v/>
      </c>
      <c r="AV11" s="46" t="str">
        <f t="shared" si="12"/>
        <v/>
      </c>
    </row>
    <row r="12" spans="1:54" x14ac:dyDescent="0.25">
      <c r="A12" s="27" t="str">
        <f t="shared" si="10"/>
        <v>DD44942Cast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92"/>
      <c r="I12" s="74">
        <v>80</v>
      </c>
      <c r="J12" s="74">
        <v>70</v>
      </c>
      <c r="K12" s="74">
        <v>65</v>
      </c>
      <c r="L12" s="90"/>
      <c r="M12" s="74"/>
      <c r="N12" s="74">
        <v>60</v>
      </c>
      <c r="O12" s="74">
        <v>52</v>
      </c>
      <c r="P12" s="74">
        <v>48</v>
      </c>
      <c r="Q12" s="90"/>
      <c r="R12" s="74" t="str">
        <f t="shared" si="9"/>
        <v/>
      </c>
      <c r="S12" s="74">
        <f t="shared" si="2"/>
        <v>40</v>
      </c>
      <c r="T12" s="74">
        <f t="shared" si="3"/>
        <v>35</v>
      </c>
      <c r="U12" s="93">
        <f t="shared" si="4"/>
        <v>32.5</v>
      </c>
      <c r="V12" s="76" t="s">
        <v>52</v>
      </c>
      <c r="W12" s="76" t="s">
        <v>63</v>
      </c>
      <c r="X12" s="5"/>
      <c r="Y12" s="71"/>
      <c r="Z12" s="72"/>
      <c r="AA12" s="73"/>
      <c r="AB12" s="74"/>
      <c r="AC12" s="72"/>
      <c r="AD12" s="68" t="str">
        <f>IFERROR(IF(VLOOKUP(A12,#REF!,7,FALSE)=72686,IF($D12&lt;=$B$2,$D12,""),VLOOKUP(A12,#REF!,7,FALSE)),"")</f>
        <v/>
      </c>
      <c r="AE12" s="72"/>
      <c r="AF12" s="75"/>
      <c r="AG12" s="76"/>
      <c r="AI12" s="44" t="str">
        <f t="shared" si="5"/>
        <v/>
      </c>
      <c r="AJ12" s="46">
        <f t="shared" si="6"/>
        <v>55</v>
      </c>
      <c r="AK12" s="46">
        <f t="shared" si="7"/>
        <v>45</v>
      </c>
      <c r="AL12" s="46">
        <f t="shared" si="8"/>
        <v>40</v>
      </c>
      <c r="AM12" s="17"/>
      <c r="AN12" s="44" t="str">
        <f t="shared" si="11"/>
        <v/>
      </c>
      <c r="AO12" s="46">
        <f t="shared" si="11"/>
        <v>35</v>
      </c>
      <c r="AP12" s="46">
        <f t="shared" si="11"/>
        <v>27</v>
      </c>
      <c r="AQ12" s="46">
        <f t="shared" si="11"/>
        <v>23</v>
      </c>
      <c r="AR12" s="17"/>
      <c r="AS12" s="44" t="str">
        <f t="shared" si="12"/>
        <v/>
      </c>
      <c r="AT12" s="46">
        <f t="shared" si="12"/>
        <v>15</v>
      </c>
      <c r="AU12" s="46">
        <f t="shared" si="12"/>
        <v>10</v>
      </c>
      <c r="AV12" s="46">
        <f t="shared" si="12"/>
        <v>7.5</v>
      </c>
    </row>
    <row r="13" spans="1:54" x14ac:dyDescent="0.25">
      <c r="A13" s="27" t="str">
        <f t="shared" si="10"/>
        <v>DD44947Cast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92"/>
      <c r="I13" s="74">
        <v>80</v>
      </c>
      <c r="J13" s="74">
        <v>70</v>
      </c>
      <c r="K13" s="74">
        <v>65</v>
      </c>
      <c r="L13" s="90"/>
      <c r="M13" s="74"/>
      <c r="N13" s="74">
        <v>60</v>
      </c>
      <c r="O13" s="74">
        <v>52</v>
      </c>
      <c r="P13" s="74">
        <v>48</v>
      </c>
      <c r="Q13" s="90"/>
      <c r="R13" s="74" t="str">
        <f t="shared" si="9"/>
        <v/>
      </c>
      <c r="S13" s="74">
        <f t="shared" si="2"/>
        <v>40</v>
      </c>
      <c r="T13" s="74">
        <f t="shared" si="3"/>
        <v>35</v>
      </c>
      <c r="U13" s="93">
        <f t="shared" si="4"/>
        <v>32.5</v>
      </c>
      <c r="V13" s="76" t="s">
        <v>52</v>
      </c>
      <c r="W13" s="76" t="s">
        <v>63</v>
      </c>
      <c r="X13" s="5"/>
      <c r="Y13" s="71"/>
      <c r="Z13" s="72"/>
      <c r="AA13" s="73"/>
      <c r="AB13" s="74"/>
      <c r="AC13" s="72"/>
      <c r="AD13" s="68" t="str">
        <f>IFERROR(IF(VLOOKUP(A13,#REF!,7,FALSE)=72686,IF($D13&lt;=$B$2,$D13,""),VLOOKUP(A13,#REF!,7,FALSE)),"")</f>
        <v/>
      </c>
      <c r="AE13" s="72"/>
      <c r="AF13" s="75"/>
      <c r="AG13" s="76"/>
      <c r="AI13" s="44" t="str">
        <f t="shared" si="5"/>
        <v/>
      </c>
      <c r="AJ13" s="46">
        <f t="shared" si="6"/>
        <v>55</v>
      </c>
      <c r="AK13" s="46">
        <f t="shared" si="7"/>
        <v>45</v>
      </c>
      <c r="AL13" s="46">
        <f t="shared" si="8"/>
        <v>40</v>
      </c>
      <c r="AM13" s="17"/>
      <c r="AN13" s="44" t="str">
        <f t="shared" si="11"/>
        <v/>
      </c>
      <c r="AO13" s="46">
        <f t="shared" si="11"/>
        <v>35</v>
      </c>
      <c r="AP13" s="46">
        <f t="shared" si="11"/>
        <v>27</v>
      </c>
      <c r="AQ13" s="46">
        <f t="shared" si="11"/>
        <v>23</v>
      </c>
      <c r="AR13" s="17"/>
      <c r="AS13" s="44" t="str">
        <f t="shared" si="12"/>
        <v/>
      </c>
      <c r="AT13" s="46">
        <f t="shared" si="12"/>
        <v>15</v>
      </c>
      <c r="AU13" s="46">
        <f t="shared" si="12"/>
        <v>10</v>
      </c>
      <c r="AV13" s="46">
        <f t="shared" si="12"/>
        <v>7.5</v>
      </c>
    </row>
    <row r="14" spans="1:54" s="13" customFormat="1" x14ac:dyDescent="0.25">
      <c r="A14" s="27" t="str">
        <f t="shared" si="10"/>
        <v>DD44952Cast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92"/>
      <c r="I14" s="74"/>
      <c r="J14" s="74"/>
      <c r="K14" s="74"/>
      <c r="L14" s="90"/>
      <c r="M14" s="74"/>
      <c r="N14" s="74"/>
      <c r="O14" s="74"/>
      <c r="P14" s="74"/>
      <c r="Q14" s="90"/>
      <c r="R14" s="74" t="str">
        <f t="shared" si="9"/>
        <v/>
      </c>
      <c r="S14" s="74" t="str">
        <f t="shared" si="2"/>
        <v/>
      </c>
      <c r="T14" s="74" t="str">
        <f t="shared" si="3"/>
        <v/>
      </c>
      <c r="U14" s="93" t="str">
        <f t="shared" si="4"/>
        <v/>
      </c>
      <c r="V14" s="78"/>
      <c r="W14" s="78"/>
      <c r="X14" s="5"/>
      <c r="Y14" s="71"/>
      <c r="Z14" s="72"/>
      <c r="AA14" s="73"/>
      <c r="AB14" s="77"/>
      <c r="AC14" s="72"/>
      <c r="AD14" s="68" t="str">
        <f>IFERROR(IF(VLOOKUP(A14,#REF!,7,FALSE)=72686,IF($D14&lt;=$B$2,$D14,""),VLOOKUP(A14,#REF!,7,FALSE)),"")</f>
        <v/>
      </c>
      <c r="AE14" s="72"/>
      <c r="AF14" s="75"/>
      <c r="AG14" s="78"/>
      <c r="AH14" s="11"/>
      <c r="AI14" s="44" t="str">
        <f t="shared" si="5"/>
        <v/>
      </c>
      <c r="AJ14" s="46" t="str">
        <f t="shared" si="6"/>
        <v/>
      </c>
      <c r="AK14" s="46" t="str">
        <f t="shared" si="7"/>
        <v/>
      </c>
      <c r="AL14" s="46" t="str">
        <f t="shared" si="8"/>
        <v/>
      </c>
      <c r="AM14" s="17"/>
      <c r="AN14" s="44" t="str">
        <f t="shared" si="11"/>
        <v/>
      </c>
      <c r="AO14" s="46" t="str">
        <f t="shared" si="11"/>
        <v/>
      </c>
      <c r="AP14" s="46" t="str">
        <f t="shared" si="11"/>
        <v/>
      </c>
      <c r="AQ14" s="46" t="str">
        <f t="shared" si="11"/>
        <v/>
      </c>
      <c r="AR14" s="17"/>
      <c r="AS14" s="44" t="str">
        <f t="shared" si="12"/>
        <v/>
      </c>
      <c r="AT14" s="46" t="str">
        <f t="shared" si="12"/>
        <v/>
      </c>
      <c r="AU14" s="46" t="str">
        <f t="shared" si="12"/>
        <v/>
      </c>
      <c r="AV14" s="46" t="str">
        <f t="shared" si="12"/>
        <v/>
      </c>
    </row>
    <row r="15" spans="1:54" x14ac:dyDescent="0.25">
      <c r="A15" s="27" t="str">
        <f t="shared" si="10"/>
        <v>DD44956Cast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92"/>
      <c r="I15" s="74">
        <v>80</v>
      </c>
      <c r="J15" s="74">
        <v>70</v>
      </c>
      <c r="K15" s="74">
        <v>65</v>
      </c>
      <c r="L15" s="90"/>
      <c r="M15" s="74"/>
      <c r="N15" s="74">
        <v>60</v>
      </c>
      <c r="O15" s="74">
        <v>52</v>
      </c>
      <c r="P15" s="74">
        <v>48</v>
      </c>
      <c r="Q15" s="90"/>
      <c r="R15" s="74" t="str">
        <f t="shared" si="9"/>
        <v/>
      </c>
      <c r="S15" s="74">
        <f t="shared" si="2"/>
        <v>40</v>
      </c>
      <c r="T15" s="74">
        <f t="shared" si="3"/>
        <v>35</v>
      </c>
      <c r="U15" s="93">
        <f t="shared" si="4"/>
        <v>32.5</v>
      </c>
      <c r="V15" s="78" t="s">
        <v>52</v>
      </c>
      <c r="W15" s="78" t="s">
        <v>63</v>
      </c>
      <c r="X15" s="5"/>
      <c r="Y15" s="71"/>
      <c r="Z15" s="72"/>
      <c r="AA15" s="73"/>
      <c r="AB15" s="77"/>
      <c r="AC15" s="72"/>
      <c r="AD15" s="68" t="str">
        <f>IFERROR(IF(VLOOKUP(A15,#REF!,7,FALSE)=72686,IF($D15&lt;=$B$2,$D15,""),VLOOKUP(A15,#REF!,7,FALSE)),"")</f>
        <v/>
      </c>
      <c r="AE15" s="72"/>
      <c r="AF15" s="75"/>
      <c r="AG15" s="78"/>
      <c r="AI15" s="44" t="str">
        <f t="shared" si="5"/>
        <v/>
      </c>
      <c r="AJ15" s="46">
        <f t="shared" si="6"/>
        <v>55</v>
      </c>
      <c r="AK15" s="46">
        <f t="shared" si="7"/>
        <v>45</v>
      </c>
      <c r="AL15" s="46">
        <f t="shared" si="8"/>
        <v>40</v>
      </c>
      <c r="AM15" s="17"/>
      <c r="AN15" s="44" t="str">
        <f t="shared" si="11"/>
        <v/>
      </c>
      <c r="AO15" s="46">
        <f t="shared" si="11"/>
        <v>35</v>
      </c>
      <c r="AP15" s="46">
        <f t="shared" si="11"/>
        <v>27</v>
      </c>
      <c r="AQ15" s="46">
        <f t="shared" si="11"/>
        <v>23</v>
      </c>
      <c r="AR15" s="17"/>
      <c r="AS15" s="44" t="str">
        <f t="shared" si="12"/>
        <v/>
      </c>
      <c r="AT15" s="46">
        <f t="shared" si="12"/>
        <v>15</v>
      </c>
      <c r="AU15" s="46">
        <f t="shared" si="12"/>
        <v>10</v>
      </c>
      <c r="AV15" s="46">
        <f t="shared" si="12"/>
        <v>7.5</v>
      </c>
      <c r="AX15" s="14"/>
      <c r="AY15" s="14"/>
      <c r="AZ15" s="14"/>
      <c r="BA15" s="14"/>
      <c r="BB15" s="14"/>
    </row>
    <row r="16" spans="1:54" x14ac:dyDescent="0.25">
      <c r="A16" s="27" t="str">
        <f t="shared" si="10"/>
        <v>DD44961Cast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92"/>
      <c r="I16" s="74"/>
      <c r="J16" s="74"/>
      <c r="K16" s="94"/>
      <c r="L16" s="90"/>
      <c r="M16" s="95"/>
      <c r="N16" s="95"/>
      <c r="O16" s="74"/>
      <c r="P16" s="74"/>
      <c r="Q16" s="90"/>
      <c r="R16" s="74" t="str">
        <f t="shared" si="9"/>
        <v/>
      </c>
      <c r="S16" s="74" t="str">
        <f t="shared" si="2"/>
        <v/>
      </c>
      <c r="T16" s="74" t="str">
        <f t="shared" si="3"/>
        <v/>
      </c>
      <c r="U16" s="93" t="str">
        <f t="shared" si="4"/>
        <v/>
      </c>
      <c r="V16" s="76"/>
      <c r="W16" s="76"/>
      <c r="X16" s="5"/>
      <c r="Y16" s="71"/>
      <c r="Z16" s="72"/>
      <c r="AA16" s="73"/>
      <c r="AB16" s="74"/>
      <c r="AC16" s="72"/>
      <c r="AD16" s="68" t="str">
        <f>IFERROR(IF(VLOOKUP(A16,#REF!,7,FALSE)=72686,IF($D16&lt;=$B$2,$D16,""),VLOOKUP(A16,#REF!,7,FALSE)),"")</f>
        <v/>
      </c>
      <c r="AE16" s="72"/>
      <c r="AF16" s="75"/>
      <c r="AG16" s="76"/>
      <c r="AI16" s="44" t="str">
        <f t="shared" si="5"/>
        <v/>
      </c>
      <c r="AJ16" s="46" t="str">
        <f t="shared" si="6"/>
        <v/>
      </c>
      <c r="AK16" s="46" t="str">
        <f t="shared" si="7"/>
        <v/>
      </c>
      <c r="AL16" s="47" t="str">
        <f t="shared" si="8"/>
        <v/>
      </c>
      <c r="AM16" s="30"/>
      <c r="AN16" s="44" t="str">
        <f t="shared" si="11"/>
        <v/>
      </c>
      <c r="AO16" s="46" t="str">
        <f t="shared" si="11"/>
        <v/>
      </c>
      <c r="AP16" s="46" t="str">
        <f t="shared" si="11"/>
        <v/>
      </c>
      <c r="AQ16" s="47" t="str">
        <f t="shared" si="11"/>
        <v/>
      </c>
      <c r="AR16" s="30"/>
      <c r="AS16" s="44" t="str">
        <f t="shared" si="12"/>
        <v/>
      </c>
      <c r="AT16" s="46" t="str">
        <f t="shared" si="12"/>
        <v/>
      </c>
      <c r="AU16" s="46" t="str">
        <f t="shared" si="12"/>
        <v/>
      </c>
      <c r="AV16" s="46" t="str">
        <f t="shared" si="12"/>
        <v/>
      </c>
      <c r="AW16" s="15"/>
      <c r="AX16" s="9"/>
      <c r="AY16" s="9"/>
      <c r="AZ16" s="9"/>
      <c r="BA16" s="16"/>
      <c r="BB16" s="9"/>
    </row>
    <row r="17" spans="1:54" x14ac:dyDescent="0.25">
      <c r="A17" s="27" t="str">
        <f t="shared" si="10"/>
        <v>DD44966Cast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92"/>
      <c r="I17" s="74"/>
      <c r="J17" s="74"/>
      <c r="K17" s="74"/>
      <c r="L17" s="90"/>
      <c r="M17" s="74"/>
      <c r="N17" s="74"/>
      <c r="O17" s="74"/>
      <c r="P17" s="74"/>
      <c r="Q17" s="90"/>
      <c r="R17" s="74" t="str">
        <f t="shared" si="9"/>
        <v/>
      </c>
      <c r="S17" s="74" t="str">
        <f t="shared" si="2"/>
        <v/>
      </c>
      <c r="T17" s="74" t="str">
        <f t="shared" si="3"/>
        <v/>
      </c>
      <c r="U17" s="93" t="str">
        <f t="shared" si="4"/>
        <v/>
      </c>
      <c r="V17" s="76"/>
      <c r="W17" s="76"/>
      <c r="X17" s="5"/>
      <c r="Y17" s="71"/>
      <c r="Z17" s="72"/>
      <c r="AA17" s="73"/>
      <c r="AB17" s="74"/>
      <c r="AC17" s="72"/>
      <c r="AD17" s="68" t="str">
        <f>IFERROR(IF(VLOOKUP(A17,#REF!,7,FALSE)=72686,IF($D17&lt;=$B$2,$D17,""),VLOOKUP(A17,#REF!,7,FALSE)),"")</f>
        <v/>
      </c>
      <c r="AE17" s="72"/>
      <c r="AF17" s="75"/>
      <c r="AG17" s="76"/>
      <c r="AI17" s="44" t="str">
        <f t="shared" si="5"/>
        <v/>
      </c>
      <c r="AJ17" s="46" t="str">
        <f t="shared" si="6"/>
        <v/>
      </c>
      <c r="AK17" s="46" t="str">
        <f t="shared" si="7"/>
        <v/>
      </c>
      <c r="AL17" s="46" t="str">
        <f t="shared" si="8"/>
        <v/>
      </c>
      <c r="AM17" s="30"/>
      <c r="AN17" s="44" t="str">
        <f t="shared" si="11"/>
        <v/>
      </c>
      <c r="AO17" s="46" t="str">
        <f t="shared" si="11"/>
        <v/>
      </c>
      <c r="AP17" s="46" t="str">
        <f t="shared" si="11"/>
        <v/>
      </c>
      <c r="AQ17" s="46" t="str">
        <f t="shared" si="11"/>
        <v/>
      </c>
      <c r="AR17" s="30"/>
      <c r="AS17" s="44" t="str">
        <f t="shared" si="12"/>
        <v/>
      </c>
      <c r="AT17" s="46" t="str">
        <f t="shared" si="12"/>
        <v/>
      </c>
      <c r="AU17" s="46" t="str">
        <f t="shared" si="12"/>
        <v/>
      </c>
      <c r="AV17" s="46" t="str">
        <f t="shared" si="12"/>
        <v/>
      </c>
      <c r="AX17" s="14"/>
      <c r="AY17" s="14"/>
      <c r="AZ17" s="14"/>
      <c r="BA17" s="14"/>
      <c r="BB17" s="14"/>
    </row>
    <row r="18" spans="1:54" x14ac:dyDescent="0.25">
      <c r="A18" s="27" t="str">
        <f t="shared" si="10"/>
        <v>DD44970Cast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92"/>
      <c r="I18" s="74"/>
      <c r="J18" s="74"/>
      <c r="K18" s="74"/>
      <c r="L18" s="90"/>
      <c r="M18" s="74"/>
      <c r="N18" s="74"/>
      <c r="O18" s="74"/>
      <c r="P18" s="74"/>
      <c r="Q18" s="90"/>
      <c r="R18" s="74" t="str">
        <f t="shared" si="9"/>
        <v/>
      </c>
      <c r="S18" s="74" t="str">
        <f t="shared" si="2"/>
        <v/>
      </c>
      <c r="T18" s="74" t="str">
        <f t="shared" si="3"/>
        <v/>
      </c>
      <c r="U18" s="93" t="str">
        <f t="shared" si="4"/>
        <v/>
      </c>
      <c r="V18" s="78"/>
      <c r="W18" s="78"/>
      <c r="X18" s="5"/>
      <c r="Y18" s="71"/>
      <c r="Z18" s="72"/>
      <c r="AA18" s="73"/>
      <c r="AB18" s="74"/>
      <c r="AC18" s="72"/>
      <c r="AD18" s="68" t="str">
        <f>IFERROR(IF(VLOOKUP(A18,#REF!,7,FALSE)=72686,IF($D18&lt;=$B$2,$D18,""),VLOOKUP(A18,#REF!,7,FALSE)),"")</f>
        <v/>
      </c>
      <c r="AE18" s="72"/>
      <c r="AF18" s="75"/>
      <c r="AG18" s="76"/>
      <c r="AI18" s="44" t="str">
        <f t="shared" si="5"/>
        <v/>
      </c>
      <c r="AJ18" s="46" t="str">
        <f t="shared" si="6"/>
        <v/>
      </c>
      <c r="AK18" s="46" t="str">
        <f t="shared" si="7"/>
        <v/>
      </c>
      <c r="AL18" s="46" t="str">
        <f t="shared" si="8"/>
        <v/>
      </c>
      <c r="AM18" s="30"/>
      <c r="AN18" s="44" t="str">
        <f t="shared" si="11"/>
        <v/>
      </c>
      <c r="AO18" s="46" t="str">
        <f t="shared" si="11"/>
        <v/>
      </c>
      <c r="AP18" s="46" t="str">
        <f t="shared" si="11"/>
        <v/>
      </c>
      <c r="AQ18" s="46" t="str">
        <f t="shared" si="11"/>
        <v/>
      </c>
      <c r="AR18" s="30"/>
      <c r="AS18" s="44" t="str">
        <f t="shared" si="12"/>
        <v/>
      </c>
      <c r="AT18" s="46" t="str">
        <f t="shared" si="12"/>
        <v/>
      </c>
      <c r="AU18" s="46" t="str">
        <f t="shared" si="12"/>
        <v/>
      </c>
      <c r="AV18" s="46" t="str">
        <f t="shared" si="12"/>
        <v/>
      </c>
    </row>
    <row r="19" spans="1:54" x14ac:dyDescent="0.25">
      <c r="A19" s="27" t="str">
        <f t="shared" si="10"/>
        <v>DD44975Cast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92"/>
      <c r="I19" s="74"/>
      <c r="J19" s="74"/>
      <c r="K19" s="74"/>
      <c r="L19" s="90"/>
      <c r="M19" s="74"/>
      <c r="N19" s="74"/>
      <c r="O19" s="74"/>
      <c r="P19" s="74"/>
      <c r="Q19" s="90"/>
      <c r="R19" s="74" t="str">
        <f t="shared" si="9"/>
        <v/>
      </c>
      <c r="S19" s="74" t="str">
        <f t="shared" si="2"/>
        <v/>
      </c>
      <c r="T19" s="74" t="str">
        <f t="shared" si="3"/>
        <v/>
      </c>
      <c r="U19" s="93" t="str">
        <f t="shared" si="4"/>
        <v/>
      </c>
      <c r="V19" s="76"/>
      <c r="W19" s="76"/>
      <c r="X19" s="5"/>
      <c r="Y19" s="71"/>
      <c r="Z19" s="72"/>
      <c r="AA19" s="73"/>
      <c r="AB19" s="74"/>
      <c r="AC19" s="72"/>
      <c r="AD19" s="68" t="str">
        <f>IFERROR(IF(VLOOKUP(A19,#REF!,7,FALSE)=72686,IF($D19&lt;=$B$2,$D19,""),VLOOKUP(A19,#REF!,7,FALSE)),"")</f>
        <v/>
      </c>
      <c r="AE19" s="72"/>
      <c r="AF19" s="75"/>
      <c r="AG19" s="76"/>
      <c r="AI19" s="44" t="str">
        <f t="shared" si="5"/>
        <v/>
      </c>
      <c r="AJ19" s="46" t="str">
        <f t="shared" si="6"/>
        <v/>
      </c>
      <c r="AK19" s="46" t="str">
        <f t="shared" si="7"/>
        <v/>
      </c>
      <c r="AL19" s="46" t="str">
        <f t="shared" si="8"/>
        <v/>
      </c>
      <c r="AM19" s="30"/>
      <c r="AN19" s="44" t="str">
        <f t="shared" si="11"/>
        <v/>
      </c>
      <c r="AO19" s="46" t="str">
        <f t="shared" si="11"/>
        <v/>
      </c>
      <c r="AP19" s="46" t="str">
        <f t="shared" si="11"/>
        <v/>
      </c>
      <c r="AQ19" s="46" t="str">
        <f t="shared" si="11"/>
        <v/>
      </c>
      <c r="AR19" s="30"/>
      <c r="AS19" s="44" t="str">
        <f t="shared" si="12"/>
        <v/>
      </c>
      <c r="AT19" s="46" t="str">
        <f t="shared" si="12"/>
        <v/>
      </c>
      <c r="AU19" s="46" t="str">
        <f t="shared" si="12"/>
        <v/>
      </c>
      <c r="AV19" s="46" t="str">
        <f t="shared" si="12"/>
        <v/>
      </c>
    </row>
    <row r="20" spans="1:54" x14ac:dyDescent="0.25">
      <c r="A20" s="27" t="str">
        <f t="shared" si="10"/>
        <v>DD44980Cast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92"/>
      <c r="I20" s="74"/>
      <c r="J20" s="74"/>
      <c r="K20" s="74"/>
      <c r="L20" s="90"/>
      <c r="M20" s="74"/>
      <c r="N20" s="74"/>
      <c r="O20" s="74"/>
      <c r="P20" s="74"/>
      <c r="Q20" s="90"/>
      <c r="R20" s="74" t="str">
        <f t="shared" si="9"/>
        <v/>
      </c>
      <c r="S20" s="74" t="str">
        <f t="shared" si="2"/>
        <v/>
      </c>
      <c r="T20" s="74" t="str">
        <f t="shared" si="3"/>
        <v/>
      </c>
      <c r="U20" s="93" t="str">
        <f t="shared" si="4"/>
        <v/>
      </c>
      <c r="V20" s="76"/>
      <c r="W20" s="76"/>
      <c r="X20" s="5"/>
      <c r="Y20" s="71"/>
      <c r="Z20" s="72"/>
      <c r="AA20" s="73"/>
      <c r="AB20" s="74"/>
      <c r="AC20" s="72"/>
      <c r="AD20" s="68" t="str">
        <f>IFERROR(IF(VLOOKUP(A20,#REF!,7,FALSE)=72686,IF($D20&lt;=$B$2,$D20,""),VLOOKUP(A20,#REF!,7,FALSE)),"")</f>
        <v/>
      </c>
      <c r="AE20" s="72"/>
      <c r="AF20" s="75"/>
      <c r="AG20" s="76"/>
      <c r="AI20" s="44" t="str">
        <f t="shared" si="5"/>
        <v/>
      </c>
      <c r="AJ20" s="46" t="str">
        <f t="shared" si="6"/>
        <v/>
      </c>
      <c r="AK20" s="46" t="str">
        <f t="shared" si="7"/>
        <v/>
      </c>
      <c r="AL20" s="46" t="str">
        <f t="shared" si="8"/>
        <v/>
      </c>
      <c r="AM20" s="30"/>
      <c r="AN20" s="44" t="str">
        <f t="shared" si="11"/>
        <v/>
      </c>
      <c r="AO20" s="46" t="str">
        <f t="shared" si="11"/>
        <v/>
      </c>
      <c r="AP20" s="46" t="str">
        <f t="shared" si="11"/>
        <v/>
      </c>
      <c r="AQ20" s="46" t="str">
        <f t="shared" si="11"/>
        <v/>
      </c>
      <c r="AR20" s="30"/>
      <c r="AS20" s="44" t="str">
        <f t="shared" si="12"/>
        <v/>
      </c>
      <c r="AT20" s="46" t="str">
        <f t="shared" si="12"/>
        <v/>
      </c>
      <c r="AU20" s="46" t="str">
        <f t="shared" si="12"/>
        <v/>
      </c>
      <c r="AV20" s="46" t="str">
        <f t="shared" si="12"/>
        <v/>
      </c>
    </row>
    <row r="21" spans="1:54" x14ac:dyDescent="0.25">
      <c r="A21" s="27" t="str">
        <f t="shared" si="10"/>
        <v>DD44984Cast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92"/>
      <c r="I21" s="74"/>
      <c r="J21" s="74"/>
      <c r="K21" s="81"/>
      <c r="L21" s="90"/>
      <c r="M21" s="74"/>
      <c r="N21" s="74"/>
      <c r="O21" s="74"/>
      <c r="P21" s="74"/>
      <c r="Q21" s="90"/>
      <c r="R21" s="74" t="str">
        <f t="shared" si="9"/>
        <v/>
      </c>
      <c r="S21" s="74" t="str">
        <f t="shared" si="2"/>
        <v/>
      </c>
      <c r="T21" s="74" t="str">
        <f t="shared" si="3"/>
        <v/>
      </c>
      <c r="U21" s="91" t="str">
        <f t="shared" si="4"/>
        <v/>
      </c>
      <c r="V21" s="78"/>
      <c r="W21" s="78"/>
      <c r="X21" s="5"/>
      <c r="Y21" s="65"/>
      <c r="Z21" s="66"/>
      <c r="AA21" s="67"/>
      <c r="AB21" s="79"/>
      <c r="AC21" s="66"/>
      <c r="AD21" s="68" t="str">
        <f>IFERROR(IF(VLOOKUP(A21,#REF!,7,FALSE)=72686,IF($D21&lt;=$B$2,$D21,""),VLOOKUP(A21,#REF!,7,FALSE)),"")</f>
        <v/>
      </c>
      <c r="AE21" s="66"/>
      <c r="AF21" s="69"/>
      <c r="AG21" s="80"/>
      <c r="AI21" s="44" t="str">
        <f t="shared" ref="AI21:AL51" si="13">IF(H21="","",IF($F21&lt;=6,H21-25,IF($F21&gt;=11,H21-20,H21-30)))</f>
        <v/>
      </c>
      <c r="AJ21" s="46" t="str">
        <f t="shared" si="13"/>
        <v/>
      </c>
      <c r="AK21" s="46" t="str">
        <f t="shared" si="13"/>
        <v/>
      </c>
      <c r="AL21" s="8" t="str">
        <f t="shared" si="13"/>
        <v/>
      </c>
      <c r="AM21" s="30"/>
      <c r="AN21" s="44" t="str">
        <f t="shared" si="11"/>
        <v/>
      </c>
      <c r="AO21" s="46" t="str">
        <f t="shared" si="11"/>
        <v/>
      </c>
      <c r="AP21" s="46" t="str">
        <f t="shared" si="11"/>
        <v/>
      </c>
      <c r="AQ21" s="8" t="str">
        <f t="shared" si="11"/>
        <v/>
      </c>
      <c r="AR21" s="30"/>
      <c r="AS21" s="44" t="str">
        <f t="shared" si="12"/>
        <v/>
      </c>
      <c r="AT21" s="46" t="str">
        <f t="shared" si="12"/>
        <v/>
      </c>
      <c r="AU21" s="46" t="str">
        <f t="shared" si="12"/>
        <v/>
      </c>
      <c r="AV21" s="8" t="str">
        <f t="shared" si="12"/>
        <v/>
      </c>
    </row>
    <row r="22" spans="1:54" x14ac:dyDescent="0.25">
      <c r="A22" s="27" t="str">
        <f t="shared" si="10"/>
        <v>DD44989Cast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92"/>
      <c r="I22" s="74"/>
      <c r="J22" s="74"/>
      <c r="K22" s="74"/>
      <c r="L22" s="90"/>
      <c r="M22" s="74"/>
      <c r="N22" s="74"/>
      <c r="O22" s="74"/>
      <c r="P22" s="74"/>
      <c r="Q22" s="90"/>
      <c r="R22" s="74" t="str">
        <f t="shared" si="9"/>
        <v/>
      </c>
      <c r="S22" s="74" t="str">
        <f t="shared" si="2"/>
        <v/>
      </c>
      <c r="T22" s="74" t="str">
        <f t="shared" si="3"/>
        <v/>
      </c>
      <c r="U22" s="93" t="str">
        <f t="shared" si="4"/>
        <v/>
      </c>
      <c r="V22" s="78"/>
      <c r="W22" s="78"/>
      <c r="X22" s="5"/>
      <c r="Y22" s="71"/>
      <c r="Z22" s="72"/>
      <c r="AA22" s="73"/>
      <c r="AB22" s="77"/>
      <c r="AC22" s="72"/>
      <c r="AD22" s="68" t="str">
        <f>IFERROR(IF(VLOOKUP(A22,#REF!,7,FALSE)=72686,IF($D22&lt;=$B$2,$D22,""),VLOOKUP(A22,#REF!,7,FALSE)),"")</f>
        <v/>
      </c>
      <c r="AE22" s="72"/>
      <c r="AF22" s="75"/>
      <c r="AG22" s="78"/>
      <c r="AI22" s="44" t="str">
        <f t="shared" si="13"/>
        <v/>
      </c>
      <c r="AJ22" s="46" t="str">
        <f t="shared" si="13"/>
        <v/>
      </c>
      <c r="AK22" s="46" t="str">
        <f t="shared" si="13"/>
        <v/>
      </c>
      <c r="AL22" s="46" t="str">
        <f t="shared" si="13"/>
        <v/>
      </c>
      <c r="AM22" s="30"/>
      <c r="AN22" s="44" t="str">
        <f t="shared" si="11"/>
        <v/>
      </c>
      <c r="AO22" s="46" t="str">
        <f t="shared" si="11"/>
        <v/>
      </c>
      <c r="AP22" s="46" t="str">
        <f t="shared" si="11"/>
        <v/>
      </c>
      <c r="AQ22" s="46" t="str">
        <f t="shared" si="11"/>
        <v/>
      </c>
      <c r="AR22" s="30"/>
      <c r="AS22" s="44" t="str">
        <f t="shared" si="12"/>
        <v/>
      </c>
      <c r="AT22" s="46" t="str">
        <f t="shared" si="12"/>
        <v/>
      </c>
      <c r="AU22" s="46" t="str">
        <f t="shared" si="12"/>
        <v/>
      </c>
      <c r="AV22" s="46" t="str">
        <f t="shared" si="12"/>
        <v/>
      </c>
    </row>
    <row r="23" spans="1:54" x14ac:dyDescent="0.25">
      <c r="A23" s="27" t="str">
        <f t="shared" si="10"/>
        <v>DD44994Cast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92"/>
      <c r="I23" s="74"/>
      <c r="J23" s="74"/>
      <c r="K23" s="81"/>
      <c r="L23" s="90"/>
      <c r="M23" s="74"/>
      <c r="N23" s="74"/>
      <c r="O23" s="74"/>
      <c r="P23" s="81"/>
      <c r="Q23" s="90"/>
      <c r="R23" s="74" t="str">
        <f t="shared" si="9"/>
        <v/>
      </c>
      <c r="S23" s="74" t="str">
        <f t="shared" si="2"/>
        <v/>
      </c>
      <c r="T23" s="74" t="str">
        <f t="shared" si="3"/>
        <v/>
      </c>
      <c r="U23" s="91" t="str">
        <f t="shared" si="4"/>
        <v/>
      </c>
      <c r="V23" s="80"/>
      <c r="W23" s="80"/>
      <c r="X23" s="5"/>
      <c r="Y23" s="65"/>
      <c r="Z23" s="66"/>
      <c r="AA23" s="67"/>
      <c r="AB23" s="79"/>
      <c r="AC23" s="66"/>
      <c r="AD23" s="68" t="str">
        <f>IFERROR(IF(VLOOKUP(A23,#REF!,7,FALSE)=72686,IF($D23&lt;=$B$2,$D23,""),VLOOKUP(A23,#REF!,7,FALSE)),"")</f>
        <v/>
      </c>
      <c r="AE23" s="66"/>
      <c r="AF23" s="69"/>
      <c r="AG23" s="80"/>
      <c r="AI23" s="44" t="str">
        <f t="shared" si="13"/>
        <v/>
      </c>
      <c r="AJ23" s="46" t="str">
        <f t="shared" si="13"/>
        <v/>
      </c>
      <c r="AK23" s="46" t="str">
        <f t="shared" si="13"/>
        <v/>
      </c>
      <c r="AL23" s="8" t="str">
        <f t="shared" si="13"/>
        <v/>
      </c>
      <c r="AM23" s="30"/>
      <c r="AN23" s="44" t="str">
        <f t="shared" si="11"/>
        <v/>
      </c>
      <c r="AO23" s="46" t="str">
        <f t="shared" si="11"/>
        <v/>
      </c>
      <c r="AP23" s="46" t="str">
        <f t="shared" si="11"/>
        <v/>
      </c>
      <c r="AQ23" s="8" t="str">
        <f t="shared" si="11"/>
        <v/>
      </c>
      <c r="AR23" s="30"/>
      <c r="AS23" s="44" t="str">
        <f t="shared" si="12"/>
        <v/>
      </c>
      <c r="AT23" s="46" t="str">
        <f t="shared" si="12"/>
        <v/>
      </c>
      <c r="AU23" s="46" t="str">
        <f t="shared" si="12"/>
        <v/>
      </c>
      <c r="AV23" s="8" t="str">
        <f t="shared" si="12"/>
        <v/>
      </c>
    </row>
    <row r="24" spans="1:54" x14ac:dyDescent="0.25">
      <c r="A24" s="27" t="str">
        <f t="shared" si="10"/>
        <v>DD44998Cast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92"/>
      <c r="I24" s="74"/>
      <c r="J24" s="74"/>
      <c r="K24" s="74"/>
      <c r="L24" s="90"/>
      <c r="M24" s="74"/>
      <c r="N24" s="74"/>
      <c r="O24" s="74"/>
      <c r="P24" s="74"/>
      <c r="Q24" s="90"/>
      <c r="R24" s="74" t="str">
        <f t="shared" si="9"/>
        <v/>
      </c>
      <c r="S24" s="74" t="str">
        <f t="shared" si="2"/>
        <v/>
      </c>
      <c r="T24" s="74" t="str">
        <f t="shared" si="3"/>
        <v/>
      </c>
      <c r="U24" s="93" t="str">
        <f t="shared" si="4"/>
        <v/>
      </c>
      <c r="V24" s="78"/>
      <c r="W24" s="78"/>
      <c r="X24" s="5"/>
      <c r="Y24" s="71"/>
      <c r="Z24" s="72"/>
      <c r="AA24" s="73"/>
      <c r="AB24" s="77"/>
      <c r="AC24" s="72"/>
      <c r="AD24" s="68" t="str">
        <f>IFERROR(IF(VLOOKUP(A24,#REF!,7,FALSE)=72686,IF($D24&lt;=$B$2,$D24,""),VLOOKUP(A24,#REF!,7,FALSE)),"")</f>
        <v/>
      </c>
      <c r="AE24" s="72"/>
      <c r="AF24" s="75"/>
      <c r="AG24" s="78"/>
      <c r="AI24" s="44" t="str">
        <f t="shared" si="13"/>
        <v/>
      </c>
      <c r="AJ24" s="46" t="str">
        <f t="shared" si="13"/>
        <v/>
      </c>
      <c r="AK24" s="46" t="str">
        <f t="shared" si="13"/>
        <v/>
      </c>
      <c r="AL24" s="46" t="str">
        <f t="shared" si="13"/>
        <v/>
      </c>
      <c r="AM24" s="30"/>
      <c r="AN24" s="44" t="str">
        <f t="shared" si="11"/>
        <v/>
      </c>
      <c r="AO24" s="46" t="str">
        <f t="shared" si="11"/>
        <v/>
      </c>
      <c r="AP24" s="46" t="str">
        <f t="shared" si="11"/>
        <v/>
      </c>
      <c r="AQ24" s="46" t="str">
        <f t="shared" si="11"/>
        <v/>
      </c>
      <c r="AR24" s="30"/>
      <c r="AS24" s="44" t="str">
        <f t="shared" si="12"/>
        <v/>
      </c>
      <c r="AT24" s="46" t="str">
        <f t="shared" si="12"/>
        <v/>
      </c>
      <c r="AU24" s="46" t="str">
        <f t="shared" si="12"/>
        <v/>
      </c>
      <c r="AV24" s="46" t="str">
        <f t="shared" si="12"/>
        <v/>
      </c>
    </row>
    <row r="25" spans="1:54" x14ac:dyDescent="0.25">
      <c r="A25" s="27" t="str">
        <f t="shared" si="10"/>
        <v>DD45003Cast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92"/>
      <c r="I25" s="74"/>
      <c r="J25" s="74"/>
      <c r="K25" s="74"/>
      <c r="L25" s="90"/>
      <c r="M25" s="74"/>
      <c r="N25" s="74"/>
      <c r="O25" s="74"/>
      <c r="P25" s="74"/>
      <c r="Q25" s="90"/>
      <c r="R25" s="74" t="str">
        <f t="shared" si="9"/>
        <v/>
      </c>
      <c r="S25" s="74" t="str">
        <f t="shared" si="2"/>
        <v/>
      </c>
      <c r="T25" s="74" t="str">
        <f t="shared" si="3"/>
        <v/>
      </c>
      <c r="U25" s="93" t="str">
        <f t="shared" si="4"/>
        <v/>
      </c>
      <c r="V25" s="76"/>
      <c r="W25" s="76"/>
      <c r="X25" s="5"/>
      <c r="Y25" s="71"/>
      <c r="Z25" s="72"/>
      <c r="AA25" s="73"/>
      <c r="AB25" s="74"/>
      <c r="AC25" s="72"/>
      <c r="AD25" s="68" t="str">
        <f>IFERROR(IF(VLOOKUP(A25,#REF!,7,FALSE)=72686,IF($D25&lt;=$B$2,$D25,""),VLOOKUP(A25,#REF!,7,FALSE)),"")</f>
        <v/>
      </c>
      <c r="AE25" s="72"/>
      <c r="AF25" s="75"/>
      <c r="AG25" s="76"/>
      <c r="AI25" s="44" t="str">
        <f t="shared" si="13"/>
        <v/>
      </c>
      <c r="AJ25" s="46" t="str">
        <f t="shared" si="13"/>
        <v/>
      </c>
      <c r="AK25" s="46" t="str">
        <f t="shared" si="13"/>
        <v/>
      </c>
      <c r="AL25" s="46" t="str">
        <f t="shared" si="13"/>
        <v/>
      </c>
      <c r="AM25" s="30"/>
      <c r="AN25" s="44" t="str">
        <f t="shared" si="11"/>
        <v/>
      </c>
      <c r="AO25" s="46" t="str">
        <f t="shared" si="11"/>
        <v/>
      </c>
      <c r="AP25" s="46" t="str">
        <f t="shared" si="11"/>
        <v/>
      </c>
      <c r="AQ25" s="46" t="str">
        <f t="shared" si="11"/>
        <v/>
      </c>
      <c r="AR25" s="30"/>
      <c r="AS25" s="44" t="str">
        <f t="shared" si="12"/>
        <v/>
      </c>
      <c r="AT25" s="46" t="str">
        <f t="shared" si="12"/>
        <v/>
      </c>
      <c r="AU25" s="46" t="str">
        <f t="shared" si="12"/>
        <v/>
      </c>
      <c r="AV25" s="46" t="str">
        <f t="shared" si="12"/>
        <v/>
      </c>
    </row>
    <row r="26" spans="1:54" x14ac:dyDescent="0.25">
      <c r="A26" s="27" t="str">
        <f t="shared" si="10"/>
        <v>DD45008Cast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92"/>
      <c r="I26" s="74"/>
      <c r="J26" s="74"/>
      <c r="K26" s="74"/>
      <c r="L26" s="90"/>
      <c r="M26" s="74"/>
      <c r="N26" s="74"/>
      <c r="O26" s="74"/>
      <c r="P26" s="74"/>
      <c r="Q26" s="90"/>
      <c r="R26" s="74" t="str">
        <f t="shared" si="9"/>
        <v/>
      </c>
      <c r="S26" s="74" t="str">
        <f t="shared" si="2"/>
        <v/>
      </c>
      <c r="T26" s="74" t="str">
        <f t="shared" si="3"/>
        <v/>
      </c>
      <c r="U26" s="93" t="str">
        <f t="shared" si="4"/>
        <v/>
      </c>
      <c r="V26" s="76"/>
      <c r="W26" s="76"/>
      <c r="X26" s="5"/>
      <c r="Y26" s="71"/>
      <c r="Z26" s="72"/>
      <c r="AA26" s="73"/>
      <c r="AB26" s="74"/>
      <c r="AC26" s="72"/>
      <c r="AD26" s="68" t="str">
        <f>IFERROR(IF(VLOOKUP(A26,#REF!,7,FALSE)=72686,IF($D26&lt;=$B$2,$D26,""),VLOOKUP(A26,#REF!,7,FALSE)),"")</f>
        <v/>
      </c>
      <c r="AE26" s="72"/>
      <c r="AF26" s="75"/>
      <c r="AG26" s="76"/>
      <c r="AI26" s="44" t="str">
        <f t="shared" si="13"/>
        <v/>
      </c>
      <c r="AJ26" s="46" t="str">
        <f t="shared" si="13"/>
        <v/>
      </c>
      <c r="AK26" s="46" t="str">
        <f t="shared" si="13"/>
        <v/>
      </c>
      <c r="AL26" s="46" t="str">
        <f t="shared" si="13"/>
        <v/>
      </c>
      <c r="AM26" s="30"/>
      <c r="AN26" s="44" t="str">
        <f t="shared" si="11"/>
        <v/>
      </c>
      <c r="AO26" s="46" t="str">
        <f t="shared" si="11"/>
        <v/>
      </c>
      <c r="AP26" s="46" t="str">
        <f t="shared" si="11"/>
        <v/>
      </c>
      <c r="AQ26" s="46" t="str">
        <f t="shared" si="11"/>
        <v/>
      </c>
      <c r="AR26" s="30"/>
      <c r="AS26" s="44" t="str">
        <f t="shared" si="12"/>
        <v/>
      </c>
      <c r="AT26" s="46" t="str">
        <f t="shared" si="12"/>
        <v/>
      </c>
      <c r="AU26" s="46" t="str">
        <f t="shared" si="12"/>
        <v/>
      </c>
      <c r="AV26" s="46" t="str">
        <f t="shared" si="12"/>
        <v/>
      </c>
      <c r="AW26" s="15"/>
    </row>
    <row r="27" spans="1:54" x14ac:dyDescent="0.25">
      <c r="A27" s="27" t="str">
        <f t="shared" si="10"/>
        <v>DD45012Cast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89"/>
      <c r="I27" s="81"/>
      <c r="J27" s="81"/>
      <c r="K27" s="81"/>
      <c r="L27" s="90"/>
      <c r="M27" s="81"/>
      <c r="N27" s="81"/>
      <c r="O27" s="81"/>
      <c r="P27" s="81"/>
      <c r="Q27" s="90"/>
      <c r="R27" s="81" t="str">
        <f t="shared" si="9"/>
        <v/>
      </c>
      <c r="S27" s="81" t="str">
        <f t="shared" si="2"/>
        <v/>
      </c>
      <c r="T27" s="81" t="str">
        <f t="shared" si="3"/>
        <v/>
      </c>
      <c r="U27" s="91" t="str">
        <f t="shared" si="4"/>
        <v/>
      </c>
      <c r="V27" s="70"/>
      <c r="W27" s="70"/>
      <c r="X27" s="5"/>
      <c r="Y27" s="65"/>
      <c r="Z27" s="66"/>
      <c r="AA27" s="67"/>
      <c r="AB27" s="31"/>
      <c r="AC27" s="66"/>
      <c r="AD27" s="68" t="str">
        <f>IFERROR(IF(VLOOKUP(A27,#REF!,7,FALSE)=72686,IF($D27&lt;=$B$2,$D27,""),VLOOKUP(A27,#REF!,7,FALSE)),"")</f>
        <v/>
      </c>
      <c r="AE27" s="66"/>
      <c r="AF27" s="69"/>
      <c r="AG27" s="70"/>
      <c r="AI27" s="35" t="str">
        <f t="shared" si="13"/>
        <v/>
      </c>
      <c r="AJ27" s="8" t="str">
        <f t="shared" si="13"/>
        <v/>
      </c>
      <c r="AK27" s="8" t="str">
        <f t="shared" si="13"/>
        <v/>
      </c>
      <c r="AL27" s="8" t="str">
        <f t="shared" si="13"/>
        <v/>
      </c>
      <c r="AM27" s="30"/>
      <c r="AN27" s="35" t="str">
        <f t="shared" si="11"/>
        <v/>
      </c>
      <c r="AO27" s="8" t="str">
        <f t="shared" si="11"/>
        <v/>
      </c>
      <c r="AP27" s="8" t="str">
        <f t="shared" si="11"/>
        <v/>
      </c>
      <c r="AQ27" s="8" t="str">
        <f t="shared" si="11"/>
        <v/>
      </c>
      <c r="AR27" s="30"/>
      <c r="AS27" s="35" t="str">
        <f t="shared" si="12"/>
        <v/>
      </c>
      <c r="AT27" s="8" t="str">
        <f t="shared" si="12"/>
        <v/>
      </c>
      <c r="AU27" s="8" t="str">
        <f t="shared" si="12"/>
        <v/>
      </c>
      <c r="AV27" s="8" t="str">
        <f t="shared" si="12"/>
        <v/>
      </c>
    </row>
    <row r="28" spans="1:54" x14ac:dyDescent="0.25">
      <c r="A28" s="27" t="str">
        <f t="shared" si="10"/>
        <v>DD45017Cast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92"/>
      <c r="I28" s="74"/>
      <c r="J28" s="74"/>
      <c r="K28" s="74"/>
      <c r="L28" s="90"/>
      <c r="M28" s="74"/>
      <c r="N28" s="74"/>
      <c r="O28" s="74"/>
      <c r="P28" s="74"/>
      <c r="Q28" s="90"/>
      <c r="R28" s="74" t="str">
        <f t="shared" si="9"/>
        <v/>
      </c>
      <c r="S28" s="74" t="str">
        <f t="shared" si="2"/>
        <v/>
      </c>
      <c r="T28" s="74" t="str">
        <f t="shared" si="3"/>
        <v/>
      </c>
      <c r="U28" s="93" t="str">
        <f t="shared" si="4"/>
        <v/>
      </c>
      <c r="V28" s="78"/>
      <c r="W28" s="78"/>
      <c r="X28" s="5"/>
      <c r="Y28" s="71"/>
      <c r="Z28" s="72"/>
      <c r="AA28" s="73"/>
      <c r="AB28" s="77"/>
      <c r="AC28" s="72"/>
      <c r="AD28" s="68" t="str">
        <f>IFERROR(IF(VLOOKUP(A28,#REF!,7,FALSE)=72686,IF($D28&lt;=$B$2,$D28,""),VLOOKUP(A28,#REF!,7,FALSE)),"")</f>
        <v/>
      </c>
      <c r="AE28" s="72"/>
      <c r="AF28" s="75"/>
      <c r="AG28" s="78"/>
      <c r="AI28" s="44" t="str">
        <f t="shared" si="13"/>
        <v/>
      </c>
      <c r="AJ28" s="46" t="str">
        <f t="shared" si="13"/>
        <v/>
      </c>
      <c r="AK28" s="46" t="str">
        <f t="shared" si="13"/>
        <v/>
      </c>
      <c r="AL28" s="46" t="str">
        <f t="shared" si="13"/>
        <v/>
      </c>
      <c r="AM28" s="30"/>
      <c r="AN28" s="44" t="str">
        <f t="shared" si="11"/>
        <v/>
      </c>
      <c r="AO28" s="46" t="str">
        <f t="shared" si="11"/>
        <v/>
      </c>
      <c r="AP28" s="46" t="str">
        <f t="shared" si="11"/>
        <v/>
      </c>
      <c r="AQ28" s="46" t="str">
        <f t="shared" si="11"/>
        <v/>
      </c>
      <c r="AR28" s="30"/>
      <c r="AS28" s="44" t="str">
        <f t="shared" si="12"/>
        <v/>
      </c>
      <c r="AT28" s="46" t="str">
        <f t="shared" si="12"/>
        <v/>
      </c>
      <c r="AU28" s="46" t="str">
        <f t="shared" si="12"/>
        <v/>
      </c>
      <c r="AV28" s="46" t="str">
        <f t="shared" si="12"/>
        <v/>
      </c>
    </row>
    <row r="29" spans="1:54" x14ac:dyDescent="0.25">
      <c r="A29" s="27" t="str">
        <f t="shared" si="10"/>
        <v>DD45022Cast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89"/>
      <c r="I29" s="81"/>
      <c r="J29" s="81"/>
      <c r="K29" s="81"/>
      <c r="L29" s="90"/>
      <c r="M29" s="81"/>
      <c r="N29" s="81"/>
      <c r="O29" s="81"/>
      <c r="P29" s="81"/>
      <c r="Q29" s="90"/>
      <c r="R29" s="81" t="str">
        <f t="shared" si="9"/>
        <v/>
      </c>
      <c r="S29" s="81" t="str">
        <f t="shared" si="2"/>
        <v/>
      </c>
      <c r="T29" s="81" t="str">
        <f t="shared" si="3"/>
        <v/>
      </c>
      <c r="U29" s="91" t="str">
        <f t="shared" si="4"/>
        <v/>
      </c>
      <c r="V29" s="80"/>
      <c r="W29" s="80"/>
      <c r="X29" s="5"/>
      <c r="Y29" s="65"/>
      <c r="Z29" s="66"/>
      <c r="AA29" s="67"/>
      <c r="AB29" s="79"/>
      <c r="AC29" s="66"/>
      <c r="AD29" s="68" t="str">
        <f>IFERROR(IF(VLOOKUP(A29,#REF!,7,FALSE)=72686,IF($D29&lt;=$B$2,$D29,""),VLOOKUP(A29,#REF!,7,FALSE)),"")</f>
        <v/>
      </c>
      <c r="AE29" s="66"/>
      <c r="AF29" s="69"/>
      <c r="AG29" s="80"/>
      <c r="AI29" s="35" t="str">
        <f t="shared" si="13"/>
        <v/>
      </c>
      <c r="AJ29" s="8" t="str">
        <f t="shared" si="13"/>
        <v/>
      </c>
      <c r="AK29" s="8" t="str">
        <f t="shared" si="13"/>
        <v/>
      </c>
      <c r="AL29" s="8" t="str">
        <f t="shared" si="13"/>
        <v/>
      </c>
      <c r="AM29" s="30"/>
      <c r="AN29" s="35" t="str">
        <f t="shared" si="11"/>
        <v/>
      </c>
      <c r="AO29" s="8" t="str">
        <f t="shared" si="11"/>
        <v/>
      </c>
      <c r="AP29" s="8" t="str">
        <f t="shared" si="11"/>
        <v/>
      </c>
      <c r="AQ29" s="8" t="str">
        <f t="shared" si="11"/>
        <v/>
      </c>
      <c r="AR29" s="30"/>
      <c r="AS29" s="35" t="str">
        <f t="shared" si="12"/>
        <v/>
      </c>
      <c r="AT29" s="8" t="str">
        <f t="shared" si="12"/>
        <v/>
      </c>
      <c r="AU29" s="8" t="str">
        <f t="shared" si="12"/>
        <v/>
      </c>
      <c r="AV29" s="8" t="str">
        <f t="shared" si="12"/>
        <v/>
      </c>
    </row>
    <row r="30" spans="1:54" s="13" customFormat="1" x14ac:dyDescent="0.25">
      <c r="A30" s="27" t="str">
        <f t="shared" si="10"/>
        <v>DD45026Cast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92"/>
      <c r="I30" s="74"/>
      <c r="J30" s="74"/>
      <c r="K30" s="74"/>
      <c r="L30" s="90"/>
      <c r="M30" s="74"/>
      <c r="N30" s="74"/>
      <c r="O30" s="74"/>
      <c r="P30" s="74"/>
      <c r="Q30" s="90"/>
      <c r="R30" s="74" t="str">
        <f t="shared" si="9"/>
        <v/>
      </c>
      <c r="S30" s="74" t="str">
        <f t="shared" si="2"/>
        <v/>
      </c>
      <c r="T30" s="74" t="str">
        <f t="shared" si="3"/>
        <v/>
      </c>
      <c r="U30" s="93" t="str">
        <f t="shared" si="4"/>
        <v/>
      </c>
      <c r="V30" s="78"/>
      <c r="W30" s="78"/>
      <c r="X30" s="5"/>
      <c r="Y30" s="71"/>
      <c r="Z30" s="72"/>
      <c r="AA30" s="73"/>
      <c r="AB30" s="77"/>
      <c r="AC30" s="72"/>
      <c r="AD30" s="68" t="str">
        <f>IFERROR(IF(VLOOKUP(A30,#REF!,7,FALSE)=72686,IF($D30&lt;=$B$2,$D30,""),VLOOKUP(A30,#REF!,7,FALSE)),"")</f>
        <v/>
      </c>
      <c r="AE30" s="72"/>
      <c r="AF30" s="75"/>
      <c r="AG30" s="78"/>
      <c r="AH30" s="11"/>
      <c r="AI30" s="44" t="str">
        <f t="shared" si="13"/>
        <v/>
      </c>
      <c r="AJ30" s="46" t="str">
        <f t="shared" si="13"/>
        <v/>
      </c>
      <c r="AK30" s="46" t="str">
        <f t="shared" si="13"/>
        <v/>
      </c>
      <c r="AL30" s="46" t="str">
        <f t="shared" si="13"/>
        <v/>
      </c>
      <c r="AM30" s="30"/>
      <c r="AN30" s="44" t="str">
        <f t="shared" si="11"/>
        <v/>
      </c>
      <c r="AO30" s="46" t="str">
        <f t="shared" si="11"/>
        <v/>
      </c>
      <c r="AP30" s="46" t="str">
        <f t="shared" si="11"/>
        <v/>
      </c>
      <c r="AQ30" s="46" t="str">
        <f t="shared" si="11"/>
        <v/>
      </c>
      <c r="AR30" s="30"/>
      <c r="AS30" s="44" t="str">
        <f t="shared" si="12"/>
        <v/>
      </c>
      <c r="AT30" s="46" t="str">
        <f t="shared" si="12"/>
        <v/>
      </c>
      <c r="AU30" s="46" t="str">
        <f t="shared" si="12"/>
        <v/>
      </c>
      <c r="AV30" s="46" t="str">
        <f t="shared" si="12"/>
        <v/>
      </c>
    </row>
    <row r="31" spans="1:54" s="13" customFormat="1" x14ac:dyDescent="0.25">
      <c r="A31" s="27" t="str">
        <f t="shared" si="10"/>
        <v>DD45031Cast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92"/>
      <c r="I31" s="74"/>
      <c r="J31" s="74"/>
      <c r="K31" s="74"/>
      <c r="L31" s="90"/>
      <c r="M31" s="74"/>
      <c r="N31" s="74"/>
      <c r="O31" s="74"/>
      <c r="P31" s="74"/>
      <c r="Q31" s="90"/>
      <c r="R31" s="74" t="str">
        <f t="shared" si="9"/>
        <v/>
      </c>
      <c r="S31" s="74" t="str">
        <f t="shared" si="2"/>
        <v/>
      </c>
      <c r="T31" s="74" t="str">
        <f t="shared" si="3"/>
        <v/>
      </c>
      <c r="U31" s="93" t="str">
        <f t="shared" si="4"/>
        <v/>
      </c>
      <c r="V31" s="78"/>
      <c r="W31" s="78"/>
      <c r="X31" s="5"/>
      <c r="Y31" s="71"/>
      <c r="Z31" s="72"/>
      <c r="AA31" s="73"/>
      <c r="AB31" s="77"/>
      <c r="AC31" s="72"/>
      <c r="AD31" s="68" t="str">
        <f>IFERROR(IF(VLOOKUP(A31,#REF!,7,FALSE)=72686,IF($D31&lt;=$B$2,$D31,""),VLOOKUP(A31,#REF!,7,FALSE)),"")</f>
        <v/>
      </c>
      <c r="AE31" s="72"/>
      <c r="AF31" s="75"/>
      <c r="AG31" s="78"/>
      <c r="AH31" s="11"/>
      <c r="AI31" s="44" t="str">
        <f t="shared" si="13"/>
        <v/>
      </c>
      <c r="AJ31" s="46" t="str">
        <f t="shared" si="13"/>
        <v/>
      </c>
      <c r="AK31" s="46" t="str">
        <f t="shared" si="13"/>
        <v/>
      </c>
      <c r="AL31" s="46" t="str">
        <f t="shared" si="13"/>
        <v/>
      </c>
      <c r="AM31" s="30"/>
      <c r="AN31" s="44" t="str">
        <f t="shared" si="11"/>
        <v/>
      </c>
      <c r="AO31" s="46" t="str">
        <f t="shared" si="11"/>
        <v/>
      </c>
      <c r="AP31" s="46" t="str">
        <f t="shared" si="11"/>
        <v/>
      </c>
      <c r="AQ31" s="46" t="str">
        <f t="shared" si="11"/>
        <v/>
      </c>
      <c r="AR31" s="30"/>
      <c r="AS31" s="44" t="str">
        <f t="shared" si="12"/>
        <v/>
      </c>
      <c r="AT31" s="46" t="str">
        <f t="shared" si="12"/>
        <v/>
      </c>
      <c r="AU31" s="46" t="str">
        <f t="shared" si="12"/>
        <v/>
      </c>
      <c r="AV31" s="46" t="str">
        <f t="shared" si="12"/>
        <v/>
      </c>
    </row>
    <row r="32" spans="1:54" x14ac:dyDescent="0.25">
      <c r="A32" s="27" t="str">
        <f t="shared" si="10"/>
        <v>DD45038Cast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92"/>
      <c r="I32" s="74"/>
      <c r="J32" s="74"/>
      <c r="K32" s="74"/>
      <c r="L32" s="90"/>
      <c r="M32" s="74"/>
      <c r="N32" s="74"/>
      <c r="O32" s="74"/>
      <c r="P32" s="74"/>
      <c r="Q32" s="90"/>
      <c r="R32" s="74" t="str">
        <f t="shared" si="9"/>
        <v/>
      </c>
      <c r="S32" s="74" t="str">
        <f t="shared" si="2"/>
        <v/>
      </c>
      <c r="T32" s="74" t="str">
        <f t="shared" si="3"/>
        <v/>
      </c>
      <c r="U32" s="93" t="str">
        <f t="shared" si="4"/>
        <v/>
      </c>
      <c r="V32" s="78"/>
      <c r="W32" s="78"/>
      <c r="X32" s="5"/>
      <c r="Y32" s="71"/>
      <c r="Z32" s="72"/>
      <c r="AA32" s="73"/>
      <c r="AB32" s="77"/>
      <c r="AC32" s="72"/>
      <c r="AD32" s="68" t="str">
        <f>IFERROR(IF(VLOOKUP(A32,#REF!,7,FALSE)=72686,IF($D32&lt;=$B$2,$D32,""),VLOOKUP(A32,#REF!,7,FALSE)),"")</f>
        <v/>
      </c>
      <c r="AE32" s="72"/>
      <c r="AF32" s="75"/>
      <c r="AG32" s="78"/>
      <c r="AI32" s="44" t="str">
        <f t="shared" si="13"/>
        <v/>
      </c>
      <c r="AJ32" s="46" t="str">
        <f t="shared" si="13"/>
        <v/>
      </c>
      <c r="AK32" s="46" t="str">
        <f t="shared" si="13"/>
        <v/>
      </c>
      <c r="AL32" s="46" t="str">
        <f t="shared" si="13"/>
        <v/>
      </c>
      <c r="AM32" s="30"/>
      <c r="AN32" s="44" t="str">
        <f t="shared" si="11"/>
        <v/>
      </c>
      <c r="AO32" s="46" t="str">
        <f t="shared" si="11"/>
        <v/>
      </c>
      <c r="AP32" s="46" t="str">
        <f t="shared" si="11"/>
        <v/>
      </c>
      <c r="AQ32" s="46" t="str">
        <f t="shared" si="11"/>
        <v/>
      </c>
      <c r="AR32" s="30"/>
      <c r="AS32" s="44" t="str">
        <f t="shared" si="12"/>
        <v/>
      </c>
      <c r="AT32" s="46" t="str">
        <f t="shared" si="12"/>
        <v/>
      </c>
      <c r="AU32" s="46" t="str">
        <f t="shared" si="12"/>
        <v/>
      </c>
      <c r="AV32" s="46" t="str">
        <f t="shared" si="12"/>
        <v/>
      </c>
    </row>
    <row r="33" spans="1:51" x14ac:dyDescent="0.25">
      <c r="A33" s="27" t="str">
        <f t="shared" si="10"/>
        <v>DD45045Cast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92"/>
      <c r="I33" s="74"/>
      <c r="J33" s="74"/>
      <c r="K33" s="74"/>
      <c r="L33" s="90"/>
      <c r="M33" s="74"/>
      <c r="N33" s="74"/>
      <c r="O33" s="74"/>
      <c r="P33" s="74"/>
      <c r="Q33" s="90"/>
      <c r="R33" s="74" t="str">
        <f t="shared" si="9"/>
        <v/>
      </c>
      <c r="S33" s="74" t="str">
        <f t="shared" si="2"/>
        <v/>
      </c>
      <c r="T33" s="74" t="str">
        <f t="shared" si="3"/>
        <v/>
      </c>
      <c r="U33" s="93" t="str">
        <f t="shared" si="4"/>
        <v/>
      </c>
      <c r="V33" s="78"/>
      <c r="W33" s="78"/>
      <c r="X33" s="5"/>
      <c r="Y33" s="71"/>
      <c r="Z33" s="72"/>
      <c r="AA33" s="73"/>
      <c r="AB33" s="77"/>
      <c r="AC33" s="72"/>
      <c r="AD33" s="68" t="str">
        <f>IFERROR(IF(VLOOKUP(A33,#REF!,7,FALSE)=72686,IF($D33&lt;=$B$2,$D33,""),VLOOKUP(A33,#REF!,7,FALSE)),"")</f>
        <v/>
      </c>
      <c r="AE33" s="72"/>
      <c r="AF33" s="75"/>
      <c r="AG33" s="78"/>
      <c r="AI33" s="44" t="str">
        <f t="shared" si="13"/>
        <v/>
      </c>
      <c r="AJ33" s="46" t="str">
        <f t="shared" si="13"/>
        <v/>
      </c>
      <c r="AK33" s="46" t="str">
        <f t="shared" si="13"/>
        <v/>
      </c>
      <c r="AL33" s="46" t="str">
        <f t="shared" si="13"/>
        <v/>
      </c>
      <c r="AM33" s="30"/>
      <c r="AN33" s="44" t="str">
        <f t="shared" si="11"/>
        <v/>
      </c>
      <c r="AO33" s="46" t="str">
        <f t="shared" si="11"/>
        <v/>
      </c>
      <c r="AP33" s="46" t="str">
        <f t="shared" si="11"/>
        <v/>
      </c>
      <c r="AQ33" s="46" t="str">
        <f t="shared" si="11"/>
        <v/>
      </c>
      <c r="AR33" s="30"/>
      <c r="AS33" s="44" t="str">
        <f t="shared" si="12"/>
        <v/>
      </c>
      <c r="AT33" s="46" t="str">
        <f t="shared" si="12"/>
        <v/>
      </c>
      <c r="AU33" s="46" t="str">
        <f t="shared" si="12"/>
        <v/>
      </c>
      <c r="AV33" s="46" t="str">
        <f t="shared" si="12"/>
        <v/>
      </c>
    </row>
    <row r="34" spans="1:51" x14ac:dyDescent="0.25">
      <c r="A34" s="27" t="str">
        <f t="shared" si="10"/>
        <v>DD45050Cast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92"/>
      <c r="I34" s="74"/>
      <c r="J34" s="74"/>
      <c r="K34" s="74"/>
      <c r="L34" s="90"/>
      <c r="M34" s="74"/>
      <c r="N34" s="74"/>
      <c r="O34" s="74"/>
      <c r="P34" s="74"/>
      <c r="Q34" s="90"/>
      <c r="R34" s="74" t="str">
        <f t="shared" si="9"/>
        <v/>
      </c>
      <c r="S34" s="74" t="str">
        <f t="shared" si="2"/>
        <v/>
      </c>
      <c r="T34" s="74" t="str">
        <f t="shared" si="3"/>
        <v/>
      </c>
      <c r="U34" s="93" t="str">
        <f t="shared" si="4"/>
        <v/>
      </c>
      <c r="V34" s="76"/>
      <c r="W34" s="76"/>
      <c r="X34" s="5"/>
      <c r="Y34" s="71"/>
      <c r="Z34" s="72"/>
      <c r="AA34" s="73"/>
      <c r="AB34" s="74"/>
      <c r="AC34" s="72"/>
      <c r="AD34" s="68" t="str">
        <f>IFERROR(IF(VLOOKUP(A34,#REF!,7,FALSE)=72686,IF($D34&lt;=$B$2,$D34,""),VLOOKUP(A34,#REF!,7,FALSE)),"")</f>
        <v/>
      </c>
      <c r="AE34" s="72"/>
      <c r="AF34" s="75"/>
      <c r="AG34" s="76"/>
      <c r="AI34" s="44" t="str">
        <f t="shared" si="13"/>
        <v/>
      </c>
      <c r="AJ34" s="46" t="str">
        <f t="shared" si="13"/>
        <v/>
      </c>
      <c r="AK34" s="46" t="str">
        <f t="shared" si="13"/>
        <v/>
      </c>
      <c r="AL34" s="46" t="str">
        <f t="shared" si="13"/>
        <v/>
      </c>
      <c r="AM34" s="30"/>
      <c r="AN34" s="44" t="str">
        <f t="shared" si="11"/>
        <v/>
      </c>
      <c r="AO34" s="46" t="str">
        <f t="shared" si="11"/>
        <v/>
      </c>
      <c r="AP34" s="46" t="str">
        <f t="shared" si="11"/>
        <v/>
      </c>
      <c r="AQ34" s="46" t="str">
        <f t="shared" si="11"/>
        <v/>
      </c>
      <c r="AR34" s="30"/>
      <c r="AS34" s="44" t="str">
        <f t="shared" si="12"/>
        <v/>
      </c>
      <c r="AT34" s="46" t="str">
        <f t="shared" si="12"/>
        <v/>
      </c>
      <c r="AU34" s="46" t="str">
        <f t="shared" si="12"/>
        <v/>
      </c>
      <c r="AV34" s="46" t="str">
        <f t="shared" si="12"/>
        <v/>
      </c>
    </row>
    <row r="35" spans="1:51" ht="13.5" customHeight="1" x14ac:dyDescent="0.25">
      <c r="A35" s="27" t="str">
        <f t="shared" si="10"/>
        <v>DD45053Cast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92"/>
      <c r="I35" s="74"/>
      <c r="J35" s="74"/>
      <c r="K35" s="74"/>
      <c r="L35" s="90"/>
      <c r="M35" s="74"/>
      <c r="N35" s="74"/>
      <c r="O35" s="74"/>
      <c r="P35" s="74"/>
      <c r="Q35" s="90"/>
      <c r="R35" s="74" t="str">
        <f t="shared" si="9"/>
        <v/>
      </c>
      <c r="S35" s="74" t="str">
        <f t="shared" si="2"/>
        <v/>
      </c>
      <c r="T35" s="74" t="str">
        <f t="shared" si="3"/>
        <v/>
      </c>
      <c r="U35" s="93" t="str">
        <f t="shared" si="4"/>
        <v/>
      </c>
      <c r="V35" s="78"/>
      <c r="W35" s="78"/>
      <c r="X35" s="5"/>
      <c r="Y35" s="71"/>
      <c r="Z35" s="72"/>
      <c r="AA35" s="73"/>
      <c r="AB35" s="77"/>
      <c r="AC35" s="72"/>
      <c r="AD35" s="68" t="str">
        <f>IFERROR(IF(VLOOKUP(A35,#REF!,7,FALSE)=72686,IF($D35&lt;=$B$2,$D35,""),VLOOKUP(A35,#REF!,7,FALSE)),"")</f>
        <v/>
      </c>
      <c r="AE35" s="72"/>
      <c r="AF35" s="75"/>
      <c r="AG35" s="78"/>
      <c r="AI35" s="44" t="str">
        <f t="shared" si="13"/>
        <v/>
      </c>
      <c r="AJ35" s="46" t="str">
        <f t="shared" si="13"/>
        <v/>
      </c>
      <c r="AK35" s="46" t="str">
        <f t="shared" si="13"/>
        <v/>
      </c>
      <c r="AL35" s="46" t="str">
        <f t="shared" si="13"/>
        <v/>
      </c>
      <c r="AM35" s="30"/>
      <c r="AN35" s="44" t="str">
        <f t="shared" si="11"/>
        <v/>
      </c>
      <c r="AO35" s="46" t="str">
        <f t="shared" si="11"/>
        <v/>
      </c>
      <c r="AP35" s="46" t="str">
        <f t="shared" si="11"/>
        <v/>
      </c>
      <c r="AQ35" s="46" t="str">
        <f t="shared" si="11"/>
        <v/>
      </c>
      <c r="AR35" s="30"/>
      <c r="AS35" s="44" t="str">
        <f t="shared" si="12"/>
        <v/>
      </c>
      <c r="AT35" s="46" t="str">
        <f t="shared" si="12"/>
        <v/>
      </c>
      <c r="AU35" s="46" t="str">
        <f t="shared" si="12"/>
        <v/>
      </c>
      <c r="AV35" s="46" t="str">
        <f t="shared" si="12"/>
        <v/>
      </c>
      <c r="AW35" s="9"/>
    </row>
    <row r="36" spans="1:51" x14ac:dyDescent="0.25">
      <c r="A36" s="27" t="str">
        <f t="shared" si="10"/>
        <v>DD45066Cast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92"/>
      <c r="I36" s="74"/>
      <c r="J36" s="74"/>
      <c r="K36" s="74"/>
      <c r="L36" s="90"/>
      <c r="M36" s="74"/>
      <c r="N36" s="74"/>
      <c r="O36" s="74"/>
      <c r="P36" s="74"/>
      <c r="Q36" s="90"/>
      <c r="R36" s="74" t="str">
        <f t="shared" si="9"/>
        <v/>
      </c>
      <c r="S36" s="74" t="str">
        <f t="shared" si="2"/>
        <v/>
      </c>
      <c r="T36" s="74" t="str">
        <f t="shared" si="3"/>
        <v/>
      </c>
      <c r="U36" s="93" t="str">
        <f t="shared" si="4"/>
        <v/>
      </c>
      <c r="V36" s="78"/>
      <c r="W36" s="78"/>
      <c r="X36" s="5"/>
      <c r="Y36" s="71"/>
      <c r="Z36" s="72"/>
      <c r="AA36" s="73"/>
      <c r="AB36" s="77"/>
      <c r="AC36" s="72"/>
      <c r="AD36" s="68" t="str">
        <f>IFERROR(IF(VLOOKUP(A36,#REF!,7,FALSE)=72686,IF($D36&lt;=$B$2,$D36,""),VLOOKUP(A36,#REF!,7,FALSE)),"")</f>
        <v/>
      </c>
      <c r="AE36" s="72"/>
      <c r="AF36" s="75"/>
      <c r="AG36" s="78"/>
      <c r="AI36" s="44" t="str">
        <f t="shared" si="13"/>
        <v/>
      </c>
      <c r="AJ36" s="46" t="str">
        <f t="shared" si="13"/>
        <v/>
      </c>
      <c r="AK36" s="46" t="str">
        <f t="shared" si="13"/>
        <v/>
      </c>
      <c r="AL36" s="46" t="str">
        <f t="shared" si="13"/>
        <v/>
      </c>
      <c r="AM36" s="30"/>
      <c r="AN36" s="44" t="str">
        <f t="shared" si="11"/>
        <v/>
      </c>
      <c r="AO36" s="46" t="str">
        <f t="shared" si="11"/>
        <v/>
      </c>
      <c r="AP36" s="46" t="str">
        <f t="shared" si="11"/>
        <v/>
      </c>
      <c r="AQ36" s="46" t="str">
        <f t="shared" si="11"/>
        <v/>
      </c>
      <c r="AR36" s="30"/>
      <c r="AS36" s="44" t="str">
        <f t="shared" si="12"/>
        <v/>
      </c>
      <c r="AT36" s="46" t="str">
        <f t="shared" si="12"/>
        <v/>
      </c>
      <c r="AU36" s="46" t="str">
        <f t="shared" si="12"/>
        <v/>
      </c>
      <c r="AV36" s="46" t="str">
        <f t="shared" si="12"/>
        <v/>
      </c>
    </row>
    <row r="37" spans="1:51" x14ac:dyDescent="0.25">
      <c r="A37" s="27" t="str">
        <f t="shared" si="10"/>
        <v>DD45073Cast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92"/>
      <c r="I37" s="74"/>
      <c r="J37" s="74"/>
      <c r="K37" s="74"/>
      <c r="L37" s="90"/>
      <c r="M37" s="74"/>
      <c r="N37" s="74"/>
      <c r="O37" s="74"/>
      <c r="P37" s="74"/>
      <c r="Q37" s="90"/>
      <c r="R37" s="74" t="str">
        <f t="shared" si="9"/>
        <v/>
      </c>
      <c r="S37" s="74" t="str">
        <f t="shared" si="2"/>
        <v/>
      </c>
      <c r="T37" s="74" t="str">
        <f t="shared" si="3"/>
        <v/>
      </c>
      <c r="U37" s="93" t="str">
        <f t="shared" si="4"/>
        <v/>
      </c>
      <c r="V37" s="76"/>
      <c r="W37" s="76"/>
      <c r="X37" s="5"/>
      <c r="Y37" s="71"/>
      <c r="Z37" s="72"/>
      <c r="AA37" s="73"/>
      <c r="AB37" s="74"/>
      <c r="AC37" s="72"/>
      <c r="AD37" s="68" t="str">
        <f>IFERROR(IF(VLOOKUP(A37,#REF!,7,FALSE)=72686,IF($D37&lt;=$B$2,$D37,""),VLOOKUP(A37,#REF!,7,FALSE)),"")</f>
        <v/>
      </c>
      <c r="AE37" s="72"/>
      <c r="AF37" s="75"/>
      <c r="AG37" s="76"/>
      <c r="AI37" s="44" t="str">
        <f t="shared" si="13"/>
        <v/>
      </c>
      <c r="AJ37" s="46" t="str">
        <f t="shared" si="13"/>
        <v/>
      </c>
      <c r="AK37" s="46" t="str">
        <f t="shared" si="13"/>
        <v/>
      </c>
      <c r="AL37" s="46" t="str">
        <f t="shared" si="13"/>
        <v/>
      </c>
      <c r="AM37" s="30"/>
      <c r="AN37" s="44" t="str">
        <f t="shared" si="11"/>
        <v/>
      </c>
      <c r="AO37" s="46" t="str">
        <f t="shared" si="11"/>
        <v/>
      </c>
      <c r="AP37" s="46" t="str">
        <f t="shared" si="11"/>
        <v/>
      </c>
      <c r="AQ37" s="46" t="str">
        <f t="shared" si="11"/>
        <v/>
      </c>
      <c r="AR37" s="30"/>
      <c r="AS37" s="44" t="str">
        <f t="shared" si="12"/>
        <v/>
      </c>
      <c r="AT37" s="46" t="str">
        <f t="shared" si="12"/>
        <v/>
      </c>
      <c r="AU37" s="46" t="str">
        <f t="shared" si="12"/>
        <v/>
      </c>
      <c r="AV37" s="46" t="str">
        <f t="shared" si="12"/>
        <v/>
      </c>
    </row>
    <row r="38" spans="1:51" x14ac:dyDescent="0.25">
      <c r="A38" s="27" t="str">
        <f t="shared" si="10"/>
        <v>DD45080Cast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92"/>
      <c r="I38" s="74"/>
      <c r="J38" s="74"/>
      <c r="K38" s="74"/>
      <c r="L38" s="90"/>
      <c r="M38" s="74"/>
      <c r="N38" s="74"/>
      <c r="O38" s="74"/>
      <c r="P38" s="74"/>
      <c r="Q38" s="90"/>
      <c r="R38" s="74" t="str">
        <f t="shared" si="9"/>
        <v/>
      </c>
      <c r="S38" s="74" t="str">
        <f t="shared" si="2"/>
        <v/>
      </c>
      <c r="T38" s="74" t="str">
        <f t="shared" si="3"/>
        <v/>
      </c>
      <c r="U38" s="93" t="str">
        <f t="shared" si="4"/>
        <v/>
      </c>
      <c r="V38" s="78"/>
      <c r="W38" s="78"/>
      <c r="X38" s="5"/>
      <c r="Y38" s="71"/>
      <c r="Z38" s="72"/>
      <c r="AA38" s="73"/>
      <c r="AB38" s="77"/>
      <c r="AC38" s="72"/>
      <c r="AD38" s="68" t="str">
        <f>IFERROR(IF(VLOOKUP(A38,#REF!,7,FALSE)=72686,IF($D38&lt;=$B$2,$D38,""),VLOOKUP(A38,#REF!,7,FALSE)),"")</f>
        <v/>
      </c>
      <c r="AE38" s="72"/>
      <c r="AF38" s="75"/>
      <c r="AG38" s="78"/>
      <c r="AI38" s="44" t="str">
        <f t="shared" si="13"/>
        <v/>
      </c>
      <c r="AJ38" s="46" t="str">
        <f t="shared" si="13"/>
        <v/>
      </c>
      <c r="AK38" s="46" t="str">
        <f t="shared" si="13"/>
        <v/>
      </c>
      <c r="AL38" s="46" t="str">
        <f t="shared" si="13"/>
        <v/>
      </c>
      <c r="AM38" s="30"/>
      <c r="AN38" s="44" t="str">
        <f t="shared" si="11"/>
        <v/>
      </c>
      <c r="AO38" s="46" t="str">
        <f t="shared" si="11"/>
        <v/>
      </c>
      <c r="AP38" s="46" t="str">
        <f t="shared" si="11"/>
        <v/>
      </c>
      <c r="AQ38" s="46" t="str">
        <f t="shared" si="11"/>
        <v/>
      </c>
      <c r="AR38" s="30"/>
      <c r="AS38" s="44" t="str">
        <f t="shared" si="12"/>
        <v/>
      </c>
      <c r="AT38" s="46" t="str">
        <f t="shared" si="12"/>
        <v/>
      </c>
      <c r="AU38" s="46" t="str">
        <f t="shared" si="12"/>
        <v/>
      </c>
      <c r="AV38" s="46" t="str">
        <f t="shared" si="12"/>
        <v/>
      </c>
    </row>
    <row r="39" spans="1:51" x14ac:dyDescent="0.25">
      <c r="A39" s="27" t="str">
        <f t="shared" si="10"/>
        <v>DD45089Cast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92"/>
      <c r="I39" s="74"/>
      <c r="J39" s="74"/>
      <c r="K39" s="74"/>
      <c r="L39" s="90"/>
      <c r="M39" s="74"/>
      <c r="N39" s="74"/>
      <c r="O39" s="74"/>
      <c r="P39" s="74"/>
      <c r="Q39" s="90"/>
      <c r="R39" s="74" t="str">
        <f t="shared" si="9"/>
        <v/>
      </c>
      <c r="S39" s="74" t="str">
        <f t="shared" si="2"/>
        <v/>
      </c>
      <c r="T39" s="74" t="str">
        <f t="shared" si="3"/>
        <v/>
      </c>
      <c r="U39" s="93" t="str">
        <f t="shared" si="4"/>
        <v/>
      </c>
      <c r="V39" s="78"/>
      <c r="W39" s="78"/>
      <c r="X39" s="5"/>
      <c r="Y39" s="71"/>
      <c r="Z39" s="72"/>
      <c r="AA39" s="73"/>
      <c r="AB39" s="77"/>
      <c r="AC39" s="72"/>
      <c r="AD39" s="68" t="str">
        <f>IFERROR(IF(VLOOKUP(A39,#REF!,7,FALSE)=72686,IF($D39&lt;=$B$2,$D39,""),VLOOKUP(A39,#REF!,7,FALSE)),"")</f>
        <v/>
      </c>
      <c r="AE39" s="72"/>
      <c r="AF39" s="75"/>
      <c r="AG39" s="78"/>
      <c r="AI39" s="44" t="str">
        <f t="shared" si="13"/>
        <v/>
      </c>
      <c r="AJ39" s="46" t="str">
        <f t="shared" si="13"/>
        <v/>
      </c>
      <c r="AK39" s="46" t="str">
        <f t="shared" si="13"/>
        <v/>
      </c>
      <c r="AL39" s="46" t="str">
        <f t="shared" si="13"/>
        <v/>
      </c>
      <c r="AM39" s="30"/>
      <c r="AN39" s="44" t="str">
        <f t="shared" si="11"/>
        <v/>
      </c>
      <c r="AO39" s="46" t="str">
        <f t="shared" si="11"/>
        <v/>
      </c>
      <c r="AP39" s="46" t="str">
        <f t="shared" si="11"/>
        <v/>
      </c>
      <c r="AQ39" s="46" t="str">
        <f t="shared" si="11"/>
        <v/>
      </c>
      <c r="AR39" s="30"/>
      <c r="AS39" s="44" t="str">
        <f t="shared" si="12"/>
        <v/>
      </c>
      <c r="AT39" s="46" t="str">
        <f t="shared" si="12"/>
        <v/>
      </c>
      <c r="AU39" s="46" t="str">
        <f t="shared" si="12"/>
        <v/>
      </c>
      <c r="AV39" s="46" t="str">
        <f t="shared" si="12"/>
        <v/>
      </c>
    </row>
    <row r="40" spans="1:51" x14ac:dyDescent="0.25">
      <c r="A40" s="27" t="str">
        <f t="shared" si="10"/>
        <v>DD45097Cast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89"/>
      <c r="I40" s="81"/>
      <c r="J40" s="81"/>
      <c r="K40" s="81"/>
      <c r="L40" s="90"/>
      <c r="M40" s="81"/>
      <c r="N40" s="81"/>
      <c r="O40" s="81"/>
      <c r="P40" s="81"/>
      <c r="Q40" s="90"/>
      <c r="R40" s="81" t="str">
        <f t="shared" si="9"/>
        <v/>
      </c>
      <c r="S40" s="81" t="str">
        <f t="shared" si="2"/>
        <v/>
      </c>
      <c r="T40" s="81" t="str">
        <f t="shared" si="3"/>
        <v/>
      </c>
      <c r="U40" s="91" t="str">
        <f t="shared" si="4"/>
        <v/>
      </c>
      <c r="V40" s="70"/>
      <c r="W40" s="70"/>
      <c r="X40" s="5"/>
      <c r="Y40" s="65"/>
      <c r="Z40" s="66"/>
      <c r="AA40" s="67"/>
      <c r="AB40" s="31"/>
      <c r="AC40" s="66"/>
      <c r="AD40" s="68" t="str">
        <f>IFERROR(IF(VLOOKUP(A40,#REF!,7,FALSE)=72686,IF($D40&lt;=$B$2,$D40,""),VLOOKUP(A40,#REF!,7,FALSE)),"")</f>
        <v/>
      </c>
      <c r="AE40" s="66"/>
      <c r="AF40" s="69"/>
      <c r="AG40" s="70"/>
      <c r="AI40" s="35" t="str">
        <f t="shared" si="13"/>
        <v/>
      </c>
      <c r="AJ40" s="8" t="str">
        <f t="shared" si="13"/>
        <v/>
      </c>
      <c r="AK40" s="8" t="str">
        <f t="shared" si="13"/>
        <v/>
      </c>
      <c r="AL40" s="8" t="str">
        <f t="shared" si="13"/>
        <v/>
      </c>
      <c r="AM40" s="30"/>
      <c r="AN40" s="35" t="str">
        <f t="shared" si="11"/>
        <v/>
      </c>
      <c r="AO40" s="8" t="str">
        <f t="shared" si="11"/>
        <v/>
      </c>
      <c r="AP40" s="8" t="str">
        <f t="shared" si="11"/>
        <v/>
      </c>
      <c r="AQ40" s="8" t="str">
        <f t="shared" si="11"/>
        <v/>
      </c>
      <c r="AR40" s="30"/>
      <c r="AS40" s="35" t="str">
        <f t="shared" si="12"/>
        <v/>
      </c>
      <c r="AT40" s="8" t="str">
        <f t="shared" si="12"/>
        <v/>
      </c>
      <c r="AU40" s="8" t="str">
        <f t="shared" si="12"/>
        <v/>
      </c>
      <c r="AV40" s="8" t="str">
        <f t="shared" si="12"/>
        <v/>
      </c>
    </row>
    <row r="41" spans="1:51" x14ac:dyDescent="0.25">
      <c r="A41" s="27" t="str">
        <f t="shared" si="10"/>
        <v>DD45104Cast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89"/>
      <c r="I41" s="81"/>
      <c r="J41" s="81"/>
      <c r="K41" s="81"/>
      <c r="L41" s="90"/>
      <c r="M41" s="81"/>
      <c r="N41" s="81"/>
      <c r="O41" s="81"/>
      <c r="P41" s="81"/>
      <c r="Q41" s="90"/>
      <c r="R41" s="81" t="str">
        <f t="shared" si="9"/>
        <v/>
      </c>
      <c r="S41" s="81" t="str">
        <f t="shared" si="2"/>
        <v/>
      </c>
      <c r="T41" s="81" t="str">
        <f t="shared" si="3"/>
        <v/>
      </c>
      <c r="U41" s="91" t="str">
        <f t="shared" si="4"/>
        <v/>
      </c>
      <c r="V41" s="82"/>
      <c r="W41" s="82"/>
      <c r="X41" s="5"/>
      <c r="Y41" s="65"/>
      <c r="Z41" s="66"/>
      <c r="AA41" s="67"/>
      <c r="AB41" s="81"/>
      <c r="AC41" s="66"/>
      <c r="AD41" s="68" t="str">
        <f>IFERROR(IF(VLOOKUP(A41,#REF!,7,FALSE)=72686,IF($D41&lt;=$B$2,$D41,""),VLOOKUP(A41,#REF!,7,FALSE)),"")</f>
        <v/>
      </c>
      <c r="AE41" s="66"/>
      <c r="AF41" s="69"/>
      <c r="AG41" s="82"/>
      <c r="AI41" s="35" t="str">
        <f t="shared" si="13"/>
        <v/>
      </c>
      <c r="AJ41" s="8" t="str">
        <f t="shared" si="13"/>
        <v/>
      </c>
      <c r="AK41" s="8" t="str">
        <f t="shared" si="13"/>
        <v/>
      </c>
      <c r="AL41" s="8" t="str">
        <f t="shared" si="13"/>
        <v/>
      </c>
      <c r="AM41" s="30"/>
      <c r="AN41" s="35" t="str">
        <f t="shared" si="11"/>
        <v/>
      </c>
      <c r="AO41" s="8" t="str">
        <f t="shared" si="11"/>
        <v/>
      </c>
      <c r="AP41" s="8" t="str">
        <f t="shared" si="11"/>
        <v/>
      </c>
      <c r="AQ41" s="8" t="str">
        <f t="shared" si="11"/>
        <v/>
      </c>
      <c r="AR41" s="30"/>
      <c r="AS41" s="35" t="str">
        <f t="shared" si="12"/>
        <v/>
      </c>
      <c r="AT41" s="8" t="str">
        <f t="shared" si="12"/>
        <v/>
      </c>
      <c r="AU41" s="8" t="str">
        <f t="shared" si="12"/>
        <v/>
      </c>
      <c r="AV41" s="8" t="str">
        <f t="shared" si="12"/>
        <v/>
      </c>
    </row>
    <row r="42" spans="1:51" x14ac:dyDescent="0.25">
      <c r="A42" s="27" t="str">
        <f t="shared" si="10"/>
        <v>DD45115Cast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89"/>
      <c r="I42" s="81"/>
      <c r="J42" s="81"/>
      <c r="K42" s="81"/>
      <c r="L42" s="90"/>
      <c r="M42" s="81"/>
      <c r="N42" s="81"/>
      <c r="O42" s="81"/>
      <c r="P42" s="81"/>
      <c r="Q42" s="90"/>
      <c r="R42" s="81" t="str">
        <f t="shared" si="9"/>
        <v/>
      </c>
      <c r="S42" s="81" t="str">
        <f t="shared" si="2"/>
        <v/>
      </c>
      <c r="T42" s="81" t="str">
        <f t="shared" si="3"/>
        <v/>
      </c>
      <c r="U42" s="91" t="str">
        <f t="shared" si="4"/>
        <v/>
      </c>
      <c r="V42" s="82"/>
      <c r="W42" s="82"/>
      <c r="X42" s="5"/>
      <c r="Y42" s="65"/>
      <c r="Z42" s="66"/>
      <c r="AA42" s="67"/>
      <c r="AB42" s="81"/>
      <c r="AC42" s="66"/>
      <c r="AD42" s="68" t="str">
        <f>IFERROR(IF(VLOOKUP(A42,#REF!,7,FALSE)=72686,IF($D42&lt;=$B$2,$D42,""),VLOOKUP(A42,#REF!,7,FALSE)),"")</f>
        <v/>
      </c>
      <c r="AE42" s="66"/>
      <c r="AF42" s="69"/>
      <c r="AG42" s="82"/>
      <c r="AI42" s="35" t="str">
        <f t="shared" si="13"/>
        <v/>
      </c>
      <c r="AJ42" s="8" t="str">
        <f t="shared" si="13"/>
        <v/>
      </c>
      <c r="AK42" s="8" t="str">
        <f t="shared" si="13"/>
        <v/>
      </c>
      <c r="AL42" s="8" t="str">
        <f t="shared" si="13"/>
        <v/>
      </c>
      <c r="AM42" s="30"/>
      <c r="AN42" s="35" t="str">
        <f t="shared" si="11"/>
        <v/>
      </c>
      <c r="AO42" s="8" t="str">
        <f t="shared" si="11"/>
        <v/>
      </c>
      <c r="AP42" s="8" t="str">
        <f t="shared" si="11"/>
        <v/>
      </c>
      <c r="AQ42" s="8" t="str">
        <f t="shared" si="11"/>
        <v/>
      </c>
      <c r="AR42" s="30"/>
      <c r="AS42" s="35" t="str">
        <f t="shared" si="12"/>
        <v/>
      </c>
      <c r="AT42" s="8" t="str">
        <f t="shared" si="12"/>
        <v/>
      </c>
      <c r="AU42" s="8" t="str">
        <f t="shared" si="12"/>
        <v/>
      </c>
      <c r="AV42" s="8" t="str">
        <f t="shared" si="12"/>
        <v/>
      </c>
    </row>
    <row r="43" spans="1:51" x14ac:dyDescent="0.25">
      <c r="A43" s="27" t="str">
        <f t="shared" si="10"/>
        <v>DD45122Cast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89"/>
      <c r="I43" s="81"/>
      <c r="J43" s="81"/>
      <c r="K43" s="81"/>
      <c r="L43" s="90"/>
      <c r="M43" s="81"/>
      <c r="N43" s="81"/>
      <c r="O43" s="81"/>
      <c r="P43" s="81"/>
      <c r="Q43" s="90"/>
      <c r="R43" s="81" t="str">
        <f t="shared" si="9"/>
        <v/>
      </c>
      <c r="S43" s="81" t="str">
        <f t="shared" si="2"/>
        <v/>
      </c>
      <c r="T43" s="81" t="str">
        <f t="shared" si="3"/>
        <v/>
      </c>
      <c r="U43" s="91" t="str">
        <f t="shared" si="4"/>
        <v/>
      </c>
      <c r="V43" s="70"/>
      <c r="W43" s="70"/>
      <c r="X43" s="5"/>
      <c r="Y43" s="65"/>
      <c r="Z43" s="66"/>
      <c r="AA43" s="67"/>
      <c r="AB43" s="31"/>
      <c r="AC43" s="66"/>
      <c r="AD43" s="68" t="str">
        <f>IFERROR(IF(VLOOKUP(A43,#REF!,7,FALSE)=72686,IF($D43&lt;=$B$2,$D43,""),VLOOKUP(A43,#REF!,7,FALSE)),"")</f>
        <v/>
      </c>
      <c r="AE43" s="66"/>
      <c r="AF43" s="69"/>
      <c r="AG43" s="70"/>
      <c r="AI43" s="35" t="str">
        <f t="shared" si="13"/>
        <v/>
      </c>
      <c r="AJ43" s="8" t="str">
        <f t="shared" si="13"/>
        <v/>
      </c>
      <c r="AK43" s="8" t="str">
        <f t="shared" si="13"/>
        <v/>
      </c>
      <c r="AL43" s="8" t="str">
        <f t="shared" si="13"/>
        <v/>
      </c>
      <c r="AM43" s="30"/>
      <c r="AN43" s="35" t="str">
        <f t="shared" si="11"/>
        <v/>
      </c>
      <c r="AO43" s="8" t="str">
        <f t="shared" si="11"/>
        <v/>
      </c>
      <c r="AP43" s="8" t="str">
        <f t="shared" si="11"/>
        <v/>
      </c>
      <c r="AQ43" s="8" t="str">
        <f t="shared" si="11"/>
        <v/>
      </c>
      <c r="AR43" s="30"/>
      <c r="AS43" s="35" t="str">
        <f t="shared" si="12"/>
        <v/>
      </c>
      <c r="AT43" s="8" t="str">
        <f t="shared" si="12"/>
        <v/>
      </c>
      <c r="AU43" s="8" t="str">
        <f t="shared" si="12"/>
        <v/>
      </c>
      <c r="AV43" s="8" t="str">
        <f t="shared" si="12"/>
        <v/>
      </c>
    </row>
    <row r="44" spans="1:51" x14ac:dyDescent="0.25">
      <c r="A44" s="27" t="str">
        <f t="shared" si="10"/>
        <v>DD45129Cast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89"/>
      <c r="I44" s="81"/>
      <c r="J44" s="81"/>
      <c r="K44" s="81"/>
      <c r="L44" s="90"/>
      <c r="M44" s="81"/>
      <c r="N44" s="81"/>
      <c r="O44" s="81"/>
      <c r="P44" s="81"/>
      <c r="Q44" s="90"/>
      <c r="R44" s="81" t="str">
        <f t="shared" si="9"/>
        <v/>
      </c>
      <c r="S44" s="81" t="str">
        <f t="shared" si="2"/>
        <v/>
      </c>
      <c r="T44" s="81" t="str">
        <f t="shared" si="3"/>
        <v/>
      </c>
      <c r="U44" s="91" t="str">
        <f t="shared" si="4"/>
        <v/>
      </c>
      <c r="V44" s="82"/>
      <c r="W44" s="82"/>
      <c r="X44" s="5"/>
      <c r="Y44" s="65"/>
      <c r="Z44" s="66"/>
      <c r="AA44" s="67"/>
      <c r="AB44" s="81"/>
      <c r="AC44" s="66"/>
      <c r="AD44" s="68" t="str">
        <f>IFERROR(IF(VLOOKUP(A44,#REF!,7,FALSE)=72686,IF($D44&lt;=$B$2,$D44,""),VLOOKUP(A44,#REF!,7,FALSE)),"")</f>
        <v/>
      </c>
      <c r="AE44" s="66"/>
      <c r="AF44" s="69"/>
      <c r="AG44" s="82"/>
      <c r="AI44" s="35" t="str">
        <f t="shared" si="13"/>
        <v/>
      </c>
      <c r="AJ44" s="8" t="str">
        <f t="shared" si="13"/>
        <v/>
      </c>
      <c r="AK44" s="8" t="str">
        <f t="shared" si="13"/>
        <v/>
      </c>
      <c r="AL44" s="8" t="str">
        <f t="shared" si="13"/>
        <v/>
      </c>
      <c r="AM44" s="12"/>
      <c r="AN44" s="35" t="str">
        <f t="shared" si="11"/>
        <v/>
      </c>
      <c r="AO44" s="8" t="str">
        <f t="shared" si="11"/>
        <v/>
      </c>
      <c r="AP44" s="8" t="str">
        <f t="shared" si="11"/>
        <v/>
      </c>
      <c r="AQ44" s="8" t="str">
        <f t="shared" si="11"/>
        <v/>
      </c>
      <c r="AR44" s="12"/>
      <c r="AS44" s="35" t="str">
        <f t="shared" si="12"/>
        <v/>
      </c>
      <c r="AT44" s="8" t="str">
        <f t="shared" si="12"/>
        <v/>
      </c>
      <c r="AU44" s="8" t="str">
        <f t="shared" si="12"/>
        <v/>
      </c>
      <c r="AV44" s="8" t="str">
        <f t="shared" si="12"/>
        <v/>
      </c>
    </row>
    <row r="45" spans="1:51" x14ac:dyDescent="0.25">
      <c r="A45" s="27" t="str">
        <f t="shared" si="10"/>
        <v>DD45139Cast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89"/>
      <c r="I45" s="81"/>
      <c r="J45" s="81"/>
      <c r="K45" s="81"/>
      <c r="L45" s="90"/>
      <c r="M45" s="81"/>
      <c r="N45" s="81"/>
      <c r="O45" s="81"/>
      <c r="P45" s="81"/>
      <c r="Q45" s="90"/>
      <c r="R45" s="81" t="str">
        <f t="shared" si="9"/>
        <v/>
      </c>
      <c r="S45" s="81" t="str">
        <f t="shared" si="2"/>
        <v/>
      </c>
      <c r="T45" s="81" t="str">
        <f t="shared" si="3"/>
        <v/>
      </c>
      <c r="U45" s="91" t="str">
        <f t="shared" si="4"/>
        <v/>
      </c>
      <c r="V45" s="82"/>
      <c r="W45" s="82"/>
      <c r="X45" s="5"/>
      <c r="Y45" s="65"/>
      <c r="Z45" s="66"/>
      <c r="AA45" s="67"/>
      <c r="AB45" s="81"/>
      <c r="AC45" s="66"/>
      <c r="AD45" s="68" t="str">
        <f>IFERROR(IF(VLOOKUP(A45,#REF!,7,FALSE)=72686,IF($D45&lt;=$B$2,$D45,""),VLOOKUP(A45,#REF!,7,FALSE)),"")</f>
        <v/>
      </c>
      <c r="AE45" s="66"/>
      <c r="AF45" s="69"/>
      <c r="AG45" s="82"/>
      <c r="AI45" s="35" t="str">
        <f t="shared" si="13"/>
        <v/>
      </c>
      <c r="AJ45" s="8" t="str">
        <f t="shared" si="13"/>
        <v/>
      </c>
      <c r="AK45" s="8" t="str">
        <f t="shared" si="13"/>
        <v/>
      </c>
      <c r="AL45" s="8" t="str">
        <f t="shared" si="13"/>
        <v/>
      </c>
      <c r="AM45" s="12"/>
      <c r="AN45" s="35" t="str">
        <f t="shared" si="11"/>
        <v/>
      </c>
      <c r="AO45" s="8" t="str">
        <f t="shared" si="11"/>
        <v/>
      </c>
      <c r="AP45" s="8" t="str">
        <f t="shared" si="11"/>
        <v/>
      </c>
      <c r="AQ45" s="8" t="str">
        <f t="shared" si="11"/>
        <v/>
      </c>
      <c r="AR45" s="12"/>
      <c r="AS45" s="35" t="str">
        <f t="shared" si="12"/>
        <v/>
      </c>
      <c r="AT45" s="8" t="str">
        <f t="shared" si="12"/>
        <v/>
      </c>
      <c r="AU45" s="8" t="str">
        <f t="shared" si="12"/>
        <v/>
      </c>
      <c r="AV45" s="8" t="str">
        <f t="shared" si="12"/>
        <v/>
      </c>
    </row>
    <row r="46" spans="1:51" x14ac:dyDescent="0.25">
      <c r="A46" s="24" t="str">
        <f t="shared" si="10"/>
        <v>DD45146Cast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89"/>
      <c r="I46" s="81"/>
      <c r="J46" s="81"/>
      <c r="K46" s="81"/>
      <c r="L46" s="90"/>
      <c r="M46" s="81"/>
      <c r="N46" s="81"/>
      <c r="O46" s="81"/>
      <c r="P46" s="81"/>
      <c r="Q46" s="90"/>
      <c r="R46" s="81" t="str">
        <f t="shared" si="9"/>
        <v/>
      </c>
      <c r="S46" s="81" t="str">
        <f t="shared" si="2"/>
        <v/>
      </c>
      <c r="T46" s="81" t="str">
        <f t="shared" si="3"/>
        <v/>
      </c>
      <c r="U46" s="91" t="str">
        <f t="shared" si="4"/>
        <v/>
      </c>
      <c r="V46" s="82"/>
      <c r="W46" s="82"/>
      <c r="X46" s="5"/>
      <c r="Y46" s="65"/>
      <c r="Z46" s="66"/>
      <c r="AA46" s="67"/>
      <c r="AB46" s="81"/>
      <c r="AC46" s="66"/>
      <c r="AD46" s="68" t="str">
        <f>IFERROR(IF(VLOOKUP(A46,#REF!,7,FALSE)=72686,IF($D46&lt;=$B$2,$D46,""),VLOOKUP(A46,#REF!,7,FALSE)),"")</f>
        <v/>
      </c>
      <c r="AE46" s="66"/>
      <c r="AF46" s="69"/>
      <c r="AG46" s="82"/>
      <c r="AI46" s="35" t="str">
        <f t="shared" si="13"/>
        <v/>
      </c>
      <c r="AJ46" s="8" t="str">
        <f t="shared" si="13"/>
        <v/>
      </c>
      <c r="AK46" s="8" t="str">
        <f t="shared" si="13"/>
        <v/>
      </c>
      <c r="AL46" s="8" t="str">
        <f t="shared" si="13"/>
        <v/>
      </c>
      <c r="AM46" s="12"/>
      <c r="AN46" s="35" t="str">
        <f t="shared" si="11"/>
        <v/>
      </c>
      <c r="AO46" s="8" t="str">
        <f t="shared" si="11"/>
        <v/>
      </c>
      <c r="AP46" s="8" t="str">
        <f t="shared" si="11"/>
        <v/>
      </c>
      <c r="AQ46" s="8" t="str">
        <f t="shared" si="11"/>
        <v/>
      </c>
      <c r="AR46" s="12"/>
      <c r="AS46" s="35" t="str">
        <f t="shared" si="12"/>
        <v/>
      </c>
      <c r="AT46" s="8" t="str">
        <f t="shared" si="12"/>
        <v/>
      </c>
      <c r="AU46" s="8" t="str">
        <f t="shared" si="12"/>
        <v/>
      </c>
      <c r="AV46" s="8" t="str">
        <f t="shared" si="12"/>
        <v/>
      </c>
    </row>
    <row r="47" spans="1:51" x14ac:dyDescent="0.25">
      <c r="A47" s="24" t="str">
        <f t="shared" si="10"/>
        <v>DD45157Cast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89"/>
      <c r="I47" s="81"/>
      <c r="J47" s="81"/>
      <c r="K47" s="81"/>
      <c r="L47" s="90"/>
      <c r="M47" s="81"/>
      <c r="N47" s="81"/>
      <c r="O47" s="81"/>
      <c r="P47" s="81"/>
      <c r="Q47" s="90"/>
      <c r="R47" s="81" t="str">
        <f t="shared" si="9"/>
        <v/>
      </c>
      <c r="S47" s="81" t="str">
        <f t="shared" si="2"/>
        <v/>
      </c>
      <c r="T47" s="81" t="str">
        <f t="shared" si="3"/>
        <v/>
      </c>
      <c r="U47" s="91" t="str">
        <f t="shared" si="4"/>
        <v/>
      </c>
      <c r="V47" s="80"/>
      <c r="W47" s="80"/>
      <c r="X47" s="5"/>
      <c r="Y47" s="65"/>
      <c r="Z47" s="66"/>
      <c r="AA47" s="67"/>
      <c r="AB47" s="79"/>
      <c r="AC47" s="66"/>
      <c r="AD47" s="68" t="str">
        <f>IFERROR(IF(VLOOKUP(A47,#REF!,7,FALSE)=72686,IF($D47&lt;=$B$2,$D47,""),VLOOKUP(A47,#REF!,7,FALSE)),"")</f>
        <v/>
      </c>
      <c r="AE47" s="66"/>
      <c r="AF47" s="69"/>
      <c r="AG47" s="80"/>
      <c r="AI47" s="35" t="str">
        <f t="shared" si="13"/>
        <v/>
      </c>
      <c r="AJ47" s="8" t="str">
        <f t="shared" si="13"/>
        <v/>
      </c>
      <c r="AK47" s="8" t="str">
        <f t="shared" si="13"/>
        <v/>
      </c>
      <c r="AL47" s="8" t="str">
        <f t="shared" si="13"/>
        <v/>
      </c>
      <c r="AM47" s="12"/>
      <c r="AN47" s="35" t="str">
        <f t="shared" si="11"/>
        <v/>
      </c>
      <c r="AO47" s="8" t="str">
        <f t="shared" si="11"/>
        <v/>
      </c>
      <c r="AP47" s="8" t="str">
        <f t="shared" si="11"/>
        <v/>
      </c>
      <c r="AQ47" s="8" t="str">
        <f t="shared" si="11"/>
        <v/>
      </c>
      <c r="AR47" s="12"/>
      <c r="AS47" s="35" t="str">
        <f t="shared" si="12"/>
        <v/>
      </c>
      <c r="AT47" s="8" t="str">
        <f t="shared" si="12"/>
        <v/>
      </c>
      <c r="AU47" s="8" t="str">
        <f t="shared" si="12"/>
        <v/>
      </c>
      <c r="AV47" s="8" t="str">
        <f t="shared" si="12"/>
        <v/>
      </c>
      <c r="AY47"/>
    </row>
    <row r="48" spans="1:51" s="13" customFormat="1" x14ac:dyDescent="0.25">
      <c r="A48" s="27" t="str">
        <f t="shared" si="10"/>
        <v>DD45164Cast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89"/>
      <c r="I48" s="81"/>
      <c r="J48" s="81"/>
      <c r="K48" s="81"/>
      <c r="L48" s="90"/>
      <c r="M48" s="81"/>
      <c r="N48" s="81"/>
      <c r="O48" s="81"/>
      <c r="P48" s="81"/>
      <c r="Q48" s="90"/>
      <c r="R48" s="81" t="str">
        <f t="shared" si="9"/>
        <v/>
      </c>
      <c r="S48" s="81" t="str">
        <f t="shared" si="2"/>
        <v/>
      </c>
      <c r="T48" s="81" t="str">
        <f t="shared" si="3"/>
        <v/>
      </c>
      <c r="U48" s="91" t="str">
        <f t="shared" si="4"/>
        <v/>
      </c>
      <c r="V48" s="70"/>
      <c r="W48" s="70"/>
      <c r="X48" s="5"/>
      <c r="Y48" s="65"/>
      <c r="Z48" s="66"/>
      <c r="AA48" s="67"/>
      <c r="AB48" s="31"/>
      <c r="AC48" s="66"/>
      <c r="AD48" s="68" t="str">
        <f>IFERROR(IF(VLOOKUP(A48,#REF!,7,FALSE)=72686,IF($D48&lt;=$B$2,$D48,""),VLOOKUP(A48,#REF!,7,FALSE)),"")</f>
        <v/>
      </c>
      <c r="AE48" s="66"/>
      <c r="AF48" s="69"/>
      <c r="AG48" s="70"/>
      <c r="AH48" s="11"/>
      <c r="AI48" s="35" t="str">
        <f t="shared" si="13"/>
        <v/>
      </c>
      <c r="AJ48" s="8" t="str">
        <f t="shared" si="13"/>
        <v/>
      </c>
      <c r="AK48" s="8" t="str">
        <f t="shared" si="13"/>
        <v/>
      </c>
      <c r="AL48" s="8" t="str">
        <f t="shared" si="13"/>
        <v/>
      </c>
      <c r="AM48" s="12"/>
      <c r="AN48" s="35" t="str">
        <f t="shared" si="11"/>
        <v/>
      </c>
      <c r="AO48" s="8" t="str">
        <f t="shared" si="11"/>
        <v/>
      </c>
      <c r="AP48" s="8" t="str">
        <f t="shared" si="11"/>
        <v/>
      </c>
      <c r="AQ48" s="8" t="str">
        <f t="shared" si="11"/>
        <v/>
      </c>
      <c r="AR48" s="12"/>
      <c r="AS48" s="35" t="str">
        <f t="shared" si="12"/>
        <v/>
      </c>
      <c r="AT48" s="8" t="str">
        <f t="shared" si="12"/>
        <v/>
      </c>
      <c r="AU48" s="8" t="str">
        <f t="shared" si="12"/>
        <v/>
      </c>
      <c r="AV48" s="8" t="str">
        <f t="shared" si="12"/>
        <v/>
      </c>
      <c r="AX48" s="1"/>
    </row>
    <row r="49" spans="1:54" x14ac:dyDescent="0.25">
      <c r="A49" s="27" t="str">
        <f t="shared" si="10"/>
        <v>DD45168Cast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89"/>
      <c r="I49" s="81"/>
      <c r="J49" s="81"/>
      <c r="K49" s="81"/>
      <c r="L49" s="90"/>
      <c r="M49" s="81"/>
      <c r="N49" s="81"/>
      <c r="O49" s="81"/>
      <c r="P49" s="81"/>
      <c r="Q49" s="90"/>
      <c r="R49" s="81" t="str">
        <f t="shared" si="9"/>
        <v/>
      </c>
      <c r="S49" s="81" t="str">
        <f t="shared" si="2"/>
        <v/>
      </c>
      <c r="T49" s="81" t="str">
        <f t="shared" si="3"/>
        <v/>
      </c>
      <c r="U49" s="91" t="str">
        <f t="shared" si="4"/>
        <v/>
      </c>
      <c r="V49" s="70"/>
      <c r="W49" s="70"/>
      <c r="X49" s="5"/>
      <c r="Y49" s="65"/>
      <c r="Z49" s="66"/>
      <c r="AA49" s="67"/>
      <c r="AB49" s="31"/>
      <c r="AC49" s="66"/>
      <c r="AD49" s="68" t="str">
        <f>IFERROR(IF(VLOOKUP(A49,#REF!,7,FALSE)=72686,IF($D49&lt;=$B$2,$D49,""),VLOOKUP(A49,#REF!,7,FALSE)),"")</f>
        <v/>
      </c>
      <c r="AE49" s="66"/>
      <c r="AF49" s="69"/>
      <c r="AG49" s="70"/>
      <c r="AI49" s="35" t="str">
        <f t="shared" si="13"/>
        <v/>
      </c>
      <c r="AJ49" s="8" t="str">
        <f t="shared" si="13"/>
        <v/>
      </c>
      <c r="AK49" s="8" t="str">
        <f t="shared" si="13"/>
        <v/>
      </c>
      <c r="AL49" s="8" t="str">
        <f t="shared" si="13"/>
        <v/>
      </c>
      <c r="AM49" s="12"/>
      <c r="AN49" s="35" t="str">
        <f t="shared" si="11"/>
        <v/>
      </c>
      <c r="AO49" s="8" t="str">
        <f t="shared" si="11"/>
        <v/>
      </c>
      <c r="AP49" s="8" t="str">
        <f t="shared" si="11"/>
        <v/>
      </c>
      <c r="AQ49" s="8" t="str">
        <f t="shared" si="11"/>
        <v/>
      </c>
      <c r="AR49" s="12"/>
      <c r="AS49" s="35" t="str">
        <f t="shared" si="12"/>
        <v/>
      </c>
      <c r="AT49" s="8" t="str">
        <f t="shared" si="12"/>
        <v/>
      </c>
      <c r="AU49" s="8" t="str">
        <f t="shared" si="12"/>
        <v/>
      </c>
      <c r="AV49" s="8" t="str">
        <f t="shared" si="12"/>
        <v/>
      </c>
      <c r="AW49" s="18"/>
    </row>
    <row r="50" spans="1:54" s="13" customFormat="1" x14ac:dyDescent="0.25">
      <c r="A50" s="27" t="str">
        <f t="shared" si="10"/>
        <v>DD45172Cast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89"/>
      <c r="I50" s="81"/>
      <c r="J50" s="81"/>
      <c r="K50" s="81"/>
      <c r="L50" s="90"/>
      <c r="M50" s="81"/>
      <c r="N50" s="81"/>
      <c r="O50" s="81"/>
      <c r="P50" s="81"/>
      <c r="Q50" s="90"/>
      <c r="R50" s="81" t="str">
        <f t="shared" si="9"/>
        <v/>
      </c>
      <c r="S50" s="81" t="str">
        <f t="shared" si="2"/>
        <v/>
      </c>
      <c r="T50" s="81" t="str">
        <f t="shared" si="3"/>
        <v/>
      </c>
      <c r="U50" s="91" t="str">
        <f t="shared" si="4"/>
        <v/>
      </c>
      <c r="V50" s="70"/>
      <c r="W50" s="70"/>
      <c r="X50" s="5"/>
      <c r="Y50" s="65"/>
      <c r="Z50" s="66"/>
      <c r="AA50" s="67"/>
      <c r="AB50" s="31"/>
      <c r="AC50" s="66"/>
      <c r="AD50" s="68" t="str">
        <f>IFERROR(IF(VLOOKUP(A50,#REF!,7,FALSE)=72686,IF($D50&lt;=$B$2,$D50,""),VLOOKUP(A50,#REF!,7,FALSE)),"")</f>
        <v/>
      </c>
      <c r="AE50" s="66"/>
      <c r="AF50" s="69"/>
      <c r="AG50" s="70"/>
      <c r="AH50" s="11"/>
      <c r="AI50" s="35" t="str">
        <f t="shared" si="13"/>
        <v/>
      </c>
      <c r="AJ50" s="8" t="str">
        <f t="shared" si="13"/>
        <v/>
      </c>
      <c r="AK50" s="8" t="str">
        <f t="shared" si="13"/>
        <v/>
      </c>
      <c r="AL50" s="8" t="str">
        <f t="shared" si="13"/>
        <v/>
      </c>
      <c r="AM50" s="12"/>
      <c r="AN50" s="35" t="str">
        <f t="shared" si="11"/>
        <v/>
      </c>
      <c r="AO50" s="8" t="str">
        <f t="shared" si="11"/>
        <v/>
      </c>
      <c r="AP50" s="8" t="str">
        <f t="shared" si="11"/>
        <v/>
      </c>
      <c r="AQ50" s="8" t="str">
        <f t="shared" si="11"/>
        <v/>
      </c>
      <c r="AR50" s="12"/>
      <c r="AS50" s="35" t="str">
        <f t="shared" si="12"/>
        <v/>
      </c>
      <c r="AT50" s="8" t="str">
        <f t="shared" si="12"/>
        <v/>
      </c>
      <c r="AU50" s="8" t="str">
        <f t="shared" si="12"/>
        <v/>
      </c>
      <c r="AV50" s="8" t="str">
        <f t="shared" si="12"/>
        <v/>
      </c>
      <c r="AW50" s="19"/>
    </row>
    <row r="51" spans="1:54" s="13" customFormat="1" ht="13.5" thickBot="1" x14ac:dyDescent="0.3">
      <c r="A51" s="27" t="str">
        <f t="shared" si="10"/>
        <v>DD45179Cast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96"/>
      <c r="I51" s="97"/>
      <c r="J51" s="97"/>
      <c r="K51" s="97"/>
      <c r="L51" s="98"/>
      <c r="M51" s="97"/>
      <c r="N51" s="97"/>
      <c r="O51" s="97"/>
      <c r="P51" s="97"/>
      <c r="Q51" s="98"/>
      <c r="R51" s="97" t="str">
        <f t="shared" si="9"/>
        <v/>
      </c>
      <c r="S51" s="97" t="str">
        <f t="shared" si="2"/>
        <v/>
      </c>
      <c r="T51" s="97" t="str">
        <f t="shared" si="3"/>
        <v/>
      </c>
      <c r="U51" s="99" t="str">
        <f t="shared" si="4"/>
        <v/>
      </c>
      <c r="V51" s="88"/>
      <c r="W51" s="88"/>
      <c r="X51" s="5"/>
      <c r="Y51" s="83"/>
      <c r="Z51" s="84"/>
      <c r="AA51" s="85"/>
      <c r="AB51" s="86"/>
      <c r="AC51" s="84"/>
      <c r="AD51" s="84"/>
      <c r="AE51" s="84"/>
      <c r="AF51" s="87"/>
      <c r="AG51" s="88"/>
      <c r="AH51" s="11"/>
      <c r="AI51" s="45" t="str">
        <f t="shared" si="13"/>
        <v/>
      </c>
      <c r="AJ51" s="48" t="str">
        <f t="shared" si="13"/>
        <v/>
      </c>
      <c r="AK51" s="48" t="str">
        <f t="shared" si="13"/>
        <v/>
      </c>
      <c r="AL51" s="48" t="str">
        <f t="shared" si="13"/>
        <v/>
      </c>
      <c r="AM51" s="36"/>
      <c r="AN51" s="45" t="str">
        <f t="shared" si="11"/>
        <v/>
      </c>
      <c r="AO51" s="48" t="str">
        <f t="shared" si="11"/>
        <v/>
      </c>
      <c r="AP51" s="48" t="str">
        <f t="shared" si="11"/>
        <v/>
      </c>
      <c r="AQ51" s="48" t="str">
        <f t="shared" si="11"/>
        <v/>
      </c>
      <c r="AR51" s="36"/>
      <c r="AS51" s="45" t="str">
        <f t="shared" si="12"/>
        <v/>
      </c>
      <c r="AT51" s="48" t="str">
        <f t="shared" si="12"/>
        <v/>
      </c>
      <c r="AU51" s="48" t="str">
        <f t="shared" si="12"/>
        <v/>
      </c>
      <c r="AV51" s="48" t="str">
        <f t="shared" si="12"/>
        <v/>
      </c>
      <c r="AW51" s="19"/>
      <c r="AZ51" s="16"/>
      <c r="BA51" s="16"/>
      <c r="BB51" s="16"/>
    </row>
    <row r="52" spans="1:54" s="13" customFormat="1" x14ac:dyDescent="0.25">
      <c r="A52" s="6"/>
      <c r="B52" s="6"/>
      <c r="C52" s="21"/>
      <c r="D52" s="22"/>
      <c r="E52" s="21"/>
      <c r="F52" s="20"/>
      <c r="G52" s="20"/>
      <c r="H52" s="11"/>
      <c r="I52" s="11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N52" s="11"/>
      <c r="AO52" s="11"/>
      <c r="AP52" s="11"/>
      <c r="AQ52" s="11"/>
      <c r="AS52" s="11"/>
      <c r="AT52" s="11"/>
      <c r="AU52" s="11"/>
      <c r="AV52" s="11"/>
      <c r="AZ52" s="16"/>
      <c r="BA52" s="16"/>
      <c r="BB52" s="16"/>
    </row>
    <row r="53" spans="1:54" x14ac:dyDescent="0.25">
      <c r="A53" s="6"/>
      <c r="B53" s="6"/>
      <c r="C53" s="21"/>
      <c r="D53" s="22"/>
      <c r="E53" s="21"/>
      <c r="F53" s="20"/>
      <c r="G53" s="20"/>
      <c r="AW53" s="13"/>
      <c r="AZ53" s="9"/>
      <c r="BA53" s="9"/>
      <c r="BB53" s="9"/>
    </row>
    <row r="54" spans="1:54" x14ac:dyDescent="0.25">
      <c r="C54" s="21"/>
      <c r="D54" s="22"/>
      <c r="E54" s="21"/>
      <c r="F54" s="20"/>
      <c r="G54" s="20"/>
      <c r="AW54" s="13"/>
      <c r="AZ54" s="9"/>
      <c r="BA54" s="9"/>
      <c r="BB54" s="9"/>
    </row>
    <row r="55" spans="1:54" x14ac:dyDescent="0.25">
      <c r="C55" s="21"/>
      <c r="D55" s="22"/>
      <c r="E55" s="21"/>
      <c r="F55" s="20"/>
      <c r="G55" s="20"/>
      <c r="AW55" s="13"/>
    </row>
    <row r="56" spans="1:54" x14ac:dyDescent="0.25">
      <c r="C56" s="21"/>
      <c r="D56" s="22"/>
      <c r="E56" s="21"/>
      <c r="F56" s="20"/>
      <c r="G56" s="20"/>
      <c r="AW56" s="9"/>
      <c r="AX56" s="9"/>
      <c r="AY56" s="9"/>
      <c r="AZ56" s="16"/>
      <c r="BA56" s="9"/>
      <c r="BB56" s="9"/>
    </row>
    <row r="57" spans="1:54" x14ac:dyDescent="0.25">
      <c r="C57" s="21"/>
      <c r="D57" s="22"/>
      <c r="E57" s="21"/>
      <c r="F57" s="20"/>
      <c r="G57" s="20"/>
      <c r="AW57" s="9"/>
      <c r="AX57" s="9"/>
      <c r="AY57" s="9"/>
      <c r="AZ57" s="16"/>
      <c r="BA57" s="9"/>
      <c r="BB57" s="9"/>
    </row>
    <row r="58" spans="1:54" x14ac:dyDescent="0.25">
      <c r="C58" s="21"/>
      <c r="D58" s="22"/>
      <c r="E58" s="21"/>
      <c r="F58" s="20"/>
      <c r="G58" s="20"/>
      <c r="AW58" s="9"/>
      <c r="AX58" s="9"/>
      <c r="AY58" s="9"/>
      <c r="AZ58" s="16"/>
      <c r="BA58" s="9"/>
      <c r="BB58" s="9"/>
    </row>
    <row r="59" spans="1:54" x14ac:dyDescent="0.25">
      <c r="C59" s="21"/>
      <c r="D59" s="22"/>
      <c r="E59" s="21"/>
      <c r="F59" s="20"/>
      <c r="G59" s="20"/>
      <c r="AW59" s="9"/>
      <c r="AX59" s="9"/>
      <c r="AY59" s="9"/>
      <c r="AZ59" s="16"/>
      <c r="BA59" s="9"/>
      <c r="BB59" s="9"/>
    </row>
    <row r="60" spans="1:54" x14ac:dyDescent="0.25">
      <c r="C60" s="21"/>
      <c r="D60" s="22"/>
      <c r="E60" s="21"/>
      <c r="F60" s="20"/>
      <c r="G60" s="20"/>
      <c r="AW60" s="9"/>
      <c r="AX60" s="9"/>
      <c r="AY60" s="9"/>
      <c r="AZ60" s="16"/>
      <c r="BA60" s="9"/>
      <c r="BB60" s="9"/>
    </row>
    <row r="61" spans="1:54" x14ac:dyDescent="0.25">
      <c r="C61" s="21"/>
      <c r="D61" s="22"/>
      <c r="E61" s="21"/>
      <c r="F61" s="20"/>
      <c r="G61" s="20"/>
      <c r="AW61" s="9"/>
      <c r="AX61" s="9"/>
      <c r="AY61" s="9"/>
      <c r="AZ61" s="16"/>
      <c r="BA61" s="9"/>
      <c r="BB61" s="9"/>
    </row>
    <row r="62" spans="1:54" x14ac:dyDescent="0.25">
      <c r="C62" s="21"/>
      <c r="D62" s="22"/>
      <c r="E62" s="21"/>
      <c r="F62" s="20"/>
      <c r="G62" s="20"/>
      <c r="AW62" s="9"/>
      <c r="AX62" s="9"/>
      <c r="AY62" s="9"/>
      <c r="AZ62" s="16"/>
      <c r="BA62" s="9"/>
      <c r="BB62" s="9"/>
    </row>
    <row r="63" spans="1:54" x14ac:dyDescent="0.25">
      <c r="C63" s="21"/>
      <c r="D63" s="22"/>
      <c r="E63" s="21"/>
      <c r="F63" s="20"/>
      <c r="G63" s="20"/>
      <c r="AW63" s="23"/>
      <c r="AX63" s="23"/>
      <c r="AY63" s="23"/>
      <c r="AZ63" s="16"/>
      <c r="BA63" s="9"/>
      <c r="BB63" s="9"/>
    </row>
    <row r="64" spans="1:54" x14ac:dyDescent="0.25">
      <c r="C64" s="21"/>
      <c r="D64" s="22"/>
      <c r="E64" s="21"/>
      <c r="F64" s="20"/>
      <c r="G64" s="20"/>
      <c r="AW64" s="23"/>
      <c r="AX64" s="23"/>
      <c r="AY64" s="23"/>
      <c r="AZ64" s="16"/>
      <c r="BA64" s="9"/>
      <c r="BB64" s="9"/>
    </row>
    <row r="65" spans="3:54" x14ac:dyDescent="0.25">
      <c r="C65" s="21"/>
      <c r="D65" s="22"/>
      <c r="E65" s="21"/>
      <c r="F65" s="20"/>
      <c r="G65" s="20"/>
      <c r="AW65" s="16"/>
      <c r="AX65" s="16"/>
      <c r="AY65" s="16"/>
      <c r="AZ65" s="16"/>
      <c r="BA65" s="16"/>
      <c r="BB65" s="16"/>
    </row>
    <row r="66" spans="3:54" x14ac:dyDescent="0.25">
      <c r="C66" s="21"/>
      <c r="D66" s="22"/>
      <c r="E66" s="21"/>
      <c r="F66" s="20"/>
      <c r="G66" s="20"/>
    </row>
    <row r="67" spans="3:54" x14ac:dyDescent="0.25">
      <c r="C67" s="21"/>
      <c r="D67" s="22"/>
      <c r="E67" s="21"/>
      <c r="F67" s="20"/>
      <c r="G67" s="20"/>
    </row>
    <row r="68" spans="3:54" x14ac:dyDescent="0.25">
      <c r="C68" s="21"/>
      <c r="D68" s="22"/>
      <c r="E68" s="21"/>
      <c r="F68" s="20"/>
      <c r="G68" s="20"/>
      <c r="AY68" s="11" t="s">
        <v>9</v>
      </c>
    </row>
    <row r="69" spans="3:54" x14ac:dyDescent="0.25">
      <c r="C69" s="21"/>
      <c r="D69" s="22"/>
      <c r="E69" s="21"/>
      <c r="F69" s="20"/>
      <c r="G69" s="20"/>
      <c r="BA69" s="11" t="s">
        <v>9</v>
      </c>
    </row>
    <row r="70" spans="3:54" x14ac:dyDescent="0.25">
      <c r="C70" s="21"/>
      <c r="D70" s="22"/>
      <c r="E70" s="21"/>
      <c r="F70" s="20"/>
      <c r="G70" s="20"/>
    </row>
    <row r="71" spans="3:54" x14ac:dyDescent="0.25">
      <c r="C71" s="21"/>
      <c r="D71" s="22"/>
      <c r="E71" s="21"/>
      <c r="F71" s="20"/>
      <c r="G71" s="20"/>
    </row>
    <row r="72" spans="3:54" x14ac:dyDescent="0.25">
      <c r="C72" s="21"/>
      <c r="D72" s="22"/>
      <c r="E72" s="21"/>
      <c r="F72" s="20"/>
      <c r="G72" s="20"/>
    </row>
    <row r="73" spans="3:54" x14ac:dyDescent="0.25">
      <c r="C73" s="21"/>
      <c r="D73" s="22"/>
      <c r="E73" s="21"/>
      <c r="F73" s="20"/>
      <c r="G73" s="20"/>
      <c r="AY73" s="11" t="s">
        <v>9</v>
      </c>
    </row>
    <row r="74" spans="3:54" x14ac:dyDescent="0.25">
      <c r="C74" s="21"/>
      <c r="D74" s="22"/>
      <c r="E74" s="21"/>
      <c r="F74" s="20"/>
      <c r="G74" s="20"/>
    </row>
    <row r="75" spans="3:54" x14ac:dyDescent="0.25">
      <c r="C75" s="21"/>
      <c r="D75" s="22"/>
      <c r="E75" s="21"/>
      <c r="F75" s="20"/>
      <c r="G75" s="20"/>
      <c r="AY75" s="11" t="s">
        <v>9</v>
      </c>
    </row>
    <row r="76" spans="3:54" x14ac:dyDescent="0.25">
      <c r="C76" s="21"/>
      <c r="D76" s="22"/>
      <c r="E76" s="21"/>
      <c r="F76" s="20"/>
      <c r="G76" s="20"/>
    </row>
    <row r="77" spans="3:54" x14ac:dyDescent="0.25">
      <c r="C77" s="21"/>
      <c r="D77" s="22"/>
      <c r="E77" s="21"/>
      <c r="F77" s="20"/>
      <c r="G77" s="20"/>
    </row>
    <row r="78" spans="3:54" x14ac:dyDescent="0.25">
      <c r="C78" s="21"/>
      <c r="D78" s="22"/>
      <c r="E78" s="21"/>
      <c r="F78" s="20"/>
      <c r="G78" s="20"/>
    </row>
    <row r="79" spans="3:54" x14ac:dyDescent="0.25">
      <c r="C79" s="21"/>
      <c r="D79" s="22"/>
      <c r="E79" s="21"/>
      <c r="F79" s="20"/>
      <c r="G79" s="20"/>
    </row>
    <row r="80" spans="3:54" x14ac:dyDescent="0.25">
      <c r="C80" s="21"/>
      <c r="D80" s="22"/>
      <c r="E80" s="21"/>
      <c r="F80" s="20"/>
      <c r="G80" s="20"/>
    </row>
    <row r="81" spans="3:49" x14ac:dyDescent="0.25">
      <c r="C81" s="21"/>
      <c r="D81" s="22"/>
      <c r="E81" s="21"/>
      <c r="F81" s="20"/>
      <c r="G81" s="20"/>
    </row>
    <row r="82" spans="3:49" x14ac:dyDescent="0.25">
      <c r="C82" s="21"/>
      <c r="D82" s="22"/>
      <c r="E82" s="21"/>
      <c r="F82" s="20"/>
      <c r="G82" s="20"/>
    </row>
    <row r="83" spans="3:49" x14ac:dyDescent="0.25">
      <c r="C83" s="21"/>
      <c r="D83" s="22"/>
      <c r="E83" s="21"/>
      <c r="F83" s="20"/>
      <c r="G83" s="20"/>
    </row>
    <row r="84" spans="3:49" x14ac:dyDescent="0.25">
      <c r="C84" s="21"/>
      <c r="D84" s="22"/>
      <c r="E84" s="21"/>
    </row>
    <row r="85" spans="3:49" x14ac:dyDescent="0.25">
      <c r="C85" s="21"/>
      <c r="D85" s="22"/>
      <c r="E85" s="21"/>
    </row>
    <row r="92" spans="3:49" ht="13" x14ac:dyDescent="0.3">
      <c r="AW92" s="3"/>
    </row>
  </sheetData>
  <conditionalFormatting sqref="H5:K51">
    <cfRule type="expression" dxfId="11" priority="1">
      <formula>AND($Y5&gt;=$A$2,$Y5&lt;=$A$3)</formula>
    </cfRule>
  </conditionalFormatting>
  <conditionalFormatting sqref="I5:I51">
    <cfRule type="expression" dxfId="10" priority="2">
      <formula>$V5="V"</formula>
    </cfRule>
  </conditionalFormatting>
  <conditionalFormatting sqref="J5:J51">
    <cfRule type="expression" dxfId="9" priority="3">
      <formula>$V5="O"</formula>
    </cfRule>
  </conditionalFormatting>
  <conditionalFormatting sqref="K5:K51">
    <cfRule type="expression" dxfId="8" priority="4">
      <formula>$V5="I"</formula>
    </cfRule>
  </conditionalFormatting>
  <dataValidations count="4">
    <dataValidation type="list" allowBlank="1" showInputMessage="1" showErrorMessage="1" sqref="AH9:AH51">
      <formula1>$E$3:$E$9</formula1>
    </dataValidation>
    <dataValidation type="list" allowBlank="1" showInputMessage="1" showErrorMessage="1" sqref="V5:V51">
      <formula1>#REF!</formula1>
    </dataValidation>
    <dataValidation type="list" allowBlank="1" showInputMessage="1" showErrorMessage="1" sqref="B1">
      <formula1>#REF!</formula1>
    </dataValidation>
    <dataValidation type="list" allowBlank="1" showInputMessage="1" showErrorMessage="1" sqref="W5:W5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92"/>
  <sheetViews>
    <sheetView showGridLines="0" topLeftCell="B1" zoomScaleNormal="100" zoomScaleSheetLayoutView="110" workbookViewId="0">
      <selection activeCell="V5" sqref="V5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2" width="10.54296875" style="11" customWidth="1"/>
    <col min="23" max="23" width="2.1796875" style="11" customWidth="1"/>
    <col min="24" max="24" width="10.1796875" style="11" bestFit="1" customWidth="1"/>
    <col min="25" max="26" width="9.1796875" style="11" customWidth="1"/>
    <col min="27" max="32" width="10.54296875" style="11" customWidth="1"/>
    <col min="33" max="33" width="2.1796875" style="11" hidden="1" customWidth="1" outlineLevel="1"/>
    <col min="34" max="37" width="9.7265625" style="11" hidden="1" customWidth="1" outlineLevel="1"/>
    <col min="38" max="38" width="2.453125" style="13" hidden="1" customWidth="1" outlineLevel="1"/>
    <col min="39" max="42" width="9.7265625" style="11" hidden="1" customWidth="1" outlineLevel="1"/>
    <col min="43" max="43" width="2.453125" style="13" hidden="1" customWidth="1" outlineLevel="1"/>
    <col min="44" max="47" width="9.1796875" style="11" hidden="1" customWidth="1" outlineLevel="1"/>
    <col min="48" max="48" width="9.1796875" style="11" collapsed="1"/>
    <col min="49" max="16384" width="9.1796875" style="11"/>
  </cols>
  <sheetData>
    <row r="1" spans="1:53" ht="13" thickBot="1" x14ac:dyDescent="0.3">
      <c r="A1" s="5">
        <f ca="1">GTY!$A$1</f>
        <v>6</v>
      </c>
      <c r="B1" s="5" t="s">
        <v>73</v>
      </c>
    </row>
    <row r="2" spans="1:53" ht="13.5" thickBot="1" x14ac:dyDescent="0.35">
      <c r="A2" s="22">
        <f ca="1">GTY!$A$2</f>
        <v>44948</v>
      </c>
      <c r="B2" s="100">
        <f ca="1">GTY!$B$2</f>
        <v>44953</v>
      </c>
      <c r="H2" s="50"/>
      <c r="I2" s="51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X2" s="50" t="s">
        <v>46</v>
      </c>
      <c r="Y2" s="51"/>
      <c r="Z2" s="51"/>
      <c r="AA2" s="51"/>
      <c r="AB2" s="51"/>
      <c r="AC2" s="51"/>
      <c r="AD2" s="51"/>
      <c r="AE2" s="52"/>
      <c r="AH2" s="50" t="s">
        <v>45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2"/>
    </row>
    <row r="3" spans="1:53" ht="13.5" thickBot="1" x14ac:dyDescent="0.35">
      <c r="A3" s="22">
        <f ca="1">GTY!$A$3</f>
        <v>44954</v>
      </c>
      <c r="H3" s="53" t="s">
        <v>11</v>
      </c>
      <c r="I3" s="54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X3" s="61" t="s">
        <v>48</v>
      </c>
      <c r="Y3" s="62"/>
      <c r="Z3" s="62"/>
      <c r="AA3" s="62"/>
      <c r="AB3" s="62"/>
      <c r="AC3" s="62"/>
      <c r="AD3" s="63" t="s">
        <v>60</v>
      </c>
      <c r="AE3" s="64"/>
      <c r="AH3" s="53" t="s">
        <v>11</v>
      </c>
      <c r="AI3" s="54"/>
      <c r="AJ3" s="54"/>
      <c r="AK3" s="55"/>
      <c r="AL3" s="56"/>
      <c r="AM3" s="57" t="s">
        <v>12</v>
      </c>
      <c r="AN3" s="57"/>
      <c r="AO3" s="58"/>
      <c r="AP3" s="59"/>
      <c r="AQ3" s="56"/>
      <c r="AR3" s="57" t="s">
        <v>13</v>
      </c>
      <c r="AS3" s="57"/>
      <c r="AT3" s="58"/>
      <c r="AU3" s="60"/>
    </row>
    <row r="4" spans="1:53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33" t="s">
        <v>53</v>
      </c>
      <c r="I4" s="2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X4" s="33" t="s">
        <v>49</v>
      </c>
      <c r="Y4" s="2" t="s">
        <v>47</v>
      </c>
      <c r="Z4" s="37" t="s">
        <v>48</v>
      </c>
      <c r="AA4" s="2" t="s">
        <v>50</v>
      </c>
      <c r="AB4" s="2" t="s">
        <v>55</v>
      </c>
      <c r="AC4" s="2" t="s">
        <v>56</v>
      </c>
      <c r="AD4" s="2" t="s">
        <v>59</v>
      </c>
      <c r="AE4" s="49" t="s">
        <v>58</v>
      </c>
      <c r="AF4" s="38" t="s">
        <v>54</v>
      </c>
      <c r="AH4" s="33" t="s">
        <v>53</v>
      </c>
      <c r="AI4" s="2" t="s">
        <v>6</v>
      </c>
      <c r="AJ4" s="2" t="s">
        <v>7</v>
      </c>
      <c r="AK4" s="2" t="s">
        <v>8</v>
      </c>
      <c r="AL4" s="7"/>
      <c r="AM4" s="2" t="s">
        <v>53</v>
      </c>
      <c r="AN4" s="2" t="s">
        <v>6</v>
      </c>
      <c r="AO4" s="2" t="s">
        <v>7</v>
      </c>
      <c r="AP4" s="2" t="s">
        <v>8</v>
      </c>
      <c r="AQ4" s="7"/>
      <c r="AR4" s="2" t="s">
        <v>53</v>
      </c>
      <c r="AS4" s="2" t="s">
        <v>6</v>
      </c>
      <c r="AT4" s="2" t="s">
        <v>7</v>
      </c>
      <c r="AU4" s="34" t="s">
        <v>8</v>
      </c>
    </row>
    <row r="5" spans="1:53" x14ac:dyDescent="0.25">
      <c r="A5" s="24" t="str">
        <f t="shared" ref="A5:A8" si="0">C5&amp;D5&amp;$B$1</f>
        <v>DD44910DCL Cast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89"/>
      <c r="I5" s="81"/>
      <c r="J5" s="81"/>
      <c r="K5" s="81"/>
      <c r="L5" s="90"/>
      <c r="M5" s="81"/>
      <c r="N5" s="74"/>
      <c r="O5" s="74"/>
      <c r="P5" s="74"/>
      <c r="Q5" s="90"/>
      <c r="R5" s="81"/>
      <c r="S5" s="74" t="str">
        <f t="shared" ref="S5:U51" si="2">IF(I5="","",IF($B$1="Cast",I5/2,IF($B$1="DCL Cast","",IF($B$1="TAAP","",IF($B$1="FLR",(((I5-AI5)/2)+AI5),IF($B$1="SoCal",(((I5-AI5)/2)+AI5),IF($B$1="MTO",(((I5-AI5)/2)+AI5),IF($B$1="Interline",(((I5-AI5)/2)+AI5)))))))))</f>
        <v/>
      </c>
      <c r="T5" s="74" t="str">
        <f t="shared" si="2"/>
        <v/>
      </c>
      <c r="U5" s="93" t="str">
        <f t="shared" si="2"/>
        <v/>
      </c>
      <c r="V5" s="76"/>
      <c r="W5" s="5"/>
      <c r="X5" s="65"/>
      <c r="Y5" s="66"/>
      <c r="Z5" s="67"/>
      <c r="AA5" s="31"/>
      <c r="AB5" s="66"/>
      <c r="AC5" s="68" t="str">
        <f>IFERROR(IF(VLOOKUP(A5,#REF!,7,FALSE)=72686,IF($D5&lt;=$B$2,$D5,""),VLOOKUP(A5,#REF!,7,FALSE)),"")</f>
        <v/>
      </c>
      <c r="AD5" s="66"/>
      <c r="AE5" s="69"/>
      <c r="AF5" s="70"/>
      <c r="AH5" s="35" t="str">
        <f t="shared" ref="AH5:AK20" si="3">IF(H5="","",IF($F5&lt;=6,H5-25,IF($F5&gt;=11,H5-20,H5-30)))</f>
        <v/>
      </c>
      <c r="AI5" s="8" t="str">
        <f t="shared" si="3"/>
        <v/>
      </c>
      <c r="AJ5" s="8" t="str">
        <f t="shared" si="3"/>
        <v/>
      </c>
      <c r="AK5" s="8" t="str">
        <f t="shared" si="3"/>
        <v/>
      </c>
      <c r="AL5" s="17"/>
      <c r="AM5" s="35"/>
      <c r="AN5" s="8"/>
      <c r="AO5" s="8"/>
      <c r="AP5" s="8"/>
      <c r="AQ5" s="17"/>
      <c r="AR5" s="35"/>
      <c r="AS5" s="8"/>
      <c r="AT5" s="8"/>
      <c r="AU5" s="8"/>
    </row>
    <row r="6" spans="1:53" x14ac:dyDescent="0.25">
      <c r="A6" s="24" t="str">
        <f t="shared" si="0"/>
        <v>DD44914DCL Cast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89"/>
      <c r="I6" s="81"/>
      <c r="J6" s="81"/>
      <c r="K6" s="81"/>
      <c r="L6" s="90"/>
      <c r="M6" s="81"/>
      <c r="N6" s="74"/>
      <c r="O6" s="74"/>
      <c r="P6" s="74"/>
      <c r="Q6" s="90"/>
      <c r="R6" s="81"/>
      <c r="S6" s="74" t="str">
        <f t="shared" si="2"/>
        <v/>
      </c>
      <c r="T6" s="74" t="str">
        <f t="shared" si="2"/>
        <v/>
      </c>
      <c r="U6" s="93" t="str">
        <f t="shared" si="2"/>
        <v/>
      </c>
      <c r="V6" s="76"/>
      <c r="W6" s="5"/>
      <c r="X6" s="65"/>
      <c r="Y6" s="66"/>
      <c r="Z6" s="67"/>
      <c r="AA6" s="31"/>
      <c r="AB6" s="66"/>
      <c r="AC6" s="68" t="str">
        <f>IFERROR(IF(VLOOKUP(A6,#REF!,7,FALSE)=72686,IF($D6&lt;=$B$2,$D6,""),VLOOKUP(A6,#REF!,7,FALSE)),"")</f>
        <v/>
      </c>
      <c r="AD6" s="66"/>
      <c r="AE6" s="69"/>
      <c r="AF6" s="70"/>
      <c r="AH6" s="35" t="str">
        <f t="shared" si="3"/>
        <v/>
      </c>
      <c r="AI6" s="8" t="str">
        <f t="shared" si="3"/>
        <v/>
      </c>
      <c r="AJ6" s="8" t="str">
        <f t="shared" si="3"/>
        <v/>
      </c>
      <c r="AK6" s="8" t="str">
        <f t="shared" si="3"/>
        <v/>
      </c>
      <c r="AL6" s="17"/>
      <c r="AM6" s="35"/>
      <c r="AN6" s="8"/>
      <c r="AO6" s="8"/>
      <c r="AP6" s="8"/>
      <c r="AQ6" s="17"/>
      <c r="AR6" s="35"/>
      <c r="AS6" s="8"/>
      <c r="AT6" s="8"/>
      <c r="AU6" s="8"/>
    </row>
    <row r="7" spans="1:53" x14ac:dyDescent="0.25">
      <c r="A7" s="24" t="str">
        <f t="shared" si="0"/>
        <v>DD44919DCL Cast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89"/>
      <c r="I7" s="81"/>
      <c r="J7" s="81"/>
      <c r="K7" s="81"/>
      <c r="L7" s="90"/>
      <c r="M7" s="81"/>
      <c r="N7" s="74"/>
      <c r="O7" s="74"/>
      <c r="P7" s="74"/>
      <c r="Q7" s="90"/>
      <c r="R7" s="81"/>
      <c r="S7" s="74" t="str">
        <f t="shared" si="2"/>
        <v/>
      </c>
      <c r="T7" s="74" t="str">
        <f t="shared" si="2"/>
        <v/>
      </c>
      <c r="U7" s="93" t="str">
        <f t="shared" si="2"/>
        <v/>
      </c>
      <c r="V7" s="76"/>
      <c r="W7" s="5"/>
      <c r="X7" s="65"/>
      <c r="Y7" s="66"/>
      <c r="Z7" s="67"/>
      <c r="AA7" s="31"/>
      <c r="AB7" s="66"/>
      <c r="AC7" s="68" t="str">
        <f>IFERROR(IF(VLOOKUP(A7,#REF!,7,FALSE)=72686,IF($D7&lt;=$B$2,$D7,""),VLOOKUP(A7,#REF!,7,FALSE)),"")</f>
        <v/>
      </c>
      <c r="AD7" s="66"/>
      <c r="AE7" s="69"/>
      <c r="AF7" s="70"/>
      <c r="AH7" s="35" t="str">
        <f t="shared" si="3"/>
        <v/>
      </c>
      <c r="AI7" s="8" t="str">
        <f t="shared" si="3"/>
        <v/>
      </c>
      <c r="AJ7" s="8" t="str">
        <f t="shared" si="3"/>
        <v/>
      </c>
      <c r="AK7" s="8" t="str">
        <f t="shared" si="3"/>
        <v/>
      </c>
      <c r="AL7" s="17"/>
      <c r="AM7" s="35"/>
      <c r="AN7" s="8"/>
      <c r="AO7" s="8"/>
      <c r="AP7" s="8"/>
      <c r="AQ7" s="17"/>
      <c r="AR7" s="35"/>
      <c r="AS7" s="8"/>
      <c r="AT7" s="8"/>
      <c r="AU7" s="8"/>
    </row>
    <row r="8" spans="1:53" x14ac:dyDescent="0.25">
      <c r="A8" s="24" t="str">
        <f t="shared" si="0"/>
        <v>DD44924DCL Cast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89"/>
      <c r="I8" s="81"/>
      <c r="J8" s="81"/>
      <c r="K8" s="81"/>
      <c r="L8" s="90"/>
      <c r="M8" s="81"/>
      <c r="N8" s="74"/>
      <c r="O8" s="74"/>
      <c r="P8" s="74"/>
      <c r="Q8" s="90"/>
      <c r="R8" s="81"/>
      <c r="S8" s="74" t="str">
        <f t="shared" si="2"/>
        <v/>
      </c>
      <c r="T8" s="74" t="str">
        <f t="shared" si="2"/>
        <v/>
      </c>
      <c r="U8" s="93" t="str">
        <f t="shared" si="2"/>
        <v/>
      </c>
      <c r="V8" s="76"/>
      <c r="W8" s="5"/>
      <c r="X8" s="65"/>
      <c r="Y8" s="66"/>
      <c r="Z8" s="67"/>
      <c r="AA8" s="31"/>
      <c r="AB8" s="66"/>
      <c r="AC8" s="68" t="str">
        <f>IFERROR(IF(VLOOKUP(A8,#REF!,7,FALSE)=72686,IF($D8&lt;=$B$2,$D8,""),VLOOKUP(A8,#REF!,7,FALSE)),"")</f>
        <v/>
      </c>
      <c r="AD8" s="66"/>
      <c r="AE8" s="69"/>
      <c r="AF8" s="70"/>
      <c r="AH8" s="35" t="str">
        <f t="shared" si="3"/>
        <v/>
      </c>
      <c r="AI8" s="8" t="str">
        <f t="shared" si="3"/>
        <v/>
      </c>
      <c r="AJ8" s="8" t="str">
        <f t="shared" si="3"/>
        <v/>
      </c>
      <c r="AK8" s="8" t="str">
        <f t="shared" si="3"/>
        <v/>
      </c>
      <c r="AL8" s="17"/>
      <c r="AM8" s="35"/>
      <c r="AN8" s="8"/>
      <c r="AO8" s="8"/>
      <c r="AP8" s="8"/>
      <c r="AQ8" s="17"/>
      <c r="AR8" s="35"/>
      <c r="AS8" s="8"/>
      <c r="AT8" s="8"/>
      <c r="AU8" s="8"/>
    </row>
    <row r="9" spans="1:53" x14ac:dyDescent="0.25">
      <c r="A9" s="24" t="str">
        <f>C9&amp;D9&amp;$B$1</f>
        <v>DD44928DCL Cast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89"/>
      <c r="I9" s="81"/>
      <c r="J9" s="81"/>
      <c r="K9" s="81"/>
      <c r="L9" s="90"/>
      <c r="M9" s="81"/>
      <c r="N9" s="74"/>
      <c r="O9" s="74"/>
      <c r="P9" s="74"/>
      <c r="Q9" s="90"/>
      <c r="R9" s="81" t="str">
        <f t="shared" ref="R9:R51" si="4">IF(H9="","",IF($B$1="Cast",H9/2,IF($B$1="DCL Cast","",IF($B$1="TAAP","",IF($B$1="FLR",(((H9-AH9)/2)+AH9),IF($B$1="SoCal",(((H9-AH9)/2)+AH9),IF($B$1="MTO",(((H9-AH9)/2)+AH9),IF($B$1="Interline",(((H9-AH9)/2)+AH9)))))))))</f>
        <v/>
      </c>
      <c r="S9" s="74" t="str">
        <f t="shared" si="2"/>
        <v/>
      </c>
      <c r="T9" s="74" t="str">
        <f t="shared" si="2"/>
        <v/>
      </c>
      <c r="U9" s="93" t="str">
        <f t="shared" si="2"/>
        <v/>
      </c>
      <c r="V9" s="76"/>
      <c r="W9" s="5"/>
      <c r="X9" s="65"/>
      <c r="Y9" s="66"/>
      <c r="Z9" s="67"/>
      <c r="AA9" s="31"/>
      <c r="AB9" s="66"/>
      <c r="AC9" s="68" t="str">
        <f>IFERROR(IF(VLOOKUP(A9,#REF!,7,FALSE)=72686,IF($D9&lt;=$B$2,$D9,""),VLOOKUP(A9,#REF!,7,FALSE)),"")</f>
        <v/>
      </c>
      <c r="AD9" s="66"/>
      <c r="AE9" s="69"/>
      <c r="AF9" s="70"/>
      <c r="AH9" s="35" t="str">
        <f t="shared" si="3"/>
        <v/>
      </c>
      <c r="AI9" s="8" t="str">
        <f t="shared" si="3"/>
        <v/>
      </c>
      <c r="AJ9" s="8" t="str">
        <f t="shared" si="3"/>
        <v/>
      </c>
      <c r="AK9" s="8" t="str">
        <f t="shared" si="3"/>
        <v/>
      </c>
      <c r="AL9" s="17"/>
      <c r="AM9" s="35" t="str">
        <f>IF(M9="","",IF($F9&lt;=6,M9-25,IF($F9&gt;=11,M9-20,M9-30)))</f>
        <v/>
      </c>
      <c r="AN9" s="8" t="str">
        <f>IF(N9="","",IF($F9&lt;=6,N9-25,IF($F9&gt;=11,N9-20,N9-30)))</f>
        <v/>
      </c>
      <c r="AO9" s="8" t="str">
        <f>IF(O9="","",IF($F9&lt;=6,O9-25,IF($F9&gt;=11,O9-20,O9-30)))</f>
        <v/>
      </c>
      <c r="AP9" s="8" t="str">
        <f>IF(P9="","",IF($F9&lt;=6,P9-25,IF($F9&gt;=11,P9-20,P9-30)))</f>
        <v/>
      </c>
      <c r="AQ9" s="17"/>
      <c r="AR9" s="35" t="str">
        <f>IF(R9="","",IF($F9&lt;=6,R9-25,IF($F9&gt;=11,R9-20,R9-30)))</f>
        <v/>
      </c>
      <c r="AS9" s="8" t="str">
        <f>IF(S9="","",IF($F9&lt;=6,S9-25,IF($F9&gt;=11,S9-20,S9-30)))</f>
        <v/>
      </c>
      <c r="AT9" s="8" t="str">
        <f>IF(T9="","",IF($F9&lt;=6,T9-25,IF($F9&gt;=11,T9-20,T9-30)))</f>
        <v/>
      </c>
      <c r="AU9" s="8" t="str">
        <f>IF(U9="","",IF($F9&lt;=6,U9-25,IF($F9&gt;=11,U9-20,U9-30)))</f>
        <v/>
      </c>
    </row>
    <row r="10" spans="1:53" x14ac:dyDescent="0.25">
      <c r="A10" s="24" t="str">
        <f t="shared" ref="A10:A51" si="5">C10&amp;D10&amp;$B$1</f>
        <v>DD44933DCL Cast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92"/>
      <c r="I10" s="74"/>
      <c r="J10" s="74"/>
      <c r="K10" s="74"/>
      <c r="L10" s="90"/>
      <c r="M10" s="74"/>
      <c r="N10" s="74"/>
      <c r="O10" s="74"/>
      <c r="P10" s="74"/>
      <c r="Q10" s="90"/>
      <c r="R10" s="74" t="str">
        <f t="shared" si="4"/>
        <v/>
      </c>
      <c r="S10" s="74" t="str">
        <f t="shared" si="2"/>
        <v/>
      </c>
      <c r="T10" s="74" t="str">
        <f t="shared" si="2"/>
        <v/>
      </c>
      <c r="U10" s="93" t="str">
        <f t="shared" si="2"/>
        <v/>
      </c>
      <c r="V10" s="76"/>
      <c r="W10" s="5"/>
      <c r="X10" s="71"/>
      <c r="Y10" s="72"/>
      <c r="Z10" s="73"/>
      <c r="AA10" s="74"/>
      <c r="AB10" s="72"/>
      <c r="AC10" s="68" t="str">
        <f>IFERROR(IF(VLOOKUP(A10,#REF!,7,FALSE)=72686,IF($D10&lt;=$B$2,$D10,""),VLOOKUP(A10,#REF!,7,FALSE)),"")</f>
        <v/>
      </c>
      <c r="AD10" s="72"/>
      <c r="AE10" s="75"/>
      <c r="AF10" s="76"/>
      <c r="AH10" s="44" t="str">
        <f t="shared" si="3"/>
        <v/>
      </c>
      <c r="AI10" s="46" t="str">
        <f t="shared" si="3"/>
        <v/>
      </c>
      <c r="AJ10" s="46" t="str">
        <f t="shared" si="3"/>
        <v/>
      </c>
      <c r="AK10" s="46" t="str">
        <f t="shared" si="3"/>
        <v/>
      </c>
      <c r="AL10" s="17"/>
      <c r="AM10" s="44" t="str">
        <f t="shared" ref="AM10:AP51" si="6">IF(M10="","",IF($F10&lt;=6,M10-25,IF($F10&gt;=11,M10-20,M10-30)))</f>
        <v/>
      </c>
      <c r="AN10" s="46" t="str">
        <f t="shared" si="6"/>
        <v/>
      </c>
      <c r="AO10" s="46" t="str">
        <f t="shared" si="6"/>
        <v/>
      </c>
      <c r="AP10" s="46" t="str">
        <f t="shared" si="6"/>
        <v/>
      </c>
      <c r="AQ10" s="17"/>
      <c r="AR10" s="44" t="str">
        <f t="shared" ref="AR10:AU51" si="7">IF(R10="","",IF($F10&lt;=6,R10-25,IF($F10&gt;=11,R10-20,R10-30)))</f>
        <v/>
      </c>
      <c r="AS10" s="46" t="str">
        <f t="shared" si="7"/>
        <v/>
      </c>
      <c r="AT10" s="46" t="str">
        <f t="shared" si="7"/>
        <v/>
      </c>
      <c r="AU10" s="46" t="str">
        <f t="shared" si="7"/>
        <v/>
      </c>
    </row>
    <row r="11" spans="1:53" x14ac:dyDescent="0.25">
      <c r="A11" s="27" t="str">
        <f t="shared" si="5"/>
        <v>DD44938DCL Cast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92"/>
      <c r="I11" s="74"/>
      <c r="J11" s="74"/>
      <c r="K11" s="74"/>
      <c r="L11" s="90"/>
      <c r="M11" s="74"/>
      <c r="N11" s="74"/>
      <c r="O11" s="74"/>
      <c r="P11" s="74"/>
      <c r="Q11" s="90"/>
      <c r="R11" s="74" t="str">
        <f t="shared" si="4"/>
        <v/>
      </c>
      <c r="S11" s="74" t="str">
        <f t="shared" si="2"/>
        <v/>
      </c>
      <c r="T11" s="74" t="str">
        <f t="shared" si="2"/>
        <v/>
      </c>
      <c r="U11" s="93" t="str">
        <f t="shared" si="2"/>
        <v/>
      </c>
      <c r="V11" s="76"/>
      <c r="W11" s="5"/>
      <c r="X11" s="71"/>
      <c r="Y11" s="72"/>
      <c r="Z11" s="73"/>
      <c r="AA11" s="74"/>
      <c r="AB11" s="72"/>
      <c r="AC11" s="68" t="str">
        <f>IFERROR(IF(VLOOKUP(A11,#REF!,7,FALSE)=72686,IF($D11&lt;=$B$2,$D11,""),VLOOKUP(A11,#REF!,7,FALSE)),"")</f>
        <v/>
      </c>
      <c r="AD11" s="72"/>
      <c r="AE11" s="75"/>
      <c r="AF11" s="76"/>
      <c r="AH11" s="44" t="str">
        <f t="shared" si="3"/>
        <v/>
      </c>
      <c r="AI11" s="46" t="str">
        <f t="shared" si="3"/>
        <v/>
      </c>
      <c r="AJ11" s="46" t="str">
        <f t="shared" si="3"/>
        <v/>
      </c>
      <c r="AK11" s="46" t="str">
        <f t="shared" si="3"/>
        <v/>
      </c>
      <c r="AL11" s="17"/>
      <c r="AM11" s="44" t="str">
        <f t="shared" si="6"/>
        <v/>
      </c>
      <c r="AN11" s="46" t="str">
        <f t="shared" si="6"/>
        <v/>
      </c>
      <c r="AO11" s="46" t="str">
        <f t="shared" si="6"/>
        <v/>
      </c>
      <c r="AP11" s="46" t="str">
        <f t="shared" si="6"/>
        <v/>
      </c>
      <c r="AQ11" s="17"/>
      <c r="AR11" s="44" t="str">
        <f t="shared" si="7"/>
        <v/>
      </c>
      <c r="AS11" s="46" t="str">
        <f t="shared" si="7"/>
        <v/>
      </c>
      <c r="AT11" s="46" t="str">
        <f t="shared" si="7"/>
        <v/>
      </c>
      <c r="AU11" s="46" t="str">
        <f t="shared" si="7"/>
        <v/>
      </c>
    </row>
    <row r="12" spans="1:53" x14ac:dyDescent="0.25">
      <c r="A12" s="27" t="str">
        <f t="shared" si="5"/>
        <v>DD44942DCL Cast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92"/>
      <c r="I12" s="74"/>
      <c r="J12" s="74"/>
      <c r="K12" s="74"/>
      <c r="L12" s="90"/>
      <c r="M12" s="74"/>
      <c r="N12" s="74"/>
      <c r="O12" s="74"/>
      <c r="P12" s="74"/>
      <c r="Q12" s="90"/>
      <c r="R12" s="74" t="str">
        <f t="shared" si="4"/>
        <v/>
      </c>
      <c r="S12" s="74" t="str">
        <f t="shared" si="2"/>
        <v/>
      </c>
      <c r="T12" s="74" t="str">
        <f t="shared" si="2"/>
        <v/>
      </c>
      <c r="U12" s="93" t="str">
        <f t="shared" si="2"/>
        <v/>
      </c>
      <c r="V12" s="76"/>
      <c r="W12" s="5"/>
      <c r="X12" s="71"/>
      <c r="Y12" s="72"/>
      <c r="Z12" s="73"/>
      <c r="AA12" s="74"/>
      <c r="AB12" s="72"/>
      <c r="AC12" s="68" t="str">
        <f>IFERROR(IF(VLOOKUP(A12,#REF!,7,FALSE)=72686,IF($D12&lt;=$B$2,$D12,""),VLOOKUP(A12,#REF!,7,FALSE)),"")</f>
        <v/>
      </c>
      <c r="AD12" s="72"/>
      <c r="AE12" s="75"/>
      <c r="AF12" s="76"/>
      <c r="AH12" s="44" t="str">
        <f t="shared" si="3"/>
        <v/>
      </c>
      <c r="AI12" s="46" t="str">
        <f t="shared" si="3"/>
        <v/>
      </c>
      <c r="AJ12" s="46" t="str">
        <f t="shared" si="3"/>
        <v/>
      </c>
      <c r="AK12" s="46" t="str">
        <f t="shared" si="3"/>
        <v/>
      </c>
      <c r="AL12" s="17"/>
      <c r="AM12" s="44" t="str">
        <f t="shared" si="6"/>
        <v/>
      </c>
      <c r="AN12" s="46" t="str">
        <f t="shared" si="6"/>
        <v/>
      </c>
      <c r="AO12" s="46" t="str">
        <f t="shared" si="6"/>
        <v/>
      </c>
      <c r="AP12" s="46" t="str">
        <f t="shared" si="6"/>
        <v/>
      </c>
      <c r="AQ12" s="17"/>
      <c r="AR12" s="44" t="str">
        <f t="shared" si="7"/>
        <v/>
      </c>
      <c r="AS12" s="46" t="str">
        <f t="shared" si="7"/>
        <v/>
      </c>
      <c r="AT12" s="46" t="str">
        <f t="shared" si="7"/>
        <v/>
      </c>
      <c r="AU12" s="46" t="str">
        <f t="shared" si="7"/>
        <v/>
      </c>
    </row>
    <row r="13" spans="1:53" x14ac:dyDescent="0.25">
      <c r="A13" s="27" t="str">
        <f t="shared" si="5"/>
        <v>DD44947DCL Cast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92"/>
      <c r="I13" s="74"/>
      <c r="J13" s="74"/>
      <c r="K13" s="74"/>
      <c r="L13" s="90"/>
      <c r="M13" s="74"/>
      <c r="N13" s="74"/>
      <c r="O13" s="74"/>
      <c r="P13" s="74"/>
      <c r="Q13" s="90"/>
      <c r="R13" s="74" t="str">
        <f t="shared" si="4"/>
        <v/>
      </c>
      <c r="S13" s="74" t="str">
        <f t="shared" si="2"/>
        <v/>
      </c>
      <c r="T13" s="74" t="str">
        <f t="shared" si="2"/>
        <v/>
      </c>
      <c r="U13" s="93" t="str">
        <f t="shared" si="2"/>
        <v/>
      </c>
      <c r="V13" s="76"/>
      <c r="W13" s="5"/>
      <c r="X13" s="71"/>
      <c r="Y13" s="72"/>
      <c r="Z13" s="73"/>
      <c r="AA13" s="74"/>
      <c r="AB13" s="72"/>
      <c r="AC13" s="68" t="str">
        <f>IFERROR(IF(VLOOKUP(A13,#REF!,7,FALSE)=72686,IF($D13&lt;=$B$2,$D13,""),VLOOKUP(A13,#REF!,7,FALSE)),"")</f>
        <v/>
      </c>
      <c r="AD13" s="72"/>
      <c r="AE13" s="75"/>
      <c r="AF13" s="76"/>
      <c r="AH13" s="44" t="str">
        <f t="shared" si="3"/>
        <v/>
      </c>
      <c r="AI13" s="46" t="str">
        <f t="shared" si="3"/>
        <v/>
      </c>
      <c r="AJ13" s="46" t="str">
        <f t="shared" si="3"/>
        <v/>
      </c>
      <c r="AK13" s="46" t="str">
        <f t="shared" si="3"/>
        <v/>
      </c>
      <c r="AL13" s="17"/>
      <c r="AM13" s="44" t="str">
        <f t="shared" si="6"/>
        <v/>
      </c>
      <c r="AN13" s="46" t="str">
        <f t="shared" si="6"/>
        <v/>
      </c>
      <c r="AO13" s="46" t="str">
        <f t="shared" si="6"/>
        <v/>
      </c>
      <c r="AP13" s="46" t="str">
        <f t="shared" si="6"/>
        <v/>
      </c>
      <c r="AQ13" s="17"/>
      <c r="AR13" s="44" t="str">
        <f t="shared" si="7"/>
        <v/>
      </c>
      <c r="AS13" s="46" t="str">
        <f t="shared" si="7"/>
        <v/>
      </c>
      <c r="AT13" s="46" t="str">
        <f t="shared" si="7"/>
        <v/>
      </c>
      <c r="AU13" s="46" t="str">
        <f t="shared" si="7"/>
        <v/>
      </c>
    </row>
    <row r="14" spans="1:53" s="13" customFormat="1" x14ac:dyDescent="0.25">
      <c r="A14" s="27" t="str">
        <f t="shared" si="5"/>
        <v>DD44952DCL Cast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92"/>
      <c r="I14" s="74"/>
      <c r="J14" s="74"/>
      <c r="K14" s="74"/>
      <c r="L14" s="90"/>
      <c r="M14" s="74"/>
      <c r="N14" s="74"/>
      <c r="O14" s="74"/>
      <c r="P14" s="74"/>
      <c r="Q14" s="90"/>
      <c r="R14" s="74" t="str">
        <f t="shared" si="4"/>
        <v/>
      </c>
      <c r="S14" s="74" t="str">
        <f t="shared" si="2"/>
        <v/>
      </c>
      <c r="T14" s="74" t="str">
        <f t="shared" si="2"/>
        <v/>
      </c>
      <c r="U14" s="93" t="str">
        <f t="shared" si="2"/>
        <v/>
      </c>
      <c r="V14" s="78"/>
      <c r="W14" s="5"/>
      <c r="X14" s="71"/>
      <c r="Y14" s="72"/>
      <c r="Z14" s="73"/>
      <c r="AA14" s="77"/>
      <c r="AB14" s="72"/>
      <c r="AC14" s="68" t="str">
        <f>IFERROR(IF(VLOOKUP(A14,#REF!,7,FALSE)=72686,IF($D14&lt;=$B$2,$D14,""),VLOOKUP(A14,#REF!,7,FALSE)),"")</f>
        <v/>
      </c>
      <c r="AD14" s="72"/>
      <c r="AE14" s="75"/>
      <c r="AF14" s="78"/>
      <c r="AG14" s="11"/>
      <c r="AH14" s="44" t="str">
        <f t="shared" si="3"/>
        <v/>
      </c>
      <c r="AI14" s="46" t="str">
        <f t="shared" si="3"/>
        <v/>
      </c>
      <c r="AJ14" s="46" t="str">
        <f t="shared" si="3"/>
        <v/>
      </c>
      <c r="AK14" s="46" t="str">
        <f t="shared" si="3"/>
        <v/>
      </c>
      <c r="AL14" s="17"/>
      <c r="AM14" s="44" t="str">
        <f t="shared" si="6"/>
        <v/>
      </c>
      <c r="AN14" s="46" t="str">
        <f t="shared" si="6"/>
        <v/>
      </c>
      <c r="AO14" s="46" t="str">
        <f t="shared" si="6"/>
        <v/>
      </c>
      <c r="AP14" s="46" t="str">
        <f t="shared" si="6"/>
        <v/>
      </c>
      <c r="AQ14" s="17"/>
      <c r="AR14" s="44" t="str">
        <f t="shared" si="7"/>
        <v/>
      </c>
      <c r="AS14" s="46" t="str">
        <f t="shared" si="7"/>
        <v/>
      </c>
      <c r="AT14" s="46" t="str">
        <f t="shared" si="7"/>
        <v/>
      </c>
      <c r="AU14" s="46" t="str">
        <f t="shared" si="7"/>
        <v/>
      </c>
    </row>
    <row r="15" spans="1:53" x14ac:dyDescent="0.25">
      <c r="A15" s="27" t="str">
        <f t="shared" si="5"/>
        <v>DD44956DCL Cast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92"/>
      <c r="I15" s="74"/>
      <c r="J15" s="74"/>
      <c r="K15" s="74"/>
      <c r="L15" s="90"/>
      <c r="M15" s="74"/>
      <c r="N15" s="74"/>
      <c r="O15" s="74"/>
      <c r="P15" s="74"/>
      <c r="Q15" s="90"/>
      <c r="R15" s="74" t="str">
        <f t="shared" si="4"/>
        <v/>
      </c>
      <c r="S15" s="74" t="str">
        <f t="shared" si="2"/>
        <v/>
      </c>
      <c r="T15" s="74" t="str">
        <f t="shared" si="2"/>
        <v/>
      </c>
      <c r="U15" s="93" t="str">
        <f t="shared" si="2"/>
        <v/>
      </c>
      <c r="V15" s="78"/>
      <c r="W15" s="5"/>
      <c r="X15" s="71"/>
      <c r="Y15" s="72"/>
      <c r="Z15" s="73"/>
      <c r="AA15" s="77"/>
      <c r="AB15" s="72"/>
      <c r="AC15" s="68" t="str">
        <f>IFERROR(IF(VLOOKUP(A15,#REF!,7,FALSE)=72686,IF($D15&lt;=$B$2,$D15,""),VLOOKUP(A15,#REF!,7,FALSE)),"")</f>
        <v/>
      </c>
      <c r="AD15" s="72"/>
      <c r="AE15" s="75"/>
      <c r="AF15" s="78"/>
      <c r="AH15" s="44" t="str">
        <f t="shared" si="3"/>
        <v/>
      </c>
      <c r="AI15" s="46" t="str">
        <f t="shared" si="3"/>
        <v/>
      </c>
      <c r="AJ15" s="46" t="str">
        <f t="shared" si="3"/>
        <v/>
      </c>
      <c r="AK15" s="46" t="str">
        <f t="shared" si="3"/>
        <v/>
      </c>
      <c r="AL15" s="17"/>
      <c r="AM15" s="44" t="str">
        <f t="shared" si="6"/>
        <v/>
      </c>
      <c r="AN15" s="46" t="str">
        <f t="shared" si="6"/>
        <v/>
      </c>
      <c r="AO15" s="46" t="str">
        <f t="shared" si="6"/>
        <v/>
      </c>
      <c r="AP15" s="46" t="str">
        <f t="shared" si="6"/>
        <v/>
      </c>
      <c r="AQ15" s="17"/>
      <c r="AR15" s="44" t="str">
        <f t="shared" si="7"/>
        <v/>
      </c>
      <c r="AS15" s="46" t="str">
        <f t="shared" si="7"/>
        <v/>
      </c>
      <c r="AT15" s="46" t="str">
        <f t="shared" si="7"/>
        <v/>
      </c>
      <c r="AU15" s="46" t="str">
        <f t="shared" si="7"/>
        <v/>
      </c>
      <c r="AW15" s="14"/>
      <c r="AX15" s="14"/>
      <c r="AY15" s="14"/>
      <c r="AZ15" s="14"/>
      <c r="BA15" s="14"/>
    </row>
    <row r="16" spans="1:53" x14ac:dyDescent="0.25">
      <c r="A16" s="27" t="str">
        <f t="shared" si="5"/>
        <v>DD44961DCL Cast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92"/>
      <c r="I16" s="74"/>
      <c r="J16" s="74"/>
      <c r="K16" s="94"/>
      <c r="L16" s="90"/>
      <c r="M16" s="95"/>
      <c r="N16" s="95"/>
      <c r="O16" s="74"/>
      <c r="P16" s="74"/>
      <c r="Q16" s="90"/>
      <c r="R16" s="74" t="str">
        <f t="shared" si="4"/>
        <v/>
      </c>
      <c r="S16" s="74" t="str">
        <f t="shared" si="2"/>
        <v/>
      </c>
      <c r="T16" s="74" t="str">
        <f t="shared" si="2"/>
        <v/>
      </c>
      <c r="U16" s="93" t="str">
        <f t="shared" si="2"/>
        <v/>
      </c>
      <c r="V16" s="76"/>
      <c r="W16" s="5"/>
      <c r="X16" s="71"/>
      <c r="Y16" s="72"/>
      <c r="Z16" s="73"/>
      <c r="AA16" s="74"/>
      <c r="AB16" s="72"/>
      <c r="AC16" s="68" t="str">
        <f>IFERROR(IF(VLOOKUP(A16,#REF!,7,FALSE)=72686,IF($D16&lt;=$B$2,$D16,""),VLOOKUP(A16,#REF!,7,FALSE)),"")</f>
        <v/>
      </c>
      <c r="AD16" s="72"/>
      <c r="AE16" s="75"/>
      <c r="AF16" s="76"/>
      <c r="AH16" s="44" t="str">
        <f t="shared" si="3"/>
        <v/>
      </c>
      <c r="AI16" s="46" t="str">
        <f t="shared" si="3"/>
        <v/>
      </c>
      <c r="AJ16" s="46" t="str">
        <f t="shared" si="3"/>
        <v/>
      </c>
      <c r="AK16" s="47" t="str">
        <f t="shared" si="3"/>
        <v/>
      </c>
      <c r="AL16" s="30"/>
      <c r="AM16" s="44" t="str">
        <f t="shared" si="6"/>
        <v/>
      </c>
      <c r="AN16" s="46" t="str">
        <f t="shared" si="6"/>
        <v/>
      </c>
      <c r="AO16" s="46" t="str">
        <f t="shared" si="6"/>
        <v/>
      </c>
      <c r="AP16" s="47" t="str">
        <f t="shared" si="6"/>
        <v/>
      </c>
      <c r="AQ16" s="30"/>
      <c r="AR16" s="44" t="str">
        <f t="shared" si="7"/>
        <v/>
      </c>
      <c r="AS16" s="46" t="str">
        <f t="shared" si="7"/>
        <v/>
      </c>
      <c r="AT16" s="46" t="str">
        <f t="shared" si="7"/>
        <v/>
      </c>
      <c r="AU16" s="46" t="str">
        <f t="shared" si="7"/>
        <v/>
      </c>
      <c r="AV16" s="15"/>
      <c r="AW16" s="9"/>
      <c r="AX16" s="9"/>
      <c r="AY16" s="9"/>
      <c r="AZ16" s="16"/>
      <c r="BA16" s="9"/>
    </row>
    <row r="17" spans="1:53" x14ac:dyDescent="0.25">
      <c r="A17" s="27" t="str">
        <f t="shared" si="5"/>
        <v>DD44966DCL Cast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92"/>
      <c r="I17" s="74"/>
      <c r="J17" s="74"/>
      <c r="K17" s="74"/>
      <c r="L17" s="90"/>
      <c r="M17" s="74"/>
      <c r="N17" s="74"/>
      <c r="O17" s="74"/>
      <c r="P17" s="74"/>
      <c r="Q17" s="90"/>
      <c r="R17" s="74" t="str">
        <f t="shared" si="4"/>
        <v/>
      </c>
      <c r="S17" s="74" t="str">
        <f t="shared" si="2"/>
        <v/>
      </c>
      <c r="T17" s="74" t="str">
        <f t="shared" si="2"/>
        <v/>
      </c>
      <c r="U17" s="93" t="str">
        <f t="shared" si="2"/>
        <v/>
      </c>
      <c r="V17" s="76"/>
      <c r="W17" s="5"/>
      <c r="X17" s="71"/>
      <c r="Y17" s="72"/>
      <c r="Z17" s="73"/>
      <c r="AA17" s="74"/>
      <c r="AB17" s="72"/>
      <c r="AC17" s="68" t="str">
        <f>IFERROR(IF(VLOOKUP(A17,#REF!,7,FALSE)=72686,IF($D17&lt;=$B$2,$D17,""),VLOOKUP(A17,#REF!,7,FALSE)),"")</f>
        <v/>
      </c>
      <c r="AD17" s="72"/>
      <c r="AE17" s="75"/>
      <c r="AF17" s="76"/>
      <c r="AH17" s="44" t="str">
        <f t="shared" si="3"/>
        <v/>
      </c>
      <c r="AI17" s="46" t="str">
        <f t="shared" si="3"/>
        <v/>
      </c>
      <c r="AJ17" s="46" t="str">
        <f t="shared" si="3"/>
        <v/>
      </c>
      <c r="AK17" s="46" t="str">
        <f t="shared" si="3"/>
        <v/>
      </c>
      <c r="AL17" s="30"/>
      <c r="AM17" s="44" t="str">
        <f t="shared" si="6"/>
        <v/>
      </c>
      <c r="AN17" s="46" t="str">
        <f t="shared" si="6"/>
        <v/>
      </c>
      <c r="AO17" s="46" t="str">
        <f t="shared" si="6"/>
        <v/>
      </c>
      <c r="AP17" s="46" t="str">
        <f t="shared" si="6"/>
        <v/>
      </c>
      <c r="AQ17" s="30"/>
      <c r="AR17" s="44" t="str">
        <f t="shared" si="7"/>
        <v/>
      </c>
      <c r="AS17" s="46" t="str">
        <f t="shared" si="7"/>
        <v/>
      </c>
      <c r="AT17" s="46" t="str">
        <f t="shared" si="7"/>
        <v/>
      </c>
      <c r="AU17" s="46" t="str">
        <f t="shared" si="7"/>
        <v/>
      </c>
      <c r="AW17" s="14"/>
      <c r="AX17" s="14"/>
      <c r="AY17" s="14"/>
      <c r="AZ17" s="14"/>
      <c r="BA17" s="14"/>
    </row>
    <row r="18" spans="1:53" x14ac:dyDescent="0.25">
      <c r="A18" s="27" t="str">
        <f t="shared" si="5"/>
        <v>DD44970DCL Cast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92"/>
      <c r="I18" s="74"/>
      <c r="J18" s="74"/>
      <c r="K18" s="74"/>
      <c r="L18" s="90"/>
      <c r="M18" s="74"/>
      <c r="N18" s="74"/>
      <c r="O18" s="74"/>
      <c r="P18" s="74"/>
      <c r="Q18" s="90"/>
      <c r="R18" s="74" t="str">
        <f t="shared" si="4"/>
        <v/>
      </c>
      <c r="S18" s="74" t="str">
        <f t="shared" si="2"/>
        <v/>
      </c>
      <c r="T18" s="74" t="str">
        <f t="shared" si="2"/>
        <v/>
      </c>
      <c r="U18" s="93" t="str">
        <f t="shared" si="2"/>
        <v/>
      </c>
      <c r="V18" s="78"/>
      <c r="W18" s="5"/>
      <c r="X18" s="71"/>
      <c r="Y18" s="72"/>
      <c r="Z18" s="73"/>
      <c r="AA18" s="74"/>
      <c r="AB18" s="72"/>
      <c r="AC18" s="68" t="str">
        <f>IFERROR(IF(VLOOKUP(A18,#REF!,7,FALSE)=72686,IF($D18&lt;=$B$2,$D18,""),VLOOKUP(A18,#REF!,7,FALSE)),"")</f>
        <v/>
      </c>
      <c r="AD18" s="72"/>
      <c r="AE18" s="75"/>
      <c r="AF18" s="76"/>
      <c r="AH18" s="44" t="str">
        <f t="shared" si="3"/>
        <v/>
      </c>
      <c r="AI18" s="46" t="str">
        <f t="shared" si="3"/>
        <v/>
      </c>
      <c r="AJ18" s="46" t="str">
        <f t="shared" si="3"/>
        <v/>
      </c>
      <c r="AK18" s="46" t="str">
        <f t="shared" si="3"/>
        <v/>
      </c>
      <c r="AL18" s="30"/>
      <c r="AM18" s="44" t="str">
        <f t="shared" si="6"/>
        <v/>
      </c>
      <c r="AN18" s="46" t="str">
        <f t="shared" si="6"/>
        <v/>
      </c>
      <c r="AO18" s="46" t="str">
        <f t="shared" si="6"/>
        <v/>
      </c>
      <c r="AP18" s="46" t="str">
        <f t="shared" si="6"/>
        <v/>
      </c>
      <c r="AQ18" s="30"/>
      <c r="AR18" s="44" t="str">
        <f t="shared" si="7"/>
        <v/>
      </c>
      <c r="AS18" s="46" t="str">
        <f t="shared" si="7"/>
        <v/>
      </c>
      <c r="AT18" s="46" t="str">
        <f t="shared" si="7"/>
        <v/>
      </c>
      <c r="AU18" s="46" t="str">
        <f t="shared" si="7"/>
        <v/>
      </c>
    </row>
    <row r="19" spans="1:53" x14ac:dyDescent="0.25">
      <c r="A19" s="27" t="str">
        <f t="shared" si="5"/>
        <v>DD44975DCL Cast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92"/>
      <c r="I19" s="74"/>
      <c r="J19" s="74"/>
      <c r="K19" s="74"/>
      <c r="L19" s="90"/>
      <c r="M19" s="74"/>
      <c r="N19" s="74"/>
      <c r="O19" s="74"/>
      <c r="P19" s="74"/>
      <c r="Q19" s="90"/>
      <c r="R19" s="74" t="str">
        <f t="shared" si="4"/>
        <v/>
      </c>
      <c r="S19" s="74" t="str">
        <f t="shared" si="2"/>
        <v/>
      </c>
      <c r="T19" s="74" t="str">
        <f t="shared" si="2"/>
        <v/>
      </c>
      <c r="U19" s="93" t="str">
        <f t="shared" si="2"/>
        <v/>
      </c>
      <c r="V19" s="76"/>
      <c r="W19" s="5"/>
      <c r="X19" s="71"/>
      <c r="Y19" s="72"/>
      <c r="Z19" s="73"/>
      <c r="AA19" s="74"/>
      <c r="AB19" s="72"/>
      <c r="AC19" s="68" t="str">
        <f>IFERROR(IF(VLOOKUP(A19,#REF!,7,FALSE)=72686,IF($D19&lt;=$B$2,$D19,""),VLOOKUP(A19,#REF!,7,FALSE)),"")</f>
        <v/>
      </c>
      <c r="AD19" s="72"/>
      <c r="AE19" s="75"/>
      <c r="AF19" s="76"/>
      <c r="AH19" s="44" t="str">
        <f t="shared" si="3"/>
        <v/>
      </c>
      <c r="AI19" s="46" t="str">
        <f t="shared" si="3"/>
        <v/>
      </c>
      <c r="AJ19" s="46" t="str">
        <f t="shared" si="3"/>
        <v/>
      </c>
      <c r="AK19" s="46" t="str">
        <f t="shared" si="3"/>
        <v/>
      </c>
      <c r="AL19" s="30"/>
      <c r="AM19" s="44" t="str">
        <f t="shared" si="6"/>
        <v/>
      </c>
      <c r="AN19" s="46" t="str">
        <f t="shared" si="6"/>
        <v/>
      </c>
      <c r="AO19" s="46" t="str">
        <f t="shared" si="6"/>
        <v/>
      </c>
      <c r="AP19" s="46" t="str">
        <f t="shared" si="6"/>
        <v/>
      </c>
      <c r="AQ19" s="30"/>
      <c r="AR19" s="44" t="str">
        <f t="shared" si="7"/>
        <v/>
      </c>
      <c r="AS19" s="46" t="str">
        <f t="shared" si="7"/>
        <v/>
      </c>
      <c r="AT19" s="46" t="str">
        <f t="shared" si="7"/>
        <v/>
      </c>
      <c r="AU19" s="46" t="str">
        <f t="shared" si="7"/>
        <v/>
      </c>
    </row>
    <row r="20" spans="1:53" x14ac:dyDescent="0.25">
      <c r="A20" s="27" t="str">
        <f t="shared" si="5"/>
        <v>DD44980DCL Cast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92"/>
      <c r="I20" s="74"/>
      <c r="J20" s="74"/>
      <c r="K20" s="74"/>
      <c r="L20" s="90"/>
      <c r="M20" s="74"/>
      <c r="N20" s="74"/>
      <c r="O20" s="74"/>
      <c r="P20" s="74"/>
      <c r="Q20" s="90"/>
      <c r="R20" s="74" t="str">
        <f t="shared" si="4"/>
        <v/>
      </c>
      <c r="S20" s="74" t="str">
        <f t="shared" si="2"/>
        <v/>
      </c>
      <c r="T20" s="74" t="str">
        <f t="shared" si="2"/>
        <v/>
      </c>
      <c r="U20" s="93" t="str">
        <f t="shared" si="2"/>
        <v/>
      </c>
      <c r="V20" s="76"/>
      <c r="W20" s="5"/>
      <c r="X20" s="71"/>
      <c r="Y20" s="72"/>
      <c r="Z20" s="73"/>
      <c r="AA20" s="74"/>
      <c r="AB20" s="72"/>
      <c r="AC20" s="68" t="str">
        <f>IFERROR(IF(VLOOKUP(A20,#REF!,7,FALSE)=72686,IF($D20&lt;=$B$2,$D20,""),VLOOKUP(A20,#REF!,7,FALSE)),"")</f>
        <v/>
      </c>
      <c r="AD20" s="72"/>
      <c r="AE20" s="75"/>
      <c r="AF20" s="76"/>
      <c r="AH20" s="44" t="str">
        <f t="shared" si="3"/>
        <v/>
      </c>
      <c r="AI20" s="46" t="str">
        <f t="shared" si="3"/>
        <v/>
      </c>
      <c r="AJ20" s="46" t="str">
        <f t="shared" si="3"/>
        <v/>
      </c>
      <c r="AK20" s="46" t="str">
        <f t="shared" si="3"/>
        <v/>
      </c>
      <c r="AL20" s="30"/>
      <c r="AM20" s="44" t="str">
        <f t="shared" si="6"/>
        <v/>
      </c>
      <c r="AN20" s="46" t="str">
        <f t="shared" si="6"/>
        <v/>
      </c>
      <c r="AO20" s="46" t="str">
        <f t="shared" si="6"/>
        <v/>
      </c>
      <c r="AP20" s="46" t="str">
        <f t="shared" si="6"/>
        <v/>
      </c>
      <c r="AQ20" s="30"/>
      <c r="AR20" s="44" t="str">
        <f t="shared" si="7"/>
        <v/>
      </c>
      <c r="AS20" s="46" t="str">
        <f t="shared" si="7"/>
        <v/>
      </c>
      <c r="AT20" s="46" t="str">
        <f t="shared" si="7"/>
        <v/>
      </c>
      <c r="AU20" s="46" t="str">
        <f t="shared" si="7"/>
        <v/>
      </c>
    </row>
    <row r="21" spans="1:53" x14ac:dyDescent="0.25">
      <c r="A21" s="27" t="str">
        <f t="shared" si="5"/>
        <v>DD44984DCL Cast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92"/>
      <c r="I21" s="74"/>
      <c r="J21" s="74"/>
      <c r="K21" s="81"/>
      <c r="L21" s="90"/>
      <c r="M21" s="74"/>
      <c r="N21" s="74"/>
      <c r="O21" s="74"/>
      <c r="P21" s="74"/>
      <c r="Q21" s="90"/>
      <c r="R21" s="74" t="str">
        <f t="shared" si="4"/>
        <v/>
      </c>
      <c r="S21" s="74" t="str">
        <f t="shared" si="2"/>
        <v/>
      </c>
      <c r="T21" s="74" t="str">
        <f t="shared" si="2"/>
        <v/>
      </c>
      <c r="U21" s="91" t="str">
        <f t="shared" si="2"/>
        <v/>
      </c>
      <c r="V21" s="78"/>
      <c r="W21" s="5"/>
      <c r="X21" s="65"/>
      <c r="Y21" s="66"/>
      <c r="Z21" s="67"/>
      <c r="AA21" s="79"/>
      <c r="AB21" s="66"/>
      <c r="AC21" s="68" t="str">
        <f>IFERROR(IF(VLOOKUP(A21,#REF!,7,FALSE)=72686,IF($D21&lt;=$B$2,$D21,""),VLOOKUP(A21,#REF!,7,FALSE)),"")</f>
        <v/>
      </c>
      <c r="AD21" s="66"/>
      <c r="AE21" s="69"/>
      <c r="AF21" s="80"/>
      <c r="AH21" s="44" t="str">
        <f t="shared" ref="AH21:AK51" si="8">IF(H21="","",IF($F21&lt;=6,H21-25,IF($F21&gt;=11,H21-20,H21-30)))</f>
        <v/>
      </c>
      <c r="AI21" s="46" t="str">
        <f t="shared" si="8"/>
        <v/>
      </c>
      <c r="AJ21" s="46" t="str">
        <f t="shared" si="8"/>
        <v/>
      </c>
      <c r="AK21" s="8" t="str">
        <f t="shared" si="8"/>
        <v/>
      </c>
      <c r="AL21" s="30"/>
      <c r="AM21" s="44" t="str">
        <f t="shared" si="6"/>
        <v/>
      </c>
      <c r="AN21" s="46" t="str">
        <f t="shared" si="6"/>
        <v/>
      </c>
      <c r="AO21" s="46" t="str">
        <f t="shared" si="6"/>
        <v/>
      </c>
      <c r="AP21" s="8" t="str">
        <f t="shared" si="6"/>
        <v/>
      </c>
      <c r="AQ21" s="30"/>
      <c r="AR21" s="44" t="str">
        <f t="shared" si="7"/>
        <v/>
      </c>
      <c r="AS21" s="46" t="str">
        <f t="shared" si="7"/>
        <v/>
      </c>
      <c r="AT21" s="46" t="str">
        <f t="shared" si="7"/>
        <v/>
      </c>
      <c r="AU21" s="8" t="str">
        <f t="shared" si="7"/>
        <v/>
      </c>
    </row>
    <row r="22" spans="1:53" x14ac:dyDescent="0.25">
      <c r="A22" s="27" t="str">
        <f t="shared" si="5"/>
        <v>DD44989DCL Cast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92"/>
      <c r="I22" s="74"/>
      <c r="J22" s="74"/>
      <c r="K22" s="74"/>
      <c r="L22" s="90"/>
      <c r="M22" s="74"/>
      <c r="N22" s="74"/>
      <c r="O22" s="74"/>
      <c r="P22" s="74"/>
      <c r="Q22" s="90"/>
      <c r="R22" s="74" t="str">
        <f t="shared" si="4"/>
        <v/>
      </c>
      <c r="S22" s="74" t="str">
        <f t="shared" si="2"/>
        <v/>
      </c>
      <c r="T22" s="74" t="str">
        <f t="shared" si="2"/>
        <v/>
      </c>
      <c r="U22" s="93" t="str">
        <f t="shared" si="2"/>
        <v/>
      </c>
      <c r="V22" s="78"/>
      <c r="W22" s="5"/>
      <c r="X22" s="71"/>
      <c r="Y22" s="72"/>
      <c r="Z22" s="73"/>
      <c r="AA22" s="77"/>
      <c r="AB22" s="72"/>
      <c r="AC22" s="68" t="str">
        <f>IFERROR(IF(VLOOKUP(A22,#REF!,7,FALSE)=72686,IF($D22&lt;=$B$2,$D22,""),VLOOKUP(A22,#REF!,7,FALSE)),"")</f>
        <v/>
      </c>
      <c r="AD22" s="72"/>
      <c r="AE22" s="75"/>
      <c r="AF22" s="78"/>
      <c r="AH22" s="44" t="str">
        <f t="shared" si="8"/>
        <v/>
      </c>
      <c r="AI22" s="46" t="str">
        <f t="shared" si="8"/>
        <v/>
      </c>
      <c r="AJ22" s="46" t="str">
        <f t="shared" si="8"/>
        <v/>
      </c>
      <c r="AK22" s="46" t="str">
        <f t="shared" si="8"/>
        <v/>
      </c>
      <c r="AL22" s="30"/>
      <c r="AM22" s="44" t="str">
        <f t="shared" si="6"/>
        <v/>
      </c>
      <c r="AN22" s="46" t="str">
        <f t="shared" si="6"/>
        <v/>
      </c>
      <c r="AO22" s="46" t="str">
        <f t="shared" si="6"/>
        <v/>
      </c>
      <c r="AP22" s="46" t="str">
        <f t="shared" si="6"/>
        <v/>
      </c>
      <c r="AQ22" s="30"/>
      <c r="AR22" s="44" t="str">
        <f t="shared" si="7"/>
        <v/>
      </c>
      <c r="AS22" s="46" t="str">
        <f t="shared" si="7"/>
        <v/>
      </c>
      <c r="AT22" s="46" t="str">
        <f t="shared" si="7"/>
        <v/>
      </c>
      <c r="AU22" s="46" t="str">
        <f t="shared" si="7"/>
        <v/>
      </c>
    </row>
    <row r="23" spans="1:53" x14ac:dyDescent="0.25">
      <c r="A23" s="27" t="str">
        <f t="shared" si="5"/>
        <v>DD44994DCL Cast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92"/>
      <c r="I23" s="74"/>
      <c r="J23" s="74"/>
      <c r="K23" s="81"/>
      <c r="L23" s="90"/>
      <c r="M23" s="74"/>
      <c r="N23" s="74"/>
      <c r="O23" s="74"/>
      <c r="P23" s="81"/>
      <c r="Q23" s="90"/>
      <c r="R23" s="74" t="str">
        <f t="shared" si="4"/>
        <v/>
      </c>
      <c r="S23" s="74" t="str">
        <f t="shared" si="2"/>
        <v/>
      </c>
      <c r="T23" s="74" t="str">
        <f t="shared" si="2"/>
        <v/>
      </c>
      <c r="U23" s="91" t="str">
        <f t="shared" si="2"/>
        <v/>
      </c>
      <c r="V23" s="80"/>
      <c r="W23" s="5"/>
      <c r="X23" s="65"/>
      <c r="Y23" s="66"/>
      <c r="Z23" s="67"/>
      <c r="AA23" s="79"/>
      <c r="AB23" s="66"/>
      <c r="AC23" s="68" t="str">
        <f>IFERROR(IF(VLOOKUP(A23,#REF!,7,FALSE)=72686,IF($D23&lt;=$B$2,$D23,""),VLOOKUP(A23,#REF!,7,FALSE)),"")</f>
        <v/>
      </c>
      <c r="AD23" s="66"/>
      <c r="AE23" s="69"/>
      <c r="AF23" s="80"/>
      <c r="AH23" s="44" t="str">
        <f t="shared" si="8"/>
        <v/>
      </c>
      <c r="AI23" s="46" t="str">
        <f t="shared" si="8"/>
        <v/>
      </c>
      <c r="AJ23" s="46" t="str">
        <f t="shared" si="8"/>
        <v/>
      </c>
      <c r="AK23" s="8" t="str">
        <f t="shared" si="8"/>
        <v/>
      </c>
      <c r="AL23" s="30"/>
      <c r="AM23" s="44" t="str">
        <f t="shared" si="6"/>
        <v/>
      </c>
      <c r="AN23" s="46" t="str">
        <f t="shared" si="6"/>
        <v/>
      </c>
      <c r="AO23" s="46" t="str">
        <f t="shared" si="6"/>
        <v/>
      </c>
      <c r="AP23" s="8" t="str">
        <f t="shared" si="6"/>
        <v/>
      </c>
      <c r="AQ23" s="30"/>
      <c r="AR23" s="44" t="str">
        <f t="shared" si="7"/>
        <v/>
      </c>
      <c r="AS23" s="46" t="str">
        <f t="shared" si="7"/>
        <v/>
      </c>
      <c r="AT23" s="46" t="str">
        <f t="shared" si="7"/>
        <v/>
      </c>
      <c r="AU23" s="8" t="str">
        <f t="shared" si="7"/>
        <v/>
      </c>
    </row>
    <row r="24" spans="1:53" x14ac:dyDescent="0.25">
      <c r="A24" s="27" t="str">
        <f t="shared" si="5"/>
        <v>DD44998DCL Cast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92"/>
      <c r="I24" s="74"/>
      <c r="J24" s="74"/>
      <c r="K24" s="74"/>
      <c r="L24" s="90"/>
      <c r="M24" s="74"/>
      <c r="N24" s="74"/>
      <c r="O24" s="74"/>
      <c r="P24" s="74"/>
      <c r="Q24" s="90"/>
      <c r="R24" s="74" t="str">
        <f t="shared" si="4"/>
        <v/>
      </c>
      <c r="S24" s="74" t="str">
        <f t="shared" si="2"/>
        <v/>
      </c>
      <c r="T24" s="74" t="str">
        <f t="shared" si="2"/>
        <v/>
      </c>
      <c r="U24" s="93" t="str">
        <f t="shared" si="2"/>
        <v/>
      </c>
      <c r="V24" s="78"/>
      <c r="W24" s="5"/>
      <c r="X24" s="71"/>
      <c r="Y24" s="72"/>
      <c r="Z24" s="73"/>
      <c r="AA24" s="77"/>
      <c r="AB24" s="72"/>
      <c r="AC24" s="68" t="str">
        <f>IFERROR(IF(VLOOKUP(A24,#REF!,7,FALSE)=72686,IF($D24&lt;=$B$2,$D24,""),VLOOKUP(A24,#REF!,7,FALSE)),"")</f>
        <v/>
      </c>
      <c r="AD24" s="72"/>
      <c r="AE24" s="75"/>
      <c r="AF24" s="78"/>
      <c r="AH24" s="44" t="str">
        <f t="shared" si="8"/>
        <v/>
      </c>
      <c r="AI24" s="46" t="str">
        <f t="shared" si="8"/>
        <v/>
      </c>
      <c r="AJ24" s="46" t="str">
        <f t="shared" si="8"/>
        <v/>
      </c>
      <c r="AK24" s="46" t="str">
        <f t="shared" si="8"/>
        <v/>
      </c>
      <c r="AL24" s="30"/>
      <c r="AM24" s="44" t="str">
        <f t="shared" si="6"/>
        <v/>
      </c>
      <c r="AN24" s="46" t="str">
        <f t="shared" si="6"/>
        <v/>
      </c>
      <c r="AO24" s="46" t="str">
        <f t="shared" si="6"/>
        <v/>
      </c>
      <c r="AP24" s="46" t="str">
        <f t="shared" si="6"/>
        <v/>
      </c>
      <c r="AQ24" s="30"/>
      <c r="AR24" s="44" t="str">
        <f t="shared" si="7"/>
        <v/>
      </c>
      <c r="AS24" s="46" t="str">
        <f t="shared" si="7"/>
        <v/>
      </c>
      <c r="AT24" s="46" t="str">
        <f t="shared" si="7"/>
        <v/>
      </c>
      <c r="AU24" s="46" t="str">
        <f t="shared" si="7"/>
        <v/>
      </c>
    </row>
    <row r="25" spans="1:53" x14ac:dyDescent="0.25">
      <c r="A25" s="27" t="str">
        <f t="shared" si="5"/>
        <v>DD45003DCL Cast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92"/>
      <c r="I25" s="74"/>
      <c r="J25" s="74"/>
      <c r="K25" s="74"/>
      <c r="L25" s="90"/>
      <c r="M25" s="74"/>
      <c r="N25" s="74"/>
      <c r="O25" s="74"/>
      <c r="P25" s="74"/>
      <c r="Q25" s="90"/>
      <c r="R25" s="74" t="str">
        <f t="shared" si="4"/>
        <v/>
      </c>
      <c r="S25" s="74" t="str">
        <f t="shared" si="2"/>
        <v/>
      </c>
      <c r="T25" s="74" t="str">
        <f t="shared" si="2"/>
        <v/>
      </c>
      <c r="U25" s="93" t="str">
        <f t="shared" si="2"/>
        <v/>
      </c>
      <c r="V25" s="76"/>
      <c r="W25" s="5"/>
      <c r="X25" s="71"/>
      <c r="Y25" s="72"/>
      <c r="Z25" s="73"/>
      <c r="AA25" s="74"/>
      <c r="AB25" s="72"/>
      <c r="AC25" s="68" t="str">
        <f>IFERROR(IF(VLOOKUP(A25,#REF!,7,FALSE)=72686,IF($D25&lt;=$B$2,$D25,""),VLOOKUP(A25,#REF!,7,FALSE)),"")</f>
        <v/>
      </c>
      <c r="AD25" s="72"/>
      <c r="AE25" s="75"/>
      <c r="AF25" s="76"/>
      <c r="AH25" s="44" t="str">
        <f t="shared" si="8"/>
        <v/>
      </c>
      <c r="AI25" s="46" t="str">
        <f t="shared" si="8"/>
        <v/>
      </c>
      <c r="AJ25" s="46" t="str">
        <f t="shared" si="8"/>
        <v/>
      </c>
      <c r="AK25" s="46" t="str">
        <f t="shared" si="8"/>
        <v/>
      </c>
      <c r="AL25" s="30"/>
      <c r="AM25" s="44" t="str">
        <f t="shared" si="6"/>
        <v/>
      </c>
      <c r="AN25" s="46" t="str">
        <f t="shared" si="6"/>
        <v/>
      </c>
      <c r="AO25" s="46" t="str">
        <f t="shared" si="6"/>
        <v/>
      </c>
      <c r="AP25" s="46" t="str">
        <f t="shared" si="6"/>
        <v/>
      </c>
      <c r="AQ25" s="30"/>
      <c r="AR25" s="44" t="str">
        <f t="shared" si="7"/>
        <v/>
      </c>
      <c r="AS25" s="46" t="str">
        <f t="shared" si="7"/>
        <v/>
      </c>
      <c r="AT25" s="46" t="str">
        <f t="shared" si="7"/>
        <v/>
      </c>
      <c r="AU25" s="46" t="str">
        <f t="shared" si="7"/>
        <v/>
      </c>
    </row>
    <row r="26" spans="1:53" x14ac:dyDescent="0.25">
      <c r="A26" s="27" t="str">
        <f t="shared" si="5"/>
        <v>DD45008DCL Cast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92"/>
      <c r="I26" s="74"/>
      <c r="J26" s="74"/>
      <c r="K26" s="74"/>
      <c r="L26" s="90"/>
      <c r="M26" s="74"/>
      <c r="N26" s="74"/>
      <c r="O26" s="74"/>
      <c r="P26" s="74"/>
      <c r="Q26" s="90"/>
      <c r="R26" s="74" t="str">
        <f t="shared" si="4"/>
        <v/>
      </c>
      <c r="S26" s="74" t="str">
        <f t="shared" si="2"/>
        <v/>
      </c>
      <c r="T26" s="74" t="str">
        <f t="shared" si="2"/>
        <v/>
      </c>
      <c r="U26" s="93" t="str">
        <f t="shared" si="2"/>
        <v/>
      </c>
      <c r="V26" s="76"/>
      <c r="W26" s="5"/>
      <c r="X26" s="71"/>
      <c r="Y26" s="72"/>
      <c r="Z26" s="73"/>
      <c r="AA26" s="74"/>
      <c r="AB26" s="72"/>
      <c r="AC26" s="68" t="str">
        <f>IFERROR(IF(VLOOKUP(A26,#REF!,7,FALSE)=72686,IF($D26&lt;=$B$2,$D26,""),VLOOKUP(A26,#REF!,7,FALSE)),"")</f>
        <v/>
      </c>
      <c r="AD26" s="72"/>
      <c r="AE26" s="75"/>
      <c r="AF26" s="76"/>
      <c r="AH26" s="44" t="str">
        <f t="shared" si="8"/>
        <v/>
      </c>
      <c r="AI26" s="46" t="str">
        <f t="shared" si="8"/>
        <v/>
      </c>
      <c r="AJ26" s="46" t="str">
        <f t="shared" si="8"/>
        <v/>
      </c>
      <c r="AK26" s="46" t="str">
        <f t="shared" si="8"/>
        <v/>
      </c>
      <c r="AL26" s="30"/>
      <c r="AM26" s="44" t="str">
        <f t="shared" si="6"/>
        <v/>
      </c>
      <c r="AN26" s="46" t="str">
        <f t="shared" si="6"/>
        <v/>
      </c>
      <c r="AO26" s="46" t="str">
        <f t="shared" si="6"/>
        <v/>
      </c>
      <c r="AP26" s="46" t="str">
        <f t="shared" si="6"/>
        <v/>
      </c>
      <c r="AQ26" s="30"/>
      <c r="AR26" s="44" t="str">
        <f t="shared" si="7"/>
        <v/>
      </c>
      <c r="AS26" s="46" t="str">
        <f t="shared" si="7"/>
        <v/>
      </c>
      <c r="AT26" s="46" t="str">
        <f t="shared" si="7"/>
        <v/>
      </c>
      <c r="AU26" s="46" t="str">
        <f t="shared" si="7"/>
        <v/>
      </c>
      <c r="AV26" s="15"/>
    </row>
    <row r="27" spans="1:53" x14ac:dyDescent="0.25">
      <c r="A27" s="27" t="str">
        <f t="shared" si="5"/>
        <v>DD45012DCL Cast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89"/>
      <c r="I27" s="81"/>
      <c r="J27" s="81"/>
      <c r="K27" s="81"/>
      <c r="L27" s="90"/>
      <c r="M27" s="81"/>
      <c r="N27" s="81"/>
      <c r="O27" s="81"/>
      <c r="P27" s="81"/>
      <c r="Q27" s="90"/>
      <c r="R27" s="81" t="str">
        <f t="shared" si="4"/>
        <v/>
      </c>
      <c r="S27" s="81" t="str">
        <f t="shared" si="2"/>
        <v/>
      </c>
      <c r="T27" s="81" t="str">
        <f t="shared" si="2"/>
        <v/>
      </c>
      <c r="U27" s="91" t="str">
        <f t="shared" si="2"/>
        <v/>
      </c>
      <c r="V27" s="70"/>
      <c r="W27" s="5"/>
      <c r="X27" s="65"/>
      <c r="Y27" s="66"/>
      <c r="Z27" s="67"/>
      <c r="AA27" s="31"/>
      <c r="AB27" s="66"/>
      <c r="AC27" s="68" t="str">
        <f>IFERROR(IF(VLOOKUP(A27,#REF!,7,FALSE)=72686,IF($D27&lt;=$B$2,$D27,""),VLOOKUP(A27,#REF!,7,FALSE)),"")</f>
        <v/>
      </c>
      <c r="AD27" s="66"/>
      <c r="AE27" s="69"/>
      <c r="AF27" s="70"/>
      <c r="AH27" s="35" t="str">
        <f t="shared" si="8"/>
        <v/>
      </c>
      <c r="AI27" s="8" t="str">
        <f t="shared" si="8"/>
        <v/>
      </c>
      <c r="AJ27" s="8" t="str">
        <f t="shared" si="8"/>
        <v/>
      </c>
      <c r="AK27" s="8" t="str">
        <f t="shared" si="8"/>
        <v/>
      </c>
      <c r="AL27" s="30"/>
      <c r="AM27" s="35" t="str">
        <f t="shared" si="6"/>
        <v/>
      </c>
      <c r="AN27" s="8" t="str">
        <f t="shared" si="6"/>
        <v/>
      </c>
      <c r="AO27" s="8" t="str">
        <f t="shared" si="6"/>
        <v/>
      </c>
      <c r="AP27" s="8" t="str">
        <f t="shared" si="6"/>
        <v/>
      </c>
      <c r="AQ27" s="30"/>
      <c r="AR27" s="35" t="str">
        <f t="shared" si="7"/>
        <v/>
      </c>
      <c r="AS27" s="8" t="str">
        <f t="shared" si="7"/>
        <v/>
      </c>
      <c r="AT27" s="8" t="str">
        <f t="shared" si="7"/>
        <v/>
      </c>
      <c r="AU27" s="8" t="str">
        <f t="shared" si="7"/>
        <v/>
      </c>
    </row>
    <row r="28" spans="1:53" x14ac:dyDescent="0.25">
      <c r="A28" s="27" t="str">
        <f t="shared" si="5"/>
        <v>DD45017DCL Cast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92"/>
      <c r="I28" s="74"/>
      <c r="J28" s="74"/>
      <c r="K28" s="74"/>
      <c r="L28" s="90"/>
      <c r="M28" s="74"/>
      <c r="N28" s="74"/>
      <c r="O28" s="74"/>
      <c r="P28" s="74"/>
      <c r="Q28" s="90"/>
      <c r="R28" s="74" t="str">
        <f t="shared" si="4"/>
        <v/>
      </c>
      <c r="S28" s="74" t="str">
        <f t="shared" si="2"/>
        <v/>
      </c>
      <c r="T28" s="74" t="str">
        <f t="shared" si="2"/>
        <v/>
      </c>
      <c r="U28" s="93" t="str">
        <f t="shared" si="2"/>
        <v/>
      </c>
      <c r="V28" s="78"/>
      <c r="W28" s="5"/>
      <c r="X28" s="71"/>
      <c r="Y28" s="72"/>
      <c r="Z28" s="73"/>
      <c r="AA28" s="77"/>
      <c r="AB28" s="72"/>
      <c r="AC28" s="68" t="str">
        <f>IFERROR(IF(VLOOKUP(A28,#REF!,7,FALSE)=72686,IF($D28&lt;=$B$2,$D28,""),VLOOKUP(A28,#REF!,7,FALSE)),"")</f>
        <v/>
      </c>
      <c r="AD28" s="72"/>
      <c r="AE28" s="75"/>
      <c r="AF28" s="78"/>
      <c r="AH28" s="44" t="str">
        <f t="shared" si="8"/>
        <v/>
      </c>
      <c r="AI28" s="46" t="str">
        <f t="shared" si="8"/>
        <v/>
      </c>
      <c r="AJ28" s="46" t="str">
        <f t="shared" si="8"/>
        <v/>
      </c>
      <c r="AK28" s="46" t="str">
        <f t="shared" si="8"/>
        <v/>
      </c>
      <c r="AL28" s="30"/>
      <c r="AM28" s="44" t="str">
        <f t="shared" si="6"/>
        <v/>
      </c>
      <c r="AN28" s="46" t="str">
        <f t="shared" si="6"/>
        <v/>
      </c>
      <c r="AO28" s="46" t="str">
        <f t="shared" si="6"/>
        <v/>
      </c>
      <c r="AP28" s="46" t="str">
        <f t="shared" si="6"/>
        <v/>
      </c>
      <c r="AQ28" s="30"/>
      <c r="AR28" s="44" t="str">
        <f t="shared" si="7"/>
        <v/>
      </c>
      <c r="AS28" s="46" t="str">
        <f t="shared" si="7"/>
        <v/>
      </c>
      <c r="AT28" s="46" t="str">
        <f t="shared" si="7"/>
        <v/>
      </c>
      <c r="AU28" s="46" t="str">
        <f t="shared" si="7"/>
        <v/>
      </c>
    </row>
    <row r="29" spans="1:53" x14ac:dyDescent="0.25">
      <c r="A29" s="27" t="str">
        <f t="shared" si="5"/>
        <v>DD45022DCL Cast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89"/>
      <c r="I29" s="81"/>
      <c r="J29" s="81"/>
      <c r="K29" s="81"/>
      <c r="L29" s="90"/>
      <c r="M29" s="81"/>
      <c r="N29" s="81"/>
      <c r="O29" s="81"/>
      <c r="P29" s="81"/>
      <c r="Q29" s="90"/>
      <c r="R29" s="81" t="str">
        <f t="shared" si="4"/>
        <v/>
      </c>
      <c r="S29" s="81" t="str">
        <f t="shared" si="2"/>
        <v/>
      </c>
      <c r="T29" s="81" t="str">
        <f t="shared" si="2"/>
        <v/>
      </c>
      <c r="U29" s="91" t="str">
        <f t="shared" si="2"/>
        <v/>
      </c>
      <c r="V29" s="80"/>
      <c r="W29" s="5"/>
      <c r="X29" s="65"/>
      <c r="Y29" s="66"/>
      <c r="Z29" s="67"/>
      <c r="AA29" s="79"/>
      <c r="AB29" s="66"/>
      <c r="AC29" s="68" t="str">
        <f>IFERROR(IF(VLOOKUP(A29,#REF!,7,FALSE)=72686,IF($D29&lt;=$B$2,$D29,""),VLOOKUP(A29,#REF!,7,FALSE)),"")</f>
        <v/>
      </c>
      <c r="AD29" s="66"/>
      <c r="AE29" s="69"/>
      <c r="AF29" s="80"/>
      <c r="AH29" s="35" t="str">
        <f t="shared" si="8"/>
        <v/>
      </c>
      <c r="AI29" s="8" t="str">
        <f t="shared" si="8"/>
        <v/>
      </c>
      <c r="AJ29" s="8" t="str">
        <f t="shared" si="8"/>
        <v/>
      </c>
      <c r="AK29" s="8" t="str">
        <f t="shared" si="8"/>
        <v/>
      </c>
      <c r="AL29" s="30"/>
      <c r="AM29" s="35" t="str">
        <f t="shared" si="6"/>
        <v/>
      </c>
      <c r="AN29" s="8" t="str">
        <f t="shared" si="6"/>
        <v/>
      </c>
      <c r="AO29" s="8" t="str">
        <f t="shared" si="6"/>
        <v/>
      </c>
      <c r="AP29" s="8" t="str">
        <f t="shared" si="6"/>
        <v/>
      </c>
      <c r="AQ29" s="30"/>
      <c r="AR29" s="35" t="str">
        <f t="shared" si="7"/>
        <v/>
      </c>
      <c r="AS29" s="8" t="str">
        <f t="shared" si="7"/>
        <v/>
      </c>
      <c r="AT29" s="8" t="str">
        <f t="shared" si="7"/>
        <v/>
      </c>
      <c r="AU29" s="8" t="str">
        <f t="shared" si="7"/>
        <v/>
      </c>
    </row>
    <row r="30" spans="1:53" s="13" customFormat="1" x14ac:dyDescent="0.25">
      <c r="A30" s="27" t="str">
        <f t="shared" si="5"/>
        <v>DD45026DCL Cast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92"/>
      <c r="I30" s="74"/>
      <c r="J30" s="74"/>
      <c r="K30" s="74"/>
      <c r="L30" s="90"/>
      <c r="M30" s="74"/>
      <c r="N30" s="74"/>
      <c r="O30" s="74"/>
      <c r="P30" s="74"/>
      <c r="Q30" s="90"/>
      <c r="R30" s="74" t="str">
        <f t="shared" si="4"/>
        <v/>
      </c>
      <c r="S30" s="74" t="str">
        <f t="shared" si="2"/>
        <v/>
      </c>
      <c r="T30" s="74" t="str">
        <f t="shared" si="2"/>
        <v/>
      </c>
      <c r="U30" s="93" t="str">
        <f t="shared" si="2"/>
        <v/>
      </c>
      <c r="V30" s="78"/>
      <c r="W30" s="5"/>
      <c r="X30" s="71"/>
      <c r="Y30" s="72"/>
      <c r="Z30" s="73"/>
      <c r="AA30" s="77"/>
      <c r="AB30" s="72"/>
      <c r="AC30" s="68" t="str">
        <f>IFERROR(IF(VLOOKUP(A30,#REF!,7,FALSE)=72686,IF($D30&lt;=$B$2,$D30,""),VLOOKUP(A30,#REF!,7,FALSE)),"")</f>
        <v/>
      </c>
      <c r="AD30" s="72"/>
      <c r="AE30" s="75"/>
      <c r="AF30" s="78"/>
      <c r="AG30" s="11"/>
      <c r="AH30" s="44" t="str">
        <f t="shared" si="8"/>
        <v/>
      </c>
      <c r="AI30" s="46" t="str">
        <f t="shared" si="8"/>
        <v/>
      </c>
      <c r="AJ30" s="46" t="str">
        <f t="shared" si="8"/>
        <v/>
      </c>
      <c r="AK30" s="46" t="str">
        <f t="shared" si="8"/>
        <v/>
      </c>
      <c r="AL30" s="30"/>
      <c r="AM30" s="44" t="str">
        <f t="shared" si="6"/>
        <v/>
      </c>
      <c r="AN30" s="46" t="str">
        <f t="shared" si="6"/>
        <v/>
      </c>
      <c r="AO30" s="46" t="str">
        <f t="shared" si="6"/>
        <v/>
      </c>
      <c r="AP30" s="46" t="str">
        <f t="shared" si="6"/>
        <v/>
      </c>
      <c r="AQ30" s="30"/>
      <c r="AR30" s="44" t="str">
        <f t="shared" si="7"/>
        <v/>
      </c>
      <c r="AS30" s="46" t="str">
        <f t="shared" si="7"/>
        <v/>
      </c>
      <c r="AT30" s="46" t="str">
        <f t="shared" si="7"/>
        <v/>
      </c>
      <c r="AU30" s="46" t="str">
        <f t="shared" si="7"/>
        <v/>
      </c>
    </row>
    <row r="31" spans="1:53" s="13" customFormat="1" x14ac:dyDescent="0.25">
      <c r="A31" s="27" t="str">
        <f t="shared" si="5"/>
        <v>DD45031DCL Cast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92"/>
      <c r="I31" s="74"/>
      <c r="J31" s="74"/>
      <c r="K31" s="74"/>
      <c r="L31" s="90"/>
      <c r="M31" s="74"/>
      <c r="N31" s="74"/>
      <c r="O31" s="74"/>
      <c r="P31" s="74"/>
      <c r="Q31" s="90"/>
      <c r="R31" s="74" t="str">
        <f t="shared" si="4"/>
        <v/>
      </c>
      <c r="S31" s="74" t="str">
        <f t="shared" si="2"/>
        <v/>
      </c>
      <c r="T31" s="74" t="str">
        <f t="shared" si="2"/>
        <v/>
      </c>
      <c r="U31" s="93" t="str">
        <f t="shared" si="2"/>
        <v/>
      </c>
      <c r="V31" s="78"/>
      <c r="W31" s="5"/>
      <c r="X31" s="71"/>
      <c r="Y31" s="72"/>
      <c r="Z31" s="73"/>
      <c r="AA31" s="77"/>
      <c r="AB31" s="72"/>
      <c r="AC31" s="68" t="str">
        <f>IFERROR(IF(VLOOKUP(A31,#REF!,7,FALSE)=72686,IF($D31&lt;=$B$2,$D31,""),VLOOKUP(A31,#REF!,7,FALSE)),"")</f>
        <v/>
      </c>
      <c r="AD31" s="72"/>
      <c r="AE31" s="75"/>
      <c r="AF31" s="78"/>
      <c r="AG31" s="11"/>
      <c r="AH31" s="44" t="str">
        <f t="shared" si="8"/>
        <v/>
      </c>
      <c r="AI31" s="46" t="str">
        <f t="shared" si="8"/>
        <v/>
      </c>
      <c r="AJ31" s="46" t="str">
        <f t="shared" si="8"/>
        <v/>
      </c>
      <c r="AK31" s="46" t="str">
        <f t="shared" si="8"/>
        <v/>
      </c>
      <c r="AL31" s="30"/>
      <c r="AM31" s="44" t="str">
        <f t="shared" si="6"/>
        <v/>
      </c>
      <c r="AN31" s="46" t="str">
        <f t="shared" si="6"/>
        <v/>
      </c>
      <c r="AO31" s="46" t="str">
        <f t="shared" si="6"/>
        <v/>
      </c>
      <c r="AP31" s="46" t="str">
        <f t="shared" si="6"/>
        <v/>
      </c>
      <c r="AQ31" s="30"/>
      <c r="AR31" s="44" t="str">
        <f t="shared" si="7"/>
        <v/>
      </c>
      <c r="AS31" s="46" t="str">
        <f t="shared" si="7"/>
        <v/>
      </c>
      <c r="AT31" s="46" t="str">
        <f t="shared" si="7"/>
        <v/>
      </c>
      <c r="AU31" s="46" t="str">
        <f t="shared" si="7"/>
        <v/>
      </c>
    </row>
    <row r="32" spans="1:53" x14ac:dyDescent="0.25">
      <c r="A32" s="27" t="str">
        <f t="shared" si="5"/>
        <v>DD45038DCL Cast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92"/>
      <c r="I32" s="74"/>
      <c r="J32" s="74"/>
      <c r="K32" s="74"/>
      <c r="L32" s="90"/>
      <c r="M32" s="74"/>
      <c r="N32" s="74"/>
      <c r="O32" s="74"/>
      <c r="P32" s="74"/>
      <c r="Q32" s="90"/>
      <c r="R32" s="74" t="str">
        <f t="shared" si="4"/>
        <v/>
      </c>
      <c r="S32" s="74" t="str">
        <f t="shared" si="2"/>
        <v/>
      </c>
      <c r="T32" s="74" t="str">
        <f t="shared" si="2"/>
        <v/>
      </c>
      <c r="U32" s="93" t="str">
        <f t="shared" si="2"/>
        <v/>
      </c>
      <c r="V32" s="78"/>
      <c r="W32" s="5"/>
      <c r="X32" s="71"/>
      <c r="Y32" s="72"/>
      <c r="Z32" s="73"/>
      <c r="AA32" s="77"/>
      <c r="AB32" s="72"/>
      <c r="AC32" s="68" t="str">
        <f>IFERROR(IF(VLOOKUP(A32,#REF!,7,FALSE)=72686,IF($D32&lt;=$B$2,$D32,""),VLOOKUP(A32,#REF!,7,FALSE)),"")</f>
        <v/>
      </c>
      <c r="AD32" s="72"/>
      <c r="AE32" s="75"/>
      <c r="AF32" s="78"/>
      <c r="AH32" s="44" t="str">
        <f t="shared" si="8"/>
        <v/>
      </c>
      <c r="AI32" s="46" t="str">
        <f t="shared" si="8"/>
        <v/>
      </c>
      <c r="AJ32" s="46" t="str">
        <f t="shared" si="8"/>
        <v/>
      </c>
      <c r="AK32" s="46" t="str">
        <f t="shared" si="8"/>
        <v/>
      </c>
      <c r="AL32" s="30"/>
      <c r="AM32" s="44" t="str">
        <f t="shared" si="6"/>
        <v/>
      </c>
      <c r="AN32" s="46" t="str">
        <f t="shared" si="6"/>
        <v/>
      </c>
      <c r="AO32" s="46" t="str">
        <f t="shared" si="6"/>
        <v/>
      </c>
      <c r="AP32" s="46" t="str">
        <f t="shared" si="6"/>
        <v/>
      </c>
      <c r="AQ32" s="30"/>
      <c r="AR32" s="44" t="str">
        <f t="shared" si="7"/>
        <v/>
      </c>
      <c r="AS32" s="46" t="str">
        <f t="shared" si="7"/>
        <v/>
      </c>
      <c r="AT32" s="46" t="str">
        <f t="shared" si="7"/>
        <v/>
      </c>
      <c r="AU32" s="46" t="str">
        <f t="shared" si="7"/>
        <v/>
      </c>
    </row>
    <row r="33" spans="1:50" x14ac:dyDescent="0.25">
      <c r="A33" s="27" t="str">
        <f t="shared" si="5"/>
        <v>DD45045DCL Cast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92"/>
      <c r="I33" s="74"/>
      <c r="J33" s="74"/>
      <c r="K33" s="74"/>
      <c r="L33" s="90"/>
      <c r="M33" s="74"/>
      <c r="N33" s="74"/>
      <c r="O33" s="74"/>
      <c r="P33" s="74"/>
      <c r="Q33" s="90"/>
      <c r="R33" s="74" t="str">
        <f t="shared" si="4"/>
        <v/>
      </c>
      <c r="S33" s="74" t="str">
        <f t="shared" si="2"/>
        <v/>
      </c>
      <c r="T33" s="74" t="str">
        <f t="shared" si="2"/>
        <v/>
      </c>
      <c r="U33" s="93" t="str">
        <f t="shared" si="2"/>
        <v/>
      </c>
      <c r="V33" s="78"/>
      <c r="W33" s="5"/>
      <c r="X33" s="71"/>
      <c r="Y33" s="72"/>
      <c r="Z33" s="73"/>
      <c r="AA33" s="77"/>
      <c r="AB33" s="72"/>
      <c r="AC33" s="68" t="str">
        <f>IFERROR(IF(VLOOKUP(A33,#REF!,7,FALSE)=72686,IF($D33&lt;=$B$2,$D33,""),VLOOKUP(A33,#REF!,7,FALSE)),"")</f>
        <v/>
      </c>
      <c r="AD33" s="72"/>
      <c r="AE33" s="75"/>
      <c r="AF33" s="78"/>
      <c r="AH33" s="44" t="str">
        <f t="shared" si="8"/>
        <v/>
      </c>
      <c r="AI33" s="46" t="str">
        <f t="shared" si="8"/>
        <v/>
      </c>
      <c r="AJ33" s="46" t="str">
        <f t="shared" si="8"/>
        <v/>
      </c>
      <c r="AK33" s="46" t="str">
        <f t="shared" si="8"/>
        <v/>
      </c>
      <c r="AL33" s="30"/>
      <c r="AM33" s="44" t="str">
        <f t="shared" si="6"/>
        <v/>
      </c>
      <c r="AN33" s="46" t="str">
        <f t="shared" si="6"/>
        <v/>
      </c>
      <c r="AO33" s="46" t="str">
        <f t="shared" si="6"/>
        <v/>
      </c>
      <c r="AP33" s="46" t="str">
        <f t="shared" si="6"/>
        <v/>
      </c>
      <c r="AQ33" s="30"/>
      <c r="AR33" s="44" t="str">
        <f t="shared" si="7"/>
        <v/>
      </c>
      <c r="AS33" s="46" t="str">
        <f t="shared" si="7"/>
        <v/>
      </c>
      <c r="AT33" s="46" t="str">
        <f t="shared" si="7"/>
        <v/>
      </c>
      <c r="AU33" s="46" t="str">
        <f t="shared" si="7"/>
        <v/>
      </c>
    </row>
    <row r="34" spans="1:50" x14ac:dyDescent="0.25">
      <c r="A34" s="27" t="str">
        <f t="shared" si="5"/>
        <v>DD45050DCL Cast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92"/>
      <c r="I34" s="74"/>
      <c r="J34" s="74"/>
      <c r="K34" s="74"/>
      <c r="L34" s="90"/>
      <c r="M34" s="74"/>
      <c r="N34" s="74"/>
      <c r="O34" s="74"/>
      <c r="P34" s="74"/>
      <c r="Q34" s="90"/>
      <c r="R34" s="74" t="str">
        <f t="shared" si="4"/>
        <v/>
      </c>
      <c r="S34" s="74" t="str">
        <f t="shared" si="2"/>
        <v/>
      </c>
      <c r="T34" s="74" t="str">
        <f t="shared" si="2"/>
        <v/>
      </c>
      <c r="U34" s="93" t="str">
        <f t="shared" si="2"/>
        <v/>
      </c>
      <c r="V34" s="76"/>
      <c r="W34" s="5"/>
      <c r="X34" s="71"/>
      <c r="Y34" s="72"/>
      <c r="Z34" s="73"/>
      <c r="AA34" s="74"/>
      <c r="AB34" s="72"/>
      <c r="AC34" s="68" t="str">
        <f>IFERROR(IF(VLOOKUP(A34,#REF!,7,FALSE)=72686,IF($D34&lt;=$B$2,$D34,""),VLOOKUP(A34,#REF!,7,FALSE)),"")</f>
        <v/>
      </c>
      <c r="AD34" s="72"/>
      <c r="AE34" s="75"/>
      <c r="AF34" s="76"/>
      <c r="AH34" s="44" t="str">
        <f t="shared" si="8"/>
        <v/>
      </c>
      <c r="AI34" s="46" t="str">
        <f t="shared" si="8"/>
        <v/>
      </c>
      <c r="AJ34" s="46" t="str">
        <f t="shared" si="8"/>
        <v/>
      </c>
      <c r="AK34" s="46" t="str">
        <f t="shared" si="8"/>
        <v/>
      </c>
      <c r="AL34" s="30"/>
      <c r="AM34" s="44" t="str">
        <f t="shared" si="6"/>
        <v/>
      </c>
      <c r="AN34" s="46" t="str">
        <f t="shared" si="6"/>
        <v/>
      </c>
      <c r="AO34" s="46" t="str">
        <f t="shared" si="6"/>
        <v/>
      </c>
      <c r="AP34" s="46" t="str">
        <f t="shared" si="6"/>
        <v/>
      </c>
      <c r="AQ34" s="30"/>
      <c r="AR34" s="44" t="str">
        <f t="shared" si="7"/>
        <v/>
      </c>
      <c r="AS34" s="46" t="str">
        <f t="shared" si="7"/>
        <v/>
      </c>
      <c r="AT34" s="46" t="str">
        <f t="shared" si="7"/>
        <v/>
      </c>
      <c r="AU34" s="46" t="str">
        <f t="shared" si="7"/>
        <v/>
      </c>
    </row>
    <row r="35" spans="1:50" ht="13.5" customHeight="1" x14ac:dyDescent="0.25">
      <c r="A35" s="27" t="str">
        <f t="shared" si="5"/>
        <v>DD45053DCL Cast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92"/>
      <c r="I35" s="74"/>
      <c r="J35" s="74"/>
      <c r="K35" s="74"/>
      <c r="L35" s="90"/>
      <c r="M35" s="74"/>
      <c r="N35" s="74"/>
      <c r="O35" s="74"/>
      <c r="P35" s="74"/>
      <c r="Q35" s="90"/>
      <c r="R35" s="74" t="str">
        <f t="shared" si="4"/>
        <v/>
      </c>
      <c r="S35" s="74" t="str">
        <f t="shared" si="2"/>
        <v/>
      </c>
      <c r="T35" s="74" t="str">
        <f t="shared" si="2"/>
        <v/>
      </c>
      <c r="U35" s="93" t="str">
        <f t="shared" si="2"/>
        <v/>
      </c>
      <c r="V35" s="78"/>
      <c r="W35" s="5"/>
      <c r="X35" s="71"/>
      <c r="Y35" s="72"/>
      <c r="Z35" s="73"/>
      <c r="AA35" s="77"/>
      <c r="AB35" s="72"/>
      <c r="AC35" s="68" t="str">
        <f>IFERROR(IF(VLOOKUP(A35,#REF!,7,FALSE)=72686,IF($D35&lt;=$B$2,$D35,""),VLOOKUP(A35,#REF!,7,FALSE)),"")</f>
        <v/>
      </c>
      <c r="AD35" s="72"/>
      <c r="AE35" s="75"/>
      <c r="AF35" s="78"/>
      <c r="AH35" s="44" t="str">
        <f t="shared" si="8"/>
        <v/>
      </c>
      <c r="AI35" s="46" t="str">
        <f t="shared" si="8"/>
        <v/>
      </c>
      <c r="AJ35" s="46" t="str">
        <f t="shared" si="8"/>
        <v/>
      </c>
      <c r="AK35" s="46" t="str">
        <f t="shared" si="8"/>
        <v/>
      </c>
      <c r="AL35" s="30"/>
      <c r="AM35" s="44" t="str">
        <f t="shared" si="6"/>
        <v/>
      </c>
      <c r="AN35" s="46" t="str">
        <f t="shared" si="6"/>
        <v/>
      </c>
      <c r="AO35" s="46" t="str">
        <f t="shared" si="6"/>
        <v/>
      </c>
      <c r="AP35" s="46" t="str">
        <f t="shared" si="6"/>
        <v/>
      </c>
      <c r="AQ35" s="30"/>
      <c r="AR35" s="44" t="str">
        <f t="shared" si="7"/>
        <v/>
      </c>
      <c r="AS35" s="46" t="str">
        <f t="shared" si="7"/>
        <v/>
      </c>
      <c r="AT35" s="46" t="str">
        <f t="shared" si="7"/>
        <v/>
      </c>
      <c r="AU35" s="46" t="str">
        <f t="shared" si="7"/>
        <v/>
      </c>
      <c r="AV35" s="9"/>
    </row>
    <row r="36" spans="1:50" x14ac:dyDescent="0.25">
      <c r="A36" s="27" t="str">
        <f t="shared" si="5"/>
        <v>DD45066DCL Cast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92"/>
      <c r="I36" s="74"/>
      <c r="J36" s="74"/>
      <c r="K36" s="74"/>
      <c r="L36" s="90"/>
      <c r="M36" s="74"/>
      <c r="N36" s="74"/>
      <c r="O36" s="74"/>
      <c r="P36" s="74"/>
      <c r="Q36" s="90"/>
      <c r="R36" s="74" t="str">
        <f t="shared" si="4"/>
        <v/>
      </c>
      <c r="S36" s="74" t="str">
        <f t="shared" si="2"/>
        <v/>
      </c>
      <c r="T36" s="74" t="str">
        <f t="shared" si="2"/>
        <v/>
      </c>
      <c r="U36" s="93" t="str">
        <f t="shared" si="2"/>
        <v/>
      </c>
      <c r="V36" s="78"/>
      <c r="W36" s="5"/>
      <c r="X36" s="71"/>
      <c r="Y36" s="72"/>
      <c r="Z36" s="73"/>
      <c r="AA36" s="77"/>
      <c r="AB36" s="72"/>
      <c r="AC36" s="68" t="str">
        <f>IFERROR(IF(VLOOKUP(A36,#REF!,7,FALSE)=72686,IF($D36&lt;=$B$2,$D36,""),VLOOKUP(A36,#REF!,7,FALSE)),"")</f>
        <v/>
      </c>
      <c r="AD36" s="72"/>
      <c r="AE36" s="75"/>
      <c r="AF36" s="78"/>
      <c r="AH36" s="44" t="str">
        <f t="shared" si="8"/>
        <v/>
      </c>
      <c r="AI36" s="46" t="str">
        <f t="shared" si="8"/>
        <v/>
      </c>
      <c r="AJ36" s="46" t="str">
        <f t="shared" si="8"/>
        <v/>
      </c>
      <c r="AK36" s="46" t="str">
        <f t="shared" si="8"/>
        <v/>
      </c>
      <c r="AL36" s="30"/>
      <c r="AM36" s="44" t="str">
        <f t="shared" si="6"/>
        <v/>
      </c>
      <c r="AN36" s="46" t="str">
        <f t="shared" si="6"/>
        <v/>
      </c>
      <c r="AO36" s="46" t="str">
        <f t="shared" si="6"/>
        <v/>
      </c>
      <c r="AP36" s="46" t="str">
        <f t="shared" si="6"/>
        <v/>
      </c>
      <c r="AQ36" s="30"/>
      <c r="AR36" s="44" t="str">
        <f t="shared" si="7"/>
        <v/>
      </c>
      <c r="AS36" s="46" t="str">
        <f t="shared" si="7"/>
        <v/>
      </c>
      <c r="AT36" s="46" t="str">
        <f t="shared" si="7"/>
        <v/>
      </c>
      <c r="AU36" s="46" t="str">
        <f t="shared" si="7"/>
        <v/>
      </c>
    </row>
    <row r="37" spans="1:50" x14ac:dyDescent="0.25">
      <c r="A37" s="27" t="str">
        <f t="shared" si="5"/>
        <v>DD45073DCL Cast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92"/>
      <c r="I37" s="74"/>
      <c r="J37" s="74"/>
      <c r="K37" s="74"/>
      <c r="L37" s="90"/>
      <c r="M37" s="74"/>
      <c r="N37" s="74"/>
      <c r="O37" s="74"/>
      <c r="P37" s="74"/>
      <c r="Q37" s="90"/>
      <c r="R37" s="74" t="str">
        <f t="shared" si="4"/>
        <v/>
      </c>
      <c r="S37" s="74" t="str">
        <f t="shared" si="2"/>
        <v/>
      </c>
      <c r="T37" s="74" t="str">
        <f t="shared" si="2"/>
        <v/>
      </c>
      <c r="U37" s="93" t="str">
        <f t="shared" si="2"/>
        <v/>
      </c>
      <c r="V37" s="76"/>
      <c r="W37" s="5"/>
      <c r="X37" s="71"/>
      <c r="Y37" s="72"/>
      <c r="Z37" s="73"/>
      <c r="AA37" s="74"/>
      <c r="AB37" s="72"/>
      <c r="AC37" s="68" t="str">
        <f>IFERROR(IF(VLOOKUP(A37,#REF!,7,FALSE)=72686,IF($D37&lt;=$B$2,$D37,""),VLOOKUP(A37,#REF!,7,FALSE)),"")</f>
        <v/>
      </c>
      <c r="AD37" s="72"/>
      <c r="AE37" s="75"/>
      <c r="AF37" s="76"/>
      <c r="AH37" s="44" t="str">
        <f t="shared" si="8"/>
        <v/>
      </c>
      <c r="AI37" s="46" t="str">
        <f t="shared" si="8"/>
        <v/>
      </c>
      <c r="AJ37" s="46" t="str">
        <f t="shared" si="8"/>
        <v/>
      </c>
      <c r="AK37" s="46" t="str">
        <f t="shared" si="8"/>
        <v/>
      </c>
      <c r="AL37" s="30"/>
      <c r="AM37" s="44" t="str">
        <f t="shared" si="6"/>
        <v/>
      </c>
      <c r="AN37" s="46" t="str">
        <f t="shared" si="6"/>
        <v/>
      </c>
      <c r="AO37" s="46" t="str">
        <f t="shared" si="6"/>
        <v/>
      </c>
      <c r="AP37" s="46" t="str">
        <f t="shared" si="6"/>
        <v/>
      </c>
      <c r="AQ37" s="30"/>
      <c r="AR37" s="44" t="str">
        <f t="shared" si="7"/>
        <v/>
      </c>
      <c r="AS37" s="46" t="str">
        <f t="shared" si="7"/>
        <v/>
      </c>
      <c r="AT37" s="46" t="str">
        <f t="shared" si="7"/>
        <v/>
      </c>
      <c r="AU37" s="46" t="str">
        <f t="shared" si="7"/>
        <v/>
      </c>
    </row>
    <row r="38" spans="1:50" x14ac:dyDescent="0.25">
      <c r="A38" s="27" t="str">
        <f t="shared" si="5"/>
        <v>DD45080DCL Cast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92"/>
      <c r="I38" s="74"/>
      <c r="J38" s="74"/>
      <c r="K38" s="74"/>
      <c r="L38" s="90"/>
      <c r="M38" s="74"/>
      <c r="N38" s="74"/>
      <c r="O38" s="74"/>
      <c r="P38" s="74"/>
      <c r="Q38" s="90"/>
      <c r="R38" s="74" t="str">
        <f t="shared" si="4"/>
        <v/>
      </c>
      <c r="S38" s="74" t="str">
        <f t="shared" si="2"/>
        <v/>
      </c>
      <c r="T38" s="74" t="str">
        <f t="shared" si="2"/>
        <v/>
      </c>
      <c r="U38" s="93" t="str">
        <f t="shared" si="2"/>
        <v/>
      </c>
      <c r="V38" s="78"/>
      <c r="W38" s="5"/>
      <c r="X38" s="71"/>
      <c r="Y38" s="72"/>
      <c r="Z38" s="73"/>
      <c r="AA38" s="77"/>
      <c r="AB38" s="72"/>
      <c r="AC38" s="68" t="str">
        <f>IFERROR(IF(VLOOKUP(A38,#REF!,7,FALSE)=72686,IF($D38&lt;=$B$2,$D38,""),VLOOKUP(A38,#REF!,7,FALSE)),"")</f>
        <v/>
      </c>
      <c r="AD38" s="72"/>
      <c r="AE38" s="75"/>
      <c r="AF38" s="78"/>
      <c r="AH38" s="44" t="str">
        <f t="shared" si="8"/>
        <v/>
      </c>
      <c r="AI38" s="46" t="str">
        <f t="shared" si="8"/>
        <v/>
      </c>
      <c r="AJ38" s="46" t="str">
        <f t="shared" si="8"/>
        <v/>
      </c>
      <c r="AK38" s="46" t="str">
        <f t="shared" si="8"/>
        <v/>
      </c>
      <c r="AL38" s="30"/>
      <c r="AM38" s="44" t="str">
        <f t="shared" si="6"/>
        <v/>
      </c>
      <c r="AN38" s="46" t="str">
        <f t="shared" si="6"/>
        <v/>
      </c>
      <c r="AO38" s="46" t="str">
        <f t="shared" si="6"/>
        <v/>
      </c>
      <c r="AP38" s="46" t="str">
        <f t="shared" si="6"/>
        <v/>
      </c>
      <c r="AQ38" s="30"/>
      <c r="AR38" s="44" t="str">
        <f t="shared" si="7"/>
        <v/>
      </c>
      <c r="AS38" s="46" t="str">
        <f t="shared" si="7"/>
        <v/>
      </c>
      <c r="AT38" s="46" t="str">
        <f t="shared" si="7"/>
        <v/>
      </c>
      <c r="AU38" s="46" t="str">
        <f t="shared" si="7"/>
        <v/>
      </c>
    </row>
    <row r="39" spans="1:50" x14ac:dyDescent="0.25">
      <c r="A39" s="27" t="str">
        <f t="shared" si="5"/>
        <v>DD45089DCL Cast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92"/>
      <c r="I39" s="74"/>
      <c r="J39" s="74"/>
      <c r="K39" s="74"/>
      <c r="L39" s="90"/>
      <c r="M39" s="74"/>
      <c r="N39" s="74"/>
      <c r="O39" s="74"/>
      <c r="P39" s="74"/>
      <c r="Q39" s="90"/>
      <c r="R39" s="74" t="str">
        <f t="shared" si="4"/>
        <v/>
      </c>
      <c r="S39" s="74" t="str">
        <f t="shared" si="2"/>
        <v/>
      </c>
      <c r="T39" s="74" t="str">
        <f t="shared" si="2"/>
        <v/>
      </c>
      <c r="U39" s="93" t="str">
        <f t="shared" si="2"/>
        <v/>
      </c>
      <c r="V39" s="78"/>
      <c r="W39" s="5"/>
      <c r="X39" s="71"/>
      <c r="Y39" s="72"/>
      <c r="Z39" s="73"/>
      <c r="AA39" s="77"/>
      <c r="AB39" s="72"/>
      <c r="AC39" s="68" t="str">
        <f>IFERROR(IF(VLOOKUP(A39,#REF!,7,FALSE)=72686,IF($D39&lt;=$B$2,$D39,""),VLOOKUP(A39,#REF!,7,FALSE)),"")</f>
        <v/>
      </c>
      <c r="AD39" s="72"/>
      <c r="AE39" s="75"/>
      <c r="AF39" s="78"/>
      <c r="AH39" s="44" t="str">
        <f t="shared" si="8"/>
        <v/>
      </c>
      <c r="AI39" s="46" t="str">
        <f t="shared" si="8"/>
        <v/>
      </c>
      <c r="AJ39" s="46" t="str">
        <f t="shared" si="8"/>
        <v/>
      </c>
      <c r="AK39" s="46" t="str">
        <f t="shared" si="8"/>
        <v/>
      </c>
      <c r="AL39" s="30"/>
      <c r="AM39" s="44" t="str">
        <f t="shared" si="6"/>
        <v/>
      </c>
      <c r="AN39" s="46" t="str">
        <f t="shared" si="6"/>
        <v/>
      </c>
      <c r="AO39" s="46" t="str">
        <f t="shared" si="6"/>
        <v/>
      </c>
      <c r="AP39" s="46" t="str">
        <f t="shared" si="6"/>
        <v/>
      </c>
      <c r="AQ39" s="30"/>
      <c r="AR39" s="44" t="str">
        <f t="shared" si="7"/>
        <v/>
      </c>
      <c r="AS39" s="46" t="str">
        <f t="shared" si="7"/>
        <v/>
      </c>
      <c r="AT39" s="46" t="str">
        <f t="shared" si="7"/>
        <v/>
      </c>
      <c r="AU39" s="46" t="str">
        <f t="shared" si="7"/>
        <v/>
      </c>
    </row>
    <row r="40" spans="1:50" x14ac:dyDescent="0.25">
      <c r="A40" s="27" t="str">
        <f t="shared" si="5"/>
        <v>DD45097DCL Cast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89"/>
      <c r="I40" s="81"/>
      <c r="J40" s="81"/>
      <c r="K40" s="81"/>
      <c r="L40" s="90"/>
      <c r="M40" s="81"/>
      <c r="N40" s="81"/>
      <c r="O40" s="81"/>
      <c r="P40" s="81"/>
      <c r="Q40" s="90"/>
      <c r="R40" s="81" t="str">
        <f t="shared" si="4"/>
        <v/>
      </c>
      <c r="S40" s="81" t="str">
        <f t="shared" si="2"/>
        <v/>
      </c>
      <c r="T40" s="81" t="str">
        <f t="shared" si="2"/>
        <v/>
      </c>
      <c r="U40" s="91" t="str">
        <f t="shared" si="2"/>
        <v/>
      </c>
      <c r="V40" s="70"/>
      <c r="W40" s="5"/>
      <c r="X40" s="65"/>
      <c r="Y40" s="66"/>
      <c r="Z40" s="67"/>
      <c r="AA40" s="31"/>
      <c r="AB40" s="66"/>
      <c r="AC40" s="68" t="str">
        <f>IFERROR(IF(VLOOKUP(A40,#REF!,7,FALSE)=72686,IF($D40&lt;=$B$2,$D40,""),VLOOKUP(A40,#REF!,7,FALSE)),"")</f>
        <v/>
      </c>
      <c r="AD40" s="66"/>
      <c r="AE40" s="69"/>
      <c r="AF40" s="70"/>
      <c r="AH40" s="35" t="str">
        <f t="shared" si="8"/>
        <v/>
      </c>
      <c r="AI40" s="8" t="str">
        <f t="shared" si="8"/>
        <v/>
      </c>
      <c r="AJ40" s="8" t="str">
        <f t="shared" si="8"/>
        <v/>
      </c>
      <c r="AK40" s="8" t="str">
        <f t="shared" si="8"/>
        <v/>
      </c>
      <c r="AL40" s="30"/>
      <c r="AM40" s="35" t="str">
        <f t="shared" si="6"/>
        <v/>
      </c>
      <c r="AN40" s="8" t="str">
        <f t="shared" si="6"/>
        <v/>
      </c>
      <c r="AO40" s="8" t="str">
        <f t="shared" si="6"/>
        <v/>
      </c>
      <c r="AP40" s="8" t="str">
        <f t="shared" si="6"/>
        <v/>
      </c>
      <c r="AQ40" s="30"/>
      <c r="AR40" s="35" t="str">
        <f t="shared" si="7"/>
        <v/>
      </c>
      <c r="AS40" s="8" t="str">
        <f t="shared" si="7"/>
        <v/>
      </c>
      <c r="AT40" s="8" t="str">
        <f t="shared" si="7"/>
        <v/>
      </c>
      <c r="AU40" s="8" t="str">
        <f t="shared" si="7"/>
        <v/>
      </c>
    </row>
    <row r="41" spans="1:50" x14ac:dyDescent="0.25">
      <c r="A41" s="27" t="str">
        <f t="shared" si="5"/>
        <v>DD45104DCL Cast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89"/>
      <c r="I41" s="81"/>
      <c r="J41" s="81"/>
      <c r="K41" s="81"/>
      <c r="L41" s="90"/>
      <c r="M41" s="81"/>
      <c r="N41" s="81"/>
      <c r="O41" s="81"/>
      <c r="P41" s="81"/>
      <c r="Q41" s="90"/>
      <c r="R41" s="81" t="str">
        <f t="shared" si="4"/>
        <v/>
      </c>
      <c r="S41" s="81" t="str">
        <f t="shared" si="2"/>
        <v/>
      </c>
      <c r="T41" s="81" t="str">
        <f t="shared" si="2"/>
        <v/>
      </c>
      <c r="U41" s="91" t="str">
        <f t="shared" si="2"/>
        <v/>
      </c>
      <c r="V41" s="82"/>
      <c r="W41" s="5"/>
      <c r="X41" s="65"/>
      <c r="Y41" s="66"/>
      <c r="Z41" s="67"/>
      <c r="AA41" s="81"/>
      <c r="AB41" s="66"/>
      <c r="AC41" s="68" t="str">
        <f>IFERROR(IF(VLOOKUP(A41,#REF!,7,FALSE)=72686,IF($D41&lt;=$B$2,$D41,""),VLOOKUP(A41,#REF!,7,FALSE)),"")</f>
        <v/>
      </c>
      <c r="AD41" s="66"/>
      <c r="AE41" s="69"/>
      <c r="AF41" s="82"/>
      <c r="AH41" s="35" t="str">
        <f t="shared" si="8"/>
        <v/>
      </c>
      <c r="AI41" s="8" t="str">
        <f t="shared" si="8"/>
        <v/>
      </c>
      <c r="AJ41" s="8" t="str">
        <f t="shared" si="8"/>
        <v/>
      </c>
      <c r="AK41" s="8" t="str">
        <f t="shared" si="8"/>
        <v/>
      </c>
      <c r="AL41" s="30"/>
      <c r="AM41" s="35" t="str">
        <f t="shared" si="6"/>
        <v/>
      </c>
      <c r="AN41" s="8" t="str">
        <f t="shared" si="6"/>
        <v/>
      </c>
      <c r="AO41" s="8" t="str">
        <f t="shared" si="6"/>
        <v/>
      </c>
      <c r="AP41" s="8" t="str">
        <f t="shared" si="6"/>
        <v/>
      </c>
      <c r="AQ41" s="30"/>
      <c r="AR41" s="35" t="str">
        <f t="shared" si="7"/>
        <v/>
      </c>
      <c r="AS41" s="8" t="str">
        <f t="shared" si="7"/>
        <v/>
      </c>
      <c r="AT41" s="8" t="str">
        <f t="shared" si="7"/>
        <v/>
      </c>
      <c r="AU41" s="8" t="str">
        <f t="shared" si="7"/>
        <v/>
      </c>
    </row>
    <row r="42" spans="1:50" x14ac:dyDescent="0.25">
      <c r="A42" s="27" t="str">
        <f t="shared" si="5"/>
        <v>DD45115DCL Cast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89"/>
      <c r="I42" s="81"/>
      <c r="J42" s="81"/>
      <c r="K42" s="81"/>
      <c r="L42" s="90"/>
      <c r="M42" s="81"/>
      <c r="N42" s="81"/>
      <c r="O42" s="81"/>
      <c r="P42" s="81"/>
      <c r="Q42" s="90"/>
      <c r="R42" s="81" t="str">
        <f t="shared" si="4"/>
        <v/>
      </c>
      <c r="S42" s="81" t="str">
        <f t="shared" si="2"/>
        <v/>
      </c>
      <c r="T42" s="81" t="str">
        <f t="shared" si="2"/>
        <v/>
      </c>
      <c r="U42" s="91" t="str">
        <f t="shared" si="2"/>
        <v/>
      </c>
      <c r="V42" s="82"/>
      <c r="W42" s="5"/>
      <c r="X42" s="65"/>
      <c r="Y42" s="66"/>
      <c r="Z42" s="67"/>
      <c r="AA42" s="81"/>
      <c r="AB42" s="66"/>
      <c r="AC42" s="68" t="str">
        <f>IFERROR(IF(VLOOKUP(A42,#REF!,7,FALSE)=72686,IF($D42&lt;=$B$2,$D42,""),VLOOKUP(A42,#REF!,7,FALSE)),"")</f>
        <v/>
      </c>
      <c r="AD42" s="66"/>
      <c r="AE42" s="69"/>
      <c r="AF42" s="82"/>
      <c r="AH42" s="35" t="str">
        <f t="shared" si="8"/>
        <v/>
      </c>
      <c r="AI42" s="8" t="str">
        <f t="shared" si="8"/>
        <v/>
      </c>
      <c r="AJ42" s="8" t="str">
        <f t="shared" si="8"/>
        <v/>
      </c>
      <c r="AK42" s="8" t="str">
        <f t="shared" si="8"/>
        <v/>
      </c>
      <c r="AL42" s="30"/>
      <c r="AM42" s="35" t="str">
        <f t="shared" si="6"/>
        <v/>
      </c>
      <c r="AN42" s="8" t="str">
        <f t="shared" si="6"/>
        <v/>
      </c>
      <c r="AO42" s="8" t="str">
        <f t="shared" si="6"/>
        <v/>
      </c>
      <c r="AP42" s="8" t="str">
        <f t="shared" si="6"/>
        <v/>
      </c>
      <c r="AQ42" s="30"/>
      <c r="AR42" s="35" t="str">
        <f t="shared" si="7"/>
        <v/>
      </c>
      <c r="AS42" s="8" t="str">
        <f t="shared" si="7"/>
        <v/>
      </c>
      <c r="AT42" s="8" t="str">
        <f t="shared" si="7"/>
        <v/>
      </c>
      <c r="AU42" s="8" t="str">
        <f t="shared" si="7"/>
        <v/>
      </c>
    </row>
    <row r="43" spans="1:50" x14ac:dyDescent="0.25">
      <c r="A43" s="27" t="str">
        <f t="shared" si="5"/>
        <v>DD45122DCL Cast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89"/>
      <c r="I43" s="81"/>
      <c r="J43" s="81"/>
      <c r="K43" s="81"/>
      <c r="L43" s="90"/>
      <c r="M43" s="81"/>
      <c r="N43" s="81"/>
      <c r="O43" s="81"/>
      <c r="P43" s="81"/>
      <c r="Q43" s="90"/>
      <c r="R43" s="81" t="str">
        <f t="shared" si="4"/>
        <v/>
      </c>
      <c r="S43" s="81" t="str">
        <f t="shared" si="2"/>
        <v/>
      </c>
      <c r="T43" s="81" t="str">
        <f t="shared" si="2"/>
        <v/>
      </c>
      <c r="U43" s="91" t="str">
        <f t="shared" si="2"/>
        <v/>
      </c>
      <c r="V43" s="70"/>
      <c r="W43" s="5"/>
      <c r="X43" s="65"/>
      <c r="Y43" s="66"/>
      <c r="Z43" s="67"/>
      <c r="AA43" s="31"/>
      <c r="AB43" s="66"/>
      <c r="AC43" s="68" t="str">
        <f>IFERROR(IF(VLOOKUP(A43,#REF!,7,FALSE)=72686,IF($D43&lt;=$B$2,$D43,""),VLOOKUP(A43,#REF!,7,FALSE)),"")</f>
        <v/>
      </c>
      <c r="AD43" s="66"/>
      <c r="AE43" s="69"/>
      <c r="AF43" s="70"/>
      <c r="AH43" s="35" t="str">
        <f t="shared" si="8"/>
        <v/>
      </c>
      <c r="AI43" s="8" t="str">
        <f t="shared" si="8"/>
        <v/>
      </c>
      <c r="AJ43" s="8" t="str">
        <f t="shared" si="8"/>
        <v/>
      </c>
      <c r="AK43" s="8" t="str">
        <f t="shared" si="8"/>
        <v/>
      </c>
      <c r="AL43" s="30"/>
      <c r="AM43" s="35" t="str">
        <f t="shared" si="6"/>
        <v/>
      </c>
      <c r="AN43" s="8" t="str">
        <f t="shared" si="6"/>
        <v/>
      </c>
      <c r="AO43" s="8" t="str">
        <f t="shared" si="6"/>
        <v/>
      </c>
      <c r="AP43" s="8" t="str">
        <f t="shared" si="6"/>
        <v/>
      </c>
      <c r="AQ43" s="30"/>
      <c r="AR43" s="35" t="str">
        <f t="shared" si="7"/>
        <v/>
      </c>
      <c r="AS43" s="8" t="str">
        <f t="shared" si="7"/>
        <v/>
      </c>
      <c r="AT43" s="8" t="str">
        <f t="shared" si="7"/>
        <v/>
      </c>
      <c r="AU43" s="8" t="str">
        <f t="shared" si="7"/>
        <v/>
      </c>
    </row>
    <row r="44" spans="1:50" x14ac:dyDescent="0.25">
      <c r="A44" s="27" t="str">
        <f t="shared" si="5"/>
        <v>DD45129DCL Cast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89"/>
      <c r="I44" s="81"/>
      <c r="J44" s="81"/>
      <c r="K44" s="81"/>
      <c r="L44" s="90"/>
      <c r="M44" s="81"/>
      <c r="N44" s="81"/>
      <c r="O44" s="81"/>
      <c r="P44" s="81"/>
      <c r="Q44" s="90"/>
      <c r="R44" s="81" t="str">
        <f t="shared" si="4"/>
        <v/>
      </c>
      <c r="S44" s="81" t="str">
        <f t="shared" si="2"/>
        <v/>
      </c>
      <c r="T44" s="81" t="str">
        <f t="shared" si="2"/>
        <v/>
      </c>
      <c r="U44" s="91" t="str">
        <f t="shared" si="2"/>
        <v/>
      </c>
      <c r="V44" s="82"/>
      <c r="W44" s="5"/>
      <c r="X44" s="65"/>
      <c r="Y44" s="66"/>
      <c r="Z44" s="67"/>
      <c r="AA44" s="81"/>
      <c r="AB44" s="66"/>
      <c r="AC44" s="68" t="str">
        <f>IFERROR(IF(VLOOKUP(A44,#REF!,7,FALSE)=72686,IF($D44&lt;=$B$2,$D44,""),VLOOKUP(A44,#REF!,7,FALSE)),"")</f>
        <v/>
      </c>
      <c r="AD44" s="66"/>
      <c r="AE44" s="69"/>
      <c r="AF44" s="82"/>
      <c r="AH44" s="35" t="str">
        <f t="shared" si="8"/>
        <v/>
      </c>
      <c r="AI44" s="8" t="str">
        <f t="shared" si="8"/>
        <v/>
      </c>
      <c r="AJ44" s="8" t="str">
        <f t="shared" si="8"/>
        <v/>
      </c>
      <c r="AK44" s="8" t="str">
        <f t="shared" si="8"/>
        <v/>
      </c>
      <c r="AL44" s="12"/>
      <c r="AM44" s="35" t="str">
        <f t="shared" si="6"/>
        <v/>
      </c>
      <c r="AN44" s="8" t="str">
        <f t="shared" si="6"/>
        <v/>
      </c>
      <c r="AO44" s="8" t="str">
        <f t="shared" si="6"/>
        <v/>
      </c>
      <c r="AP44" s="8" t="str">
        <f t="shared" si="6"/>
        <v/>
      </c>
      <c r="AQ44" s="12"/>
      <c r="AR44" s="35" t="str">
        <f t="shared" si="7"/>
        <v/>
      </c>
      <c r="AS44" s="8" t="str">
        <f t="shared" si="7"/>
        <v/>
      </c>
      <c r="AT44" s="8" t="str">
        <f t="shared" si="7"/>
        <v/>
      </c>
      <c r="AU44" s="8" t="str">
        <f t="shared" si="7"/>
        <v/>
      </c>
    </row>
    <row r="45" spans="1:50" x14ac:dyDescent="0.25">
      <c r="A45" s="27" t="str">
        <f t="shared" si="5"/>
        <v>DD45139DCL Cast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89"/>
      <c r="I45" s="81"/>
      <c r="J45" s="81"/>
      <c r="K45" s="81"/>
      <c r="L45" s="90"/>
      <c r="M45" s="81"/>
      <c r="N45" s="81"/>
      <c r="O45" s="81"/>
      <c r="P45" s="81"/>
      <c r="Q45" s="90"/>
      <c r="R45" s="81" t="str">
        <f t="shared" si="4"/>
        <v/>
      </c>
      <c r="S45" s="81" t="str">
        <f t="shared" si="2"/>
        <v/>
      </c>
      <c r="T45" s="81" t="str">
        <f t="shared" si="2"/>
        <v/>
      </c>
      <c r="U45" s="91" t="str">
        <f t="shared" si="2"/>
        <v/>
      </c>
      <c r="V45" s="82"/>
      <c r="W45" s="5"/>
      <c r="X45" s="65"/>
      <c r="Y45" s="66"/>
      <c r="Z45" s="67"/>
      <c r="AA45" s="81"/>
      <c r="AB45" s="66"/>
      <c r="AC45" s="68" t="str">
        <f>IFERROR(IF(VLOOKUP(A45,#REF!,7,FALSE)=72686,IF($D45&lt;=$B$2,$D45,""),VLOOKUP(A45,#REF!,7,FALSE)),"")</f>
        <v/>
      </c>
      <c r="AD45" s="66"/>
      <c r="AE45" s="69"/>
      <c r="AF45" s="82"/>
      <c r="AH45" s="35" t="str">
        <f t="shared" si="8"/>
        <v/>
      </c>
      <c r="AI45" s="8" t="str">
        <f t="shared" si="8"/>
        <v/>
      </c>
      <c r="AJ45" s="8" t="str">
        <f t="shared" si="8"/>
        <v/>
      </c>
      <c r="AK45" s="8" t="str">
        <f t="shared" si="8"/>
        <v/>
      </c>
      <c r="AL45" s="12"/>
      <c r="AM45" s="35" t="str">
        <f t="shared" si="6"/>
        <v/>
      </c>
      <c r="AN45" s="8" t="str">
        <f t="shared" si="6"/>
        <v/>
      </c>
      <c r="AO45" s="8" t="str">
        <f t="shared" si="6"/>
        <v/>
      </c>
      <c r="AP45" s="8" t="str">
        <f t="shared" si="6"/>
        <v/>
      </c>
      <c r="AQ45" s="12"/>
      <c r="AR45" s="35" t="str">
        <f t="shared" si="7"/>
        <v/>
      </c>
      <c r="AS45" s="8" t="str">
        <f t="shared" si="7"/>
        <v/>
      </c>
      <c r="AT45" s="8" t="str">
        <f t="shared" si="7"/>
        <v/>
      </c>
      <c r="AU45" s="8" t="str">
        <f t="shared" si="7"/>
        <v/>
      </c>
    </row>
    <row r="46" spans="1:50" x14ac:dyDescent="0.25">
      <c r="A46" s="24" t="str">
        <f t="shared" si="5"/>
        <v>DD45146DCL Cast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89"/>
      <c r="I46" s="81"/>
      <c r="J46" s="81"/>
      <c r="K46" s="81"/>
      <c r="L46" s="90"/>
      <c r="M46" s="81"/>
      <c r="N46" s="81"/>
      <c r="O46" s="81"/>
      <c r="P46" s="81"/>
      <c r="Q46" s="90"/>
      <c r="R46" s="81" t="str">
        <f t="shared" si="4"/>
        <v/>
      </c>
      <c r="S46" s="81" t="str">
        <f t="shared" si="2"/>
        <v/>
      </c>
      <c r="T46" s="81" t="str">
        <f t="shared" si="2"/>
        <v/>
      </c>
      <c r="U46" s="91" t="str">
        <f t="shared" si="2"/>
        <v/>
      </c>
      <c r="V46" s="82"/>
      <c r="W46" s="5"/>
      <c r="X46" s="65"/>
      <c r="Y46" s="66"/>
      <c r="Z46" s="67"/>
      <c r="AA46" s="81"/>
      <c r="AB46" s="66"/>
      <c r="AC46" s="68" t="str">
        <f>IFERROR(IF(VLOOKUP(A46,#REF!,7,FALSE)=72686,IF($D46&lt;=$B$2,$D46,""),VLOOKUP(A46,#REF!,7,FALSE)),"")</f>
        <v/>
      </c>
      <c r="AD46" s="66"/>
      <c r="AE46" s="69"/>
      <c r="AF46" s="82"/>
      <c r="AH46" s="35" t="str">
        <f t="shared" si="8"/>
        <v/>
      </c>
      <c r="AI46" s="8" t="str">
        <f t="shared" si="8"/>
        <v/>
      </c>
      <c r="AJ46" s="8" t="str">
        <f t="shared" si="8"/>
        <v/>
      </c>
      <c r="AK46" s="8" t="str">
        <f t="shared" si="8"/>
        <v/>
      </c>
      <c r="AL46" s="12"/>
      <c r="AM46" s="35" t="str">
        <f t="shared" si="6"/>
        <v/>
      </c>
      <c r="AN46" s="8" t="str">
        <f t="shared" si="6"/>
        <v/>
      </c>
      <c r="AO46" s="8" t="str">
        <f t="shared" si="6"/>
        <v/>
      </c>
      <c r="AP46" s="8" t="str">
        <f t="shared" si="6"/>
        <v/>
      </c>
      <c r="AQ46" s="12"/>
      <c r="AR46" s="35" t="str">
        <f t="shared" si="7"/>
        <v/>
      </c>
      <c r="AS46" s="8" t="str">
        <f t="shared" si="7"/>
        <v/>
      </c>
      <c r="AT46" s="8" t="str">
        <f t="shared" si="7"/>
        <v/>
      </c>
      <c r="AU46" s="8" t="str">
        <f t="shared" si="7"/>
        <v/>
      </c>
    </row>
    <row r="47" spans="1:50" x14ac:dyDescent="0.25">
      <c r="A47" s="24" t="str">
        <f t="shared" si="5"/>
        <v>DD45157DCL Cast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89"/>
      <c r="I47" s="81"/>
      <c r="J47" s="81"/>
      <c r="K47" s="81"/>
      <c r="L47" s="90"/>
      <c r="M47" s="81"/>
      <c r="N47" s="81"/>
      <c r="O47" s="81"/>
      <c r="P47" s="81"/>
      <c r="Q47" s="90"/>
      <c r="R47" s="81" t="str">
        <f t="shared" si="4"/>
        <v/>
      </c>
      <c r="S47" s="81" t="str">
        <f t="shared" si="2"/>
        <v/>
      </c>
      <c r="T47" s="81" t="str">
        <f t="shared" si="2"/>
        <v/>
      </c>
      <c r="U47" s="91" t="str">
        <f t="shared" si="2"/>
        <v/>
      </c>
      <c r="V47" s="80"/>
      <c r="W47" s="5"/>
      <c r="X47" s="65"/>
      <c r="Y47" s="66"/>
      <c r="Z47" s="67"/>
      <c r="AA47" s="79"/>
      <c r="AB47" s="66"/>
      <c r="AC47" s="68" t="str">
        <f>IFERROR(IF(VLOOKUP(A47,#REF!,7,FALSE)=72686,IF($D47&lt;=$B$2,$D47,""),VLOOKUP(A47,#REF!,7,FALSE)),"")</f>
        <v/>
      </c>
      <c r="AD47" s="66"/>
      <c r="AE47" s="69"/>
      <c r="AF47" s="80"/>
      <c r="AH47" s="35" t="str">
        <f t="shared" si="8"/>
        <v/>
      </c>
      <c r="AI47" s="8" t="str">
        <f t="shared" si="8"/>
        <v/>
      </c>
      <c r="AJ47" s="8" t="str">
        <f t="shared" si="8"/>
        <v/>
      </c>
      <c r="AK47" s="8" t="str">
        <f t="shared" si="8"/>
        <v/>
      </c>
      <c r="AL47" s="12"/>
      <c r="AM47" s="35" t="str">
        <f t="shared" si="6"/>
        <v/>
      </c>
      <c r="AN47" s="8" t="str">
        <f t="shared" si="6"/>
        <v/>
      </c>
      <c r="AO47" s="8" t="str">
        <f t="shared" si="6"/>
        <v/>
      </c>
      <c r="AP47" s="8" t="str">
        <f t="shared" si="6"/>
        <v/>
      </c>
      <c r="AQ47" s="12"/>
      <c r="AR47" s="35" t="str">
        <f t="shared" si="7"/>
        <v/>
      </c>
      <c r="AS47" s="8" t="str">
        <f t="shared" si="7"/>
        <v/>
      </c>
      <c r="AT47" s="8" t="str">
        <f t="shared" si="7"/>
        <v/>
      </c>
      <c r="AU47" s="8" t="str">
        <f t="shared" si="7"/>
        <v/>
      </c>
      <c r="AX47"/>
    </row>
    <row r="48" spans="1:50" s="13" customFormat="1" x14ac:dyDescent="0.25">
      <c r="A48" s="27" t="str">
        <f t="shared" si="5"/>
        <v>DD45164DCL Cast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89"/>
      <c r="I48" s="81"/>
      <c r="J48" s="81"/>
      <c r="K48" s="81"/>
      <c r="L48" s="90"/>
      <c r="M48" s="81"/>
      <c r="N48" s="81"/>
      <c r="O48" s="81"/>
      <c r="P48" s="81"/>
      <c r="Q48" s="90"/>
      <c r="R48" s="81" t="str">
        <f t="shared" si="4"/>
        <v/>
      </c>
      <c r="S48" s="81" t="str">
        <f t="shared" si="2"/>
        <v/>
      </c>
      <c r="T48" s="81" t="str">
        <f t="shared" si="2"/>
        <v/>
      </c>
      <c r="U48" s="91" t="str">
        <f t="shared" si="2"/>
        <v/>
      </c>
      <c r="V48" s="70"/>
      <c r="W48" s="5"/>
      <c r="X48" s="65"/>
      <c r="Y48" s="66"/>
      <c r="Z48" s="67"/>
      <c r="AA48" s="31"/>
      <c r="AB48" s="66"/>
      <c r="AC48" s="68" t="str">
        <f>IFERROR(IF(VLOOKUP(A48,#REF!,7,FALSE)=72686,IF($D48&lt;=$B$2,$D48,""),VLOOKUP(A48,#REF!,7,FALSE)),"")</f>
        <v/>
      </c>
      <c r="AD48" s="66"/>
      <c r="AE48" s="69"/>
      <c r="AF48" s="70"/>
      <c r="AG48" s="11"/>
      <c r="AH48" s="35" t="str">
        <f t="shared" si="8"/>
        <v/>
      </c>
      <c r="AI48" s="8" t="str">
        <f t="shared" si="8"/>
        <v/>
      </c>
      <c r="AJ48" s="8" t="str">
        <f t="shared" si="8"/>
        <v/>
      </c>
      <c r="AK48" s="8" t="str">
        <f t="shared" si="8"/>
        <v/>
      </c>
      <c r="AL48" s="12"/>
      <c r="AM48" s="35" t="str">
        <f t="shared" si="6"/>
        <v/>
      </c>
      <c r="AN48" s="8" t="str">
        <f t="shared" si="6"/>
        <v/>
      </c>
      <c r="AO48" s="8" t="str">
        <f t="shared" si="6"/>
        <v/>
      </c>
      <c r="AP48" s="8" t="str">
        <f t="shared" si="6"/>
        <v/>
      </c>
      <c r="AQ48" s="12"/>
      <c r="AR48" s="35" t="str">
        <f t="shared" si="7"/>
        <v/>
      </c>
      <c r="AS48" s="8" t="str">
        <f t="shared" si="7"/>
        <v/>
      </c>
      <c r="AT48" s="8" t="str">
        <f t="shared" si="7"/>
        <v/>
      </c>
      <c r="AU48" s="8" t="str">
        <f t="shared" si="7"/>
        <v/>
      </c>
      <c r="AW48" s="1"/>
    </row>
    <row r="49" spans="1:53" x14ac:dyDescent="0.25">
      <c r="A49" s="27" t="str">
        <f t="shared" si="5"/>
        <v>DD45168DCL Cast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89"/>
      <c r="I49" s="81"/>
      <c r="J49" s="81"/>
      <c r="K49" s="81"/>
      <c r="L49" s="90"/>
      <c r="M49" s="81"/>
      <c r="N49" s="81"/>
      <c r="O49" s="81"/>
      <c r="P49" s="81"/>
      <c r="Q49" s="90"/>
      <c r="R49" s="81" t="str">
        <f t="shared" si="4"/>
        <v/>
      </c>
      <c r="S49" s="81" t="str">
        <f t="shared" si="2"/>
        <v/>
      </c>
      <c r="T49" s="81" t="str">
        <f t="shared" si="2"/>
        <v/>
      </c>
      <c r="U49" s="91" t="str">
        <f t="shared" si="2"/>
        <v/>
      </c>
      <c r="V49" s="70"/>
      <c r="W49" s="5"/>
      <c r="X49" s="65"/>
      <c r="Y49" s="66"/>
      <c r="Z49" s="67"/>
      <c r="AA49" s="31"/>
      <c r="AB49" s="66"/>
      <c r="AC49" s="68" t="str">
        <f>IFERROR(IF(VLOOKUP(A49,#REF!,7,FALSE)=72686,IF($D49&lt;=$B$2,$D49,""),VLOOKUP(A49,#REF!,7,FALSE)),"")</f>
        <v/>
      </c>
      <c r="AD49" s="66"/>
      <c r="AE49" s="69"/>
      <c r="AF49" s="70"/>
      <c r="AH49" s="35" t="str">
        <f t="shared" si="8"/>
        <v/>
      </c>
      <c r="AI49" s="8" t="str">
        <f t="shared" si="8"/>
        <v/>
      </c>
      <c r="AJ49" s="8" t="str">
        <f t="shared" si="8"/>
        <v/>
      </c>
      <c r="AK49" s="8" t="str">
        <f t="shared" si="8"/>
        <v/>
      </c>
      <c r="AL49" s="12"/>
      <c r="AM49" s="35" t="str">
        <f t="shared" si="6"/>
        <v/>
      </c>
      <c r="AN49" s="8" t="str">
        <f t="shared" si="6"/>
        <v/>
      </c>
      <c r="AO49" s="8" t="str">
        <f t="shared" si="6"/>
        <v/>
      </c>
      <c r="AP49" s="8" t="str">
        <f t="shared" si="6"/>
        <v/>
      </c>
      <c r="AQ49" s="12"/>
      <c r="AR49" s="35" t="str">
        <f t="shared" si="7"/>
        <v/>
      </c>
      <c r="AS49" s="8" t="str">
        <f t="shared" si="7"/>
        <v/>
      </c>
      <c r="AT49" s="8" t="str">
        <f t="shared" si="7"/>
        <v/>
      </c>
      <c r="AU49" s="8" t="str">
        <f t="shared" si="7"/>
        <v/>
      </c>
      <c r="AV49" s="18"/>
    </row>
    <row r="50" spans="1:53" s="13" customFormat="1" x14ac:dyDescent="0.25">
      <c r="A50" s="27" t="str">
        <f t="shared" si="5"/>
        <v>DD45172DCL Cast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89"/>
      <c r="I50" s="81"/>
      <c r="J50" s="81"/>
      <c r="K50" s="81"/>
      <c r="L50" s="90"/>
      <c r="M50" s="81"/>
      <c r="N50" s="81"/>
      <c r="O50" s="81"/>
      <c r="P50" s="81"/>
      <c r="Q50" s="90"/>
      <c r="R50" s="81" t="str">
        <f t="shared" si="4"/>
        <v/>
      </c>
      <c r="S50" s="81" t="str">
        <f t="shared" si="2"/>
        <v/>
      </c>
      <c r="T50" s="81" t="str">
        <f t="shared" si="2"/>
        <v/>
      </c>
      <c r="U50" s="91" t="str">
        <f t="shared" si="2"/>
        <v/>
      </c>
      <c r="V50" s="70"/>
      <c r="W50" s="5"/>
      <c r="X50" s="65"/>
      <c r="Y50" s="66"/>
      <c r="Z50" s="67"/>
      <c r="AA50" s="31"/>
      <c r="AB50" s="66"/>
      <c r="AC50" s="68" t="str">
        <f>IFERROR(IF(VLOOKUP(A50,#REF!,7,FALSE)=72686,IF($D50&lt;=$B$2,$D50,""),VLOOKUP(A50,#REF!,7,FALSE)),"")</f>
        <v/>
      </c>
      <c r="AD50" s="66"/>
      <c r="AE50" s="69"/>
      <c r="AF50" s="70"/>
      <c r="AG50" s="11"/>
      <c r="AH50" s="35" t="str">
        <f t="shared" si="8"/>
        <v/>
      </c>
      <c r="AI50" s="8" t="str">
        <f t="shared" si="8"/>
        <v/>
      </c>
      <c r="AJ50" s="8" t="str">
        <f t="shared" si="8"/>
        <v/>
      </c>
      <c r="AK50" s="8" t="str">
        <f t="shared" si="8"/>
        <v/>
      </c>
      <c r="AL50" s="12"/>
      <c r="AM50" s="35" t="str">
        <f t="shared" si="6"/>
        <v/>
      </c>
      <c r="AN50" s="8" t="str">
        <f t="shared" si="6"/>
        <v/>
      </c>
      <c r="AO50" s="8" t="str">
        <f t="shared" si="6"/>
        <v/>
      </c>
      <c r="AP50" s="8" t="str">
        <f t="shared" si="6"/>
        <v/>
      </c>
      <c r="AQ50" s="12"/>
      <c r="AR50" s="35" t="str">
        <f t="shared" si="7"/>
        <v/>
      </c>
      <c r="AS50" s="8" t="str">
        <f t="shared" si="7"/>
        <v/>
      </c>
      <c r="AT50" s="8" t="str">
        <f t="shared" si="7"/>
        <v/>
      </c>
      <c r="AU50" s="8" t="str">
        <f t="shared" si="7"/>
        <v/>
      </c>
      <c r="AV50" s="19"/>
    </row>
    <row r="51" spans="1:53" s="13" customFormat="1" ht="13.5" thickBot="1" x14ac:dyDescent="0.3">
      <c r="A51" s="27" t="str">
        <f t="shared" si="5"/>
        <v>DD45179DCL Cast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96"/>
      <c r="I51" s="97"/>
      <c r="J51" s="97"/>
      <c r="K51" s="97"/>
      <c r="L51" s="98"/>
      <c r="M51" s="97"/>
      <c r="N51" s="97"/>
      <c r="O51" s="97"/>
      <c r="P51" s="97"/>
      <c r="Q51" s="98"/>
      <c r="R51" s="97" t="str">
        <f t="shared" si="4"/>
        <v/>
      </c>
      <c r="S51" s="97" t="str">
        <f t="shared" si="2"/>
        <v/>
      </c>
      <c r="T51" s="97" t="str">
        <f t="shared" si="2"/>
        <v/>
      </c>
      <c r="U51" s="99" t="str">
        <f t="shared" si="2"/>
        <v/>
      </c>
      <c r="V51" s="88"/>
      <c r="W51" s="5"/>
      <c r="X51" s="83"/>
      <c r="Y51" s="84"/>
      <c r="Z51" s="85"/>
      <c r="AA51" s="86"/>
      <c r="AB51" s="84"/>
      <c r="AC51" s="84"/>
      <c r="AD51" s="84"/>
      <c r="AE51" s="87"/>
      <c r="AF51" s="88"/>
      <c r="AG51" s="11"/>
      <c r="AH51" s="45" t="str">
        <f t="shared" si="8"/>
        <v/>
      </c>
      <c r="AI51" s="48" t="str">
        <f t="shared" si="8"/>
        <v/>
      </c>
      <c r="AJ51" s="48" t="str">
        <f t="shared" si="8"/>
        <v/>
      </c>
      <c r="AK51" s="48" t="str">
        <f t="shared" si="8"/>
        <v/>
      </c>
      <c r="AL51" s="36"/>
      <c r="AM51" s="45" t="str">
        <f t="shared" si="6"/>
        <v/>
      </c>
      <c r="AN51" s="48" t="str">
        <f t="shared" si="6"/>
        <v/>
      </c>
      <c r="AO51" s="48" t="str">
        <f t="shared" si="6"/>
        <v/>
      </c>
      <c r="AP51" s="48" t="str">
        <f t="shared" si="6"/>
        <v/>
      </c>
      <c r="AQ51" s="36"/>
      <c r="AR51" s="45" t="str">
        <f t="shared" si="7"/>
        <v/>
      </c>
      <c r="AS51" s="48" t="str">
        <f t="shared" si="7"/>
        <v/>
      </c>
      <c r="AT51" s="48" t="str">
        <f t="shared" si="7"/>
        <v/>
      </c>
      <c r="AU51" s="48" t="str">
        <f t="shared" si="7"/>
        <v/>
      </c>
      <c r="AV51" s="19"/>
      <c r="AY51" s="16"/>
      <c r="AZ51" s="16"/>
      <c r="BA51" s="16"/>
    </row>
    <row r="52" spans="1:53" s="13" customFormat="1" x14ac:dyDescent="0.25">
      <c r="A52" s="6"/>
      <c r="B52" s="6"/>
      <c r="C52" s="21"/>
      <c r="D52" s="22"/>
      <c r="E52" s="21"/>
      <c r="F52" s="20"/>
      <c r="G52" s="20"/>
      <c r="H52" s="11"/>
      <c r="I52" s="11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/>
      <c r="AN52" s="11"/>
      <c r="AO52" s="11"/>
      <c r="AP52" s="11"/>
      <c r="AR52" s="11"/>
      <c r="AS52" s="11"/>
      <c r="AT52" s="11"/>
      <c r="AU52" s="11"/>
      <c r="AY52" s="16"/>
      <c r="AZ52" s="16"/>
      <c r="BA52" s="16"/>
    </row>
    <row r="53" spans="1:53" x14ac:dyDescent="0.25">
      <c r="A53" s="6"/>
      <c r="B53" s="6"/>
      <c r="C53" s="21"/>
      <c r="D53" s="22"/>
      <c r="E53" s="21"/>
      <c r="F53" s="20"/>
      <c r="G53" s="20"/>
      <c r="AV53" s="13"/>
      <c r="AY53" s="9"/>
      <c r="AZ53" s="9"/>
      <c r="BA53" s="9"/>
    </row>
    <row r="54" spans="1:53" x14ac:dyDescent="0.25">
      <c r="C54" s="21"/>
      <c r="D54" s="22"/>
      <c r="E54" s="21"/>
      <c r="F54" s="20"/>
      <c r="G54" s="20"/>
      <c r="AV54" s="13"/>
      <c r="AY54" s="9"/>
      <c r="AZ54" s="9"/>
      <c r="BA54" s="9"/>
    </row>
    <row r="55" spans="1:53" x14ac:dyDescent="0.25">
      <c r="C55" s="21"/>
      <c r="D55" s="22"/>
      <c r="E55" s="21"/>
      <c r="F55" s="20"/>
      <c r="G55" s="20"/>
      <c r="AV55" s="13"/>
    </row>
    <row r="56" spans="1:53" x14ac:dyDescent="0.25">
      <c r="C56" s="21"/>
      <c r="D56" s="22"/>
      <c r="E56" s="21"/>
      <c r="F56" s="20"/>
      <c r="G56" s="20"/>
      <c r="AV56" s="9"/>
      <c r="AW56" s="9"/>
      <c r="AX56" s="9"/>
      <c r="AY56" s="16"/>
      <c r="AZ56" s="9"/>
      <c r="BA56" s="9"/>
    </row>
    <row r="57" spans="1:53" x14ac:dyDescent="0.25">
      <c r="C57" s="21"/>
      <c r="D57" s="22"/>
      <c r="E57" s="21"/>
      <c r="F57" s="20"/>
      <c r="G57" s="20"/>
      <c r="AV57" s="9"/>
      <c r="AW57" s="9"/>
      <c r="AX57" s="9"/>
      <c r="AY57" s="16"/>
      <c r="AZ57" s="9"/>
      <c r="BA57" s="9"/>
    </row>
    <row r="58" spans="1:53" x14ac:dyDescent="0.25">
      <c r="C58" s="21"/>
      <c r="D58" s="22"/>
      <c r="E58" s="21"/>
      <c r="F58" s="20"/>
      <c r="G58" s="20"/>
      <c r="AV58" s="9"/>
      <c r="AW58" s="9"/>
      <c r="AX58" s="9"/>
      <c r="AY58" s="16"/>
      <c r="AZ58" s="9"/>
      <c r="BA58" s="9"/>
    </row>
    <row r="59" spans="1:53" x14ac:dyDescent="0.25">
      <c r="C59" s="21"/>
      <c r="D59" s="22"/>
      <c r="E59" s="21"/>
      <c r="F59" s="20"/>
      <c r="G59" s="20"/>
      <c r="AV59" s="9"/>
      <c r="AW59" s="9"/>
      <c r="AX59" s="9"/>
      <c r="AY59" s="16"/>
      <c r="AZ59" s="9"/>
      <c r="BA59" s="9"/>
    </row>
    <row r="60" spans="1:53" x14ac:dyDescent="0.25">
      <c r="C60" s="21"/>
      <c r="D60" s="22"/>
      <c r="E60" s="21"/>
      <c r="F60" s="20"/>
      <c r="G60" s="20"/>
      <c r="AV60" s="9"/>
      <c r="AW60" s="9"/>
      <c r="AX60" s="9"/>
      <c r="AY60" s="16"/>
      <c r="AZ60" s="9"/>
      <c r="BA60" s="9"/>
    </row>
    <row r="61" spans="1:53" x14ac:dyDescent="0.25">
      <c r="C61" s="21"/>
      <c r="D61" s="22"/>
      <c r="E61" s="21"/>
      <c r="F61" s="20"/>
      <c r="G61" s="20"/>
      <c r="AV61" s="9"/>
      <c r="AW61" s="9"/>
      <c r="AX61" s="9"/>
      <c r="AY61" s="16"/>
      <c r="AZ61" s="9"/>
      <c r="BA61" s="9"/>
    </row>
    <row r="62" spans="1:53" x14ac:dyDescent="0.25">
      <c r="C62" s="21"/>
      <c r="D62" s="22"/>
      <c r="E62" s="21"/>
      <c r="F62" s="20"/>
      <c r="G62" s="20"/>
      <c r="AV62" s="9"/>
      <c r="AW62" s="9"/>
      <c r="AX62" s="9"/>
      <c r="AY62" s="16"/>
      <c r="AZ62" s="9"/>
      <c r="BA62" s="9"/>
    </row>
    <row r="63" spans="1:53" x14ac:dyDescent="0.25">
      <c r="C63" s="21"/>
      <c r="D63" s="22"/>
      <c r="E63" s="21"/>
      <c r="F63" s="20"/>
      <c r="G63" s="20"/>
      <c r="AV63" s="23"/>
      <c r="AW63" s="23"/>
      <c r="AX63" s="23"/>
      <c r="AY63" s="16"/>
      <c r="AZ63" s="9"/>
      <c r="BA63" s="9"/>
    </row>
    <row r="64" spans="1:53" x14ac:dyDescent="0.25">
      <c r="C64" s="21"/>
      <c r="D64" s="22"/>
      <c r="E64" s="21"/>
      <c r="F64" s="20"/>
      <c r="G64" s="20"/>
      <c r="AV64" s="23"/>
      <c r="AW64" s="23"/>
      <c r="AX64" s="23"/>
      <c r="AY64" s="16"/>
      <c r="AZ64" s="9"/>
      <c r="BA64" s="9"/>
    </row>
    <row r="65" spans="3:53" x14ac:dyDescent="0.25">
      <c r="C65" s="21"/>
      <c r="D65" s="22"/>
      <c r="E65" s="21"/>
      <c r="F65" s="20"/>
      <c r="G65" s="20"/>
      <c r="AV65" s="16"/>
      <c r="AW65" s="16"/>
      <c r="AX65" s="16"/>
      <c r="AY65" s="16"/>
      <c r="AZ65" s="16"/>
      <c r="BA65" s="16"/>
    </row>
    <row r="66" spans="3:53" x14ac:dyDescent="0.25">
      <c r="C66" s="21"/>
      <c r="D66" s="22"/>
      <c r="E66" s="21"/>
      <c r="F66" s="20"/>
      <c r="G66" s="20"/>
    </row>
    <row r="67" spans="3:53" x14ac:dyDescent="0.25">
      <c r="C67" s="21"/>
      <c r="D67" s="22"/>
      <c r="E67" s="21"/>
      <c r="F67" s="20"/>
      <c r="G67" s="20"/>
    </row>
    <row r="68" spans="3:53" x14ac:dyDescent="0.25">
      <c r="C68" s="21"/>
      <c r="D68" s="22"/>
      <c r="E68" s="21"/>
      <c r="F68" s="20"/>
      <c r="G68" s="20"/>
      <c r="AX68" s="11" t="s">
        <v>9</v>
      </c>
    </row>
    <row r="69" spans="3:53" x14ac:dyDescent="0.25">
      <c r="C69" s="21"/>
      <c r="D69" s="22"/>
      <c r="E69" s="21"/>
      <c r="F69" s="20"/>
      <c r="G69" s="20"/>
      <c r="AZ69" s="11" t="s">
        <v>9</v>
      </c>
    </row>
    <row r="70" spans="3:53" x14ac:dyDescent="0.25">
      <c r="C70" s="21"/>
      <c r="D70" s="22"/>
      <c r="E70" s="21"/>
      <c r="F70" s="20"/>
      <c r="G70" s="20"/>
    </row>
    <row r="71" spans="3:53" x14ac:dyDescent="0.25">
      <c r="C71" s="21"/>
      <c r="D71" s="22"/>
      <c r="E71" s="21"/>
      <c r="F71" s="20"/>
      <c r="G71" s="20"/>
    </row>
    <row r="72" spans="3:53" x14ac:dyDescent="0.25">
      <c r="C72" s="21"/>
      <c r="D72" s="22"/>
      <c r="E72" s="21"/>
      <c r="F72" s="20"/>
      <c r="G72" s="20"/>
    </row>
    <row r="73" spans="3:53" x14ac:dyDescent="0.25">
      <c r="C73" s="21"/>
      <c r="D73" s="22"/>
      <c r="E73" s="21"/>
      <c r="F73" s="20"/>
      <c r="G73" s="20"/>
      <c r="AX73" s="11" t="s">
        <v>9</v>
      </c>
    </row>
    <row r="74" spans="3:53" x14ac:dyDescent="0.25">
      <c r="C74" s="21"/>
      <c r="D74" s="22"/>
      <c r="E74" s="21"/>
      <c r="F74" s="20"/>
      <c r="G74" s="20"/>
    </row>
    <row r="75" spans="3:53" x14ac:dyDescent="0.25">
      <c r="C75" s="21"/>
      <c r="D75" s="22"/>
      <c r="E75" s="21"/>
      <c r="F75" s="20"/>
      <c r="G75" s="20"/>
      <c r="AX75" s="11" t="s">
        <v>9</v>
      </c>
    </row>
    <row r="76" spans="3:53" x14ac:dyDescent="0.25">
      <c r="C76" s="21"/>
      <c r="D76" s="22"/>
      <c r="E76" s="21"/>
      <c r="F76" s="20"/>
      <c r="G76" s="20"/>
    </row>
    <row r="77" spans="3:53" x14ac:dyDescent="0.25">
      <c r="C77" s="21"/>
      <c r="D77" s="22"/>
      <c r="E77" s="21"/>
      <c r="F77" s="20"/>
      <c r="G77" s="20"/>
    </row>
    <row r="78" spans="3:53" x14ac:dyDescent="0.25">
      <c r="C78" s="21"/>
      <c r="D78" s="22"/>
      <c r="E78" s="21"/>
      <c r="F78" s="20"/>
      <c r="G78" s="20"/>
    </row>
    <row r="79" spans="3:53" x14ac:dyDescent="0.25">
      <c r="C79" s="21"/>
      <c r="D79" s="22"/>
      <c r="E79" s="21"/>
      <c r="F79" s="20"/>
      <c r="G79" s="20"/>
    </row>
    <row r="80" spans="3:53" x14ac:dyDescent="0.25">
      <c r="C80" s="21"/>
      <c r="D80" s="22"/>
      <c r="E80" s="21"/>
      <c r="F80" s="20"/>
      <c r="G80" s="20"/>
    </row>
    <row r="81" spans="3:48" x14ac:dyDescent="0.25">
      <c r="C81" s="21"/>
      <c r="D81" s="22"/>
      <c r="E81" s="21"/>
      <c r="F81" s="20"/>
      <c r="G81" s="20"/>
    </row>
    <row r="82" spans="3:48" x14ac:dyDescent="0.25">
      <c r="C82" s="21"/>
      <c r="D82" s="22"/>
      <c r="E82" s="21"/>
      <c r="F82" s="20"/>
      <c r="G82" s="20"/>
    </row>
    <row r="83" spans="3:48" x14ac:dyDescent="0.25">
      <c r="C83" s="21"/>
      <c r="D83" s="22"/>
      <c r="E83" s="21"/>
      <c r="F83" s="20"/>
      <c r="G83" s="20"/>
    </row>
    <row r="84" spans="3:48" x14ac:dyDescent="0.25">
      <c r="C84" s="21"/>
      <c r="D84" s="22"/>
      <c r="E84" s="21"/>
    </row>
    <row r="85" spans="3:48" x14ac:dyDescent="0.25">
      <c r="C85" s="21"/>
      <c r="D85" s="22"/>
      <c r="E85" s="21"/>
    </row>
    <row r="92" spans="3:48" ht="13" x14ac:dyDescent="0.3">
      <c r="AV92" s="3"/>
    </row>
  </sheetData>
  <conditionalFormatting sqref="H5:K51">
    <cfRule type="expression" dxfId="7" priority="1">
      <formula>AND($X5&gt;=$A$2,$X5&lt;=$A$3)</formula>
    </cfRule>
  </conditionalFormatting>
  <conditionalFormatting sqref="I5:I51">
    <cfRule type="expression" dxfId="6" priority="2">
      <formula>$V5="V"</formula>
    </cfRule>
  </conditionalFormatting>
  <conditionalFormatting sqref="J5:J51">
    <cfRule type="expression" dxfId="5" priority="3">
      <formula>$V5="O"</formula>
    </cfRule>
  </conditionalFormatting>
  <conditionalFormatting sqref="K5:K51">
    <cfRule type="expression" dxfId="4" priority="4">
      <formula>$V5="I"</formula>
    </cfRule>
  </conditionalFormatting>
  <dataValidations count="3">
    <dataValidation type="list" allowBlank="1" showInputMessage="1" showErrorMessage="1" sqref="AG9:AG51">
      <formula1>$E$3:$E$9</formula1>
    </dataValidation>
    <dataValidation type="list" allowBlank="1" showInputMessage="1" showErrorMessage="1" sqref="V5:V51">
      <formula1>#REF!</formula1>
    </dataValidation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92"/>
  <sheetViews>
    <sheetView showGridLines="0" topLeftCell="B1" zoomScaleNormal="100" zoomScaleSheetLayoutView="110" workbookViewId="0">
      <selection activeCell="V6" sqref="V6"/>
    </sheetView>
  </sheetViews>
  <sheetFormatPr defaultColWidth="9.1796875" defaultRowHeight="12.5" outlineLevelCol="1" x14ac:dyDescent="0.25"/>
  <cols>
    <col min="1" max="1" width="12" style="5" hidden="1" customWidth="1" outlineLevel="1"/>
    <col min="2" max="2" width="10.1796875" style="5" bestFit="1" customWidth="1" collapsed="1"/>
    <col min="3" max="3" width="6.54296875" style="5" customWidth="1"/>
    <col min="4" max="4" width="11.7265625" style="5" customWidth="1"/>
    <col min="5" max="5" width="17.81640625" style="5" bestFit="1" customWidth="1"/>
    <col min="6" max="7" width="8" style="10" customWidth="1"/>
    <col min="8" max="11" width="9.7265625" style="11" customWidth="1"/>
    <col min="12" max="12" width="2.453125" style="13" customWidth="1"/>
    <col min="13" max="16" width="9.7265625" style="11" customWidth="1"/>
    <col min="17" max="17" width="2.453125" style="13" customWidth="1"/>
    <col min="18" max="21" width="9.1796875" style="11" customWidth="1"/>
    <col min="22" max="22" width="10.54296875" style="11" customWidth="1"/>
    <col min="23" max="23" width="2.1796875" style="11" customWidth="1"/>
    <col min="24" max="24" width="10.1796875" style="11" bestFit="1" customWidth="1"/>
    <col min="25" max="26" width="9.1796875" style="11" customWidth="1"/>
    <col min="27" max="32" width="10.54296875" style="11" customWidth="1"/>
    <col min="33" max="33" width="2.1796875" style="11" hidden="1" customWidth="1" outlineLevel="1"/>
    <col min="34" max="37" width="9.7265625" style="11" hidden="1" customWidth="1" outlineLevel="1"/>
    <col min="38" max="38" width="2.453125" style="13" hidden="1" customWidth="1" outlineLevel="1"/>
    <col min="39" max="42" width="9.7265625" style="11" hidden="1" customWidth="1" outlineLevel="1"/>
    <col min="43" max="43" width="2.453125" style="13" hidden="1" customWidth="1" outlineLevel="1"/>
    <col min="44" max="47" width="9.1796875" style="11" hidden="1" customWidth="1" outlineLevel="1"/>
    <col min="48" max="48" width="9.1796875" style="11" collapsed="1"/>
    <col min="49" max="16384" width="9.1796875" style="11"/>
  </cols>
  <sheetData>
    <row r="1" spans="1:53" ht="13" thickBot="1" x14ac:dyDescent="0.3">
      <c r="A1" s="5">
        <f ca="1">GTY!$A$1</f>
        <v>6</v>
      </c>
      <c r="B1" s="5" t="s">
        <v>65</v>
      </c>
    </row>
    <row r="2" spans="1:53" ht="13.5" thickBot="1" x14ac:dyDescent="0.35">
      <c r="A2" s="22">
        <f ca="1">GTY!$A$2</f>
        <v>44948</v>
      </c>
      <c r="B2" s="100">
        <f ca="1">GTY!$B$2</f>
        <v>44953</v>
      </c>
      <c r="H2" s="50"/>
      <c r="I2" s="51" t="s">
        <v>44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  <c r="X2" s="50" t="s">
        <v>46</v>
      </c>
      <c r="Y2" s="51"/>
      <c r="Z2" s="51"/>
      <c r="AA2" s="51"/>
      <c r="AB2" s="51"/>
      <c r="AC2" s="51"/>
      <c r="AD2" s="51"/>
      <c r="AE2" s="52"/>
      <c r="AH2" s="50" t="s">
        <v>45</v>
      </c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2"/>
    </row>
    <row r="3" spans="1:53" ht="13.5" thickBot="1" x14ac:dyDescent="0.35">
      <c r="A3" s="22">
        <f ca="1">GTY!$A$3</f>
        <v>44954</v>
      </c>
      <c r="H3" s="53" t="s">
        <v>11</v>
      </c>
      <c r="I3" s="54"/>
      <c r="J3" s="54"/>
      <c r="K3" s="55"/>
      <c r="L3" s="56"/>
      <c r="M3" s="57" t="s">
        <v>12</v>
      </c>
      <c r="N3" s="57"/>
      <c r="O3" s="58"/>
      <c r="P3" s="59"/>
      <c r="Q3" s="56"/>
      <c r="R3" s="57" t="s">
        <v>13</v>
      </c>
      <c r="S3" s="57"/>
      <c r="T3" s="58"/>
      <c r="U3" s="60"/>
      <c r="X3" s="61" t="s">
        <v>48</v>
      </c>
      <c r="Y3" s="62"/>
      <c r="Z3" s="62"/>
      <c r="AA3" s="62"/>
      <c r="AB3" s="62"/>
      <c r="AC3" s="62"/>
      <c r="AD3" s="63" t="s">
        <v>60</v>
      </c>
      <c r="AE3" s="64"/>
      <c r="AH3" s="53" t="s">
        <v>11</v>
      </c>
      <c r="AI3" s="54"/>
      <c r="AJ3" s="54"/>
      <c r="AK3" s="55"/>
      <c r="AL3" s="56"/>
      <c r="AM3" s="57" t="s">
        <v>12</v>
      </c>
      <c r="AN3" s="57"/>
      <c r="AO3" s="58"/>
      <c r="AP3" s="59"/>
      <c r="AQ3" s="56"/>
      <c r="AR3" s="57" t="s">
        <v>13</v>
      </c>
      <c r="AS3" s="57"/>
      <c r="AT3" s="58"/>
      <c r="AU3" s="60"/>
    </row>
    <row r="4" spans="1:53" ht="13" x14ac:dyDescent="0.3">
      <c r="A4" s="4" t="s">
        <v>66</v>
      </c>
      <c r="B4" s="4" t="s">
        <v>10</v>
      </c>
      <c r="C4" s="4" t="s">
        <v>0</v>
      </c>
      <c r="D4" s="4" t="s">
        <v>1</v>
      </c>
      <c r="E4" s="4" t="s">
        <v>2</v>
      </c>
      <c r="F4" s="39" t="s">
        <v>57</v>
      </c>
      <c r="G4" s="39" t="s">
        <v>3</v>
      </c>
      <c r="H4" s="33" t="s">
        <v>53</v>
      </c>
      <c r="I4" s="2" t="s">
        <v>6</v>
      </c>
      <c r="J4" s="2" t="s">
        <v>7</v>
      </c>
      <c r="K4" s="2" t="s">
        <v>8</v>
      </c>
      <c r="L4" s="7"/>
      <c r="M4" s="2" t="s">
        <v>53</v>
      </c>
      <c r="N4" s="2" t="s">
        <v>6</v>
      </c>
      <c r="O4" s="2" t="s">
        <v>7</v>
      </c>
      <c r="P4" s="2" t="s">
        <v>8</v>
      </c>
      <c r="Q4" s="7"/>
      <c r="R4" s="2" t="s">
        <v>53</v>
      </c>
      <c r="S4" s="2" t="s">
        <v>6</v>
      </c>
      <c r="T4" s="2" t="s">
        <v>7</v>
      </c>
      <c r="U4" s="34" t="s">
        <v>8</v>
      </c>
      <c r="V4" s="38" t="s">
        <v>51</v>
      </c>
      <c r="X4" s="33" t="s">
        <v>49</v>
      </c>
      <c r="Y4" s="2" t="s">
        <v>47</v>
      </c>
      <c r="Z4" s="37" t="s">
        <v>48</v>
      </c>
      <c r="AA4" s="2" t="s">
        <v>50</v>
      </c>
      <c r="AB4" s="2" t="s">
        <v>55</v>
      </c>
      <c r="AC4" s="2" t="s">
        <v>56</v>
      </c>
      <c r="AD4" s="2" t="s">
        <v>59</v>
      </c>
      <c r="AE4" s="49" t="s">
        <v>58</v>
      </c>
      <c r="AF4" s="38" t="s">
        <v>54</v>
      </c>
      <c r="AH4" s="33" t="s">
        <v>53</v>
      </c>
      <c r="AI4" s="2" t="s">
        <v>6</v>
      </c>
      <c r="AJ4" s="2" t="s">
        <v>7</v>
      </c>
      <c r="AK4" s="2" t="s">
        <v>8</v>
      </c>
      <c r="AL4" s="7"/>
      <c r="AM4" s="2" t="s">
        <v>53</v>
      </c>
      <c r="AN4" s="2" t="s">
        <v>6</v>
      </c>
      <c r="AO4" s="2" t="s">
        <v>7</v>
      </c>
      <c r="AP4" s="2" t="s">
        <v>8</v>
      </c>
      <c r="AQ4" s="7"/>
      <c r="AR4" s="2" t="s">
        <v>53</v>
      </c>
      <c r="AS4" s="2" t="s">
        <v>6</v>
      </c>
      <c r="AT4" s="2" t="s">
        <v>7</v>
      </c>
      <c r="AU4" s="34" t="s">
        <v>8</v>
      </c>
    </row>
    <row r="5" spans="1:53" x14ac:dyDescent="0.25">
      <c r="A5" s="24" t="str">
        <f t="shared" ref="A5:A8" si="0">C5&amp;D5&amp;$B$1</f>
        <v>DD44910TAAP</v>
      </c>
      <c r="B5" s="24">
        <v>239038</v>
      </c>
      <c r="C5" s="32" t="s">
        <v>5</v>
      </c>
      <c r="D5" s="26">
        <v>44910</v>
      </c>
      <c r="E5" s="25" t="s">
        <v>4</v>
      </c>
      <c r="F5" s="42" t="str">
        <f t="shared" ref="F5:F9" si="1">LEFT(G5,1)</f>
        <v>4</v>
      </c>
      <c r="G5" s="40" t="s">
        <v>15</v>
      </c>
      <c r="H5" s="89"/>
      <c r="I5" s="81"/>
      <c r="J5" s="81"/>
      <c r="K5" s="81"/>
      <c r="L5" s="90"/>
      <c r="M5" s="81"/>
      <c r="N5" s="74"/>
      <c r="O5" s="74"/>
      <c r="P5" s="74"/>
      <c r="Q5" s="90"/>
      <c r="R5" s="81"/>
      <c r="S5" s="74" t="str">
        <f t="shared" ref="S5:S51" si="2">IF(I5="","",IF($B$1="Cast",I5/2,IF($B$1="DCL Cast","",IF($B$1="TAAP","",IF($B$1="FLR",(((I5-AI5)/2)+AI5),IF($B$1="SoCal",(((I5-AI5)/2)+AI5),IF($B$1="MTO",(((I5-AI5)/2)+AI5),IF($B$1="Interline",(((I5-AI5)/2)+AI5)))))))))</f>
        <v/>
      </c>
      <c r="T5" s="74" t="str">
        <f t="shared" ref="T5:T51" si="3">IF(J5="","",IF($B$1="Cast",J5/2,IF($B$1="DCL Cast","",IF($B$1="TAAP","",IF($B$1="FLR",(((J5-AJ5)/2)+AJ5),IF($B$1="SoCal",(((J5-AJ5)/2)+AJ5),IF($B$1="MTO",(((J5-AJ5)/2)+AJ5),IF($B$1="Interline",(((J5-AJ5)/2)+AJ5)))))))))</f>
        <v/>
      </c>
      <c r="U5" s="93" t="str">
        <f t="shared" ref="U5:U51" si="4">IF(K5="","",IF($B$1="Cast",K5/2,IF($B$1="DCL Cast","",IF($B$1="TAAP","",IF($B$1="FLR",(((K5-AK5)/2)+AK5),IF($B$1="SoCal",(((K5-AK5)/2)+AK5),IF($B$1="MTO",(((K5-AK5)/2)+AK5),IF($B$1="Interline",(((K5-AK5)/2)+AK5)))))))))</f>
        <v/>
      </c>
      <c r="V5" s="76"/>
      <c r="W5" s="5"/>
      <c r="X5" s="65"/>
      <c r="Y5" s="66"/>
      <c r="Z5" s="67"/>
      <c r="AA5" s="31"/>
      <c r="AB5" s="66"/>
      <c r="AC5" s="68" t="str">
        <f>IFERROR(IF(VLOOKUP(A5,#REF!,7,FALSE)=72686,IF($D5&lt;=$B$2,$D5,""),VLOOKUP(A5,#REF!,7,FALSE)),"")</f>
        <v/>
      </c>
      <c r="AD5" s="66"/>
      <c r="AE5" s="69"/>
      <c r="AF5" s="70"/>
      <c r="AH5" s="35" t="str">
        <f t="shared" ref="AH5:AH20" si="5">IF(H5="","",IF($F5&lt;=6,H5-25,IF($F5&gt;=11,H5-20,H5-30)))</f>
        <v/>
      </c>
      <c r="AI5" s="8" t="str">
        <f t="shared" ref="AI5:AI20" si="6">IF(I5="","",IF($F5&lt;=6,I5-25,IF($F5&gt;=11,I5-20,I5-30)))</f>
        <v/>
      </c>
      <c r="AJ5" s="8" t="str">
        <f t="shared" ref="AJ5:AJ20" si="7">IF(J5="","",IF($F5&lt;=6,J5-25,IF($F5&gt;=11,J5-20,J5-30)))</f>
        <v/>
      </c>
      <c r="AK5" s="8" t="str">
        <f t="shared" ref="AK5:AK20" si="8">IF(K5="","",IF($F5&lt;=6,K5-25,IF($F5&gt;=11,K5-20,K5-30)))</f>
        <v/>
      </c>
      <c r="AL5" s="17"/>
      <c r="AM5" s="35"/>
      <c r="AN5" s="8"/>
      <c r="AO5" s="8"/>
      <c r="AP5" s="8"/>
      <c r="AQ5" s="17"/>
      <c r="AR5" s="35"/>
      <c r="AS5" s="8"/>
      <c r="AT5" s="8"/>
      <c r="AU5" s="8"/>
    </row>
    <row r="6" spans="1:53" x14ac:dyDescent="0.25">
      <c r="A6" s="24" t="str">
        <f t="shared" si="0"/>
        <v>DD44914TAAP</v>
      </c>
      <c r="B6" s="24">
        <v>239039</v>
      </c>
      <c r="C6" s="32" t="s">
        <v>5</v>
      </c>
      <c r="D6" s="26">
        <v>44914</v>
      </c>
      <c r="E6" s="25" t="s">
        <v>14</v>
      </c>
      <c r="F6" s="42" t="str">
        <f t="shared" si="1"/>
        <v>5</v>
      </c>
      <c r="G6" s="40" t="s">
        <v>17</v>
      </c>
      <c r="H6" s="89"/>
      <c r="I6" s="81"/>
      <c r="J6" s="81"/>
      <c r="K6" s="81"/>
      <c r="L6" s="90"/>
      <c r="M6" s="81"/>
      <c r="N6" s="74"/>
      <c r="O6" s="74"/>
      <c r="P6" s="74"/>
      <c r="Q6" s="90"/>
      <c r="R6" s="81"/>
      <c r="S6" s="74" t="str">
        <f t="shared" si="2"/>
        <v/>
      </c>
      <c r="T6" s="74" t="str">
        <f t="shared" si="3"/>
        <v/>
      </c>
      <c r="U6" s="93" t="str">
        <f t="shared" si="4"/>
        <v/>
      </c>
      <c r="V6" s="76"/>
      <c r="W6" s="5"/>
      <c r="X6" s="65"/>
      <c r="Y6" s="66"/>
      <c r="Z6" s="67"/>
      <c r="AA6" s="31"/>
      <c r="AB6" s="66"/>
      <c r="AC6" s="68" t="str">
        <f>IFERROR(IF(VLOOKUP(A6,#REF!,7,FALSE)=72686,IF($D6&lt;=$B$2,$D6,""),VLOOKUP(A6,#REF!,7,FALSE)),"")</f>
        <v/>
      </c>
      <c r="AD6" s="66"/>
      <c r="AE6" s="69"/>
      <c r="AF6" s="70"/>
      <c r="AH6" s="35" t="str">
        <f t="shared" si="5"/>
        <v/>
      </c>
      <c r="AI6" s="8" t="str">
        <f t="shared" si="6"/>
        <v/>
      </c>
      <c r="AJ6" s="8" t="str">
        <f t="shared" si="7"/>
        <v/>
      </c>
      <c r="AK6" s="8" t="str">
        <f t="shared" si="8"/>
        <v/>
      </c>
      <c r="AL6" s="17"/>
      <c r="AM6" s="35"/>
      <c r="AN6" s="8"/>
      <c r="AO6" s="8"/>
      <c r="AP6" s="8"/>
      <c r="AQ6" s="17"/>
      <c r="AR6" s="35"/>
      <c r="AS6" s="8"/>
      <c r="AT6" s="8"/>
      <c r="AU6" s="8"/>
    </row>
    <row r="7" spans="1:53" x14ac:dyDescent="0.25">
      <c r="A7" s="24" t="str">
        <f t="shared" si="0"/>
        <v>DD44919TAAP</v>
      </c>
      <c r="B7" s="24">
        <v>239040</v>
      </c>
      <c r="C7" s="32" t="s">
        <v>5</v>
      </c>
      <c r="D7" s="26">
        <v>44919</v>
      </c>
      <c r="E7" s="25" t="s">
        <v>16</v>
      </c>
      <c r="F7" s="42" t="str">
        <f t="shared" si="1"/>
        <v>5</v>
      </c>
      <c r="G7" s="40" t="s">
        <v>17</v>
      </c>
      <c r="H7" s="89"/>
      <c r="I7" s="81"/>
      <c r="J7" s="81"/>
      <c r="K7" s="81"/>
      <c r="L7" s="90"/>
      <c r="M7" s="81"/>
      <c r="N7" s="74"/>
      <c r="O7" s="74"/>
      <c r="P7" s="74"/>
      <c r="Q7" s="90"/>
      <c r="R7" s="81"/>
      <c r="S7" s="74" t="str">
        <f t="shared" si="2"/>
        <v/>
      </c>
      <c r="T7" s="74" t="str">
        <f t="shared" si="3"/>
        <v/>
      </c>
      <c r="U7" s="93" t="str">
        <f t="shared" si="4"/>
        <v/>
      </c>
      <c r="V7" s="76"/>
      <c r="W7" s="5"/>
      <c r="X7" s="65"/>
      <c r="Y7" s="66"/>
      <c r="Z7" s="67"/>
      <c r="AA7" s="31"/>
      <c r="AB7" s="66"/>
      <c r="AC7" s="68" t="str">
        <f>IFERROR(IF(VLOOKUP(A7,#REF!,7,FALSE)=72686,IF($D7&lt;=$B$2,$D7,""),VLOOKUP(A7,#REF!,7,FALSE)),"")</f>
        <v/>
      </c>
      <c r="AD7" s="66"/>
      <c r="AE7" s="69"/>
      <c r="AF7" s="70"/>
      <c r="AH7" s="35" t="str">
        <f t="shared" si="5"/>
        <v/>
      </c>
      <c r="AI7" s="8" t="str">
        <f t="shared" si="6"/>
        <v/>
      </c>
      <c r="AJ7" s="8" t="str">
        <f t="shared" si="7"/>
        <v/>
      </c>
      <c r="AK7" s="8" t="str">
        <f t="shared" si="8"/>
        <v/>
      </c>
      <c r="AL7" s="17"/>
      <c r="AM7" s="35"/>
      <c r="AN7" s="8"/>
      <c r="AO7" s="8"/>
      <c r="AP7" s="8"/>
      <c r="AQ7" s="17"/>
      <c r="AR7" s="35"/>
      <c r="AS7" s="8"/>
      <c r="AT7" s="8"/>
      <c r="AU7" s="8"/>
    </row>
    <row r="8" spans="1:53" x14ac:dyDescent="0.25">
      <c r="A8" s="24" t="str">
        <f t="shared" si="0"/>
        <v>DD44924TAAP</v>
      </c>
      <c r="B8" s="24">
        <v>239041</v>
      </c>
      <c r="C8" s="32" t="s">
        <v>5</v>
      </c>
      <c r="D8" s="26">
        <v>44924</v>
      </c>
      <c r="E8" s="25" t="s">
        <v>4</v>
      </c>
      <c r="F8" s="42" t="str">
        <f t="shared" si="1"/>
        <v>4</v>
      </c>
      <c r="G8" s="40" t="s">
        <v>15</v>
      </c>
      <c r="H8" s="89"/>
      <c r="I8" s="81"/>
      <c r="J8" s="81"/>
      <c r="K8" s="81"/>
      <c r="L8" s="90"/>
      <c r="M8" s="81"/>
      <c r="N8" s="74"/>
      <c r="O8" s="74"/>
      <c r="P8" s="74"/>
      <c r="Q8" s="90"/>
      <c r="R8" s="81"/>
      <c r="S8" s="74" t="str">
        <f t="shared" si="2"/>
        <v/>
      </c>
      <c r="T8" s="74" t="str">
        <f t="shared" si="3"/>
        <v/>
      </c>
      <c r="U8" s="93" t="str">
        <f t="shared" si="4"/>
        <v/>
      </c>
      <c r="V8" s="76"/>
      <c r="W8" s="5"/>
      <c r="X8" s="65"/>
      <c r="Y8" s="66"/>
      <c r="Z8" s="67"/>
      <c r="AA8" s="31"/>
      <c r="AB8" s="66"/>
      <c r="AC8" s="68" t="str">
        <f>IFERROR(IF(VLOOKUP(A8,#REF!,7,FALSE)=72686,IF($D8&lt;=$B$2,$D8,""),VLOOKUP(A8,#REF!,7,FALSE)),"")</f>
        <v/>
      </c>
      <c r="AD8" s="66"/>
      <c r="AE8" s="69"/>
      <c r="AF8" s="70"/>
      <c r="AH8" s="35" t="str">
        <f t="shared" si="5"/>
        <v/>
      </c>
      <c r="AI8" s="8" t="str">
        <f t="shared" si="6"/>
        <v/>
      </c>
      <c r="AJ8" s="8" t="str">
        <f t="shared" si="7"/>
        <v/>
      </c>
      <c r="AK8" s="8" t="str">
        <f t="shared" si="8"/>
        <v/>
      </c>
      <c r="AL8" s="17"/>
      <c r="AM8" s="35"/>
      <c r="AN8" s="8"/>
      <c r="AO8" s="8"/>
      <c r="AP8" s="8"/>
      <c r="AQ8" s="17"/>
      <c r="AR8" s="35"/>
      <c r="AS8" s="8"/>
      <c r="AT8" s="8"/>
      <c r="AU8" s="8"/>
    </row>
    <row r="9" spans="1:53" x14ac:dyDescent="0.25">
      <c r="A9" s="24" t="str">
        <f>C9&amp;D9&amp;$B$1</f>
        <v>DD44928TAAP</v>
      </c>
      <c r="B9" s="24">
        <v>253000</v>
      </c>
      <c r="C9" s="32" t="s">
        <v>5</v>
      </c>
      <c r="D9" s="26">
        <v>44928</v>
      </c>
      <c r="E9" s="25" t="s">
        <v>16</v>
      </c>
      <c r="F9" s="42" t="str">
        <f t="shared" si="1"/>
        <v>5</v>
      </c>
      <c r="G9" s="40" t="s">
        <v>17</v>
      </c>
      <c r="H9" s="89"/>
      <c r="I9" s="81"/>
      <c r="J9" s="81"/>
      <c r="K9" s="81"/>
      <c r="L9" s="90"/>
      <c r="M9" s="81"/>
      <c r="N9" s="74"/>
      <c r="O9" s="74"/>
      <c r="P9" s="74"/>
      <c r="Q9" s="90"/>
      <c r="R9" s="81" t="str">
        <f t="shared" ref="R9:R51" si="9">IF(H9="","",IF($B$1="Cast",H9/2,IF($B$1="DCL Cast","",IF($B$1="TAAP","",IF($B$1="FLR",(((H9-AH9)/2)+AH9),IF($B$1="SoCal",(((H9-AH9)/2)+AH9),IF($B$1="MTO",(((H9-AH9)/2)+AH9),IF($B$1="Interline",(((H9-AH9)/2)+AH9)))))))))</f>
        <v/>
      </c>
      <c r="S9" s="74" t="str">
        <f t="shared" si="2"/>
        <v/>
      </c>
      <c r="T9" s="74" t="str">
        <f t="shared" si="3"/>
        <v/>
      </c>
      <c r="U9" s="93" t="str">
        <f t="shared" si="4"/>
        <v/>
      </c>
      <c r="V9" s="76"/>
      <c r="W9" s="5"/>
      <c r="X9" s="65"/>
      <c r="Y9" s="66"/>
      <c r="Z9" s="67"/>
      <c r="AA9" s="31"/>
      <c r="AB9" s="66"/>
      <c r="AC9" s="68" t="str">
        <f>IFERROR(IF(VLOOKUP(A9,#REF!,7,FALSE)=72686,IF($D9&lt;=$B$2,$D9,""),VLOOKUP(A9,#REF!,7,FALSE)),"")</f>
        <v/>
      </c>
      <c r="AD9" s="66"/>
      <c r="AE9" s="69"/>
      <c r="AF9" s="70"/>
      <c r="AH9" s="35" t="str">
        <f t="shared" si="5"/>
        <v/>
      </c>
      <c r="AI9" s="8" t="str">
        <f t="shared" si="6"/>
        <v/>
      </c>
      <c r="AJ9" s="8" t="str">
        <f t="shared" si="7"/>
        <v/>
      </c>
      <c r="AK9" s="8" t="str">
        <f t="shared" si="8"/>
        <v/>
      </c>
      <c r="AL9" s="17"/>
      <c r="AM9" s="35" t="str">
        <f>IF(M9="","",IF($F9&lt;=6,M9-25,IF($F9&gt;=11,M9-20,M9-30)))</f>
        <v/>
      </c>
      <c r="AN9" s="8" t="str">
        <f>IF(N9="","",IF($F9&lt;=6,N9-25,IF($F9&gt;=11,N9-20,N9-30)))</f>
        <v/>
      </c>
      <c r="AO9" s="8" t="str">
        <f>IF(O9="","",IF($F9&lt;=6,O9-25,IF($F9&gt;=11,O9-20,O9-30)))</f>
        <v/>
      </c>
      <c r="AP9" s="8" t="str">
        <f>IF(P9="","",IF($F9&lt;=6,P9-25,IF($F9&gt;=11,P9-20,P9-30)))</f>
        <v/>
      </c>
      <c r="AQ9" s="17"/>
      <c r="AR9" s="35" t="str">
        <f>IF(R9="","",IF($F9&lt;=6,R9-25,IF($F9&gt;=11,R9-20,R9-30)))</f>
        <v/>
      </c>
      <c r="AS9" s="8" t="str">
        <f>IF(S9="","",IF($F9&lt;=6,S9-25,IF($F9&gt;=11,S9-20,S9-30)))</f>
        <v/>
      </c>
      <c r="AT9" s="8" t="str">
        <f>IF(T9="","",IF($F9&lt;=6,T9-25,IF($F9&gt;=11,T9-20,T9-30)))</f>
        <v/>
      </c>
      <c r="AU9" s="8" t="str">
        <f>IF(U9="","",IF($F9&lt;=6,U9-25,IF($F9&gt;=11,U9-20,U9-30)))</f>
        <v/>
      </c>
    </row>
    <row r="10" spans="1:53" x14ac:dyDescent="0.25">
      <c r="A10" s="24" t="str">
        <f t="shared" ref="A10:A51" si="10">C10&amp;D10&amp;$B$1</f>
        <v>DD44933TAAP</v>
      </c>
      <c r="B10" s="24">
        <v>253001</v>
      </c>
      <c r="C10" s="32" t="s">
        <v>5</v>
      </c>
      <c r="D10" s="26">
        <v>44933</v>
      </c>
      <c r="E10" s="25" t="s">
        <v>16</v>
      </c>
      <c r="F10" s="42">
        <v>5</v>
      </c>
      <c r="G10" s="40" t="s">
        <v>17</v>
      </c>
      <c r="H10" s="92"/>
      <c r="I10" s="74"/>
      <c r="J10" s="74"/>
      <c r="K10" s="74"/>
      <c r="L10" s="90"/>
      <c r="M10" s="74"/>
      <c r="N10" s="74"/>
      <c r="O10" s="74"/>
      <c r="P10" s="74"/>
      <c r="Q10" s="90"/>
      <c r="R10" s="74" t="str">
        <f t="shared" si="9"/>
        <v/>
      </c>
      <c r="S10" s="74" t="str">
        <f t="shared" si="2"/>
        <v/>
      </c>
      <c r="T10" s="74" t="str">
        <f t="shared" si="3"/>
        <v/>
      </c>
      <c r="U10" s="93" t="str">
        <f t="shared" si="4"/>
        <v/>
      </c>
      <c r="V10" s="76"/>
      <c r="W10" s="5"/>
      <c r="X10" s="71"/>
      <c r="Y10" s="72"/>
      <c r="Z10" s="73"/>
      <c r="AA10" s="74"/>
      <c r="AB10" s="72"/>
      <c r="AC10" s="68" t="str">
        <f>IFERROR(IF(VLOOKUP(A10,#REF!,7,FALSE)=72686,IF($D10&lt;=$B$2,$D10,""),VLOOKUP(A10,#REF!,7,FALSE)),"")</f>
        <v/>
      </c>
      <c r="AD10" s="72"/>
      <c r="AE10" s="75"/>
      <c r="AF10" s="76"/>
      <c r="AH10" s="44" t="str">
        <f t="shared" si="5"/>
        <v/>
      </c>
      <c r="AI10" s="46" t="str">
        <f t="shared" si="6"/>
        <v/>
      </c>
      <c r="AJ10" s="46" t="str">
        <f t="shared" si="7"/>
        <v/>
      </c>
      <c r="AK10" s="46" t="str">
        <f t="shared" si="8"/>
        <v/>
      </c>
      <c r="AL10" s="17"/>
      <c r="AM10" s="44" t="str">
        <f t="shared" ref="AM10:AP51" si="11">IF(M10="","",IF($F10&lt;=6,M10-25,IF($F10&gt;=11,M10-20,M10-30)))</f>
        <v/>
      </c>
      <c r="AN10" s="46" t="str">
        <f t="shared" si="11"/>
        <v/>
      </c>
      <c r="AO10" s="46" t="str">
        <f t="shared" si="11"/>
        <v/>
      </c>
      <c r="AP10" s="46" t="str">
        <f t="shared" si="11"/>
        <v/>
      </c>
      <c r="AQ10" s="17"/>
      <c r="AR10" s="44" t="str">
        <f t="shared" ref="AR10:AU51" si="12">IF(R10="","",IF($F10&lt;=6,R10-25,IF($F10&gt;=11,R10-20,R10-30)))</f>
        <v/>
      </c>
      <c r="AS10" s="46" t="str">
        <f t="shared" si="12"/>
        <v/>
      </c>
      <c r="AT10" s="46" t="str">
        <f t="shared" si="12"/>
        <v/>
      </c>
      <c r="AU10" s="46" t="str">
        <f t="shared" si="12"/>
        <v/>
      </c>
    </row>
    <row r="11" spans="1:53" x14ac:dyDescent="0.25">
      <c r="A11" s="27" t="str">
        <f t="shared" si="10"/>
        <v>DD44938TAAP</v>
      </c>
      <c r="B11" s="27">
        <v>253002</v>
      </c>
      <c r="C11" s="32" t="s">
        <v>5</v>
      </c>
      <c r="D11" s="29">
        <v>44938</v>
      </c>
      <c r="E11" s="28" t="s">
        <v>4</v>
      </c>
      <c r="F11" s="43">
        <v>4</v>
      </c>
      <c r="G11" s="41" t="s">
        <v>15</v>
      </c>
      <c r="H11" s="92"/>
      <c r="I11" s="74"/>
      <c r="J11" s="74"/>
      <c r="K11" s="74"/>
      <c r="L11" s="90"/>
      <c r="M11" s="74"/>
      <c r="N11" s="74"/>
      <c r="O11" s="74"/>
      <c r="P11" s="74"/>
      <c r="Q11" s="90"/>
      <c r="R11" s="74" t="str">
        <f t="shared" si="9"/>
        <v/>
      </c>
      <c r="S11" s="74" t="str">
        <f t="shared" si="2"/>
        <v/>
      </c>
      <c r="T11" s="74" t="str">
        <f t="shared" si="3"/>
        <v/>
      </c>
      <c r="U11" s="93" t="str">
        <f t="shared" si="4"/>
        <v/>
      </c>
      <c r="V11" s="76"/>
      <c r="W11" s="5"/>
      <c r="X11" s="71"/>
      <c r="Y11" s="72"/>
      <c r="Z11" s="73"/>
      <c r="AA11" s="74"/>
      <c r="AB11" s="72"/>
      <c r="AC11" s="68" t="str">
        <f>IFERROR(IF(VLOOKUP(A11,#REF!,7,FALSE)=72686,IF($D11&lt;=$B$2,$D11,""),VLOOKUP(A11,#REF!,7,FALSE)),"")</f>
        <v/>
      </c>
      <c r="AD11" s="72"/>
      <c r="AE11" s="75"/>
      <c r="AF11" s="76"/>
      <c r="AH11" s="44" t="str">
        <f t="shared" si="5"/>
        <v/>
      </c>
      <c r="AI11" s="46" t="str">
        <f t="shared" si="6"/>
        <v/>
      </c>
      <c r="AJ11" s="46" t="str">
        <f t="shared" si="7"/>
        <v/>
      </c>
      <c r="AK11" s="46" t="str">
        <f t="shared" si="8"/>
        <v/>
      </c>
      <c r="AL11" s="17"/>
      <c r="AM11" s="44" t="str">
        <f t="shared" si="11"/>
        <v/>
      </c>
      <c r="AN11" s="46" t="str">
        <f t="shared" si="11"/>
        <v/>
      </c>
      <c r="AO11" s="46" t="str">
        <f t="shared" si="11"/>
        <v/>
      </c>
      <c r="AP11" s="46" t="str">
        <f t="shared" si="11"/>
        <v/>
      </c>
      <c r="AQ11" s="17"/>
      <c r="AR11" s="44" t="str">
        <f t="shared" si="12"/>
        <v/>
      </c>
      <c r="AS11" s="46" t="str">
        <f t="shared" si="12"/>
        <v/>
      </c>
      <c r="AT11" s="46" t="str">
        <f t="shared" si="12"/>
        <v/>
      </c>
      <c r="AU11" s="46" t="str">
        <f t="shared" si="12"/>
        <v/>
      </c>
    </row>
    <row r="12" spans="1:53" x14ac:dyDescent="0.25">
      <c r="A12" s="27" t="str">
        <f t="shared" si="10"/>
        <v>DD44942TAAP</v>
      </c>
      <c r="B12" s="27">
        <v>253003</v>
      </c>
      <c r="C12" s="32" t="s">
        <v>5</v>
      </c>
      <c r="D12" s="29">
        <v>44942</v>
      </c>
      <c r="E12" s="28" t="s">
        <v>16</v>
      </c>
      <c r="F12" s="43">
        <v>5</v>
      </c>
      <c r="G12" s="41" t="s">
        <v>17</v>
      </c>
      <c r="H12" s="92"/>
      <c r="I12" s="74"/>
      <c r="J12" s="74"/>
      <c r="K12" s="74"/>
      <c r="L12" s="90"/>
      <c r="M12" s="74"/>
      <c r="N12" s="74"/>
      <c r="O12" s="74"/>
      <c r="P12" s="74"/>
      <c r="Q12" s="90"/>
      <c r="R12" s="74" t="str">
        <f t="shared" si="9"/>
        <v/>
      </c>
      <c r="S12" s="74" t="str">
        <f t="shared" si="2"/>
        <v/>
      </c>
      <c r="T12" s="74" t="str">
        <f t="shared" si="3"/>
        <v/>
      </c>
      <c r="U12" s="93" t="str">
        <f t="shared" si="4"/>
        <v/>
      </c>
      <c r="V12" s="76"/>
      <c r="W12" s="5"/>
      <c r="X12" s="71"/>
      <c r="Y12" s="72"/>
      <c r="Z12" s="73"/>
      <c r="AA12" s="74"/>
      <c r="AB12" s="72"/>
      <c r="AC12" s="68" t="str">
        <f>IFERROR(IF(VLOOKUP(A12,#REF!,7,FALSE)=72686,IF($D12&lt;=$B$2,$D12,""),VLOOKUP(A12,#REF!,7,FALSE)),"")</f>
        <v/>
      </c>
      <c r="AD12" s="72"/>
      <c r="AE12" s="75"/>
      <c r="AF12" s="76"/>
      <c r="AH12" s="44" t="str">
        <f t="shared" si="5"/>
        <v/>
      </c>
      <c r="AI12" s="46" t="str">
        <f t="shared" si="6"/>
        <v/>
      </c>
      <c r="AJ12" s="46" t="str">
        <f t="shared" si="7"/>
        <v/>
      </c>
      <c r="AK12" s="46" t="str">
        <f t="shared" si="8"/>
        <v/>
      </c>
      <c r="AL12" s="17"/>
      <c r="AM12" s="44" t="str">
        <f t="shared" si="11"/>
        <v/>
      </c>
      <c r="AN12" s="46" t="str">
        <f t="shared" si="11"/>
        <v/>
      </c>
      <c r="AO12" s="46" t="str">
        <f t="shared" si="11"/>
        <v/>
      </c>
      <c r="AP12" s="46" t="str">
        <f t="shared" si="11"/>
        <v/>
      </c>
      <c r="AQ12" s="17"/>
      <c r="AR12" s="44" t="str">
        <f t="shared" si="12"/>
        <v/>
      </c>
      <c r="AS12" s="46" t="str">
        <f t="shared" si="12"/>
        <v/>
      </c>
      <c r="AT12" s="46" t="str">
        <f t="shared" si="12"/>
        <v/>
      </c>
      <c r="AU12" s="46" t="str">
        <f t="shared" si="12"/>
        <v/>
      </c>
    </row>
    <row r="13" spans="1:53" x14ac:dyDescent="0.25">
      <c r="A13" s="27" t="str">
        <f t="shared" si="10"/>
        <v>DD44947TAAP</v>
      </c>
      <c r="B13" s="27">
        <v>253004</v>
      </c>
      <c r="C13" s="32" t="s">
        <v>5</v>
      </c>
      <c r="D13" s="29">
        <v>44947</v>
      </c>
      <c r="E13" s="28" t="s">
        <v>16</v>
      </c>
      <c r="F13" s="43">
        <v>5</v>
      </c>
      <c r="G13" s="41" t="s">
        <v>17</v>
      </c>
      <c r="H13" s="92"/>
      <c r="I13" s="74"/>
      <c r="J13" s="74"/>
      <c r="K13" s="74"/>
      <c r="L13" s="90"/>
      <c r="M13" s="74"/>
      <c r="N13" s="74"/>
      <c r="O13" s="74"/>
      <c r="P13" s="74"/>
      <c r="Q13" s="90"/>
      <c r="R13" s="74" t="str">
        <f t="shared" si="9"/>
        <v/>
      </c>
      <c r="S13" s="74" t="str">
        <f t="shared" si="2"/>
        <v/>
      </c>
      <c r="T13" s="74" t="str">
        <f t="shared" si="3"/>
        <v/>
      </c>
      <c r="U13" s="93" t="str">
        <f t="shared" si="4"/>
        <v/>
      </c>
      <c r="V13" s="76"/>
      <c r="W13" s="5"/>
      <c r="X13" s="71"/>
      <c r="Y13" s="72"/>
      <c r="Z13" s="73"/>
      <c r="AA13" s="74"/>
      <c r="AB13" s="72"/>
      <c r="AC13" s="68" t="str">
        <f>IFERROR(IF(VLOOKUP(A13,#REF!,7,FALSE)=72686,IF($D13&lt;=$B$2,$D13,""),VLOOKUP(A13,#REF!,7,FALSE)),"")</f>
        <v/>
      </c>
      <c r="AD13" s="72"/>
      <c r="AE13" s="75"/>
      <c r="AF13" s="76"/>
      <c r="AH13" s="44" t="str">
        <f t="shared" si="5"/>
        <v/>
      </c>
      <c r="AI13" s="46" t="str">
        <f t="shared" si="6"/>
        <v/>
      </c>
      <c r="AJ13" s="46" t="str">
        <f t="shared" si="7"/>
        <v/>
      </c>
      <c r="AK13" s="46" t="str">
        <f t="shared" si="8"/>
        <v/>
      </c>
      <c r="AL13" s="17"/>
      <c r="AM13" s="44" t="str">
        <f t="shared" si="11"/>
        <v/>
      </c>
      <c r="AN13" s="46" t="str">
        <f t="shared" si="11"/>
        <v/>
      </c>
      <c r="AO13" s="46" t="str">
        <f t="shared" si="11"/>
        <v/>
      </c>
      <c r="AP13" s="46" t="str">
        <f t="shared" si="11"/>
        <v/>
      </c>
      <c r="AQ13" s="17"/>
      <c r="AR13" s="44" t="str">
        <f t="shared" si="12"/>
        <v/>
      </c>
      <c r="AS13" s="46" t="str">
        <f t="shared" si="12"/>
        <v/>
      </c>
      <c r="AT13" s="46" t="str">
        <f t="shared" si="12"/>
        <v/>
      </c>
      <c r="AU13" s="46" t="str">
        <f t="shared" si="12"/>
        <v/>
      </c>
    </row>
    <row r="14" spans="1:53" s="13" customFormat="1" x14ac:dyDescent="0.25">
      <c r="A14" s="27" t="str">
        <f t="shared" si="10"/>
        <v>DD44952TAAP</v>
      </c>
      <c r="B14" s="27">
        <v>253005</v>
      </c>
      <c r="C14" s="32" t="s">
        <v>5</v>
      </c>
      <c r="D14" s="29">
        <v>44952</v>
      </c>
      <c r="E14" s="28" t="s">
        <v>4</v>
      </c>
      <c r="F14" s="43">
        <v>4</v>
      </c>
      <c r="G14" s="41" t="s">
        <v>15</v>
      </c>
      <c r="H14" s="92"/>
      <c r="I14" s="74"/>
      <c r="J14" s="74"/>
      <c r="K14" s="74"/>
      <c r="L14" s="90"/>
      <c r="M14" s="74"/>
      <c r="N14" s="74"/>
      <c r="O14" s="74"/>
      <c r="P14" s="74"/>
      <c r="Q14" s="90"/>
      <c r="R14" s="74" t="str">
        <f t="shared" si="9"/>
        <v/>
      </c>
      <c r="S14" s="74" t="str">
        <f t="shared" si="2"/>
        <v/>
      </c>
      <c r="T14" s="74" t="str">
        <f t="shared" si="3"/>
        <v/>
      </c>
      <c r="U14" s="93" t="str">
        <f t="shared" si="4"/>
        <v/>
      </c>
      <c r="V14" s="78"/>
      <c r="W14" s="5"/>
      <c r="X14" s="71"/>
      <c r="Y14" s="72"/>
      <c r="Z14" s="73"/>
      <c r="AA14" s="77"/>
      <c r="AB14" s="72"/>
      <c r="AC14" s="68" t="str">
        <f>IFERROR(IF(VLOOKUP(A14,#REF!,7,FALSE)=72686,IF($D14&lt;=$B$2,$D14,""),VLOOKUP(A14,#REF!,7,FALSE)),"")</f>
        <v/>
      </c>
      <c r="AD14" s="72"/>
      <c r="AE14" s="75"/>
      <c r="AF14" s="78"/>
      <c r="AG14" s="11"/>
      <c r="AH14" s="44" t="str">
        <f t="shared" si="5"/>
        <v/>
      </c>
      <c r="AI14" s="46" t="str">
        <f t="shared" si="6"/>
        <v/>
      </c>
      <c r="AJ14" s="46" t="str">
        <f t="shared" si="7"/>
        <v/>
      </c>
      <c r="AK14" s="46" t="str">
        <f t="shared" si="8"/>
        <v/>
      </c>
      <c r="AL14" s="17"/>
      <c r="AM14" s="44" t="str">
        <f t="shared" si="11"/>
        <v/>
      </c>
      <c r="AN14" s="46" t="str">
        <f t="shared" si="11"/>
        <v/>
      </c>
      <c r="AO14" s="46" t="str">
        <f t="shared" si="11"/>
        <v/>
      </c>
      <c r="AP14" s="46" t="str">
        <f t="shared" si="11"/>
        <v/>
      </c>
      <c r="AQ14" s="17"/>
      <c r="AR14" s="44" t="str">
        <f t="shared" si="12"/>
        <v/>
      </c>
      <c r="AS14" s="46" t="str">
        <f t="shared" si="12"/>
        <v/>
      </c>
      <c r="AT14" s="46" t="str">
        <f t="shared" si="12"/>
        <v/>
      </c>
      <c r="AU14" s="46" t="str">
        <f t="shared" si="12"/>
        <v/>
      </c>
    </row>
    <row r="15" spans="1:53" x14ac:dyDescent="0.25">
      <c r="A15" s="27" t="str">
        <f t="shared" si="10"/>
        <v>DD44956TAAP</v>
      </c>
      <c r="B15" s="27">
        <v>253006</v>
      </c>
      <c r="C15" s="32" t="s">
        <v>5</v>
      </c>
      <c r="D15" s="29">
        <v>44956</v>
      </c>
      <c r="E15" s="28" t="s">
        <v>16</v>
      </c>
      <c r="F15" s="43">
        <v>5</v>
      </c>
      <c r="G15" s="41" t="s">
        <v>17</v>
      </c>
      <c r="H15" s="92"/>
      <c r="I15" s="74"/>
      <c r="J15" s="74"/>
      <c r="K15" s="74"/>
      <c r="L15" s="90"/>
      <c r="M15" s="74"/>
      <c r="N15" s="74"/>
      <c r="O15" s="74"/>
      <c r="P15" s="74"/>
      <c r="Q15" s="90"/>
      <c r="R15" s="74" t="str">
        <f t="shared" si="9"/>
        <v/>
      </c>
      <c r="S15" s="74" t="str">
        <f t="shared" si="2"/>
        <v/>
      </c>
      <c r="T15" s="74" t="str">
        <f t="shared" si="3"/>
        <v/>
      </c>
      <c r="U15" s="93" t="str">
        <f t="shared" si="4"/>
        <v/>
      </c>
      <c r="V15" s="78"/>
      <c r="W15" s="5"/>
      <c r="X15" s="71"/>
      <c r="Y15" s="72"/>
      <c r="Z15" s="73"/>
      <c r="AA15" s="77"/>
      <c r="AB15" s="72"/>
      <c r="AC15" s="68" t="str">
        <f>IFERROR(IF(VLOOKUP(A15,#REF!,7,FALSE)=72686,IF($D15&lt;=$B$2,$D15,""),VLOOKUP(A15,#REF!,7,FALSE)),"")</f>
        <v/>
      </c>
      <c r="AD15" s="72"/>
      <c r="AE15" s="75"/>
      <c r="AF15" s="78"/>
      <c r="AH15" s="44" t="str">
        <f t="shared" si="5"/>
        <v/>
      </c>
      <c r="AI15" s="46" t="str">
        <f t="shared" si="6"/>
        <v/>
      </c>
      <c r="AJ15" s="46" t="str">
        <f t="shared" si="7"/>
        <v/>
      </c>
      <c r="AK15" s="46" t="str">
        <f t="shared" si="8"/>
        <v/>
      </c>
      <c r="AL15" s="17"/>
      <c r="AM15" s="44" t="str">
        <f t="shared" si="11"/>
        <v/>
      </c>
      <c r="AN15" s="46" t="str">
        <f t="shared" si="11"/>
        <v/>
      </c>
      <c r="AO15" s="46" t="str">
        <f t="shared" si="11"/>
        <v/>
      </c>
      <c r="AP15" s="46" t="str">
        <f t="shared" si="11"/>
        <v/>
      </c>
      <c r="AQ15" s="17"/>
      <c r="AR15" s="44" t="str">
        <f t="shared" si="12"/>
        <v/>
      </c>
      <c r="AS15" s="46" t="str">
        <f t="shared" si="12"/>
        <v/>
      </c>
      <c r="AT15" s="46" t="str">
        <f t="shared" si="12"/>
        <v/>
      </c>
      <c r="AU15" s="46" t="str">
        <f t="shared" si="12"/>
        <v/>
      </c>
      <c r="AW15" s="14"/>
      <c r="AX15" s="14"/>
      <c r="AY15" s="14"/>
      <c r="AZ15" s="14"/>
      <c r="BA15" s="14"/>
    </row>
    <row r="16" spans="1:53" x14ac:dyDescent="0.25">
      <c r="A16" s="27" t="str">
        <f t="shared" si="10"/>
        <v>DD44961TAAP</v>
      </c>
      <c r="B16" s="27">
        <v>253007</v>
      </c>
      <c r="C16" s="32" t="s">
        <v>5</v>
      </c>
      <c r="D16" s="29">
        <v>44961</v>
      </c>
      <c r="E16" s="28" t="s">
        <v>16</v>
      </c>
      <c r="F16" s="43">
        <v>5</v>
      </c>
      <c r="G16" s="41" t="s">
        <v>17</v>
      </c>
      <c r="H16" s="92"/>
      <c r="I16" s="74"/>
      <c r="J16" s="74"/>
      <c r="K16" s="94"/>
      <c r="L16" s="90"/>
      <c r="M16" s="95"/>
      <c r="N16" s="95"/>
      <c r="O16" s="74"/>
      <c r="P16" s="74"/>
      <c r="Q16" s="90"/>
      <c r="R16" s="74" t="str">
        <f t="shared" si="9"/>
        <v/>
      </c>
      <c r="S16" s="74" t="str">
        <f t="shared" si="2"/>
        <v/>
      </c>
      <c r="T16" s="74" t="str">
        <f t="shared" si="3"/>
        <v/>
      </c>
      <c r="U16" s="93" t="str">
        <f t="shared" si="4"/>
        <v/>
      </c>
      <c r="V16" s="76"/>
      <c r="W16" s="5"/>
      <c r="X16" s="71"/>
      <c r="Y16" s="72"/>
      <c r="Z16" s="73"/>
      <c r="AA16" s="74"/>
      <c r="AB16" s="72"/>
      <c r="AC16" s="68" t="str">
        <f>IFERROR(IF(VLOOKUP(A16,#REF!,7,FALSE)=72686,IF($D16&lt;=$B$2,$D16,""),VLOOKUP(A16,#REF!,7,FALSE)),"")</f>
        <v/>
      </c>
      <c r="AD16" s="72"/>
      <c r="AE16" s="75"/>
      <c r="AF16" s="76"/>
      <c r="AH16" s="44" t="str">
        <f t="shared" si="5"/>
        <v/>
      </c>
      <c r="AI16" s="46" t="str">
        <f t="shared" si="6"/>
        <v/>
      </c>
      <c r="AJ16" s="46" t="str">
        <f t="shared" si="7"/>
        <v/>
      </c>
      <c r="AK16" s="47" t="str">
        <f t="shared" si="8"/>
        <v/>
      </c>
      <c r="AL16" s="30"/>
      <c r="AM16" s="44" t="str">
        <f t="shared" si="11"/>
        <v/>
      </c>
      <c r="AN16" s="46" t="str">
        <f t="shared" si="11"/>
        <v/>
      </c>
      <c r="AO16" s="46" t="str">
        <f t="shared" si="11"/>
        <v/>
      </c>
      <c r="AP16" s="47" t="str">
        <f t="shared" si="11"/>
        <v/>
      </c>
      <c r="AQ16" s="30"/>
      <c r="AR16" s="44" t="str">
        <f t="shared" si="12"/>
        <v/>
      </c>
      <c r="AS16" s="46" t="str">
        <f t="shared" si="12"/>
        <v/>
      </c>
      <c r="AT16" s="46" t="str">
        <f t="shared" si="12"/>
        <v/>
      </c>
      <c r="AU16" s="46" t="str">
        <f t="shared" si="12"/>
        <v/>
      </c>
      <c r="AV16" s="15"/>
      <c r="AW16" s="9"/>
      <c r="AX16" s="9"/>
      <c r="AY16" s="9"/>
      <c r="AZ16" s="16"/>
      <c r="BA16" s="9"/>
    </row>
    <row r="17" spans="1:53" x14ac:dyDescent="0.25">
      <c r="A17" s="27" t="str">
        <f t="shared" si="10"/>
        <v>DD44966TAAP</v>
      </c>
      <c r="B17" s="27">
        <v>253008</v>
      </c>
      <c r="C17" s="32" t="s">
        <v>5</v>
      </c>
      <c r="D17" s="29">
        <v>44966</v>
      </c>
      <c r="E17" s="28" t="s">
        <v>4</v>
      </c>
      <c r="F17" s="43">
        <v>4</v>
      </c>
      <c r="G17" s="41" t="s">
        <v>15</v>
      </c>
      <c r="H17" s="92"/>
      <c r="I17" s="74"/>
      <c r="J17" s="74"/>
      <c r="K17" s="74"/>
      <c r="L17" s="90"/>
      <c r="M17" s="74"/>
      <c r="N17" s="74"/>
      <c r="O17" s="74"/>
      <c r="P17" s="74"/>
      <c r="Q17" s="90"/>
      <c r="R17" s="74" t="str">
        <f t="shared" si="9"/>
        <v/>
      </c>
      <c r="S17" s="74" t="str">
        <f t="shared" si="2"/>
        <v/>
      </c>
      <c r="T17" s="74" t="str">
        <f t="shared" si="3"/>
        <v/>
      </c>
      <c r="U17" s="93" t="str">
        <f t="shared" si="4"/>
        <v/>
      </c>
      <c r="V17" s="76"/>
      <c r="W17" s="5"/>
      <c r="X17" s="71"/>
      <c r="Y17" s="72"/>
      <c r="Z17" s="73"/>
      <c r="AA17" s="74"/>
      <c r="AB17" s="72"/>
      <c r="AC17" s="68" t="str">
        <f>IFERROR(IF(VLOOKUP(A17,#REF!,7,FALSE)=72686,IF($D17&lt;=$B$2,$D17,""),VLOOKUP(A17,#REF!,7,FALSE)),"")</f>
        <v/>
      </c>
      <c r="AD17" s="72"/>
      <c r="AE17" s="75"/>
      <c r="AF17" s="76"/>
      <c r="AH17" s="44" t="str">
        <f t="shared" si="5"/>
        <v/>
      </c>
      <c r="AI17" s="46" t="str">
        <f t="shared" si="6"/>
        <v/>
      </c>
      <c r="AJ17" s="46" t="str">
        <f t="shared" si="7"/>
        <v/>
      </c>
      <c r="AK17" s="46" t="str">
        <f t="shared" si="8"/>
        <v/>
      </c>
      <c r="AL17" s="30"/>
      <c r="AM17" s="44" t="str">
        <f t="shared" si="11"/>
        <v/>
      </c>
      <c r="AN17" s="46" t="str">
        <f t="shared" si="11"/>
        <v/>
      </c>
      <c r="AO17" s="46" t="str">
        <f t="shared" si="11"/>
        <v/>
      </c>
      <c r="AP17" s="46" t="str">
        <f t="shared" si="11"/>
        <v/>
      </c>
      <c r="AQ17" s="30"/>
      <c r="AR17" s="44" t="str">
        <f t="shared" si="12"/>
        <v/>
      </c>
      <c r="AS17" s="46" t="str">
        <f t="shared" si="12"/>
        <v/>
      </c>
      <c r="AT17" s="46" t="str">
        <f t="shared" si="12"/>
        <v/>
      </c>
      <c r="AU17" s="46" t="str">
        <f t="shared" si="12"/>
        <v/>
      </c>
      <c r="AW17" s="14"/>
      <c r="AX17" s="14"/>
      <c r="AY17" s="14"/>
      <c r="AZ17" s="14"/>
      <c r="BA17" s="14"/>
    </row>
    <row r="18" spans="1:53" x14ac:dyDescent="0.25">
      <c r="A18" s="27" t="str">
        <f t="shared" si="10"/>
        <v>DD44970TAAP</v>
      </c>
      <c r="B18" s="27">
        <v>253009</v>
      </c>
      <c r="C18" s="32" t="s">
        <v>5</v>
      </c>
      <c r="D18" s="29">
        <v>44970</v>
      </c>
      <c r="E18" s="28" t="s">
        <v>16</v>
      </c>
      <c r="F18" s="43">
        <v>5</v>
      </c>
      <c r="G18" s="41" t="s">
        <v>17</v>
      </c>
      <c r="H18" s="92"/>
      <c r="I18" s="74"/>
      <c r="J18" s="74"/>
      <c r="K18" s="74"/>
      <c r="L18" s="90"/>
      <c r="M18" s="74"/>
      <c r="N18" s="74"/>
      <c r="O18" s="74"/>
      <c r="P18" s="74"/>
      <c r="Q18" s="90"/>
      <c r="R18" s="74" t="str">
        <f t="shared" si="9"/>
        <v/>
      </c>
      <c r="S18" s="74" t="str">
        <f t="shared" si="2"/>
        <v/>
      </c>
      <c r="T18" s="74" t="str">
        <f t="shared" si="3"/>
        <v/>
      </c>
      <c r="U18" s="93" t="str">
        <f t="shared" si="4"/>
        <v/>
      </c>
      <c r="V18" s="78"/>
      <c r="W18" s="5"/>
      <c r="X18" s="71"/>
      <c r="Y18" s="72"/>
      <c r="Z18" s="73"/>
      <c r="AA18" s="74"/>
      <c r="AB18" s="72"/>
      <c r="AC18" s="68" t="str">
        <f>IFERROR(IF(VLOOKUP(A18,#REF!,7,FALSE)=72686,IF($D18&lt;=$B$2,$D18,""),VLOOKUP(A18,#REF!,7,FALSE)),"")</f>
        <v/>
      </c>
      <c r="AD18" s="72"/>
      <c r="AE18" s="75"/>
      <c r="AF18" s="76"/>
      <c r="AH18" s="44" t="str">
        <f t="shared" si="5"/>
        <v/>
      </c>
      <c r="AI18" s="46" t="str">
        <f t="shared" si="6"/>
        <v/>
      </c>
      <c r="AJ18" s="46" t="str">
        <f t="shared" si="7"/>
        <v/>
      </c>
      <c r="AK18" s="46" t="str">
        <f t="shared" si="8"/>
        <v/>
      </c>
      <c r="AL18" s="30"/>
      <c r="AM18" s="44" t="str">
        <f t="shared" si="11"/>
        <v/>
      </c>
      <c r="AN18" s="46" t="str">
        <f t="shared" si="11"/>
        <v/>
      </c>
      <c r="AO18" s="46" t="str">
        <f t="shared" si="11"/>
        <v/>
      </c>
      <c r="AP18" s="46" t="str">
        <f t="shared" si="11"/>
        <v/>
      </c>
      <c r="AQ18" s="30"/>
      <c r="AR18" s="44" t="str">
        <f t="shared" si="12"/>
        <v/>
      </c>
      <c r="AS18" s="46" t="str">
        <f t="shared" si="12"/>
        <v/>
      </c>
      <c r="AT18" s="46" t="str">
        <f t="shared" si="12"/>
        <v/>
      </c>
      <c r="AU18" s="46" t="str">
        <f t="shared" si="12"/>
        <v/>
      </c>
    </row>
    <row r="19" spans="1:53" x14ac:dyDescent="0.25">
      <c r="A19" s="27" t="str">
        <f t="shared" si="10"/>
        <v>DD44975TAAP</v>
      </c>
      <c r="B19" s="27">
        <v>253010</v>
      </c>
      <c r="C19" s="32" t="s">
        <v>5</v>
      </c>
      <c r="D19" s="29">
        <v>44975</v>
      </c>
      <c r="E19" s="28" t="s">
        <v>16</v>
      </c>
      <c r="F19" s="43">
        <v>5</v>
      </c>
      <c r="G19" s="41" t="s">
        <v>17</v>
      </c>
      <c r="H19" s="92"/>
      <c r="I19" s="74"/>
      <c r="J19" s="74"/>
      <c r="K19" s="74"/>
      <c r="L19" s="90"/>
      <c r="M19" s="74"/>
      <c r="N19" s="74"/>
      <c r="O19" s="74"/>
      <c r="P19" s="74"/>
      <c r="Q19" s="90"/>
      <c r="R19" s="74" t="str">
        <f t="shared" si="9"/>
        <v/>
      </c>
      <c r="S19" s="74" t="str">
        <f t="shared" si="2"/>
        <v/>
      </c>
      <c r="T19" s="74" t="str">
        <f t="shared" si="3"/>
        <v/>
      </c>
      <c r="U19" s="93" t="str">
        <f t="shared" si="4"/>
        <v/>
      </c>
      <c r="V19" s="76"/>
      <c r="W19" s="5"/>
      <c r="X19" s="71"/>
      <c r="Y19" s="72"/>
      <c r="Z19" s="73"/>
      <c r="AA19" s="74"/>
      <c r="AB19" s="72"/>
      <c r="AC19" s="68" t="str">
        <f>IFERROR(IF(VLOOKUP(A19,#REF!,7,FALSE)=72686,IF($D19&lt;=$B$2,$D19,""),VLOOKUP(A19,#REF!,7,FALSE)),"")</f>
        <v/>
      </c>
      <c r="AD19" s="72"/>
      <c r="AE19" s="75"/>
      <c r="AF19" s="76"/>
      <c r="AH19" s="44" t="str">
        <f t="shared" si="5"/>
        <v/>
      </c>
      <c r="AI19" s="46" t="str">
        <f t="shared" si="6"/>
        <v/>
      </c>
      <c r="AJ19" s="46" t="str">
        <f t="shared" si="7"/>
        <v/>
      </c>
      <c r="AK19" s="46" t="str">
        <f t="shared" si="8"/>
        <v/>
      </c>
      <c r="AL19" s="30"/>
      <c r="AM19" s="44" t="str">
        <f t="shared" si="11"/>
        <v/>
      </c>
      <c r="AN19" s="46" t="str">
        <f t="shared" si="11"/>
        <v/>
      </c>
      <c r="AO19" s="46" t="str">
        <f t="shared" si="11"/>
        <v/>
      </c>
      <c r="AP19" s="46" t="str">
        <f t="shared" si="11"/>
        <v/>
      </c>
      <c r="AQ19" s="30"/>
      <c r="AR19" s="44" t="str">
        <f t="shared" si="12"/>
        <v/>
      </c>
      <c r="AS19" s="46" t="str">
        <f t="shared" si="12"/>
        <v/>
      </c>
      <c r="AT19" s="46" t="str">
        <f t="shared" si="12"/>
        <v/>
      </c>
      <c r="AU19" s="46" t="str">
        <f t="shared" si="12"/>
        <v/>
      </c>
    </row>
    <row r="20" spans="1:53" x14ac:dyDescent="0.25">
      <c r="A20" s="27" t="str">
        <f t="shared" si="10"/>
        <v>DD44980TAAP</v>
      </c>
      <c r="B20" s="27">
        <v>253011</v>
      </c>
      <c r="C20" s="32" t="s">
        <v>5</v>
      </c>
      <c r="D20" s="29">
        <v>44980</v>
      </c>
      <c r="E20" s="28" t="s">
        <v>4</v>
      </c>
      <c r="F20" s="43">
        <v>4</v>
      </c>
      <c r="G20" s="41" t="s">
        <v>15</v>
      </c>
      <c r="H20" s="92"/>
      <c r="I20" s="74"/>
      <c r="J20" s="74"/>
      <c r="K20" s="74"/>
      <c r="L20" s="90"/>
      <c r="M20" s="74"/>
      <c r="N20" s="74"/>
      <c r="O20" s="74"/>
      <c r="P20" s="74"/>
      <c r="Q20" s="90"/>
      <c r="R20" s="74" t="str">
        <f t="shared" si="9"/>
        <v/>
      </c>
      <c r="S20" s="74" t="str">
        <f t="shared" si="2"/>
        <v/>
      </c>
      <c r="T20" s="74" t="str">
        <f t="shared" si="3"/>
        <v/>
      </c>
      <c r="U20" s="93" t="str">
        <f t="shared" si="4"/>
        <v/>
      </c>
      <c r="V20" s="76"/>
      <c r="W20" s="5"/>
      <c r="X20" s="71"/>
      <c r="Y20" s="72"/>
      <c r="Z20" s="73"/>
      <c r="AA20" s="74"/>
      <c r="AB20" s="72"/>
      <c r="AC20" s="68" t="str">
        <f>IFERROR(IF(VLOOKUP(A20,#REF!,7,FALSE)=72686,IF($D20&lt;=$B$2,$D20,""),VLOOKUP(A20,#REF!,7,FALSE)),"")</f>
        <v/>
      </c>
      <c r="AD20" s="72"/>
      <c r="AE20" s="75"/>
      <c r="AF20" s="76"/>
      <c r="AH20" s="44" t="str">
        <f t="shared" si="5"/>
        <v/>
      </c>
      <c r="AI20" s="46" t="str">
        <f t="shared" si="6"/>
        <v/>
      </c>
      <c r="AJ20" s="46" t="str">
        <f t="shared" si="7"/>
        <v/>
      </c>
      <c r="AK20" s="46" t="str">
        <f t="shared" si="8"/>
        <v/>
      </c>
      <c r="AL20" s="30"/>
      <c r="AM20" s="44" t="str">
        <f t="shared" si="11"/>
        <v/>
      </c>
      <c r="AN20" s="46" t="str">
        <f t="shared" si="11"/>
        <v/>
      </c>
      <c r="AO20" s="46" t="str">
        <f t="shared" si="11"/>
        <v/>
      </c>
      <c r="AP20" s="46" t="str">
        <f t="shared" si="11"/>
        <v/>
      </c>
      <c r="AQ20" s="30"/>
      <c r="AR20" s="44" t="str">
        <f t="shared" si="12"/>
        <v/>
      </c>
      <c r="AS20" s="46" t="str">
        <f t="shared" si="12"/>
        <v/>
      </c>
      <c r="AT20" s="46" t="str">
        <f t="shared" si="12"/>
        <v/>
      </c>
      <c r="AU20" s="46" t="str">
        <f t="shared" si="12"/>
        <v/>
      </c>
    </row>
    <row r="21" spans="1:53" x14ac:dyDescent="0.25">
      <c r="A21" s="27" t="str">
        <f t="shared" si="10"/>
        <v>DD44984TAAP</v>
      </c>
      <c r="B21" s="27">
        <v>253012</v>
      </c>
      <c r="C21" s="32" t="s">
        <v>5</v>
      </c>
      <c r="D21" s="29">
        <v>44984</v>
      </c>
      <c r="E21" s="28" t="s">
        <v>16</v>
      </c>
      <c r="F21" s="43">
        <v>5</v>
      </c>
      <c r="G21" s="41" t="s">
        <v>17</v>
      </c>
      <c r="H21" s="92"/>
      <c r="I21" s="74"/>
      <c r="J21" s="74"/>
      <c r="K21" s="81"/>
      <c r="L21" s="90"/>
      <c r="M21" s="74"/>
      <c r="N21" s="74"/>
      <c r="O21" s="74"/>
      <c r="P21" s="74"/>
      <c r="Q21" s="90"/>
      <c r="R21" s="74" t="str">
        <f t="shared" si="9"/>
        <v/>
      </c>
      <c r="S21" s="74" t="str">
        <f t="shared" si="2"/>
        <v/>
      </c>
      <c r="T21" s="74" t="str">
        <f t="shared" si="3"/>
        <v/>
      </c>
      <c r="U21" s="91" t="str">
        <f t="shared" si="4"/>
        <v/>
      </c>
      <c r="V21" s="78"/>
      <c r="W21" s="5"/>
      <c r="X21" s="65"/>
      <c r="Y21" s="66"/>
      <c r="Z21" s="67"/>
      <c r="AA21" s="79"/>
      <c r="AB21" s="66"/>
      <c r="AC21" s="68" t="str">
        <f>IFERROR(IF(VLOOKUP(A21,#REF!,7,FALSE)=72686,IF($D21&lt;=$B$2,$D21,""),VLOOKUP(A21,#REF!,7,FALSE)),"")</f>
        <v/>
      </c>
      <c r="AD21" s="66"/>
      <c r="AE21" s="69"/>
      <c r="AF21" s="80"/>
      <c r="AH21" s="44" t="str">
        <f t="shared" ref="AH21:AK51" si="13">IF(H21="","",IF($F21&lt;=6,H21-25,IF($F21&gt;=11,H21-20,H21-30)))</f>
        <v/>
      </c>
      <c r="AI21" s="46" t="str">
        <f t="shared" si="13"/>
        <v/>
      </c>
      <c r="AJ21" s="46" t="str">
        <f t="shared" si="13"/>
        <v/>
      </c>
      <c r="AK21" s="8" t="str">
        <f t="shared" si="13"/>
        <v/>
      </c>
      <c r="AL21" s="30"/>
      <c r="AM21" s="44" t="str">
        <f t="shared" si="11"/>
        <v/>
      </c>
      <c r="AN21" s="46" t="str">
        <f t="shared" si="11"/>
        <v/>
      </c>
      <c r="AO21" s="46" t="str">
        <f t="shared" si="11"/>
        <v/>
      </c>
      <c r="AP21" s="8" t="str">
        <f t="shared" si="11"/>
        <v/>
      </c>
      <c r="AQ21" s="30"/>
      <c r="AR21" s="44" t="str">
        <f t="shared" si="12"/>
        <v/>
      </c>
      <c r="AS21" s="46" t="str">
        <f t="shared" si="12"/>
        <v/>
      </c>
      <c r="AT21" s="46" t="str">
        <f t="shared" si="12"/>
        <v/>
      </c>
      <c r="AU21" s="8" t="str">
        <f t="shared" si="12"/>
        <v/>
      </c>
    </row>
    <row r="22" spans="1:53" x14ac:dyDescent="0.25">
      <c r="A22" s="27" t="str">
        <f t="shared" si="10"/>
        <v>DD44989TAAP</v>
      </c>
      <c r="B22" s="27">
        <v>253013</v>
      </c>
      <c r="C22" s="32" t="s">
        <v>5</v>
      </c>
      <c r="D22" s="29">
        <v>44989</v>
      </c>
      <c r="E22" s="28" t="s">
        <v>16</v>
      </c>
      <c r="F22" s="43">
        <v>5</v>
      </c>
      <c r="G22" s="41" t="s">
        <v>17</v>
      </c>
      <c r="H22" s="92"/>
      <c r="I22" s="74"/>
      <c r="J22" s="74"/>
      <c r="K22" s="74"/>
      <c r="L22" s="90"/>
      <c r="M22" s="74"/>
      <c r="N22" s="74"/>
      <c r="O22" s="74"/>
      <c r="P22" s="74"/>
      <c r="Q22" s="90"/>
      <c r="R22" s="74" t="str">
        <f t="shared" si="9"/>
        <v/>
      </c>
      <c r="S22" s="74" t="str">
        <f t="shared" si="2"/>
        <v/>
      </c>
      <c r="T22" s="74" t="str">
        <f t="shared" si="3"/>
        <v/>
      </c>
      <c r="U22" s="93" t="str">
        <f t="shared" si="4"/>
        <v/>
      </c>
      <c r="V22" s="78"/>
      <c r="W22" s="5"/>
      <c r="X22" s="71"/>
      <c r="Y22" s="72"/>
      <c r="Z22" s="73"/>
      <c r="AA22" s="77"/>
      <c r="AB22" s="72"/>
      <c r="AC22" s="68" t="str">
        <f>IFERROR(IF(VLOOKUP(A22,#REF!,7,FALSE)=72686,IF($D22&lt;=$B$2,$D22,""),VLOOKUP(A22,#REF!,7,FALSE)),"")</f>
        <v/>
      </c>
      <c r="AD22" s="72"/>
      <c r="AE22" s="75"/>
      <c r="AF22" s="78"/>
      <c r="AH22" s="44" t="str">
        <f t="shared" si="13"/>
        <v/>
      </c>
      <c r="AI22" s="46" t="str">
        <f t="shared" si="13"/>
        <v/>
      </c>
      <c r="AJ22" s="46" t="str">
        <f t="shared" si="13"/>
        <v/>
      </c>
      <c r="AK22" s="46" t="str">
        <f t="shared" si="13"/>
        <v/>
      </c>
      <c r="AL22" s="30"/>
      <c r="AM22" s="44" t="str">
        <f t="shared" si="11"/>
        <v/>
      </c>
      <c r="AN22" s="46" t="str">
        <f t="shared" si="11"/>
        <v/>
      </c>
      <c r="AO22" s="46" t="str">
        <f t="shared" si="11"/>
        <v/>
      </c>
      <c r="AP22" s="46" t="str">
        <f t="shared" si="11"/>
        <v/>
      </c>
      <c r="AQ22" s="30"/>
      <c r="AR22" s="44" t="str">
        <f t="shared" si="12"/>
        <v/>
      </c>
      <c r="AS22" s="46" t="str">
        <f t="shared" si="12"/>
        <v/>
      </c>
      <c r="AT22" s="46" t="str">
        <f t="shared" si="12"/>
        <v/>
      </c>
      <c r="AU22" s="46" t="str">
        <f t="shared" si="12"/>
        <v/>
      </c>
    </row>
    <row r="23" spans="1:53" x14ac:dyDescent="0.25">
      <c r="A23" s="27" t="str">
        <f t="shared" si="10"/>
        <v>DD44994TAAP</v>
      </c>
      <c r="B23" s="27">
        <v>253014</v>
      </c>
      <c r="C23" s="32" t="s">
        <v>5</v>
      </c>
      <c r="D23" s="29">
        <v>44994</v>
      </c>
      <c r="E23" s="28" t="s">
        <v>4</v>
      </c>
      <c r="F23" s="43">
        <v>4</v>
      </c>
      <c r="G23" s="41" t="s">
        <v>15</v>
      </c>
      <c r="H23" s="92"/>
      <c r="I23" s="74"/>
      <c r="J23" s="74"/>
      <c r="K23" s="81"/>
      <c r="L23" s="90"/>
      <c r="M23" s="74"/>
      <c r="N23" s="74"/>
      <c r="O23" s="74"/>
      <c r="P23" s="81"/>
      <c r="Q23" s="90"/>
      <c r="R23" s="74" t="str">
        <f t="shared" si="9"/>
        <v/>
      </c>
      <c r="S23" s="74" t="str">
        <f t="shared" si="2"/>
        <v/>
      </c>
      <c r="T23" s="74" t="str">
        <f t="shared" si="3"/>
        <v/>
      </c>
      <c r="U23" s="91" t="str">
        <f t="shared" si="4"/>
        <v/>
      </c>
      <c r="V23" s="80"/>
      <c r="W23" s="5"/>
      <c r="X23" s="65"/>
      <c r="Y23" s="66"/>
      <c r="Z23" s="67"/>
      <c r="AA23" s="79"/>
      <c r="AB23" s="66"/>
      <c r="AC23" s="68" t="str">
        <f>IFERROR(IF(VLOOKUP(A23,#REF!,7,FALSE)=72686,IF($D23&lt;=$B$2,$D23,""),VLOOKUP(A23,#REF!,7,FALSE)),"")</f>
        <v/>
      </c>
      <c r="AD23" s="66"/>
      <c r="AE23" s="69"/>
      <c r="AF23" s="80"/>
      <c r="AH23" s="44" t="str">
        <f t="shared" si="13"/>
        <v/>
      </c>
      <c r="AI23" s="46" t="str">
        <f t="shared" si="13"/>
        <v/>
      </c>
      <c r="AJ23" s="46" t="str">
        <f t="shared" si="13"/>
        <v/>
      </c>
      <c r="AK23" s="8" t="str">
        <f t="shared" si="13"/>
        <v/>
      </c>
      <c r="AL23" s="30"/>
      <c r="AM23" s="44" t="str">
        <f t="shared" si="11"/>
        <v/>
      </c>
      <c r="AN23" s="46" t="str">
        <f t="shared" si="11"/>
        <v/>
      </c>
      <c r="AO23" s="46" t="str">
        <f t="shared" si="11"/>
        <v/>
      </c>
      <c r="AP23" s="8" t="str">
        <f t="shared" si="11"/>
        <v/>
      </c>
      <c r="AQ23" s="30"/>
      <c r="AR23" s="44" t="str">
        <f t="shared" si="12"/>
        <v/>
      </c>
      <c r="AS23" s="46" t="str">
        <f t="shared" si="12"/>
        <v/>
      </c>
      <c r="AT23" s="46" t="str">
        <f t="shared" si="12"/>
        <v/>
      </c>
      <c r="AU23" s="8" t="str">
        <f t="shared" si="12"/>
        <v/>
      </c>
    </row>
    <row r="24" spans="1:53" x14ac:dyDescent="0.25">
      <c r="A24" s="27" t="str">
        <f t="shared" si="10"/>
        <v>DD44998TAAP</v>
      </c>
      <c r="B24" s="27">
        <v>253015</v>
      </c>
      <c r="C24" s="32" t="s">
        <v>5</v>
      </c>
      <c r="D24" s="29">
        <v>44998</v>
      </c>
      <c r="E24" s="28" t="s">
        <v>16</v>
      </c>
      <c r="F24" s="43">
        <v>5</v>
      </c>
      <c r="G24" s="41" t="s">
        <v>17</v>
      </c>
      <c r="H24" s="92"/>
      <c r="I24" s="74"/>
      <c r="J24" s="74"/>
      <c r="K24" s="74"/>
      <c r="L24" s="90"/>
      <c r="M24" s="74"/>
      <c r="N24" s="74"/>
      <c r="O24" s="74"/>
      <c r="P24" s="74"/>
      <c r="Q24" s="90"/>
      <c r="R24" s="74" t="str">
        <f t="shared" si="9"/>
        <v/>
      </c>
      <c r="S24" s="74" t="str">
        <f t="shared" si="2"/>
        <v/>
      </c>
      <c r="T24" s="74" t="str">
        <f t="shared" si="3"/>
        <v/>
      </c>
      <c r="U24" s="93" t="str">
        <f t="shared" si="4"/>
        <v/>
      </c>
      <c r="V24" s="78"/>
      <c r="W24" s="5"/>
      <c r="X24" s="71"/>
      <c r="Y24" s="72"/>
      <c r="Z24" s="73"/>
      <c r="AA24" s="77"/>
      <c r="AB24" s="72"/>
      <c r="AC24" s="68" t="str">
        <f>IFERROR(IF(VLOOKUP(A24,#REF!,7,FALSE)=72686,IF($D24&lt;=$B$2,$D24,""),VLOOKUP(A24,#REF!,7,FALSE)),"")</f>
        <v/>
      </c>
      <c r="AD24" s="72"/>
      <c r="AE24" s="75"/>
      <c r="AF24" s="78"/>
      <c r="AH24" s="44" t="str">
        <f t="shared" si="13"/>
        <v/>
      </c>
      <c r="AI24" s="46" t="str">
        <f t="shared" si="13"/>
        <v/>
      </c>
      <c r="AJ24" s="46" t="str">
        <f t="shared" si="13"/>
        <v/>
      </c>
      <c r="AK24" s="46" t="str">
        <f t="shared" si="13"/>
        <v/>
      </c>
      <c r="AL24" s="30"/>
      <c r="AM24" s="44" t="str">
        <f t="shared" si="11"/>
        <v/>
      </c>
      <c r="AN24" s="46" t="str">
        <f t="shared" si="11"/>
        <v/>
      </c>
      <c r="AO24" s="46" t="str">
        <f t="shared" si="11"/>
        <v/>
      </c>
      <c r="AP24" s="46" t="str">
        <f t="shared" si="11"/>
        <v/>
      </c>
      <c r="AQ24" s="30"/>
      <c r="AR24" s="44" t="str">
        <f t="shared" si="12"/>
        <v/>
      </c>
      <c r="AS24" s="46" t="str">
        <f t="shared" si="12"/>
        <v/>
      </c>
      <c r="AT24" s="46" t="str">
        <f t="shared" si="12"/>
        <v/>
      </c>
      <c r="AU24" s="46" t="str">
        <f t="shared" si="12"/>
        <v/>
      </c>
    </row>
    <row r="25" spans="1:53" x14ac:dyDescent="0.25">
      <c r="A25" s="27" t="str">
        <f t="shared" si="10"/>
        <v>DD45003TAAP</v>
      </c>
      <c r="B25" s="27">
        <v>253016</v>
      </c>
      <c r="C25" s="32" t="s">
        <v>5</v>
      </c>
      <c r="D25" s="29">
        <v>45003</v>
      </c>
      <c r="E25" s="28" t="s">
        <v>16</v>
      </c>
      <c r="F25" s="43">
        <v>5</v>
      </c>
      <c r="G25" s="41" t="s">
        <v>17</v>
      </c>
      <c r="H25" s="92"/>
      <c r="I25" s="74"/>
      <c r="J25" s="74"/>
      <c r="K25" s="74"/>
      <c r="L25" s="90"/>
      <c r="M25" s="74"/>
      <c r="N25" s="74"/>
      <c r="O25" s="74"/>
      <c r="P25" s="74"/>
      <c r="Q25" s="90"/>
      <c r="R25" s="74" t="str">
        <f t="shared" si="9"/>
        <v/>
      </c>
      <c r="S25" s="74" t="str">
        <f t="shared" si="2"/>
        <v/>
      </c>
      <c r="T25" s="74" t="str">
        <f t="shared" si="3"/>
        <v/>
      </c>
      <c r="U25" s="93" t="str">
        <f t="shared" si="4"/>
        <v/>
      </c>
      <c r="V25" s="76"/>
      <c r="W25" s="5"/>
      <c r="X25" s="71"/>
      <c r="Y25" s="72"/>
      <c r="Z25" s="73"/>
      <c r="AA25" s="74"/>
      <c r="AB25" s="72"/>
      <c r="AC25" s="68" t="str">
        <f>IFERROR(IF(VLOOKUP(A25,#REF!,7,FALSE)=72686,IF($D25&lt;=$B$2,$D25,""),VLOOKUP(A25,#REF!,7,FALSE)),"")</f>
        <v/>
      </c>
      <c r="AD25" s="72"/>
      <c r="AE25" s="75"/>
      <c r="AF25" s="76"/>
      <c r="AH25" s="44" t="str">
        <f t="shared" si="13"/>
        <v/>
      </c>
      <c r="AI25" s="46" t="str">
        <f t="shared" si="13"/>
        <v/>
      </c>
      <c r="AJ25" s="46" t="str">
        <f t="shared" si="13"/>
        <v/>
      </c>
      <c r="AK25" s="46" t="str">
        <f t="shared" si="13"/>
        <v/>
      </c>
      <c r="AL25" s="30"/>
      <c r="AM25" s="44" t="str">
        <f t="shared" si="11"/>
        <v/>
      </c>
      <c r="AN25" s="46" t="str">
        <f t="shared" si="11"/>
        <v/>
      </c>
      <c r="AO25" s="46" t="str">
        <f t="shared" si="11"/>
        <v/>
      </c>
      <c r="AP25" s="46" t="str">
        <f t="shared" si="11"/>
        <v/>
      </c>
      <c r="AQ25" s="30"/>
      <c r="AR25" s="44" t="str">
        <f t="shared" si="12"/>
        <v/>
      </c>
      <c r="AS25" s="46" t="str">
        <f t="shared" si="12"/>
        <v/>
      </c>
      <c r="AT25" s="46" t="str">
        <f t="shared" si="12"/>
        <v/>
      </c>
      <c r="AU25" s="46" t="str">
        <f t="shared" si="12"/>
        <v/>
      </c>
    </row>
    <row r="26" spans="1:53" x14ac:dyDescent="0.25">
      <c r="A26" s="27" t="str">
        <f t="shared" si="10"/>
        <v>DD45008TAAP</v>
      </c>
      <c r="B26" s="27">
        <v>253017</v>
      </c>
      <c r="C26" s="32" t="s">
        <v>5</v>
      </c>
      <c r="D26" s="29">
        <v>45008</v>
      </c>
      <c r="E26" s="28" t="s">
        <v>4</v>
      </c>
      <c r="F26" s="43">
        <v>4</v>
      </c>
      <c r="G26" s="41" t="s">
        <v>15</v>
      </c>
      <c r="H26" s="92"/>
      <c r="I26" s="74"/>
      <c r="J26" s="74"/>
      <c r="K26" s="74"/>
      <c r="L26" s="90"/>
      <c r="M26" s="74"/>
      <c r="N26" s="74"/>
      <c r="O26" s="74"/>
      <c r="P26" s="74"/>
      <c r="Q26" s="90"/>
      <c r="R26" s="74" t="str">
        <f t="shared" si="9"/>
        <v/>
      </c>
      <c r="S26" s="74" t="str">
        <f t="shared" si="2"/>
        <v/>
      </c>
      <c r="T26" s="74" t="str">
        <f t="shared" si="3"/>
        <v/>
      </c>
      <c r="U26" s="93" t="str">
        <f t="shared" si="4"/>
        <v/>
      </c>
      <c r="V26" s="76"/>
      <c r="W26" s="5"/>
      <c r="X26" s="71"/>
      <c r="Y26" s="72"/>
      <c r="Z26" s="73"/>
      <c r="AA26" s="74"/>
      <c r="AB26" s="72"/>
      <c r="AC26" s="68" t="str">
        <f>IFERROR(IF(VLOOKUP(A26,#REF!,7,FALSE)=72686,IF($D26&lt;=$B$2,$D26,""),VLOOKUP(A26,#REF!,7,FALSE)),"")</f>
        <v/>
      </c>
      <c r="AD26" s="72"/>
      <c r="AE26" s="75"/>
      <c r="AF26" s="76"/>
      <c r="AH26" s="44" t="str">
        <f t="shared" si="13"/>
        <v/>
      </c>
      <c r="AI26" s="46" t="str">
        <f t="shared" si="13"/>
        <v/>
      </c>
      <c r="AJ26" s="46" t="str">
        <f t="shared" si="13"/>
        <v/>
      </c>
      <c r="AK26" s="46" t="str">
        <f t="shared" si="13"/>
        <v/>
      </c>
      <c r="AL26" s="30"/>
      <c r="AM26" s="44" t="str">
        <f t="shared" si="11"/>
        <v/>
      </c>
      <c r="AN26" s="46" t="str">
        <f t="shared" si="11"/>
        <v/>
      </c>
      <c r="AO26" s="46" t="str">
        <f t="shared" si="11"/>
        <v/>
      </c>
      <c r="AP26" s="46" t="str">
        <f t="shared" si="11"/>
        <v/>
      </c>
      <c r="AQ26" s="30"/>
      <c r="AR26" s="44" t="str">
        <f t="shared" si="12"/>
        <v/>
      </c>
      <c r="AS26" s="46" t="str">
        <f t="shared" si="12"/>
        <v/>
      </c>
      <c r="AT26" s="46" t="str">
        <f t="shared" si="12"/>
        <v/>
      </c>
      <c r="AU26" s="46" t="str">
        <f t="shared" si="12"/>
        <v/>
      </c>
      <c r="AV26" s="15"/>
    </row>
    <row r="27" spans="1:53" x14ac:dyDescent="0.25">
      <c r="A27" s="27" t="str">
        <f t="shared" si="10"/>
        <v>DD45012TAAP</v>
      </c>
      <c r="B27" s="27">
        <v>253018</v>
      </c>
      <c r="C27" s="32" t="s">
        <v>5</v>
      </c>
      <c r="D27" s="29">
        <v>45012</v>
      </c>
      <c r="E27" s="28" t="s">
        <v>16</v>
      </c>
      <c r="F27" s="43">
        <v>5</v>
      </c>
      <c r="G27" s="41" t="s">
        <v>17</v>
      </c>
      <c r="H27" s="89"/>
      <c r="I27" s="81"/>
      <c r="J27" s="81"/>
      <c r="K27" s="81"/>
      <c r="L27" s="90"/>
      <c r="M27" s="81"/>
      <c r="N27" s="81"/>
      <c r="O27" s="81"/>
      <c r="P27" s="81"/>
      <c r="Q27" s="90"/>
      <c r="R27" s="81" t="str">
        <f t="shared" si="9"/>
        <v/>
      </c>
      <c r="S27" s="81" t="str">
        <f t="shared" si="2"/>
        <v/>
      </c>
      <c r="T27" s="81" t="str">
        <f t="shared" si="3"/>
        <v/>
      </c>
      <c r="U27" s="91" t="str">
        <f t="shared" si="4"/>
        <v/>
      </c>
      <c r="V27" s="70"/>
      <c r="W27" s="5"/>
      <c r="X27" s="65"/>
      <c r="Y27" s="66"/>
      <c r="Z27" s="67"/>
      <c r="AA27" s="31"/>
      <c r="AB27" s="66"/>
      <c r="AC27" s="68" t="str">
        <f>IFERROR(IF(VLOOKUP(A27,#REF!,7,FALSE)=72686,IF($D27&lt;=$B$2,$D27,""),VLOOKUP(A27,#REF!,7,FALSE)),"")</f>
        <v/>
      </c>
      <c r="AD27" s="66"/>
      <c r="AE27" s="69"/>
      <c r="AF27" s="70"/>
      <c r="AH27" s="35" t="str">
        <f t="shared" si="13"/>
        <v/>
      </c>
      <c r="AI27" s="8" t="str">
        <f t="shared" si="13"/>
        <v/>
      </c>
      <c r="AJ27" s="8" t="str">
        <f t="shared" si="13"/>
        <v/>
      </c>
      <c r="AK27" s="8" t="str">
        <f t="shared" si="13"/>
        <v/>
      </c>
      <c r="AL27" s="30"/>
      <c r="AM27" s="35" t="str">
        <f t="shared" si="11"/>
        <v/>
      </c>
      <c r="AN27" s="8" t="str">
        <f t="shared" si="11"/>
        <v/>
      </c>
      <c r="AO27" s="8" t="str">
        <f t="shared" si="11"/>
        <v/>
      </c>
      <c r="AP27" s="8" t="str">
        <f t="shared" si="11"/>
        <v/>
      </c>
      <c r="AQ27" s="30"/>
      <c r="AR27" s="35" t="str">
        <f t="shared" si="12"/>
        <v/>
      </c>
      <c r="AS27" s="8" t="str">
        <f t="shared" si="12"/>
        <v/>
      </c>
      <c r="AT27" s="8" t="str">
        <f t="shared" si="12"/>
        <v/>
      </c>
      <c r="AU27" s="8" t="str">
        <f t="shared" si="12"/>
        <v/>
      </c>
    </row>
    <row r="28" spans="1:53" x14ac:dyDescent="0.25">
      <c r="A28" s="27" t="str">
        <f t="shared" si="10"/>
        <v>DD45017TAAP</v>
      </c>
      <c r="B28" s="27">
        <v>253019</v>
      </c>
      <c r="C28" s="32" t="s">
        <v>5</v>
      </c>
      <c r="D28" s="29">
        <v>45017</v>
      </c>
      <c r="E28" s="28" t="s">
        <v>16</v>
      </c>
      <c r="F28" s="43">
        <v>5</v>
      </c>
      <c r="G28" s="41" t="s">
        <v>17</v>
      </c>
      <c r="H28" s="92"/>
      <c r="I28" s="74"/>
      <c r="J28" s="74"/>
      <c r="K28" s="74"/>
      <c r="L28" s="90"/>
      <c r="M28" s="74"/>
      <c r="N28" s="74"/>
      <c r="O28" s="74"/>
      <c r="P28" s="74"/>
      <c r="Q28" s="90"/>
      <c r="R28" s="74" t="str">
        <f t="shared" si="9"/>
        <v/>
      </c>
      <c r="S28" s="74" t="str">
        <f t="shared" si="2"/>
        <v/>
      </c>
      <c r="T28" s="74" t="str">
        <f t="shared" si="3"/>
        <v/>
      </c>
      <c r="U28" s="93" t="str">
        <f t="shared" si="4"/>
        <v/>
      </c>
      <c r="V28" s="78"/>
      <c r="W28" s="5"/>
      <c r="X28" s="71"/>
      <c r="Y28" s="72"/>
      <c r="Z28" s="73"/>
      <c r="AA28" s="77"/>
      <c r="AB28" s="72"/>
      <c r="AC28" s="68" t="str">
        <f>IFERROR(IF(VLOOKUP(A28,#REF!,7,FALSE)=72686,IF($D28&lt;=$B$2,$D28,""),VLOOKUP(A28,#REF!,7,FALSE)),"")</f>
        <v/>
      </c>
      <c r="AD28" s="72"/>
      <c r="AE28" s="75"/>
      <c r="AF28" s="78"/>
      <c r="AH28" s="44" t="str">
        <f t="shared" si="13"/>
        <v/>
      </c>
      <c r="AI28" s="46" t="str">
        <f t="shared" si="13"/>
        <v/>
      </c>
      <c r="AJ28" s="46" t="str">
        <f t="shared" si="13"/>
        <v/>
      </c>
      <c r="AK28" s="46" t="str">
        <f t="shared" si="13"/>
        <v/>
      </c>
      <c r="AL28" s="30"/>
      <c r="AM28" s="44" t="str">
        <f t="shared" si="11"/>
        <v/>
      </c>
      <c r="AN28" s="46" t="str">
        <f t="shared" si="11"/>
        <v/>
      </c>
      <c r="AO28" s="46" t="str">
        <f t="shared" si="11"/>
        <v/>
      </c>
      <c r="AP28" s="46" t="str">
        <f t="shared" si="11"/>
        <v/>
      </c>
      <c r="AQ28" s="30"/>
      <c r="AR28" s="44" t="str">
        <f t="shared" si="12"/>
        <v/>
      </c>
      <c r="AS28" s="46" t="str">
        <f t="shared" si="12"/>
        <v/>
      </c>
      <c r="AT28" s="46" t="str">
        <f t="shared" si="12"/>
        <v/>
      </c>
      <c r="AU28" s="46" t="str">
        <f t="shared" si="12"/>
        <v/>
      </c>
    </row>
    <row r="29" spans="1:53" x14ac:dyDescent="0.25">
      <c r="A29" s="27" t="str">
        <f t="shared" si="10"/>
        <v>DD45022TAAP</v>
      </c>
      <c r="B29" s="27">
        <v>253020</v>
      </c>
      <c r="C29" s="32" t="s">
        <v>5</v>
      </c>
      <c r="D29" s="29">
        <v>45022</v>
      </c>
      <c r="E29" s="28" t="s">
        <v>4</v>
      </c>
      <c r="F29" s="43">
        <v>4</v>
      </c>
      <c r="G29" s="41" t="s">
        <v>15</v>
      </c>
      <c r="H29" s="89"/>
      <c r="I29" s="81"/>
      <c r="J29" s="81"/>
      <c r="K29" s="81"/>
      <c r="L29" s="90"/>
      <c r="M29" s="81"/>
      <c r="N29" s="81"/>
      <c r="O29" s="81"/>
      <c r="P29" s="81"/>
      <c r="Q29" s="90"/>
      <c r="R29" s="81" t="str">
        <f t="shared" si="9"/>
        <v/>
      </c>
      <c r="S29" s="81" t="str">
        <f t="shared" si="2"/>
        <v/>
      </c>
      <c r="T29" s="81" t="str">
        <f t="shared" si="3"/>
        <v/>
      </c>
      <c r="U29" s="91" t="str">
        <f t="shared" si="4"/>
        <v/>
      </c>
      <c r="V29" s="80"/>
      <c r="W29" s="5"/>
      <c r="X29" s="65"/>
      <c r="Y29" s="66"/>
      <c r="Z29" s="67"/>
      <c r="AA29" s="79"/>
      <c r="AB29" s="66"/>
      <c r="AC29" s="68" t="str">
        <f>IFERROR(IF(VLOOKUP(A29,#REF!,7,FALSE)=72686,IF($D29&lt;=$B$2,$D29,""),VLOOKUP(A29,#REF!,7,FALSE)),"")</f>
        <v/>
      </c>
      <c r="AD29" s="66"/>
      <c r="AE29" s="69"/>
      <c r="AF29" s="80"/>
      <c r="AH29" s="35" t="str">
        <f t="shared" si="13"/>
        <v/>
      </c>
      <c r="AI29" s="8" t="str">
        <f t="shared" si="13"/>
        <v/>
      </c>
      <c r="AJ29" s="8" t="str">
        <f t="shared" si="13"/>
        <v/>
      </c>
      <c r="AK29" s="8" t="str">
        <f t="shared" si="13"/>
        <v/>
      </c>
      <c r="AL29" s="30"/>
      <c r="AM29" s="35" t="str">
        <f t="shared" si="11"/>
        <v/>
      </c>
      <c r="AN29" s="8" t="str">
        <f t="shared" si="11"/>
        <v/>
      </c>
      <c r="AO29" s="8" t="str">
        <f t="shared" si="11"/>
        <v/>
      </c>
      <c r="AP29" s="8" t="str">
        <f t="shared" si="11"/>
        <v/>
      </c>
      <c r="AQ29" s="30"/>
      <c r="AR29" s="35" t="str">
        <f t="shared" si="12"/>
        <v/>
      </c>
      <c r="AS29" s="8" t="str">
        <f t="shared" si="12"/>
        <v/>
      </c>
      <c r="AT29" s="8" t="str">
        <f t="shared" si="12"/>
        <v/>
      </c>
      <c r="AU29" s="8" t="str">
        <f t="shared" si="12"/>
        <v/>
      </c>
    </row>
    <row r="30" spans="1:53" s="13" customFormat="1" x14ac:dyDescent="0.25">
      <c r="A30" s="27" t="str">
        <f t="shared" si="10"/>
        <v>DD45026TAAP</v>
      </c>
      <c r="B30" s="27">
        <v>253021</v>
      </c>
      <c r="C30" s="32" t="s">
        <v>5</v>
      </c>
      <c r="D30" s="29">
        <v>45026</v>
      </c>
      <c r="E30" s="28" t="s">
        <v>14</v>
      </c>
      <c r="F30" s="43">
        <v>5</v>
      </c>
      <c r="G30" s="41" t="s">
        <v>17</v>
      </c>
      <c r="H30" s="92"/>
      <c r="I30" s="74"/>
      <c r="J30" s="74"/>
      <c r="K30" s="74"/>
      <c r="L30" s="90"/>
      <c r="M30" s="74"/>
      <c r="N30" s="74"/>
      <c r="O30" s="74"/>
      <c r="P30" s="74"/>
      <c r="Q30" s="90"/>
      <c r="R30" s="74" t="str">
        <f t="shared" si="9"/>
        <v/>
      </c>
      <c r="S30" s="74" t="str">
        <f t="shared" si="2"/>
        <v/>
      </c>
      <c r="T30" s="74" t="str">
        <f t="shared" si="3"/>
        <v/>
      </c>
      <c r="U30" s="93" t="str">
        <f t="shared" si="4"/>
        <v/>
      </c>
      <c r="V30" s="78"/>
      <c r="W30" s="5"/>
      <c r="X30" s="71"/>
      <c r="Y30" s="72"/>
      <c r="Z30" s="73"/>
      <c r="AA30" s="77"/>
      <c r="AB30" s="72"/>
      <c r="AC30" s="68" t="str">
        <f>IFERROR(IF(VLOOKUP(A30,#REF!,7,FALSE)=72686,IF($D30&lt;=$B$2,$D30,""),VLOOKUP(A30,#REF!,7,FALSE)),"")</f>
        <v/>
      </c>
      <c r="AD30" s="72"/>
      <c r="AE30" s="75"/>
      <c r="AF30" s="78"/>
      <c r="AG30" s="11"/>
      <c r="AH30" s="44" t="str">
        <f t="shared" si="13"/>
        <v/>
      </c>
      <c r="AI30" s="46" t="str">
        <f t="shared" si="13"/>
        <v/>
      </c>
      <c r="AJ30" s="46" t="str">
        <f t="shared" si="13"/>
        <v/>
      </c>
      <c r="AK30" s="46" t="str">
        <f t="shared" si="13"/>
        <v/>
      </c>
      <c r="AL30" s="30"/>
      <c r="AM30" s="44" t="str">
        <f t="shared" si="11"/>
        <v/>
      </c>
      <c r="AN30" s="46" t="str">
        <f t="shared" si="11"/>
        <v/>
      </c>
      <c r="AO30" s="46" t="str">
        <f t="shared" si="11"/>
        <v/>
      </c>
      <c r="AP30" s="46" t="str">
        <f t="shared" si="11"/>
        <v/>
      </c>
      <c r="AQ30" s="30"/>
      <c r="AR30" s="44" t="str">
        <f t="shared" si="12"/>
        <v/>
      </c>
      <c r="AS30" s="46" t="str">
        <f t="shared" si="12"/>
        <v/>
      </c>
      <c r="AT30" s="46" t="str">
        <f t="shared" si="12"/>
        <v/>
      </c>
      <c r="AU30" s="46" t="str">
        <f t="shared" si="12"/>
        <v/>
      </c>
    </row>
    <row r="31" spans="1:53" s="13" customFormat="1" x14ac:dyDescent="0.25">
      <c r="A31" s="27" t="str">
        <f t="shared" si="10"/>
        <v>DD45031TAAP</v>
      </c>
      <c r="B31" s="27">
        <v>259000</v>
      </c>
      <c r="C31" s="32" t="s">
        <v>5</v>
      </c>
      <c r="D31" s="29">
        <v>45031</v>
      </c>
      <c r="E31" s="28" t="s">
        <v>19</v>
      </c>
      <c r="F31" s="43">
        <v>7</v>
      </c>
      <c r="G31" s="41" t="s">
        <v>31</v>
      </c>
      <c r="H31" s="92"/>
      <c r="I31" s="74"/>
      <c r="J31" s="74"/>
      <c r="K31" s="74"/>
      <c r="L31" s="90"/>
      <c r="M31" s="74"/>
      <c r="N31" s="74"/>
      <c r="O31" s="74"/>
      <c r="P31" s="74"/>
      <c r="Q31" s="90"/>
      <c r="R31" s="74" t="str">
        <f t="shared" si="9"/>
        <v/>
      </c>
      <c r="S31" s="74" t="str">
        <f t="shared" si="2"/>
        <v/>
      </c>
      <c r="T31" s="74" t="str">
        <f t="shared" si="3"/>
        <v/>
      </c>
      <c r="U31" s="93" t="str">
        <f t="shared" si="4"/>
        <v/>
      </c>
      <c r="V31" s="78"/>
      <c r="W31" s="5"/>
      <c r="X31" s="71"/>
      <c r="Y31" s="72"/>
      <c r="Z31" s="73"/>
      <c r="AA31" s="77"/>
      <c r="AB31" s="72"/>
      <c r="AC31" s="68" t="str">
        <f>IFERROR(IF(VLOOKUP(A31,#REF!,7,FALSE)=72686,IF($D31&lt;=$B$2,$D31,""),VLOOKUP(A31,#REF!,7,FALSE)),"")</f>
        <v/>
      </c>
      <c r="AD31" s="72"/>
      <c r="AE31" s="75"/>
      <c r="AF31" s="78"/>
      <c r="AG31" s="11"/>
      <c r="AH31" s="44" t="str">
        <f t="shared" si="13"/>
        <v/>
      </c>
      <c r="AI31" s="46" t="str">
        <f t="shared" si="13"/>
        <v/>
      </c>
      <c r="AJ31" s="46" t="str">
        <f t="shared" si="13"/>
        <v/>
      </c>
      <c r="AK31" s="46" t="str">
        <f t="shared" si="13"/>
        <v/>
      </c>
      <c r="AL31" s="30"/>
      <c r="AM31" s="44" t="str">
        <f t="shared" si="11"/>
        <v/>
      </c>
      <c r="AN31" s="46" t="str">
        <f t="shared" si="11"/>
        <v/>
      </c>
      <c r="AO31" s="46" t="str">
        <f t="shared" si="11"/>
        <v/>
      </c>
      <c r="AP31" s="46" t="str">
        <f t="shared" si="11"/>
        <v/>
      </c>
      <c r="AQ31" s="30"/>
      <c r="AR31" s="44" t="str">
        <f t="shared" si="12"/>
        <v/>
      </c>
      <c r="AS31" s="46" t="str">
        <f t="shared" si="12"/>
        <v/>
      </c>
      <c r="AT31" s="46" t="str">
        <f t="shared" si="12"/>
        <v/>
      </c>
      <c r="AU31" s="46" t="str">
        <f t="shared" si="12"/>
        <v/>
      </c>
    </row>
    <row r="32" spans="1:53" x14ac:dyDescent="0.25">
      <c r="A32" s="27" t="str">
        <f t="shared" si="10"/>
        <v>DD45038TAAP</v>
      </c>
      <c r="B32" s="27">
        <v>259001</v>
      </c>
      <c r="C32" s="32" t="s">
        <v>5</v>
      </c>
      <c r="D32" s="29">
        <v>45038</v>
      </c>
      <c r="E32" s="28" t="s">
        <v>20</v>
      </c>
      <c r="F32" s="43">
        <v>7</v>
      </c>
      <c r="G32" s="41" t="s">
        <v>31</v>
      </c>
      <c r="H32" s="92"/>
      <c r="I32" s="74"/>
      <c r="J32" s="74"/>
      <c r="K32" s="74"/>
      <c r="L32" s="90"/>
      <c r="M32" s="74"/>
      <c r="N32" s="74"/>
      <c r="O32" s="74"/>
      <c r="P32" s="74"/>
      <c r="Q32" s="90"/>
      <c r="R32" s="74" t="str">
        <f t="shared" si="9"/>
        <v/>
      </c>
      <c r="S32" s="74" t="str">
        <f t="shared" si="2"/>
        <v/>
      </c>
      <c r="T32" s="74" t="str">
        <f t="shared" si="3"/>
        <v/>
      </c>
      <c r="U32" s="93" t="str">
        <f t="shared" si="4"/>
        <v/>
      </c>
      <c r="V32" s="78"/>
      <c r="W32" s="5"/>
      <c r="X32" s="71"/>
      <c r="Y32" s="72"/>
      <c r="Z32" s="73"/>
      <c r="AA32" s="77"/>
      <c r="AB32" s="72"/>
      <c r="AC32" s="68" t="str">
        <f>IFERROR(IF(VLOOKUP(A32,#REF!,7,FALSE)=72686,IF($D32&lt;=$B$2,$D32,""),VLOOKUP(A32,#REF!,7,FALSE)),"")</f>
        <v/>
      </c>
      <c r="AD32" s="72"/>
      <c r="AE32" s="75"/>
      <c r="AF32" s="78"/>
      <c r="AH32" s="44" t="str">
        <f t="shared" si="13"/>
        <v/>
      </c>
      <c r="AI32" s="46" t="str">
        <f t="shared" si="13"/>
        <v/>
      </c>
      <c r="AJ32" s="46" t="str">
        <f t="shared" si="13"/>
        <v/>
      </c>
      <c r="AK32" s="46" t="str">
        <f t="shared" si="13"/>
        <v/>
      </c>
      <c r="AL32" s="30"/>
      <c r="AM32" s="44" t="str">
        <f t="shared" si="11"/>
        <v/>
      </c>
      <c r="AN32" s="46" t="str">
        <f t="shared" si="11"/>
        <v/>
      </c>
      <c r="AO32" s="46" t="str">
        <f t="shared" si="11"/>
        <v/>
      </c>
      <c r="AP32" s="46" t="str">
        <f t="shared" si="11"/>
        <v/>
      </c>
      <c r="AQ32" s="30"/>
      <c r="AR32" s="44" t="str">
        <f t="shared" si="12"/>
        <v/>
      </c>
      <c r="AS32" s="46" t="str">
        <f t="shared" si="12"/>
        <v/>
      </c>
      <c r="AT32" s="46" t="str">
        <f t="shared" si="12"/>
        <v/>
      </c>
      <c r="AU32" s="46" t="str">
        <f t="shared" si="12"/>
        <v/>
      </c>
    </row>
    <row r="33" spans="1:50" x14ac:dyDescent="0.25">
      <c r="A33" s="27" t="str">
        <f t="shared" si="10"/>
        <v>DD45045TAAP</v>
      </c>
      <c r="B33" s="27">
        <v>259002</v>
      </c>
      <c r="C33" s="32" t="s">
        <v>5</v>
      </c>
      <c r="D33" s="29">
        <v>45045</v>
      </c>
      <c r="E33" s="28" t="s">
        <v>16</v>
      </c>
      <c r="F33" s="43">
        <v>5</v>
      </c>
      <c r="G33" s="41" t="s">
        <v>17</v>
      </c>
      <c r="H33" s="92"/>
      <c r="I33" s="74"/>
      <c r="J33" s="74"/>
      <c r="K33" s="74"/>
      <c r="L33" s="90"/>
      <c r="M33" s="74"/>
      <c r="N33" s="74"/>
      <c r="O33" s="74"/>
      <c r="P33" s="74"/>
      <c r="Q33" s="90"/>
      <c r="R33" s="74" t="str">
        <f t="shared" si="9"/>
        <v/>
      </c>
      <c r="S33" s="74" t="str">
        <f t="shared" si="2"/>
        <v/>
      </c>
      <c r="T33" s="74" t="str">
        <f t="shared" si="3"/>
        <v/>
      </c>
      <c r="U33" s="93" t="str">
        <f t="shared" si="4"/>
        <v/>
      </c>
      <c r="V33" s="78"/>
      <c r="W33" s="5"/>
      <c r="X33" s="71"/>
      <c r="Y33" s="72"/>
      <c r="Z33" s="73"/>
      <c r="AA33" s="77"/>
      <c r="AB33" s="72"/>
      <c r="AC33" s="68" t="str">
        <f>IFERROR(IF(VLOOKUP(A33,#REF!,7,FALSE)=72686,IF($D33&lt;=$B$2,$D33,""),VLOOKUP(A33,#REF!,7,FALSE)),"")</f>
        <v/>
      </c>
      <c r="AD33" s="72"/>
      <c r="AE33" s="75"/>
      <c r="AF33" s="78"/>
      <c r="AH33" s="44" t="str">
        <f t="shared" si="13"/>
        <v/>
      </c>
      <c r="AI33" s="46" t="str">
        <f t="shared" si="13"/>
        <v/>
      </c>
      <c r="AJ33" s="46" t="str">
        <f t="shared" si="13"/>
        <v/>
      </c>
      <c r="AK33" s="46" t="str">
        <f t="shared" si="13"/>
        <v/>
      </c>
      <c r="AL33" s="30"/>
      <c r="AM33" s="44" t="str">
        <f t="shared" si="11"/>
        <v/>
      </c>
      <c r="AN33" s="46" t="str">
        <f t="shared" si="11"/>
        <v/>
      </c>
      <c r="AO33" s="46" t="str">
        <f t="shared" si="11"/>
        <v/>
      </c>
      <c r="AP33" s="46" t="str">
        <f t="shared" si="11"/>
        <v/>
      </c>
      <c r="AQ33" s="30"/>
      <c r="AR33" s="44" t="str">
        <f t="shared" si="12"/>
        <v/>
      </c>
      <c r="AS33" s="46" t="str">
        <f t="shared" si="12"/>
        <v/>
      </c>
      <c r="AT33" s="46" t="str">
        <f t="shared" si="12"/>
        <v/>
      </c>
      <c r="AU33" s="46" t="str">
        <f t="shared" si="12"/>
        <v/>
      </c>
    </row>
    <row r="34" spans="1:50" x14ac:dyDescent="0.25">
      <c r="A34" s="27" t="str">
        <f t="shared" si="10"/>
        <v>DD45050TAAP</v>
      </c>
      <c r="B34" s="27">
        <v>266012</v>
      </c>
      <c r="C34" s="32" t="s">
        <v>5</v>
      </c>
      <c r="D34" s="29">
        <v>45050</v>
      </c>
      <c r="E34" s="28" t="s">
        <v>4</v>
      </c>
      <c r="F34" s="43">
        <v>3</v>
      </c>
      <c r="G34" s="41" t="s">
        <v>18</v>
      </c>
      <c r="H34" s="92"/>
      <c r="I34" s="74"/>
      <c r="J34" s="74"/>
      <c r="K34" s="74"/>
      <c r="L34" s="90"/>
      <c r="M34" s="74"/>
      <c r="N34" s="74"/>
      <c r="O34" s="74"/>
      <c r="P34" s="74"/>
      <c r="Q34" s="90"/>
      <c r="R34" s="74" t="str">
        <f t="shared" si="9"/>
        <v/>
      </c>
      <c r="S34" s="74" t="str">
        <f t="shared" si="2"/>
        <v/>
      </c>
      <c r="T34" s="74" t="str">
        <f t="shared" si="3"/>
        <v/>
      </c>
      <c r="U34" s="93" t="str">
        <f t="shared" si="4"/>
        <v/>
      </c>
      <c r="V34" s="76"/>
      <c r="W34" s="5"/>
      <c r="X34" s="71"/>
      <c r="Y34" s="72"/>
      <c r="Z34" s="73"/>
      <c r="AA34" s="74"/>
      <c r="AB34" s="72"/>
      <c r="AC34" s="68" t="str">
        <f>IFERROR(IF(VLOOKUP(A34,#REF!,7,FALSE)=72686,IF($D34&lt;=$B$2,$D34,""),VLOOKUP(A34,#REF!,7,FALSE)),"")</f>
        <v/>
      </c>
      <c r="AD34" s="72"/>
      <c r="AE34" s="75"/>
      <c r="AF34" s="76"/>
      <c r="AH34" s="44" t="str">
        <f t="shared" si="13"/>
        <v/>
      </c>
      <c r="AI34" s="46" t="str">
        <f t="shared" si="13"/>
        <v/>
      </c>
      <c r="AJ34" s="46" t="str">
        <f t="shared" si="13"/>
        <v/>
      </c>
      <c r="AK34" s="46" t="str">
        <f t="shared" si="13"/>
        <v/>
      </c>
      <c r="AL34" s="30"/>
      <c r="AM34" s="44" t="str">
        <f t="shared" si="11"/>
        <v/>
      </c>
      <c r="AN34" s="46" t="str">
        <f t="shared" si="11"/>
        <v/>
      </c>
      <c r="AO34" s="46" t="str">
        <f t="shared" si="11"/>
        <v/>
      </c>
      <c r="AP34" s="46" t="str">
        <f t="shared" si="11"/>
        <v/>
      </c>
      <c r="AQ34" s="30"/>
      <c r="AR34" s="44" t="str">
        <f t="shared" si="12"/>
        <v/>
      </c>
      <c r="AS34" s="46" t="str">
        <f t="shared" si="12"/>
        <v/>
      </c>
      <c r="AT34" s="46" t="str">
        <f t="shared" si="12"/>
        <v/>
      </c>
      <c r="AU34" s="46" t="str">
        <f t="shared" si="12"/>
        <v/>
      </c>
    </row>
    <row r="35" spans="1:50" ht="13.5" customHeight="1" x14ac:dyDescent="0.25">
      <c r="A35" s="27" t="str">
        <f t="shared" si="10"/>
        <v>DD45053TAAP</v>
      </c>
      <c r="B35" s="27">
        <v>266013</v>
      </c>
      <c r="C35" s="32" t="s">
        <v>5</v>
      </c>
      <c r="D35" s="29">
        <v>45053</v>
      </c>
      <c r="E35" s="28" t="s">
        <v>21</v>
      </c>
      <c r="F35" s="43">
        <v>13</v>
      </c>
      <c r="G35" s="41" t="s">
        <v>32</v>
      </c>
      <c r="H35" s="92"/>
      <c r="I35" s="74"/>
      <c r="J35" s="74"/>
      <c r="K35" s="74"/>
      <c r="L35" s="90"/>
      <c r="M35" s="74"/>
      <c r="N35" s="74"/>
      <c r="O35" s="74"/>
      <c r="P35" s="74"/>
      <c r="Q35" s="90"/>
      <c r="R35" s="74" t="str">
        <f t="shared" si="9"/>
        <v/>
      </c>
      <c r="S35" s="74" t="str">
        <f t="shared" si="2"/>
        <v/>
      </c>
      <c r="T35" s="74" t="str">
        <f t="shared" si="3"/>
        <v/>
      </c>
      <c r="U35" s="93" t="str">
        <f t="shared" si="4"/>
        <v/>
      </c>
      <c r="V35" s="78"/>
      <c r="W35" s="5"/>
      <c r="X35" s="71"/>
      <c r="Y35" s="72"/>
      <c r="Z35" s="73"/>
      <c r="AA35" s="77"/>
      <c r="AB35" s="72"/>
      <c r="AC35" s="68" t="str">
        <f>IFERROR(IF(VLOOKUP(A35,#REF!,7,FALSE)=72686,IF($D35&lt;=$B$2,$D35,""),VLOOKUP(A35,#REF!,7,FALSE)),"")</f>
        <v/>
      </c>
      <c r="AD35" s="72"/>
      <c r="AE35" s="75"/>
      <c r="AF35" s="78"/>
      <c r="AH35" s="44" t="str">
        <f t="shared" si="13"/>
        <v/>
      </c>
      <c r="AI35" s="46" t="str">
        <f t="shared" si="13"/>
        <v/>
      </c>
      <c r="AJ35" s="46" t="str">
        <f t="shared" si="13"/>
        <v/>
      </c>
      <c r="AK35" s="46" t="str">
        <f t="shared" si="13"/>
        <v/>
      </c>
      <c r="AL35" s="30"/>
      <c r="AM35" s="44" t="str">
        <f t="shared" si="11"/>
        <v/>
      </c>
      <c r="AN35" s="46" t="str">
        <f t="shared" si="11"/>
        <v/>
      </c>
      <c r="AO35" s="46" t="str">
        <f t="shared" si="11"/>
        <v/>
      </c>
      <c r="AP35" s="46" t="str">
        <f t="shared" si="11"/>
        <v/>
      </c>
      <c r="AQ35" s="30"/>
      <c r="AR35" s="44" t="str">
        <f t="shared" si="12"/>
        <v/>
      </c>
      <c r="AS35" s="46" t="str">
        <f t="shared" si="12"/>
        <v/>
      </c>
      <c r="AT35" s="46" t="str">
        <f t="shared" si="12"/>
        <v/>
      </c>
      <c r="AU35" s="46" t="str">
        <f t="shared" si="12"/>
        <v/>
      </c>
      <c r="AV35" s="9"/>
    </row>
    <row r="36" spans="1:50" x14ac:dyDescent="0.25">
      <c r="A36" s="27" t="str">
        <f t="shared" si="10"/>
        <v>DD45066TAAP</v>
      </c>
      <c r="B36" s="27">
        <v>266014</v>
      </c>
      <c r="C36" s="32" t="s">
        <v>5</v>
      </c>
      <c r="D36" s="29">
        <v>45066</v>
      </c>
      <c r="E36" s="28" t="s">
        <v>22</v>
      </c>
      <c r="F36" s="43">
        <v>7</v>
      </c>
      <c r="G36" s="41" t="s">
        <v>33</v>
      </c>
      <c r="H36" s="92"/>
      <c r="I36" s="74"/>
      <c r="J36" s="74"/>
      <c r="K36" s="74"/>
      <c r="L36" s="90"/>
      <c r="M36" s="74"/>
      <c r="N36" s="74"/>
      <c r="O36" s="74"/>
      <c r="P36" s="74"/>
      <c r="Q36" s="90"/>
      <c r="R36" s="74" t="str">
        <f t="shared" si="9"/>
        <v/>
      </c>
      <c r="S36" s="74" t="str">
        <f t="shared" si="2"/>
        <v/>
      </c>
      <c r="T36" s="74" t="str">
        <f t="shared" si="3"/>
        <v/>
      </c>
      <c r="U36" s="93" t="str">
        <f t="shared" si="4"/>
        <v/>
      </c>
      <c r="V36" s="78"/>
      <c r="W36" s="5"/>
      <c r="X36" s="71"/>
      <c r="Y36" s="72"/>
      <c r="Z36" s="73"/>
      <c r="AA36" s="77"/>
      <c r="AB36" s="72"/>
      <c r="AC36" s="68" t="str">
        <f>IFERROR(IF(VLOOKUP(A36,#REF!,7,FALSE)=72686,IF($D36&lt;=$B$2,$D36,""),VLOOKUP(A36,#REF!,7,FALSE)),"")</f>
        <v/>
      </c>
      <c r="AD36" s="72"/>
      <c r="AE36" s="75"/>
      <c r="AF36" s="78"/>
      <c r="AH36" s="44" t="str">
        <f t="shared" si="13"/>
        <v/>
      </c>
      <c r="AI36" s="46" t="str">
        <f t="shared" si="13"/>
        <v/>
      </c>
      <c r="AJ36" s="46" t="str">
        <f t="shared" si="13"/>
        <v/>
      </c>
      <c r="AK36" s="46" t="str">
        <f t="shared" si="13"/>
        <v/>
      </c>
      <c r="AL36" s="30"/>
      <c r="AM36" s="44" t="str">
        <f t="shared" si="11"/>
        <v/>
      </c>
      <c r="AN36" s="46" t="str">
        <f t="shared" si="11"/>
        <v/>
      </c>
      <c r="AO36" s="46" t="str">
        <f t="shared" si="11"/>
        <v/>
      </c>
      <c r="AP36" s="46" t="str">
        <f t="shared" si="11"/>
        <v/>
      </c>
      <c r="AQ36" s="30"/>
      <c r="AR36" s="44" t="str">
        <f t="shared" si="12"/>
        <v/>
      </c>
      <c r="AS36" s="46" t="str">
        <f t="shared" si="12"/>
        <v/>
      </c>
      <c r="AT36" s="46" t="str">
        <f t="shared" si="12"/>
        <v/>
      </c>
      <c r="AU36" s="46" t="str">
        <f t="shared" si="12"/>
        <v/>
      </c>
    </row>
    <row r="37" spans="1:50" x14ac:dyDescent="0.25">
      <c r="A37" s="27" t="str">
        <f t="shared" si="10"/>
        <v>DD45073TAAP</v>
      </c>
      <c r="B37" s="27">
        <v>265000</v>
      </c>
      <c r="C37" s="32" t="s">
        <v>5</v>
      </c>
      <c r="D37" s="29">
        <v>45073</v>
      </c>
      <c r="E37" s="28" t="s">
        <v>22</v>
      </c>
      <c r="F37" s="43">
        <v>7</v>
      </c>
      <c r="G37" s="41" t="s">
        <v>33</v>
      </c>
      <c r="H37" s="92"/>
      <c r="I37" s="74"/>
      <c r="J37" s="74"/>
      <c r="K37" s="74"/>
      <c r="L37" s="90"/>
      <c r="M37" s="74"/>
      <c r="N37" s="74"/>
      <c r="O37" s="74"/>
      <c r="P37" s="74"/>
      <c r="Q37" s="90"/>
      <c r="R37" s="74" t="str">
        <f t="shared" si="9"/>
        <v/>
      </c>
      <c r="S37" s="74" t="str">
        <f t="shared" si="2"/>
        <v/>
      </c>
      <c r="T37" s="74" t="str">
        <f t="shared" si="3"/>
        <v/>
      </c>
      <c r="U37" s="93" t="str">
        <f t="shared" si="4"/>
        <v/>
      </c>
      <c r="V37" s="76"/>
      <c r="W37" s="5"/>
      <c r="X37" s="71"/>
      <c r="Y37" s="72"/>
      <c r="Z37" s="73"/>
      <c r="AA37" s="74"/>
      <c r="AB37" s="72"/>
      <c r="AC37" s="68" t="str">
        <f>IFERROR(IF(VLOOKUP(A37,#REF!,7,FALSE)=72686,IF($D37&lt;=$B$2,$D37,""),VLOOKUP(A37,#REF!,7,FALSE)),"")</f>
        <v/>
      </c>
      <c r="AD37" s="72"/>
      <c r="AE37" s="75"/>
      <c r="AF37" s="76"/>
      <c r="AH37" s="44" t="str">
        <f t="shared" si="13"/>
        <v/>
      </c>
      <c r="AI37" s="46" t="str">
        <f t="shared" si="13"/>
        <v/>
      </c>
      <c r="AJ37" s="46" t="str">
        <f t="shared" si="13"/>
        <v/>
      </c>
      <c r="AK37" s="46" t="str">
        <f t="shared" si="13"/>
        <v/>
      </c>
      <c r="AL37" s="30"/>
      <c r="AM37" s="44" t="str">
        <f t="shared" si="11"/>
        <v/>
      </c>
      <c r="AN37" s="46" t="str">
        <f t="shared" si="11"/>
        <v/>
      </c>
      <c r="AO37" s="46" t="str">
        <f t="shared" si="11"/>
        <v/>
      </c>
      <c r="AP37" s="46" t="str">
        <f t="shared" si="11"/>
        <v/>
      </c>
      <c r="AQ37" s="30"/>
      <c r="AR37" s="44" t="str">
        <f t="shared" si="12"/>
        <v/>
      </c>
      <c r="AS37" s="46" t="str">
        <f t="shared" si="12"/>
        <v/>
      </c>
      <c r="AT37" s="46" t="str">
        <f t="shared" si="12"/>
        <v/>
      </c>
      <c r="AU37" s="46" t="str">
        <f t="shared" si="12"/>
        <v/>
      </c>
    </row>
    <row r="38" spans="1:50" x14ac:dyDescent="0.25">
      <c r="A38" s="27" t="str">
        <f t="shared" si="10"/>
        <v>DD45080TAAP</v>
      </c>
      <c r="B38" s="27">
        <v>265001</v>
      </c>
      <c r="C38" s="32" t="s">
        <v>5</v>
      </c>
      <c r="D38" s="29">
        <v>45080</v>
      </c>
      <c r="E38" s="28" t="s">
        <v>22</v>
      </c>
      <c r="F38" s="43">
        <v>9</v>
      </c>
      <c r="G38" s="41" t="s">
        <v>34</v>
      </c>
      <c r="H38" s="92"/>
      <c r="I38" s="74"/>
      <c r="J38" s="74"/>
      <c r="K38" s="74"/>
      <c r="L38" s="90"/>
      <c r="M38" s="74"/>
      <c r="N38" s="74"/>
      <c r="O38" s="74"/>
      <c r="P38" s="74"/>
      <c r="Q38" s="90"/>
      <c r="R38" s="74" t="str">
        <f t="shared" si="9"/>
        <v/>
      </c>
      <c r="S38" s="74" t="str">
        <f t="shared" si="2"/>
        <v/>
      </c>
      <c r="T38" s="74" t="str">
        <f t="shared" si="3"/>
        <v/>
      </c>
      <c r="U38" s="93" t="str">
        <f t="shared" si="4"/>
        <v/>
      </c>
      <c r="V38" s="78"/>
      <c r="W38" s="5"/>
      <c r="X38" s="71"/>
      <c r="Y38" s="72"/>
      <c r="Z38" s="73"/>
      <c r="AA38" s="77"/>
      <c r="AB38" s="72"/>
      <c r="AC38" s="68" t="str">
        <f>IFERROR(IF(VLOOKUP(A38,#REF!,7,FALSE)=72686,IF($D38&lt;=$B$2,$D38,""),VLOOKUP(A38,#REF!,7,FALSE)),"")</f>
        <v/>
      </c>
      <c r="AD38" s="72"/>
      <c r="AE38" s="75"/>
      <c r="AF38" s="78"/>
      <c r="AH38" s="44" t="str">
        <f t="shared" si="13"/>
        <v/>
      </c>
      <c r="AI38" s="46" t="str">
        <f t="shared" si="13"/>
        <v/>
      </c>
      <c r="AJ38" s="46" t="str">
        <f t="shared" si="13"/>
        <v/>
      </c>
      <c r="AK38" s="46" t="str">
        <f t="shared" si="13"/>
        <v/>
      </c>
      <c r="AL38" s="30"/>
      <c r="AM38" s="44" t="str">
        <f t="shared" si="11"/>
        <v/>
      </c>
      <c r="AN38" s="46" t="str">
        <f t="shared" si="11"/>
        <v/>
      </c>
      <c r="AO38" s="46" t="str">
        <f t="shared" si="11"/>
        <v/>
      </c>
      <c r="AP38" s="46" t="str">
        <f t="shared" si="11"/>
        <v/>
      </c>
      <c r="AQ38" s="30"/>
      <c r="AR38" s="44" t="str">
        <f t="shared" si="12"/>
        <v/>
      </c>
      <c r="AS38" s="46" t="str">
        <f t="shared" si="12"/>
        <v/>
      </c>
      <c r="AT38" s="46" t="str">
        <f t="shared" si="12"/>
        <v/>
      </c>
      <c r="AU38" s="46" t="str">
        <f t="shared" si="12"/>
        <v/>
      </c>
    </row>
    <row r="39" spans="1:50" x14ac:dyDescent="0.25">
      <c r="A39" s="27" t="str">
        <f t="shared" si="10"/>
        <v>DD45089TAAP</v>
      </c>
      <c r="B39" s="27">
        <v>265002</v>
      </c>
      <c r="C39" s="32" t="s">
        <v>5</v>
      </c>
      <c r="D39" s="29">
        <v>45089</v>
      </c>
      <c r="E39" s="28" t="s">
        <v>22</v>
      </c>
      <c r="F39" s="43">
        <v>8</v>
      </c>
      <c r="G39" s="41" t="s">
        <v>35</v>
      </c>
      <c r="H39" s="92"/>
      <c r="I39" s="74"/>
      <c r="J39" s="74"/>
      <c r="K39" s="74"/>
      <c r="L39" s="90"/>
      <c r="M39" s="74"/>
      <c r="N39" s="74"/>
      <c r="O39" s="74"/>
      <c r="P39" s="74"/>
      <c r="Q39" s="90"/>
      <c r="R39" s="74" t="str">
        <f t="shared" si="9"/>
        <v/>
      </c>
      <c r="S39" s="74" t="str">
        <f t="shared" si="2"/>
        <v/>
      </c>
      <c r="T39" s="74" t="str">
        <f t="shared" si="3"/>
        <v/>
      </c>
      <c r="U39" s="93" t="str">
        <f t="shared" si="4"/>
        <v/>
      </c>
      <c r="V39" s="78"/>
      <c r="W39" s="5"/>
      <c r="X39" s="71"/>
      <c r="Y39" s="72"/>
      <c r="Z39" s="73"/>
      <c r="AA39" s="77"/>
      <c r="AB39" s="72"/>
      <c r="AC39" s="68" t="str">
        <f>IFERROR(IF(VLOOKUP(A39,#REF!,7,FALSE)=72686,IF($D39&lt;=$B$2,$D39,""),VLOOKUP(A39,#REF!,7,FALSE)),"")</f>
        <v/>
      </c>
      <c r="AD39" s="72"/>
      <c r="AE39" s="75"/>
      <c r="AF39" s="78"/>
      <c r="AH39" s="44" t="str">
        <f t="shared" si="13"/>
        <v/>
      </c>
      <c r="AI39" s="46" t="str">
        <f t="shared" si="13"/>
        <v/>
      </c>
      <c r="AJ39" s="46" t="str">
        <f t="shared" si="13"/>
        <v/>
      </c>
      <c r="AK39" s="46" t="str">
        <f t="shared" si="13"/>
        <v/>
      </c>
      <c r="AL39" s="30"/>
      <c r="AM39" s="44" t="str">
        <f t="shared" si="11"/>
        <v/>
      </c>
      <c r="AN39" s="46" t="str">
        <f t="shared" si="11"/>
        <v/>
      </c>
      <c r="AO39" s="46" t="str">
        <f t="shared" si="11"/>
        <v/>
      </c>
      <c r="AP39" s="46" t="str">
        <f t="shared" si="11"/>
        <v/>
      </c>
      <c r="AQ39" s="30"/>
      <c r="AR39" s="44" t="str">
        <f t="shared" si="12"/>
        <v/>
      </c>
      <c r="AS39" s="46" t="str">
        <f t="shared" si="12"/>
        <v/>
      </c>
      <c r="AT39" s="46" t="str">
        <f t="shared" si="12"/>
        <v/>
      </c>
      <c r="AU39" s="46" t="str">
        <f t="shared" si="12"/>
        <v/>
      </c>
    </row>
    <row r="40" spans="1:50" x14ac:dyDescent="0.25">
      <c r="A40" s="27" t="str">
        <f t="shared" si="10"/>
        <v>DD45097TAAP</v>
      </c>
      <c r="B40" s="27">
        <v>265003</v>
      </c>
      <c r="C40" s="32" t="s">
        <v>5</v>
      </c>
      <c r="D40" s="29">
        <v>45097</v>
      </c>
      <c r="E40" s="28" t="s">
        <v>22</v>
      </c>
      <c r="F40" s="43">
        <v>7</v>
      </c>
      <c r="G40" s="41" t="s">
        <v>36</v>
      </c>
      <c r="H40" s="89"/>
      <c r="I40" s="81"/>
      <c r="J40" s="81"/>
      <c r="K40" s="81"/>
      <c r="L40" s="90"/>
      <c r="M40" s="81"/>
      <c r="N40" s="81"/>
      <c r="O40" s="81"/>
      <c r="P40" s="81"/>
      <c r="Q40" s="90"/>
      <c r="R40" s="81" t="str">
        <f t="shared" si="9"/>
        <v/>
      </c>
      <c r="S40" s="81" t="str">
        <f t="shared" si="2"/>
        <v/>
      </c>
      <c r="T40" s="81" t="str">
        <f t="shared" si="3"/>
        <v/>
      </c>
      <c r="U40" s="91" t="str">
        <f t="shared" si="4"/>
        <v/>
      </c>
      <c r="V40" s="70"/>
      <c r="W40" s="5"/>
      <c r="X40" s="65"/>
      <c r="Y40" s="66"/>
      <c r="Z40" s="67"/>
      <c r="AA40" s="31"/>
      <c r="AB40" s="66"/>
      <c r="AC40" s="68" t="str">
        <f>IFERROR(IF(VLOOKUP(A40,#REF!,7,FALSE)=72686,IF($D40&lt;=$B$2,$D40,""),VLOOKUP(A40,#REF!,7,FALSE)),"")</f>
        <v/>
      </c>
      <c r="AD40" s="66"/>
      <c r="AE40" s="69"/>
      <c r="AF40" s="70"/>
      <c r="AH40" s="35" t="str">
        <f t="shared" si="13"/>
        <v/>
      </c>
      <c r="AI40" s="8" t="str">
        <f t="shared" si="13"/>
        <v/>
      </c>
      <c r="AJ40" s="8" t="str">
        <f t="shared" si="13"/>
        <v/>
      </c>
      <c r="AK40" s="8" t="str">
        <f t="shared" si="13"/>
        <v/>
      </c>
      <c r="AL40" s="30"/>
      <c r="AM40" s="35" t="str">
        <f t="shared" si="11"/>
        <v/>
      </c>
      <c r="AN40" s="8" t="str">
        <f t="shared" si="11"/>
        <v/>
      </c>
      <c r="AO40" s="8" t="str">
        <f t="shared" si="11"/>
        <v/>
      </c>
      <c r="AP40" s="8" t="str">
        <f t="shared" si="11"/>
        <v/>
      </c>
      <c r="AQ40" s="30"/>
      <c r="AR40" s="35" t="str">
        <f t="shared" si="12"/>
        <v/>
      </c>
      <c r="AS40" s="8" t="str">
        <f t="shared" si="12"/>
        <v/>
      </c>
      <c r="AT40" s="8" t="str">
        <f t="shared" si="12"/>
        <v/>
      </c>
      <c r="AU40" s="8" t="str">
        <f t="shared" si="12"/>
        <v/>
      </c>
    </row>
    <row r="41" spans="1:50" x14ac:dyDescent="0.25">
      <c r="A41" s="27" t="str">
        <f t="shared" si="10"/>
        <v>DD45104TAAP</v>
      </c>
      <c r="B41" s="27">
        <v>265004</v>
      </c>
      <c r="C41" s="32" t="s">
        <v>5</v>
      </c>
      <c r="D41" s="29">
        <v>45104</v>
      </c>
      <c r="E41" s="28" t="s">
        <v>22</v>
      </c>
      <c r="F41" s="43">
        <v>11</v>
      </c>
      <c r="G41" s="41" t="s">
        <v>37</v>
      </c>
      <c r="H41" s="89"/>
      <c r="I41" s="81"/>
      <c r="J41" s="81"/>
      <c r="K41" s="81"/>
      <c r="L41" s="90"/>
      <c r="M41" s="81"/>
      <c r="N41" s="81"/>
      <c r="O41" s="81"/>
      <c r="P41" s="81"/>
      <c r="Q41" s="90"/>
      <c r="R41" s="81" t="str">
        <f t="shared" si="9"/>
        <v/>
      </c>
      <c r="S41" s="81" t="str">
        <f t="shared" si="2"/>
        <v/>
      </c>
      <c r="T41" s="81" t="str">
        <f t="shared" si="3"/>
        <v/>
      </c>
      <c r="U41" s="91" t="str">
        <f t="shared" si="4"/>
        <v/>
      </c>
      <c r="V41" s="82"/>
      <c r="W41" s="5"/>
      <c r="X41" s="65"/>
      <c r="Y41" s="66"/>
      <c r="Z41" s="67"/>
      <c r="AA41" s="81"/>
      <c r="AB41" s="66"/>
      <c r="AC41" s="68" t="str">
        <f>IFERROR(IF(VLOOKUP(A41,#REF!,7,FALSE)=72686,IF($D41&lt;=$B$2,$D41,""),VLOOKUP(A41,#REF!,7,FALSE)),"")</f>
        <v/>
      </c>
      <c r="AD41" s="66"/>
      <c r="AE41" s="69"/>
      <c r="AF41" s="82"/>
      <c r="AH41" s="35" t="str">
        <f t="shared" si="13"/>
        <v/>
      </c>
      <c r="AI41" s="8" t="str">
        <f t="shared" si="13"/>
        <v/>
      </c>
      <c r="AJ41" s="8" t="str">
        <f t="shared" si="13"/>
        <v/>
      </c>
      <c r="AK41" s="8" t="str">
        <f t="shared" si="13"/>
        <v/>
      </c>
      <c r="AL41" s="30"/>
      <c r="AM41" s="35" t="str">
        <f t="shared" si="11"/>
        <v/>
      </c>
      <c r="AN41" s="8" t="str">
        <f t="shared" si="11"/>
        <v/>
      </c>
      <c r="AO41" s="8" t="str">
        <f t="shared" si="11"/>
        <v/>
      </c>
      <c r="AP41" s="8" t="str">
        <f t="shared" si="11"/>
        <v/>
      </c>
      <c r="AQ41" s="30"/>
      <c r="AR41" s="35" t="str">
        <f t="shared" si="12"/>
        <v/>
      </c>
      <c r="AS41" s="8" t="str">
        <f t="shared" si="12"/>
        <v/>
      </c>
      <c r="AT41" s="8" t="str">
        <f t="shared" si="12"/>
        <v/>
      </c>
      <c r="AU41" s="8" t="str">
        <f t="shared" si="12"/>
        <v/>
      </c>
    </row>
    <row r="42" spans="1:50" x14ac:dyDescent="0.25">
      <c r="A42" s="27" t="str">
        <f t="shared" si="10"/>
        <v>DD45115TAAP</v>
      </c>
      <c r="B42" s="27">
        <v>266015</v>
      </c>
      <c r="C42" s="32" t="s">
        <v>5</v>
      </c>
      <c r="D42" s="29">
        <v>45115</v>
      </c>
      <c r="E42" s="28" t="s">
        <v>22</v>
      </c>
      <c r="F42" s="43">
        <v>7</v>
      </c>
      <c r="G42" s="41" t="s">
        <v>33</v>
      </c>
      <c r="H42" s="89"/>
      <c r="I42" s="81"/>
      <c r="J42" s="81"/>
      <c r="K42" s="81"/>
      <c r="L42" s="90"/>
      <c r="M42" s="81"/>
      <c r="N42" s="81"/>
      <c r="O42" s="81"/>
      <c r="P42" s="81"/>
      <c r="Q42" s="90"/>
      <c r="R42" s="81" t="str">
        <f t="shared" si="9"/>
        <v/>
      </c>
      <c r="S42" s="81" t="str">
        <f t="shared" si="2"/>
        <v/>
      </c>
      <c r="T42" s="81" t="str">
        <f t="shared" si="3"/>
        <v/>
      </c>
      <c r="U42" s="91" t="str">
        <f t="shared" si="4"/>
        <v/>
      </c>
      <c r="V42" s="82"/>
      <c r="W42" s="5"/>
      <c r="X42" s="65"/>
      <c r="Y42" s="66"/>
      <c r="Z42" s="67"/>
      <c r="AA42" s="81"/>
      <c r="AB42" s="66"/>
      <c r="AC42" s="68" t="str">
        <f>IFERROR(IF(VLOOKUP(A42,#REF!,7,FALSE)=72686,IF($D42&lt;=$B$2,$D42,""),VLOOKUP(A42,#REF!,7,FALSE)),"")</f>
        <v/>
      </c>
      <c r="AD42" s="66"/>
      <c r="AE42" s="69"/>
      <c r="AF42" s="82"/>
      <c r="AH42" s="35" t="str">
        <f t="shared" si="13"/>
        <v/>
      </c>
      <c r="AI42" s="8" t="str">
        <f t="shared" si="13"/>
        <v/>
      </c>
      <c r="AJ42" s="8" t="str">
        <f t="shared" si="13"/>
        <v/>
      </c>
      <c r="AK42" s="8" t="str">
        <f t="shared" si="13"/>
        <v/>
      </c>
      <c r="AL42" s="30"/>
      <c r="AM42" s="35" t="str">
        <f t="shared" si="11"/>
        <v/>
      </c>
      <c r="AN42" s="8" t="str">
        <f t="shared" si="11"/>
        <v/>
      </c>
      <c r="AO42" s="8" t="str">
        <f t="shared" si="11"/>
        <v/>
      </c>
      <c r="AP42" s="8" t="str">
        <f t="shared" si="11"/>
        <v/>
      </c>
      <c r="AQ42" s="30"/>
      <c r="AR42" s="35" t="str">
        <f t="shared" si="12"/>
        <v/>
      </c>
      <c r="AS42" s="8" t="str">
        <f t="shared" si="12"/>
        <v/>
      </c>
      <c r="AT42" s="8" t="str">
        <f t="shared" si="12"/>
        <v/>
      </c>
      <c r="AU42" s="8" t="str">
        <f t="shared" si="12"/>
        <v/>
      </c>
    </row>
    <row r="43" spans="1:50" x14ac:dyDescent="0.25">
      <c r="A43" s="27" t="str">
        <f t="shared" si="10"/>
        <v>DD45122TAAP</v>
      </c>
      <c r="B43" s="27">
        <v>266016</v>
      </c>
      <c r="C43" s="32" t="s">
        <v>5</v>
      </c>
      <c r="D43" s="29">
        <v>45122</v>
      </c>
      <c r="E43" s="28" t="s">
        <v>23</v>
      </c>
      <c r="F43" s="43">
        <v>7</v>
      </c>
      <c r="G43" s="41" t="s">
        <v>38</v>
      </c>
      <c r="H43" s="89"/>
      <c r="I43" s="81"/>
      <c r="J43" s="81"/>
      <c r="K43" s="81"/>
      <c r="L43" s="90"/>
      <c r="M43" s="81"/>
      <c r="N43" s="81"/>
      <c r="O43" s="81"/>
      <c r="P43" s="81"/>
      <c r="Q43" s="90"/>
      <c r="R43" s="81" t="str">
        <f t="shared" si="9"/>
        <v/>
      </c>
      <c r="S43" s="81" t="str">
        <f t="shared" si="2"/>
        <v/>
      </c>
      <c r="T43" s="81" t="str">
        <f t="shared" si="3"/>
        <v/>
      </c>
      <c r="U43" s="91" t="str">
        <f t="shared" si="4"/>
        <v/>
      </c>
      <c r="V43" s="70"/>
      <c r="W43" s="5"/>
      <c r="X43" s="65"/>
      <c r="Y43" s="66"/>
      <c r="Z43" s="67"/>
      <c r="AA43" s="31"/>
      <c r="AB43" s="66"/>
      <c r="AC43" s="68" t="str">
        <f>IFERROR(IF(VLOOKUP(A43,#REF!,7,FALSE)=72686,IF($D43&lt;=$B$2,$D43,""),VLOOKUP(A43,#REF!,7,FALSE)),"")</f>
        <v/>
      </c>
      <c r="AD43" s="66"/>
      <c r="AE43" s="69"/>
      <c r="AF43" s="70"/>
      <c r="AH43" s="35" t="str">
        <f t="shared" si="13"/>
        <v/>
      </c>
      <c r="AI43" s="8" t="str">
        <f t="shared" si="13"/>
        <v/>
      </c>
      <c r="AJ43" s="8" t="str">
        <f t="shared" si="13"/>
        <v/>
      </c>
      <c r="AK43" s="8" t="str">
        <f t="shared" si="13"/>
        <v/>
      </c>
      <c r="AL43" s="30"/>
      <c r="AM43" s="35" t="str">
        <f t="shared" si="11"/>
        <v/>
      </c>
      <c r="AN43" s="8" t="str">
        <f t="shared" si="11"/>
        <v/>
      </c>
      <c r="AO43" s="8" t="str">
        <f t="shared" si="11"/>
        <v/>
      </c>
      <c r="AP43" s="8" t="str">
        <f t="shared" si="11"/>
        <v/>
      </c>
      <c r="AQ43" s="30"/>
      <c r="AR43" s="35" t="str">
        <f t="shared" si="12"/>
        <v/>
      </c>
      <c r="AS43" s="8" t="str">
        <f t="shared" si="12"/>
        <v/>
      </c>
      <c r="AT43" s="8" t="str">
        <f t="shared" si="12"/>
        <v/>
      </c>
      <c r="AU43" s="8" t="str">
        <f t="shared" si="12"/>
        <v/>
      </c>
    </row>
    <row r="44" spans="1:50" x14ac:dyDescent="0.25">
      <c r="A44" s="27" t="str">
        <f t="shared" si="10"/>
        <v>DD45129TAAP</v>
      </c>
      <c r="B44" s="27">
        <v>265005</v>
      </c>
      <c r="C44" s="32" t="s">
        <v>5</v>
      </c>
      <c r="D44" s="29">
        <v>45129</v>
      </c>
      <c r="E44" s="28" t="s">
        <v>24</v>
      </c>
      <c r="F44" s="43">
        <v>10</v>
      </c>
      <c r="G44" s="41" t="s">
        <v>39</v>
      </c>
      <c r="H44" s="89"/>
      <c r="I44" s="81"/>
      <c r="J44" s="81"/>
      <c r="K44" s="81"/>
      <c r="L44" s="90"/>
      <c r="M44" s="81"/>
      <c r="N44" s="81"/>
      <c r="O44" s="81"/>
      <c r="P44" s="81"/>
      <c r="Q44" s="90"/>
      <c r="R44" s="81" t="str">
        <f t="shared" si="9"/>
        <v/>
      </c>
      <c r="S44" s="81" t="str">
        <f t="shared" si="2"/>
        <v/>
      </c>
      <c r="T44" s="81" t="str">
        <f t="shared" si="3"/>
        <v/>
      </c>
      <c r="U44" s="91" t="str">
        <f t="shared" si="4"/>
        <v/>
      </c>
      <c r="V44" s="82"/>
      <c r="W44" s="5"/>
      <c r="X44" s="65"/>
      <c r="Y44" s="66"/>
      <c r="Z44" s="67"/>
      <c r="AA44" s="81"/>
      <c r="AB44" s="66"/>
      <c r="AC44" s="68" t="str">
        <f>IFERROR(IF(VLOOKUP(A44,#REF!,7,FALSE)=72686,IF($D44&lt;=$B$2,$D44,""),VLOOKUP(A44,#REF!,7,FALSE)),"")</f>
        <v/>
      </c>
      <c r="AD44" s="66"/>
      <c r="AE44" s="69"/>
      <c r="AF44" s="82"/>
      <c r="AH44" s="35" t="str">
        <f t="shared" si="13"/>
        <v/>
      </c>
      <c r="AI44" s="8" t="str">
        <f t="shared" si="13"/>
        <v/>
      </c>
      <c r="AJ44" s="8" t="str">
        <f t="shared" si="13"/>
        <v/>
      </c>
      <c r="AK44" s="8" t="str">
        <f t="shared" si="13"/>
        <v/>
      </c>
      <c r="AL44" s="12"/>
      <c r="AM44" s="35" t="str">
        <f t="shared" si="11"/>
        <v/>
      </c>
      <c r="AN44" s="8" t="str">
        <f t="shared" si="11"/>
        <v/>
      </c>
      <c r="AO44" s="8" t="str">
        <f t="shared" si="11"/>
        <v/>
      </c>
      <c r="AP44" s="8" t="str">
        <f t="shared" si="11"/>
        <v/>
      </c>
      <c r="AQ44" s="12"/>
      <c r="AR44" s="35" t="str">
        <f t="shared" si="12"/>
        <v/>
      </c>
      <c r="AS44" s="8" t="str">
        <f t="shared" si="12"/>
        <v/>
      </c>
      <c r="AT44" s="8" t="str">
        <f t="shared" si="12"/>
        <v/>
      </c>
      <c r="AU44" s="8" t="str">
        <f t="shared" si="12"/>
        <v/>
      </c>
    </row>
    <row r="45" spans="1:50" x14ac:dyDescent="0.25">
      <c r="A45" s="27" t="str">
        <f t="shared" si="10"/>
        <v>DD45139TAAP</v>
      </c>
      <c r="B45" s="27">
        <v>265006</v>
      </c>
      <c r="C45" s="32" t="s">
        <v>5</v>
      </c>
      <c r="D45" s="29">
        <v>45139</v>
      </c>
      <c r="E45" s="28" t="s">
        <v>25</v>
      </c>
      <c r="F45" s="43">
        <v>7</v>
      </c>
      <c r="G45" s="41" t="s">
        <v>40</v>
      </c>
      <c r="H45" s="89"/>
      <c r="I45" s="81"/>
      <c r="J45" s="81"/>
      <c r="K45" s="81"/>
      <c r="L45" s="90"/>
      <c r="M45" s="81"/>
      <c r="N45" s="81"/>
      <c r="O45" s="81"/>
      <c r="P45" s="81"/>
      <c r="Q45" s="90"/>
      <c r="R45" s="81" t="str">
        <f t="shared" si="9"/>
        <v/>
      </c>
      <c r="S45" s="81" t="str">
        <f t="shared" si="2"/>
        <v/>
      </c>
      <c r="T45" s="81" t="str">
        <f t="shared" si="3"/>
        <v/>
      </c>
      <c r="U45" s="91" t="str">
        <f t="shared" si="4"/>
        <v/>
      </c>
      <c r="V45" s="82"/>
      <c r="W45" s="5"/>
      <c r="X45" s="65"/>
      <c r="Y45" s="66"/>
      <c r="Z45" s="67"/>
      <c r="AA45" s="81"/>
      <c r="AB45" s="66"/>
      <c r="AC45" s="68" t="str">
        <f>IFERROR(IF(VLOOKUP(A45,#REF!,7,FALSE)=72686,IF($D45&lt;=$B$2,$D45,""),VLOOKUP(A45,#REF!,7,FALSE)),"")</f>
        <v/>
      </c>
      <c r="AD45" s="66"/>
      <c r="AE45" s="69"/>
      <c r="AF45" s="82"/>
      <c r="AH45" s="35" t="str">
        <f t="shared" si="13"/>
        <v/>
      </c>
      <c r="AI45" s="8" t="str">
        <f t="shared" si="13"/>
        <v/>
      </c>
      <c r="AJ45" s="8" t="str">
        <f t="shared" si="13"/>
        <v/>
      </c>
      <c r="AK45" s="8" t="str">
        <f t="shared" si="13"/>
        <v/>
      </c>
      <c r="AL45" s="12"/>
      <c r="AM45" s="35" t="str">
        <f t="shared" si="11"/>
        <v/>
      </c>
      <c r="AN45" s="8" t="str">
        <f t="shared" si="11"/>
        <v/>
      </c>
      <c r="AO45" s="8" t="str">
        <f t="shared" si="11"/>
        <v/>
      </c>
      <c r="AP45" s="8" t="str">
        <f t="shared" si="11"/>
        <v/>
      </c>
      <c r="AQ45" s="12"/>
      <c r="AR45" s="35" t="str">
        <f t="shared" si="12"/>
        <v/>
      </c>
      <c r="AS45" s="8" t="str">
        <f t="shared" si="12"/>
        <v/>
      </c>
      <c r="AT45" s="8" t="str">
        <f t="shared" si="12"/>
        <v/>
      </c>
      <c r="AU45" s="8" t="str">
        <f t="shared" si="12"/>
        <v/>
      </c>
    </row>
    <row r="46" spans="1:50" x14ac:dyDescent="0.25">
      <c r="A46" s="24" t="str">
        <f t="shared" si="10"/>
        <v>DD45146TAAP</v>
      </c>
      <c r="B46" s="24">
        <v>265007</v>
      </c>
      <c r="C46" s="32" t="s">
        <v>5</v>
      </c>
      <c r="D46" s="26">
        <v>45146</v>
      </c>
      <c r="E46" s="25" t="s">
        <v>26</v>
      </c>
      <c r="F46" s="42">
        <v>11</v>
      </c>
      <c r="G46" s="40" t="s">
        <v>41</v>
      </c>
      <c r="H46" s="89"/>
      <c r="I46" s="81"/>
      <c r="J46" s="81"/>
      <c r="K46" s="81"/>
      <c r="L46" s="90"/>
      <c r="M46" s="81"/>
      <c r="N46" s="81"/>
      <c r="O46" s="81"/>
      <c r="P46" s="81"/>
      <c r="Q46" s="90"/>
      <c r="R46" s="81" t="str">
        <f t="shared" si="9"/>
        <v/>
      </c>
      <c r="S46" s="81" t="str">
        <f t="shared" si="2"/>
        <v/>
      </c>
      <c r="T46" s="81" t="str">
        <f t="shared" si="3"/>
        <v/>
      </c>
      <c r="U46" s="91" t="str">
        <f t="shared" si="4"/>
        <v/>
      </c>
      <c r="V46" s="82"/>
      <c r="W46" s="5"/>
      <c r="X46" s="65"/>
      <c r="Y46" s="66"/>
      <c r="Z46" s="67"/>
      <c r="AA46" s="81"/>
      <c r="AB46" s="66"/>
      <c r="AC46" s="68" t="str">
        <f>IFERROR(IF(VLOOKUP(A46,#REF!,7,FALSE)=72686,IF($D46&lt;=$B$2,$D46,""),VLOOKUP(A46,#REF!,7,FALSE)),"")</f>
        <v/>
      </c>
      <c r="AD46" s="66"/>
      <c r="AE46" s="69"/>
      <c r="AF46" s="82"/>
      <c r="AH46" s="35" t="str">
        <f t="shared" si="13"/>
        <v/>
      </c>
      <c r="AI46" s="8" t="str">
        <f t="shared" si="13"/>
        <v/>
      </c>
      <c r="AJ46" s="8" t="str">
        <f t="shared" si="13"/>
        <v/>
      </c>
      <c r="AK46" s="8" t="str">
        <f t="shared" si="13"/>
        <v/>
      </c>
      <c r="AL46" s="12"/>
      <c r="AM46" s="35" t="str">
        <f t="shared" si="11"/>
        <v/>
      </c>
      <c r="AN46" s="8" t="str">
        <f t="shared" si="11"/>
        <v/>
      </c>
      <c r="AO46" s="8" t="str">
        <f t="shared" si="11"/>
        <v/>
      </c>
      <c r="AP46" s="8" t="str">
        <f t="shared" si="11"/>
        <v/>
      </c>
      <c r="AQ46" s="12"/>
      <c r="AR46" s="35" t="str">
        <f t="shared" si="12"/>
        <v/>
      </c>
      <c r="AS46" s="8" t="str">
        <f t="shared" si="12"/>
        <v/>
      </c>
      <c r="AT46" s="8" t="str">
        <f t="shared" si="12"/>
        <v/>
      </c>
      <c r="AU46" s="8" t="str">
        <f t="shared" si="12"/>
        <v/>
      </c>
    </row>
    <row r="47" spans="1:50" x14ac:dyDescent="0.25">
      <c r="A47" s="24" t="str">
        <f t="shared" si="10"/>
        <v>DD45157TAAP</v>
      </c>
      <c r="B47" s="24">
        <v>265008</v>
      </c>
      <c r="C47" s="32" t="s">
        <v>5</v>
      </c>
      <c r="D47" s="26">
        <v>45157</v>
      </c>
      <c r="E47" s="25" t="s">
        <v>27</v>
      </c>
      <c r="F47" s="42">
        <v>7</v>
      </c>
      <c r="G47" s="40" t="s">
        <v>42</v>
      </c>
      <c r="H47" s="89"/>
      <c r="I47" s="81"/>
      <c r="J47" s="81"/>
      <c r="K47" s="81"/>
      <c r="L47" s="90"/>
      <c r="M47" s="81"/>
      <c r="N47" s="81"/>
      <c r="O47" s="81"/>
      <c r="P47" s="81"/>
      <c r="Q47" s="90"/>
      <c r="R47" s="81" t="str">
        <f t="shared" si="9"/>
        <v/>
      </c>
      <c r="S47" s="81" t="str">
        <f t="shared" si="2"/>
        <v/>
      </c>
      <c r="T47" s="81" t="str">
        <f t="shared" si="3"/>
        <v/>
      </c>
      <c r="U47" s="91" t="str">
        <f t="shared" si="4"/>
        <v/>
      </c>
      <c r="V47" s="80"/>
      <c r="W47" s="5"/>
      <c r="X47" s="65"/>
      <c r="Y47" s="66"/>
      <c r="Z47" s="67"/>
      <c r="AA47" s="79"/>
      <c r="AB47" s="66"/>
      <c r="AC47" s="68" t="str">
        <f>IFERROR(IF(VLOOKUP(A47,#REF!,7,FALSE)=72686,IF($D47&lt;=$B$2,$D47,""),VLOOKUP(A47,#REF!,7,FALSE)),"")</f>
        <v/>
      </c>
      <c r="AD47" s="66"/>
      <c r="AE47" s="69"/>
      <c r="AF47" s="80"/>
      <c r="AH47" s="35" t="str">
        <f t="shared" si="13"/>
        <v/>
      </c>
      <c r="AI47" s="8" t="str">
        <f t="shared" si="13"/>
        <v/>
      </c>
      <c r="AJ47" s="8" t="str">
        <f t="shared" si="13"/>
        <v/>
      </c>
      <c r="AK47" s="8" t="str">
        <f t="shared" si="13"/>
        <v/>
      </c>
      <c r="AL47" s="12"/>
      <c r="AM47" s="35" t="str">
        <f t="shared" si="11"/>
        <v/>
      </c>
      <c r="AN47" s="8" t="str">
        <f t="shared" si="11"/>
        <v/>
      </c>
      <c r="AO47" s="8" t="str">
        <f t="shared" si="11"/>
        <v/>
      </c>
      <c r="AP47" s="8" t="str">
        <f t="shared" si="11"/>
        <v/>
      </c>
      <c r="AQ47" s="12"/>
      <c r="AR47" s="35" t="str">
        <f t="shared" si="12"/>
        <v/>
      </c>
      <c r="AS47" s="8" t="str">
        <f t="shared" si="12"/>
        <v/>
      </c>
      <c r="AT47" s="8" t="str">
        <f t="shared" si="12"/>
        <v/>
      </c>
      <c r="AU47" s="8" t="str">
        <f t="shared" si="12"/>
        <v/>
      </c>
      <c r="AX47"/>
    </row>
    <row r="48" spans="1:50" s="13" customFormat="1" x14ac:dyDescent="0.25">
      <c r="A48" s="27" t="str">
        <f t="shared" si="10"/>
        <v>DD45164TAAP</v>
      </c>
      <c r="B48" s="27">
        <v>265009</v>
      </c>
      <c r="C48" s="32" t="s">
        <v>5</v>
      </c>
      <c r="D48" s="29">
        <v>45164</v>
      </c>
      <c r="E48" s="28" t="s">
        <v>23</v>
      </c>
      <c r="F48" s="43">
        <v>4</v>
      </c>
      <c r="G48" s="41" t="s">
        <v>43</v>
      </c>
      <c r="H48" s="89"/>
      <c r="I48" s="81"/>
      <c r="J48" s="81"/>
      <c r="K48" s="81"/>
      <c r="L48" s="90"/>
      <c r="M48" s="81"/>
      <c r="N48" s="81"/>
      <c r="O48" s="81"/>
      <c r="P48" s="81"/>
      <c r="Q48" s="90"/>
      <c r="R48" s="81" t="str">
        <f t="shared" si="9"/>
        <v/>
      </c>
      <c r="S48" s="81" t="str">
        <f t="shared" si="2"/>
        <v/>
      </c>
      <c r="T48" s="81" t="str">
        <f t="shared" si="3"/>
        <v/>
      </c>
      <c r="U48" s="91" t="str">
        <f t="shared" si="4"/>
        <v/>
      </c>
      <c r="V48" s="70"/>
      <c r="W48" s="5"/>
      <c r="X48" s="65"/>
      <c r="Y48" s="66"/>
      <c r="Z48" s="67"/>
      <c r="AA48" s="31"/>
      <c r="AB48" s="66"/>
      <c r="AC48" s="68" t="str">
        <f>IFERROR(IF(VLOOKUP(A48,#REF!,7,FALSE)=72686,IF($D48&lt;=$B$2,$D48,""),VLOOKUP(A48,#REF!,7,FALSE)),"")</f>
        <v/>
      </c>
      <c r="AD48" s="66"/>
      <c r="AE48" s="69"/>
      <c r="AF48" s="70"/>
      <c r="AG48" s="11"/>
      <c r="AH48" s="35" t="str">
        <f t="shared" si="13"/>
        <v/>
      </c>
      <c r="AI48" s="8" t="str">
        <f t="shared" si="13"/>
        <v/>
      </c>
      <c r="AJ48" s="8" t="str">
        <f t="shared" si="13"/>
        <v/>
      </c>
      <c r="AK48" s="8" t="str">
        <f t="shared" si="13"/>
        <v/>
      </c>
      <c r="AL48" s="12"/>
      <c r="AM48" s="35" t="str">
        <f t="shared" si="11"/>
        <v/>
      </c>
      <c r="AN48" s="8" t="str">
        <f t="shared" si="11"/>
        <v/>
      </c>
      <c r="AO48" s="8" t="str">
        <f t="shared" si="11"/>
        <v/>
      </c>
      <c r="AP48" s="8" t="str">
        <f t="shared" si="11"/>
        <v/>
      </c>
      <c r="AQ48" s="12"/>
      <c r="AR48" s="35" t="str">
        <f t="shared" si="12"/>
        <v/>
      </c>
      <c r="AS48" s="8" t="str">
        <f t="shared" si="12"/>
        <v/>
      </c>
      <c r="AT48" s="8" t="str">
        <f t="shared" si="12"/>
        <v/>
      </c>
      <c r="AU48" s="8" t="str">
        <f t="shared" si="12"/>
        <v/>
      </c>
      <c r="AW48" s="1"/>
    </row>
    <row r="49" spans="1:53" x14ac:dyDescent="0.25">
      <c r="A49" s="27" t="str">
        <f t="shared" si="10"/>
        <v>DD45168TAAP</v>
      </c>
      <c r="B49" s="27">
        <v>265010</v>
      </c>
      <c r="C49" s="32" t="s">
        <v>5</v>
      </c>
      <c r="D49" s="29">
        <v>45168</v>
      </c>
      <c r="E49" s="28" t="s">
        <v>28</v>
      </c>
      <c r="F49" s="43">
        <v>4</v>
      </c>
      <c r="G49" s="41" t="s">
        <v>43</v>
      </c>
      <c r="H49" s="89"/>
      <c r="I49" s="81"/>
      <c r="J49" s="81"/>
      <c r="K49" s="81"/>
      <c r="L49" s="90"/>
      <c r="M49" s="81"/>
      <c r="N49" s="81"/>
      <c r="O49" s="81"/>
      <c r="P49" s="81"/>
      <c r="Q49" s="90"/>
      <c r="R49" s="81" t="str">
        <f t="shared" si="9"/>
        <v/>
      </c>
      <c r="S49" s="81" t="str">
        <f t="shared" si="2"/>
        <v/>
      </c>
      <c r="T49" s="81" t="str">
        <f t="shared" si="3"/>
        <v/>
      </c>
      <c r="U49" s="91" t="str">
        <f t="shared" si="4"/>
        <v/>
      </c>
      <c r="V49" s="70"/>
      <c r="W49" s="5"/>
      <c r="X49" s="65"/>
      <c r="Y49" s="66"/>
      <c r="Z49" s="67"/>
      <c r="AA49" s="31"/>
      <c r="AB49" s="66"/>
      <c r="AC49" s="68" t="str">
        <f>IFERROR(IF(VLOOKUP(A49,#REF!,7,FALSE)=72686,IF($D49&lt;=$B$2,$D49,""),VLOOKUP(A49,#REF!,7,FALSE)),"")</f>
        <v/>
      </c>
      <c r="AD49" s="66"/>
      <c r="AE49" s="69"/>
      <c r="AF49" s="70"/>
      <c r="AH49" s="35" t="str">
        <f t="shared" si="13"/>
        <v/>
      </c>
      <c r="AI49" s="8" t="str">
        <f t="shared" si="13"/>
        <v/>
      </c>
      <c r="AJ49" s="8" t="str">
        <f t="shared" si="13"/>
        <v/>
      </c>
      <c r="AK49" s="8" t="str">
        <f t="shared" si="13"/>
        <v/>
      </c>
      <c r="AL49" s="12"/>
      <c r="AM49" s="35" t="str">
        <f t="shared" si="11"/>
        <v/>
      </c>
      <c r="AN49" s="8" t="str">
        <f t="shared" si="11"/>
        <v/>
      </c>
      <c r="AO49" s="8" t="str">
        <f t="shared" si="11"/>
        <v/>
      </c>
      <c r="AP49" s="8" t="str">
        <f t="shared" si="11"/>
        <v/>
      </c>
      <c r="AQ49" s="12"/>
      <c r="AR49" s="35" t="str">
        <f t="shared" si="12"/>
        <v/>
      </c>
      <c r="AS49" s="8" t="str">
        <f t="shared" si="12"/>
        <v/>
      </c>
      <c r="AT49" s="8" t="str">
        <f t="shared" si="12"/>
        <v/>
      </c>
      <c r="AU49" s="8" t="str">
        <f t="shared" si="12"/>
        <v/>
      </c>
      <c r="AV49" s="18"/>
    </row>
    <row r="50" spans="1:53" s="13" customFormat="1" x14ac:dyDescent="0.25">
      <c r="A50" s="27" t="str">
        <f t="shared" si="10"/>
        <v>DD45172TAAP</v>
      </c>
      <c r="B50" s="27">
        <v>265011</v>
      </c>
      <c r="C50" s="32" t="s">
        <v>5</v>
      </c>
      <c r="D50" s="29">
        <v>45172</v>
      </c>
      <c r="E50" s="28" t="s">
        <v>29</v>
      </c>
      <c r="F50" s="43">
        <v>7</v>
      </c>
      <c r="G50" s="41" t="s">
        <v>42</v>
      </c>
      <c r="H50" s="89"/>
      <c r="I50" s="81"/>
      <c r="J50" s="81"/>
      <c r="K50" s="81"/>
      <c r="L50" s="90"/>
      <c r="M50" s="81"/>
      <c r="N50" s="81"/>
      <c r="O50" s="81"/>
      <c r="P50" s="81"/>
      <c r="Q50" s="90"/>
      <c r="R50" s="81" t="str">
        <f t="shared" si="9"/>
        <v/>
      </c>
      <c r="S50" s="81" t="str">
        <f t="shared" si="2"/>
        <v/>
      </c>
      <c r="T50" s="81" t="str">
        <f t="shared" si="3"/>
        <v/>
      </c>
      <c r="U50" s="91" t="str">
        <f t="shared" si="4"/>
        <v/>
      </c>
      <c r="V50" s="70"/>
      <c r="W50" s="5"/>
      <c r="X50" s="65"/>
      <c r="Y50" s="66"/>
      <c r="Z50" s="67"/>
      <c r="AA50" s="31"/>
      <c r="AB50" s="66"/>
      <c r="AC50" s="68" t="str">
        <f>IFERROR(IF(VLOOKUP(A50,#REF!,7,FALSE)=72686,IF($D50&lt;=$B$2,$D50,""),VLOOKUP(A50,#REF!,7,FALSE)),"")</f>
        <v/>
      </c>
      <c r="AD50" s="66"/>
      <c r="AE50" s="69"/>
      <c r="AF50" s="70"/>
      <c r="AG50" s="11"/>
      <c r="AH50" s="35" t="str">
        <f t="shared" si="13"/>
        <v/>
      </c>
      <c r="AI50" s="8" t="str">
        <f t="shared" si="13"/>
        <v/>
      </c>
      <c r="AJ50" s="8" t="str">
        <f t="shared" si="13"/>
        <v/>
      </c>
      <c r="AK50" s="8" t="str">
        <f t="shared" si="13"/>
        <v/>
      </c>
      <c r="AL50" s="12"/>
      <c r="AM50" s="35" t="str">
        <f t="shared" si="11"/>
        <v/>
      </c>
      <c r="AN50" s="8" t="str">
        <f t="shared" si="11"/>
        <v/>
      </c>
      <c r="AO50" s="8" t="str">
        <f t="shared" si="11"/>
        <v/>
      </c>
      <c r="AP50" s="8" t="str">
        <f t="shared" si="11"/>
        <v/>
      </c>
      <c r="AQ50" s="12"/>
      <c r="AR50" s="35" t="str">
        <f t="shared" si="12"/>
        <v/>
      </c>
      <c r="AS50" s="8" t="str">
        <f t="shared" si="12"/>
        <v/>
      </c>
      <c r="AT50" s="8" t="str">
        <f t="shared" si="12"/>
        <v/>
      </c>
      <c r="AU50" s="8" t="str">
        <f t="shared" si="12"/>
        <v/>
      </c>
      <c r="AV50" s="19"/>
    </row>
    <row r="51" spans="1:53" s="13" customFormat="1" ht="13.5" thickBot="1" x14ac:dyDescent="0.3">
      <c r="A51" s="27" t="str">
        <f t="shared" si="10"/>
        <v>DD45179TAAP</v>
      </c>
      <c r="B51" s="27">
        <v>265012</v>
      </c>
      <c r="C51" s="32" t="s">
        <v>5</v>
      </c>
      <c r="D51" s="29">
        <v>45179</v>
      </c>
      <c r="E51" s="28" t="s">
        <v>30</v>
      </c>
      <c r="F51" s="43">
        <v>7</v>
      </c>
      <c r="G51" s="41" t="s">
        <v>42</v>
      </c>
      <c r="H51" s="96"/>
      <c r="I51" s="97"/>
      <c r="J51" s="97"/>
      <c r="K51" s="97"/>
      <c r="L51" s="98"/>
      <c r="M51" s="97"/>
      <c r="N51" s="97"/>
      <c r="O51" s="97"/>
      <c r="P51" s="97"/>
      <c r="Q51" s="98"/>
      <c r="R51" s="97" t="str">
        <f t="shared" si="9"/>
        <v/>
      </c>
      <c r="S51" s="97" t="str">
        <f t="shared" si="2"/>
        <v/>
      </c>
      <c r="T51" s="97" t="str">
        <f t="shared" si="3"/>
        <v/>
      </c>
      <c r="U51" s="99" t="str">
        <f t="shared" si="4"/>
        <v/>
      </c>
      <c r="V51" s="88"/>
      <c r="W51" s="5"/>
      <c r="X51" s="83"/>
      <c r="Y51" s="84"/>
      <c r="Z51" s="85"/>
      <c r="AA51" s="86"/>
      <c r="AB51" s="84"/>
      <c r="AC51" s="84"/>
      <c r="AD51" s="84"/>
      <c r="AE51" s="87"/>
      <c r="AF51" s="88"/>
      <c r="AG51" s="11"/>
      <c r="AH51" s="45" t="str">
        <f t="shared" si="13"/>
        <v/>
      </c>
      <c r="AI51" s="48" t="str">
        <f t="shared" si="13"/>
        <v/>
      </c>
      <c r="AJ51" s="48" t="str">
        <f t="shared" si="13"/>
        <v/>
      </c>
      <c r="AK51" s="48" t="str">
        <f t="shared" si="13"/>
        <v/>
      </c>
      <c r="AL51" s="36"/>
      <c r="AM51" s="45" t="str">
        <f t="shared" si="11"/>
        <v/>
      </c>
      <c r="AN51" s="48" t="str">
        <f t="shared" si="11"/>
        <v/>
      </c>
      <c r="AO51" s="48" t="str">
        <f t="shared" si="11"/>
        <v/>
      </c>
      <c r="AP51" s="48" t="str">
        <f t="shared" si="11"/>
        <v/>
      </c>
      <c r="AQ51" s="36"/>
      <c r="AR51" s="45" t="str">
        <f t="shared" si="12"/>
        <v/>
      </c>
      <c r="AS51" s="48" t="str">
        <f t="shared" si="12"/>
        <v/>
      </c>
      <c r="AT51" s="48" t="str">
        <f t="shared" si="12"/>
        <v/>
      </c>
      <c r="AU51" s="48" t="str">
        <f t="shared" si="12"/>
        <v/>
      </c>
      <c r="AV51" s="19"/>
      <c r="AY51" s="16"/>
      <c r="AZ51" s="16"/>
      <c r="BA51" s="16"/>
    </row>
    <row r="52" spans="1:53" s="13" customFormat="1" x14ac:dyDescent="0.25">
      <c r="A52" s="6"/>
      <c r="B52" s="6"/>
      <c r="C52" s="21"/>
      <c r="D52" s="22"/>
      <c r="E52" s="21"/>
      <c r="F52" s="20"/>
      <c r="G52" s="20"/>
      <c r="H52" s="11"/>
      <c r="I52" s="11"/>
      <c r="J52" s="11"/>
      <c r="K52" s="11"/>
      <c r="M52" s="11"/>
      <c r="N52" s="11"/>
      <c r="O52" s="11"/>
      <c r="P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/>
      <c r="AN52" s="11"/>
      <c r="AO52" s="11"/>
      <c r="AP52" s="11"/>
      <c r="AR52" s="11"/>
      <c r="AS52" s="11"/>
      <c r="AT52" s="11"/>
      <c r="AU52" s="11"/>
      <c r="AY52" s="16"/>
      <c r="AZ52" s="16"/>
      <c r="BA52" s="16"/>
    </row>
    <row r="53" spans="1:53" x14ac:dyDescent="0.25">
      <c r="A53" s="6"/>
      <c r="B53" s="6"/>
      <c r="C53" s="21"/>
      <c r="D53" s="22"/>
      <c r="E53" s="21"/>
      <c r="F53" s="20"/>
      <c r="G53" s="20"/>
      <c r="AV53" s="13"/>
      <c r="AY53" s="9"/>
      <c r="AZ53" s="9"/>
      <c r="BA53" s="9"/>
    </row>
    <row r="54" spans="1:53" x14ac:dyDescent="0.25">
      <c r="C54" s="21"/>
      <c r="D54" s="22"/>
      <c r="E54" s="21"/>
      <c r="F54" s="20"/>
      <c r="G54" s="20"/>
      <c r="AV54" s="13"/>
      <c r="AY54" s="9"/>
      <c r="AZ54" s="9"/>
      <c r="BA54" s="9"/>
    </row>
    <row r="55" spans="1:53" x14ac:dyDescent="0.25">
      <c r="C55" s="21"/>
      <c r="D55" s="22"/>
      <c r="E55" s="21"/>
      <c r="F55" s="20"/>
      <c r="G55" s="20"/>
      <c r="AV55" s="13"/>
    </row>
    <row r="56" spans="1:53" x14ac:dyDescent="0.25">
      <c r="C56" s="21"/>
      <c r="D56" s="22"/>
      <c r="E56" s="21"/>
      <c r="F56" s="20"/>
      <c r="G56" s="20"/>
      <c r="AV56" s="9"/>
      <c r="AW56" s="9"/>
      <c r="AX56" s="9"/>
      <c r="AY56" s="16"/>
      <c r="AZ56" s="9"/>
      <c r="BA56" s="9"/>
    </row>
    <row r="57" spans="1:53" x14ac:dyDescent="0.25">
      <c r="C57" s="21"/>
      <c r="D57" s="22"/>
      <c r="E57" s="21"/>
      <c r="F57" s="20"/>
      <c r="G57" s="20"/>
      <c r="AV57" s="9"/>
      <c r="AW57" s="9"/>
      <c r="AX57" s="9"/>
      <c r="AY57" s="16"/>
      <c r="AZ57" s="9"/>
      <c r="BA57" s="9"/>
    </row>
    <row r="58" spans="1:53" x14ac:dyDescent="0.25">
      <c r="C58" s="21"/>
      <c r="D58" s="22"/>
      <c r="E58" s="21"/>
      <c r="F58" s="20"/>
      <c r="G58" s="20"/>
      <c r="AV58" s="9"/>
      <c r="AW58" s="9"/>
      <c r="AX58" s="9"/>
      <c r="AY58" s="16"/>
      <c r="AZ58" s="9"/>
      <c r="BA58" s="9"/>
    </row>
    <row r="59" spans="1:53" x14ac:dyDescent="0.25">
      <c r="C59" s="21"/>
      <c r="D59" s="22"/>
      <c r="E59" s="21"/>
      <c r="F59" s="20"/>
      <c r="G59" s="20"/>
      <c r="AV59" s="9"/>
      <c r="AW59" s="9"/>
      <c r="AX59" s="9"/>
      <c r="AY59" s="16"/>
      <c r="AZ59" s="9"/>
      <c r="BA59" s="9"/>
    </row>
    <row r="60" spans="1:53" x14ac:dyDescent="0.25">
      <c r="C60" s="21"/>
      <c r="D60" s="22"/>
      <c r="E60" s="21"/>
      <c r="F60" s="20"/>
      <c r="G60" s="20"/>
      <c r="AV60" s="9"/>
      <c r="AW60" s="9"/>
      <c r="AX60" s="9"/>
      <c r="AY60" s="16"/>
      <c r="AZ60" s="9"/>
      <c r="BA60" s="9"/>
    </row>
    <row r="61" spans="1:53" x14ac:dyDescent="0.25">
      <c r="C61" s="21"/>
      <c r="D61" s="22"/>
      <c r="E61" s="21"/>
      <c r="F61" s="20"/>
      <c r="G61" s="20"/>
      <c r="AV61" s="9"/>
      <c r="AW61" s="9"/>
      <c r="AX61" s="9"/>
      <c r="AY61" s="16"/>
      <c r="AZ61" s="9"/>
      <c r="BA61" s="9"/>
    </row>
    <row r="62" spans="1:53" x14ac:dyDescent="0.25">
      <c r="C62" s="21"/>
      <c r="D62" s="22"/>
      <c r="E62" s="21"/>
      <c r="F62" s="20"/>
      <c r="G62" s="20"/>
      <c r="AV62" s="9"/>
      <c r="AW62" s="9"/>
      <c r="AX62" s="9"/>
      <c r="AY62" s="16"/>
      <c r="AZ62" s="9"/>
      <c r="BA62" s="9"/>
    </row>
    <row r="63" spans="1:53" x14ac:dyDescent="0.25">
      <c r="C63" s="21"/>
      <c r="D63" s="22"/>
      <c r="E63" s="21"/>
      <c r="F63" s="20"/>
      <c r="G63" s="20"/>
      <c r="AV63" s="23"/>
      <c r="AW63" s="23"/>
      <c r="AX63" s="23"/>
      <c r="AY63" s="16"/>
      <c r="AZ63" s="9"/>
      <c r="BA63" s="9"/>
    </row>
    <row r="64" spans="1:53" x14ac:dyDescent="0.25">
      <c r="C64" s="21"/>
      <c r="D64" s="22"/>
      <c r="E64" s="21"/>
      <c r="F64" s="20"/>
      <c r="G64" s="20"/>
      <c r="AV64" s="23"/>
      <c r="AW64" s="23"/>
      <c r="AX64" s="23"/>
      <c r="AY64" s="16"/>
      <c r="AZ64" s="9"/>
      <c r="BA64" s="9"/>
    </row>
    <row r="65" spans="3:53" x14ac:dyDescent="0.25">
      <c r="C65" s="21"/>
      <c r="D65" s="22"/>
      <c r="E65" s="21"/>
      <c r="F65" s="20"/>
      <c r="G65" s="20"/>
      <c r="AV65" s="16"/>
      <c r="AW65" s="16"/>
      <c r="AX65" s="16"/>
      <c r="AY65" s="16"/>
      <c r="AZ65" s="16"/>
      <c r="BA65" s="16"/>
    </row>
    <row r="66" spans="3:53" x14ac:dyDescent="0.25">
      <c r="C66" s="21"/>
      <c r="D66" s="22"/>
      <c r="E66" s="21"/>
      <c r="F66" s="20"/>
      <c r="G66" s="20"/>
    </row>
    <row r="67" spans="3:53" x14ac:dyDescent="0.25">
      <c r="C67" s="21"/>
      <c r="D67" s="22"/>
      <c r="E67" s="21"/>
      <c r="F67" s="20"/>
      <c r="G67" s="20"/>
    </row>
    <row r="68" spans="3:53" x14ac:dyDescent="0.25">
      <c r="C68" s="21"/>
      <c r="D68" s="22"/>
      <c r="E68" s="21"/>
      <c r="F68" s="20"/>
      <c r="G68" s="20"/>
      <c r="AX68" s="11" t="s">
        <v>9</v>
      </c>
    </row>
    <row r="69" spans="3:53" x14ac:dyDescent="0.25">
      <c r="C69" s="21"/>
      <c r="D69" s="22"/>
      <c r="E69" s="21"/>
      <c r="F69" s="20"/>
      <c r="G69" s="20"/>
      <c r="AZ69" s="11" t="s">
        <v>9</v>
      </c>
    </row>
    <row r="70" spans="3:53" x14ac:dyDescent="0.25">
      <c r="C70" s="21"/>
      <c r="D70" s="22"/>
      <c r="E70" s="21"/>
      <c r="F70" s="20"/>
      <c r="G70" s="20"/>
    </row>
    <row r="71" spans="3:53" x14ac:dyDescent="0.25">
      <c r="C71" s="21"/>
      <c r="D71" s="22"/>
      <c r="E71" s="21"/>
      <c r="F71" s="20"/>
      <c r="G71" s="20"/>
    </row>
    <row r="72" spans="3:53" x14ac:dyDescent="0.25">
      <c r="C72" s="21"/>
      <c r="D72" s="22"/>
      <c r="E72" s="21"/>
      <c r="F72" s="20"/>
      <c r="G72" s="20"/>
    </row>
    <row r="73" spans="3:53" x14ac:dyDescent="0.25">
      <c r="C73" s="21"/>
      <c r="D73" s="22"/>
      <c r="E73" s="21"/>
      <c r="F73" s="20"/>
      <c r="G73" s="20"/>
      <c r="AX73" s="11" t="s">
        <v>9</v>
      </c>
    </row>
    <row r="74" spans="3:53" x14ac:dyDescent="0.25">
      <c r="C74" s="21"/>
      <c r="D74" s="22"/>
      <c r="E74" s="21"/>
      <c r="F74" s="20"/>
      <c r="G74" s="20"/>
    </row>
    <row r="75" spans="3:53" x14ac:dyDescent="0.25">
      <c r="C75" s="21"/>
      <c r="D75" s="22"/>
      <c r="E75" s="21"/>
      <c r="F75" s="20"/>
      <c r="G75" s="20"/>
      <c r="AX75" s="11" t="s">
        <v>9</v>
      </c>
    </row>
    <row r="76" spans="3:53" x14ac:dyDescent="0.25">
      <c r="C76" s="21"/>
      <c r="D76" s="22"/>
      <c r="E76" s="21"/>
      <c r="F76" s="20"/>
      <c r="G76" s="20"/>
    </row>
    <row r="77" spans="3:53" x14ac:dyDescent="0.25">
      <c r="C77" s="21"/>
      <c r="D77" s="22"/>
      <c r="E77" s="21"/>
      <c r="F77" s="20"/>
      <c r="G77" s="20"/>
    </row>
    <row r="78" spans="3:53" x14ac:dyDescent="0.25">
      <c r="C78" s="21"/>
      <c r="D78" s="22"/>
      <c r="E78" s="21"/>
      <c r="F78" s="20"/>
      <c r="G78" s="20"/>
    </row>
    <row r="79" spans="3:53" x14ac:dyDescent="0.25">
      <c r="C79" s="21"/>
      <c r="D79" s="22"/>
      <c r="E79" s="21"/>
      <c r="F79" s="20"/>
      <c r="G79" s="20"/>
    </row>
    <row r="80" spans="3:53" x14ac:dyDescent="0.25">
      <c r="C80" s="21"/>
      <c r="D80" s="22"/>
      <c r="E80" s="21"/>
      <c r="F80" s="20"/>
      <c r="G80" s="20"/>
    </row>
    <row r="81" spans="3:48" x14ac:dyDescent="0.25">
      <c r="C81" s="21"/>
      <c r="D81" s="22"/>
      <c r="E81" s="21"/>
      <c r="F81" s="20"/>
      <c r="G81" s="20"/>
    </row>
    <row r="82" spans="3:48" x14ac:dyDescent="0.25">
      <c r="C82" s="21"/>
      <c r="D82" s="22"/>
      <c r="E82" s="21"/>
      <c r="F82" s="20"/>
      <c r="G82" s="20"/>
    </row>
    <row r="83" spans="3:48" x14ac:dyDescent="0.25">
      <c r="C83" s="21"/>
      <c r="D83" s="22"/>
      <c r="E83" s="21"/>
      <c r="F83" s="20"/>
      <c r="G83" s="20"/>
    </row>
    <row r="84" spans="3:48" x14ac:dyDescent="0.25">
      <c r="C84" s="21"/>
      <c r="D84" s="22"/>
      <c r="E84" s="21"/>
    </row>
    <row r="85" spans="3:48" x14ac:dyDescent="0.25">
      <c r="C85" s="21"/>
      <c r="D85" s="22"/>
      <c r="E85" s="21"/>
    </row>
    <row r="92" spans="3:48" ht="13" x14ac:dyDescent="0.3">
      <c r="AV92" s="3"/>
    </row>
  </sheetData>
  <conditionalFormatting sqref="I5:I51">
    <cfRule type="expression" dxfId="3" priority="2">
      <formula>$V5="V"</formula>
    </cfRule>
  </conditionalFormatting>
  <conditionalFormatting sqref="J5:J51">
    <cfRule type="expression" dxfId="2" priority="3">
      <formula>$V5="O"</formula>
    </cfRule>
  </conditionalFormatting>
  <conditionalFormatting sqref="K5:K51">
    <cfRule type="expression" dxfId="1" priority="4">
      <formula>$V5="I"</formula>
    </cfRule>
  </conditionalFormatting>
  <conditionalFormatting sqref="H5:K51">
    <cfRule type="expression" dxfId="0" priority="13">
      <formula>AND($X5&gt;=$A$2,$X5&lt;=$A$3)</formula>
    </cfRule>
  </conditionalFormatting>
  <dataValidations count="3">
    <dataValidation type="list" allowBlank="1" showInputMessage="1" showErrorMessage="1" sqref="AG9:AG51">
      <formula1>$E$3:$E$9</formula1>
    </dataValidation>
    <dataValidation type="list" allowBlank="1" showInputMessage="1" showErrorMessage="1" sqref="B1">
      <formula1>#REF!</formula1>
    </dataValidation>
    <dataValidation type="list" allowBlank="1" showInputMessage="1" showErrorMessage="1" sqref="V5:V51">
      <formula1>#REF!</formula1>
    </dataValidation>
  </dataValidations>
  <pageMargins left="0.7" right="0.7" top="0.75" bottom="0.75" header="0.3" footer="0.3"/>
  <pageSetup fitToHeight="5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8205CE20B5040B77297FFAFC106A7" ma:contentTypeVersion="10" ma:contentTypeDescription="Create a new document." ma:contentTypeScope="" ma:versionID="bab957e3fbbf4647b252f42a196f4ae3">
  <xsd:schema xmlns:xsd="http://www.w3.org/2001/XMLSchema" xmlns:xs="http://www.w3.org/2001/XMLSchema" xmlns:p="http://schemas.microsoft.com/office/2006/metadata/properties" xmlns:ns3="5560e623-2c41-4172-b287-25ccf879bcf4" xmlns:ns4="5ef5302c-4f25-4ca2-8f71-4c223152a1a8" targetNamespace="http://schemas.microsoft.com/office/2006/metadata/properties" ma:root="true" ma:fieldsID="4002b19ea8de394ed4affab95eaeeca5" ns3:_="" ns4:_="">
    <xsd:import namespace="5560e623-2c41-4172-b287-25ccf879bcf4"/>
    <xsd:import namespace="5ef5302c-4f25-4ca2-8f71-4c223152a1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e623-2c41-4172-b287-25ccf879b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5302c-4f25-4ca2-8f71-4c223152a1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D3EF7-38CF-4486-8C1F-B01C46A93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0e623-2c41-4172-b287-25ccf879bcf4"/>
    <ds:schemaRef ds:uri="5ef5302c-4f25-4ca2-8f71-4c223152a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2B851-6D3A-4220-9921-3B7549592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B10F5D-EAEE-45E8-9365-F3FD6E3E0B1C}">
  <ds:schemaRefs>
    <ds:schemaRef ds:uri="http://purl.org/dc/terms/"/>
    <ds:schemaRef ds:uri="http://schemas.openxmlformats.org/package/2006/metadata/core-properties"/>
    <ds:schemaRef ds:uri="5ef5302c-4f25-4ca2-8f71-4c223152a1a8"/>
    <ds:schemaRef ds:uri="http://schemas.microsoft.com/office/2006/documentManagement/types"/>
    <ds:schemaRef ds:uri="http://schemas.microsoft.com/office/infopath/2007/PartnerControls"/>
    <ds:schemaRef ds:uri="5560e623-2c41-4172-b287-25ccf879bcf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GTY</vt:lpstr>
      <vt:lpstr>FLR</vt:lpstr>
      <vt:lpstr>SoCal</vt:lpstr>
      <vt:lpstr>MTO</vt:lpstr>
      <vt:lpstr>Interline</vt:lpstr>
      <vt:lpstr>Cast &amp; TA-</vt:lpstr>
      <vt:lpstr>DCL Cast</vt:lpstr>
      <vt:lpstr>TAAP-</vt:lpstr>
      <vt:lpstr>'Cast &amp; TA-'!Print_Area</vt:lpstr>
      <vt:lpstr>'DCL Cast'!Print_Area</vt:lpstr>
      <vt:lpstr>FLR!Print_Area</vt:lpstr>
      <vt:lpstr>GTY!Print_Area</vt:lpstr>
      <vt:lpstr>Interline!Print_Area</vt:lpstr>
      <vt:lpstr>MTO!Print_Area</vt:lpstr>
      <vt:lpstr>SoCal!Print_Area</vt:lpstr>
      <vt:lpstr>'TAAP-'!Print_Area</vt:lpstr>
      <vt:lpstr>'Cast &amp; TA-'!Print_Titles</vt:lpstr>
      <vt:lpstr>'DCL Cast'!Print_Titles</vt:lpstr>
      <vt:lpstr>FLR!Print_Titles</vt:lpstr>
      <vt:lpstr>GTY!Print_Titles</vt:lpstr>
      <vt:lpstr>Interline!Print_Titles</vt:lpstr>
      <vt:lpstr>MTO!Print_Titles</vt:lpstr>
      <vt:lpstr>SoCal!Print_Titles</vt:lpstr>
      <vt:lpstr>'TAAP-'!Print_Titles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Pack</dc:creator>
  <cp:lastModifiedBy>Brown, Aaron</cp:lastModifiedBy>
  <cp:lastPrinted>2013-12-04T21:41:58Z</cp:lastPrinted>
  <dcterms:created xsi:type="dcterms:W3CDTF">2010-04-06T17:49:59Z</dcterms:created>
  <dcterms:modified xsi:type="dcterms:W3CDTF">2023-01-27T14:48:33Z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0x010100BF98205CE20B5040B77297FFAFC106A7</vt:lpwstr>
  </property>
</Properties>
</file>