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1015" windowHeight="12015"/>
  </bookViews>
  <sheets>
    <sheet name="Totals" sheetId="1" r:id="rId1"/>
    <sheet name="Price List" sheetId="2" r:id="rId2"/>
  </sheets>
  <definedNames>
    <definedName name="_xlnm._FilterDatabase" localSheetId="1" hidden="1">'Price List'!$A$1:$A$27</definedName>
    <definedName name="_xlnm._FilterDatabase" localSheetId="0" hidden="1">Totals!$A$1:$E$31</definedName>
  </definedNames>
  <calcPr calcId="125725"/>
</workbook>
</file>

<file path=xl/calcChain.xml><?xml version="1.0" encoding="utf-8"?>
<calcChain xmlns="http://schemas.openxmlformats.org/spreadsheetml/2006/main">
  <c r="I28" i="1"/>
  <c r="B28"/>
  <c r="D19"/>
  <c r="E19" s="1"/>
  <c r="D13"/>
  <c r="E13" s="1"/>
  <c r="D6"/>
  <c r="E6" s="1"/>
  <c r="D3"/>
  <c r="E3" s="1"/>
  <c r="D16"/>
  <c r="E16" s="1"/>
  <c r="D12"/>
  <c r="E12" s="1"/>
  <c r="D9"/>
  <c r="E9" s="1"/>
  <c r="D10"/>
  <c r="E10" s="1"/>
  <c r="D4"/>
  <c r="E4" s="1"/>
  <c r="D2"/>
  <c r="E2" s="1"/>
  <c r="D7"/>
  <c r="E7" s="1"/>
  <c r="D14"/>
  <c r="E14" s="1"/>
  <c r="D5"/>
  <c r="E5" s="1"/>
  <c r="D28"/>
  <c r="E28" s="1"/>
  <c r="D30"/>
  <c r="E30" s="1"/>
  <c r="D29"/>
  <c r="E29" s="1"/>
  <c r="D22"/>
  <c r="E22" s="1"/>
  <c r="D18"/>
  <c r="E18" s="1"/>
  <c r="D24"/>
  <c r="E24" s="1"/>
  <c r="D15"/>
  <c r="E15" s="1"/>
  <c r="D17"/>
  <c r="E17" s="1"/>
  <c r="D25"/>
  <c r="E25" s="1"/>
  <c r="D31"/>
  <c r="E31" s="1"/>
  <c r="D27"/>
  <c r="E27" s="1"/>
  <c r="D26"/>
  <c r="E26" s="1"/>
  <c r="D20"/>
  <c r="E20" s="1"/>
  <c r="D11"/>
  <c r="E11" s="1"/>
  <c r="D23"/>
  <c r="E23" s="1"/>
  <c r="E32" s="1"/>
  <c r="D21"/>
  <c r="E21" s="1"/>
  <c r="D8"/>
  <c r="E8" s="1"/>
</calcChain>
</file>

<file path=xl/sharedStrings.xml><?xml version="1.0" encoding="utf-8"?>
<sst xmlns="http://schemas.openxmlformats.org/spreadsheetml/2006/main" count="150" uniqueCount="70">
  <si>
    <t>Subassembly</t>
  </si>
  <si>
    <t>Quantity</t>
  </si>
  <si>
    <t>Price</t>
  </si>
  <si>
    <t>Item</t>
  </si>
  <si>
    <t>Cables</t>
  </si>
  <si>
    <t>Emitter</t>
  </si>
  <si>
    <t>Laser Diode</t>
  </si>
  <si>
    <t>Small Verroboard</t>
  </si>
  <si>
    <t>Detector</t>
  </si>
  <si>
    <t>Light Dependent Resistor</t>
  </si>
  <si>
    <t>Female VGA Connector</t>
  </si>
  <si>
    <t>Male VGA Connector</t>
  </si>
  <si>
    <t>VGA Cable 1m</t>
  </si>
  <si>
    <t>VGA Cable 5m</t>
  </si>
  <si>
    <t>Generic</t>
  </si>
  <si>
    <t>Processor</t>
  </si>
  <si>
    <t>Power Brick (2.5mm Barrel End, &gt;= 5V, &gt;=1A &lt; 40V, AC or DC)</t>
  </si>
  <si>
    <t>Barrel Connector Socket (2.5mm)</t>
  </si>
  <si>
    <t>Barrel Connector Socket (2.1mm)</t>
  </si>
  <si>
    <t>Box - Small</t>
  </si>
  <si>
    <t>Box - Big</t>
  </si>
  <si>
    <t>Medium Verroboard</t>
  </si>
  <si>
    <t>Bridge Rectifier (1A)</t>
  </si>
  <si>
    <t>Resistor (1K)</t>
  </si>
  <si>
    <t>PIC</t>
  </si>
  <si>
    <t>28-pin PDIP IC Socket</t>
  </si>
  <si>
    <t>Seven Eight Zero Five</t>
  </si>
  <si>
    <t>Supplier</t>
  </si>
  <si>
    <t>Rapid</t>
  </si>
  <si>
    <t>Heatsink (TO220)</t>
  </si>
  <si>
    <t>Power Wire (2 Core, 1 Amp) [25m]</t>
  </si>
  <si>
    <t>RS</t>
  </si>
  <si>
    <t>Black Equipment Wire [25m]</t>
  </si>
  <si>
    <t>Red Equipment Wire [25m]</t>
  </si>
  <si>
    <t>eBay (China)</t>
  </si>
  <si>
    <t>Price Per</t>
  </si>
  <si>
    <t>Total Price</t>
  </si>
  <si>
    <t>Rapid Code</t>
  </si>
  <si>
    <t>01-8000</t>
  </si>
  <si>
    <t>Green Equipment Wire [25m]</t>
  </si>
  <si>
    <t>01-8003</t>
  </si>
  <si>
    <t>01-8007</t>
  </si>
  <si>
    <t>36-0450</t>
  </si>
  <si>
    <t>22-1726</t>
  </si>
  <si>
    <t>47-3313</t>
  </si>
  <si>
    <t>34-0500</t>
  </si>
  <si>
    <t>11-1518</t>
  </si>
  <si>
    <t>30-1812</t>
  </si>
  <si>
    <t>30-2030</t>
  </si>
  <si>
    <t>58-0128</t>
  </si>
  <si>
    <t>Electrolytic Capacitor (1 uF, 50V)</t>
  </si>
  <si>
    <t>Electrolytic Capacitor (&gt;=100 uF, 50V)</t>
  </si>
  <si>
    <t>11-3698</t>
  </si>
  <si>
    <t>15-0095</t>
  </si>
  <si>
    <t>15-0064</t>
  </si>
  <si>
    <t>19-5016</t>
  </si>
  <si>
    <t>19-5020</t>
  </si>
  <si>
    <t>85-2956</t>
  </si>
  <si>
    <t>20-0924</t>
  </si>
  <si>
    <t>Barrel Connector Plug (2.5mm)</t>
  </si>
  <si>
    <t>20-1098</t>
  </si>
  <si>
    <t>20-1097</t>
  </si>
  <si>
    <t>73-3350</t>
  </si>
  <si>
    <t>16F876A-20</t>
  </si>
  <si>
    <t>62-7922</t>
  </si>
  <si>
    <t>Resistor (150 Ohm)</t>
  </si>
  <si>
    <t>62-7912</t>
  </si>
  <si>
    <t>47-2962</t>
  </si>
  <si>
    <t>64-0515</t>
  </si>
  <si>
    <t>Dev Costs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</si>
</sst>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85" zoomScaleNormal="85" workbookViewId="0">
      <selection activeCell="I28" sqref="I28"/>
    </sheetView>
  </sheetViews>
  <sheetFormatPr defaultRowHeight="15"/>
  <cols>
    <col min="1" max="2" width="15.42578125" customWidth="1"/>
    <col min="3" max="3" width="55.5703125" bestFit="1" customWidth="1"/>
    <col min="4" max="5" width="14.85546875" style="3" customWidth="1"/>
    <col min="9" max="9" width="14.140625" style="3" customWidth="1"/>
  </cols>
  <sheetData>
    <row r="1" spans="1:9" s="1" customFormat="1">
      <c r="A1" s="6" t="s">
        <v>0</v>
      </c>
      <c r="B1" s="6" t="s">
        <v>1</v>
      </c>
      <c r="C1" s="6" t="s">
        <v>3</v>
      </c>
      <c r="D1" s="7" t="s">
        <v>35</v>
      </c>
      <c r="E1" s="7" t="s">
        <v>36</v>
      </c>
      <c r="I1" s="7" t="s">
        <v>69</v>
      </c>
    </row>
    <row r="2" spans="1:9">
      <c r="A2" t="s">
        <v>4</v>
      </c>
      <c r="B2">
        <v>7</v>
      </c>
      <c r="C2" t="s">
        <v>12</v>
      </c>
      <c r="D2" s="3">
        <f>+VLOOKUP(C2,'Price List'!$A$2:$C$28,2,FALSE)</f>
        <v>3.6</v>
      </c>
      <c r="E2" s="3">
        <f>+D2*B2</f>
        <v>25.2</v>
      </c>
    </row>
    <row r="3" spans="1:9">
      <c r="A3" t="s">
        <v>5</v>
      </c>
      <c r="B3">
        <v>8</v>
      </c>
      <c r="C3" t="s">
        <v>19</v>
      </c>
      <c r="D3" s="3">
        <f>+VLOOKUP(C3,'Price List'!$A$2:$C$28,2,FALSE)</f>
        <v>1.06</v>
      </c>
      <c r="E3" s="3">
        <f>+D3*B3</f>
        <v>8.48</v>
      </c>
    </row>
    <row r="4" spans="1:9">
      <c r="A4" t="s">
        <v>8</v>
      </c>
      <c r="B4">
        <v>8</v>
      </c>
      <c r="C4" t="s">
        <v>19</v>
      </c>
      <c r="D4" s="3">
        <f>+VLOOKUP(C4,'Price List'!$A$2:$C$28,2,FALSE)</f>
        <v>1.06</v>
      </c>
      <c r="E4" s="3">
        <f>+D4*B4</f>
        <v>8.48</v>
      </c>
      <c r="I4" s="3">
        <v>1.35</v>
      </c>
    </row>
    <row r="5" spans="1:9">
      <c r="A5" t="s">
        <v>4</v>
      </c>
      <c r="B5">
        <v>1</v>
      </c>
      <c r="C5" t="s">
        <v>16</v>
      </c>
      <c r="D5" s="3">
        <f>+VLOOKUP(C5,'Price List'!$A$2:$C$28,2,FALSE)</f>
        <v>7.34</v>
      </c>
      <c r="E5" s="3">
        <f>+D5*B5</f>
        <v>7.34</v>
      </c>
      <c r="I5" s="3">
        <v>1.99</v>
      </c>
    </row>
    <row r="6" spans="1:9">
      <c r="A6" t="s">
        <v>5</v>
      </c>
      <c r="B6">
        <v>16</v>
      </c>
      <c r="C6" t="s">
        <v>17</v>
      </c>
      <c r="D6" s="3">
        <f>+VLOOKUP(C6,'Price List'!$A$2:$C$28,2,FALSE)</f>
        <v>0.42</v>
      </c>
      <c r="E6" s="3">
        <f>+D6*B6</f>
        <v>6.72</v>
      </c>
      <c r="I6" s="3">
        <v>1.2</v>
      </c>
    </row>
    <row r="7" spans="1:9">
      <c r="A7" t="s">
        <v>4</v>
      </c>
      <c r="B7">
        <v>1</v>
      </c>
      <c r="C7" t="s">
        <v>13</v>
      </c>
      <c r="D7" s="3">
        <f>+VLOOKUP(C7,'Price List'!$A$2:$C$28,2,FALSE)</f>
        <v>5.63</v>
      </c>
      <c r="E7" s="3">
        <f>+D7*B7</f>
        <v>5.63</v>
      </c>
      <c r="I7" s="3">
        <v>9.89</v>
      </c>
    </row>
    <row r="8" spans="1:9">
      <c r="A8" t="s">
        <v>5</v>
      </c>
      <c r="B8">
        <v>8</v>
      </c>
      <c r="C8" t="s">
        <v>6</v>
      </c>
      <c r="D8" s="3">
        <f>+VLOOKUP(C8,'Price List'!$A$2:$C$28,2,FALSE)</f>
        <v>0.7</v>
      </c>
      <c r="E8" s="3">
        <f>+D8*B8</f>
        <v>5.6</v>
      </c>
      <c r="I8" s="3">
        <v>6.99</v>
      </c>
    </row>
    <row r="9" spans="1:9">
      <c r="A9" t="s">
        <v>8</v>
      </c>
      <c r="B9">
        <v>8</v>
      </c>
      <c r="C9" t="s">
        <v>10</v>
      </c>
      <c r="D9" s="3">
        <f>+VLOOKUP(C9,'Price List'!$A$2:$C$28,2,FALSE)</f>
        <v>0.65</v>
      </c>
      <c r="E9" s="3">
        <f>+D9*B9</f>
        <v>5.2</v>
      </c>
      <c r="I9" s="3">
        <v>1.2</v>
      </c>
    </row>
    <row r="10" spans="1:9">
      <c r="A10" t="s">
        <v>8</v>
      </c>
      <c r="B10">
        <v>8</v>
      </c>
      <c r="C10" t="s">
        <v>10</v>
      </c>
      <c r="D10" s="3">
        <f>+VLOOKUP(C10,'Price List'!$A$2:$C$28,2,FALSE)</f>
        <v>0.65</v>
      </c>
      <c r="E10" s="3">
        <f>+D10*B10</f>
        <v>5.2</v>
      </c>
      <c r="I10" s="3">
        <v>7.74</v>
      </c>
    </row>
    <row r="11" spans="1:9">
      <c r="A11" t="s">
        <v>15</v>
      </c>
      <c r="B11">
        <v>1</v>
      </c>
      <c r="C11" t="s">
        <v>24</v>
      </c>
      <c r="D11" s="3">
        <f>+VLOOKUP(C11,'Price List'!$A$2:$C$28,2,FALSE)</f>
        <v>4.4000000000000004</v>
      </c>
      <c r="E11" s="3">
        <f>+D11*B11</f>
        <v>4.4000000000000004</v>
      </c>
      <c r="I11" s="3">
        <v>14.67</v>
      </c>
    </row>
    <row r="12" spans="1:9">
      <c r="A12" t="s">
        <v>8</v>
      </c>
      <c r="B12">
        <v>8</v>
      </c>
      <c r="C12" t="s">
        <v>9</v>
      </c>
      <c r="D12" s="3">
        <f>+VLOOKUP(C12,'Price List'!$A$2:$C$28,2,FALSE)</f>
        <v>0.47</v>
      </c>
      <c r="E12" s="3">
        <f>+D12*B12</f>
        <v>3.76</v>
      </c>
      <c r="I12" s="3">
        <v>4.18</v>
      </c>
    </row>
    <row r="13" spans="1:9">
      <c r="A13" t="s">
        <v>5</v>
      </c>
      <c r="B13">
        <v>16</v>
      </c>
      <c r="C13" t="s">
        <v>7</v>
      </c>
      <c r="D13" s="3">
        <f>+VLOOKUP(C13,'Price List'!$A$2:$C$28,2,FALSE)</f>
        <v>0.22</v>
      </c>
      <c r="E13" s="3">
        <f>+D13*B13</f>
        <v>3.52</v>
      </c>
      <c r="I13" s="3">
        <v>3</v>
      </c>
    </row>
    <row r="14" spans="1:9">
      <c r="A14" t="s">
        <v>4</v>
      </c>
      <c r="B14">
        <v>16</v>
      </c>
      <c r="C14" t="s">
        <v>59</v>
      </c>
      <c r="D14" s="3">
        <f>+VLOOKUP(C14,'Price List'!$A$2:$C$28,2,FALSE)</f>
        <v>0.14000000000000001</v>
      </c>
      <c r="E14" s="3">
        <f>+D14*B14</f>
        <v>2.2400000000000002</v>
      </c>
      <c r="I14" s="3">
        <v>4.32</v>
      </c>
    </row>
    <row r="15" spans="1:9">
      <c r="A15" t="s">
        <v>15</v>
      </c>
      <c r="B15">
        <v>2</v>
      </c>
      <c r="C15" t="s">
        <v>10</v>
      </c>
      <c r="D15" s="3">
        <f>+VLOOKUP(C15,'Price List'!$A$2:$C$28,2,FALSE)</f>
        <v>0.65</v>
      </c>
      <c r="E15" s="3">
        <f>+D15*B15</f>
        <v>1.3</v>
      </c>
      <c r="I15" s="3">
        <v>39.36</v>
      </c>
    </row>
    <row r="16" spans="1:9">
      <c r="A16" t="s">
        <v>8</v>
      </c>
      <c r="B16">
        <v>1</v>
      </c>
      <c r="C16" t="s">
        <v>21</v>
      </c>
      <c r="D16" s="3">
        <f>+VLOOKUP(C16,'Price List'!$A$2:$C$28,2,FALSE)</f>
        <v>1.28</v>
      </c>
      <c r="E16" s="3">
        <f>+D16*B16</f>
        <v>1.28</v>
      </c>
      <c r="I16" s="3">
        <v>10</v>
      </c>
    </row>
    <row r="17" spans="1:9">
      <c r="A17" t="s">
        <v>15</v>
      </c>
      <c r="B17">
        <v>1</v>
      </c>
      <c r="C17" t="s">
        <v>21</v>
      </c>
      <c r="D17" s="3">
        <f>+VLOOKUP(C17,'Price List'!$A$2:$C$28,2,FALSE)</f>
        <v>1.28</v>
      </c>
      <c r="E17" s="3">
        <f>+D17*B17</f>
        <v>1.28</v>
      </c>
      <c r="I17" s="3">
        <v>8.5299999999999994</v>
      </c>
    </row>
    <row r="18" spans="1:9">
      <c r="A18" t="s">
        <v>15</v>
      </c>
      <c r="B18">
        <v>1</v>
      </c>
      <c r="C18" t="s">
        <v>20</v>
      </c>
      <c r="D18" s="3">
        <f>+VLOOKUP(C18,'Price List'!$A$2:$C$28,2,FALSE)</f>
        <v>1.23</v>
      </c>
      <c r="E18" s="3">
        <f>+D18*B18</f>
        <v>1.23</v>
      </c>
      <c r="I18" s="3">
        <v>8.0299999999999994</v>
      </c>
    </row>
    <row r="19" spans="1:9">
      <c r="A19" t="s">
        <v>5</v>
      </c>
      <c r="B19">
        <v>8</v>
      </c>
      <c r="C19" t="s">
        <v>65</v>
      </c>
      <c r="D19" s="3">
        <f>+VLOOKUP(C19,'Price List'!$A$2:$C$28,2,FALSE)</f>
        <v>0.09</v>
      </c>
      <c r="E19" s="3">
        <f>+D19*B19</f>
        <v>0.72</v>
      </c>
      <c r="I19" s="3">
        <v>3.66</v>
      </c>
    </row>
    <row r="20" spans="1:9">
      <c r="A20" t="s">
        <v>15</v>
      </c>
      <c r="B20">
        <v>8</v>
      </c>
      <c r="C20" t="s">
        <v>23</v>
      </c>
      <c r="D20" s="3">
        <f>+VLOOKUP(C20,'Price List'!$A$2:$C$28,2,FALSE)</f>
        <v>0.09</v>
      </c>
      <c r="E20" s="3">
        <f>+D20*B20</f>
        <v>0.72</v>
      </c>
      <c r="I20" s="3">
        <v>2.2999999999999998</v>
      </c>
    </row>
    <row r="21" spans="1:9">
      <c r="A21" t="s">
        <v>15</v>
      </c>
      <c r="B21">
        <v>1</v>
      </c>
      <c r="C21" t="s">
        <v>29</v>
      </c>
      <c r="D21" s="3">
        <f>+VLOOKUP(C21,'Price List'!$A$2:$C$28,2,FALSE)</f>
        <v>0.62</v>
      </c>
      <c r="E21" s="3">
        <f>+D21*B21</f>
        <v>0.62</v>
      </c>
      <c r="I21" s="3">
        <v>0.48</v>
      </c>
    </row>
    <row r="22" spans="1:9">
      <c r="A22" t="s">
        <v>14</v>
      </c>
      <c r="B22">
        <v>0.08</v>
      </c>
      <c r="C22" t="s">
        <v>30</v>
      </c>
      <c r="D22" s="3">
        <f>+VLOOKUP(C22,'Price List'!$A$2:$C$28,2,FALSE)</f>
        <v>7.75</v>
      </c>
      <c r="E22" s="3">
        <f>+D22*B22</f>
        <v>0.62</v>
      </c>
      <c r="I22" s="3">
        <v>0.45</v>
      </c>
    </row>
    <row r="23" spans="1:9">
      <c r="A23" t="s">
        <v>15</v>
      </c>
      <c r="B23">
        <v>1</v>
      </c>
      <c r="C23" t="s">
        <v>25</v>
      </c>
      <c r="D23" s="3">
        <f>+VLOOKUP(C23,'Price List'!$A$2:$C$28,2,FALSE)</f>
        <v>0.55000000000000004</v>
      </c>
      <c r="E23" s="3">
        <f>+D23*B23</f>
        <v>0.55000000000000004</v>
      </c>
      <c r="I23" s="3">
        <v>3.52</v>
      </c>
    </row>
    <row r="24" spans="1:9">
      <c r="A24" t="s">
        <v>15</v>
      </c>
      <c r="B24">
        <v>1</v>
      </c>
      <c r="C24" t="s">
        <v>18</v>
      </c>
      <c r="D24" s="3">
        <f>+VLOOKUP(C24,'Price List'!$A$2:$C$28,2,FALSE)</f>
        <v>0.42</v>
      </c>
      <c r="E24" s="3">
        <f>+D24*B24</f>
        <v>0.42</v>
      </c>
      <c r="I24" s="3">
        <v>9.34</v>
      </c>
    </row>
    <row r="25" spans="1:9">
      <c r="A25" t="s">
        <v>15</v>
      </c>
      <c r="B25">
        <v>1</v>
      </c>
      <c r="C25" t="s">
        <v>26</v>
      </c>
      <c r="D25" s="3">
        <f>+VLOOKUP(C25,'Price List'!$A$2:$C$28,2,FALSE)</f>
        <v>0.33</v>
      </c>
      <c r="E25" s="3">
        <f>+D25*B25</f>
        <v>0.33</v>
      </c>
      <c r="I25" s="3">
        <v>2.35</v>
      </c>
    </row>
    <row r="26" spans="1:9">
      <c r="A26" t="s">
        <v>15</v>
      </c>
      <c r="B26">
        <v>1</v>
      </c>
      <c r="C26" t="s">
        <v>22</v>
      </c>
      <c r="D26" s="3">
        <f>+VLOOKUP(C26,'Price List'!$A$2:$C$28,2,FALSE)</f>
        <v>0.21</v>
      </c>
      <c r="E26" s="3">
        <f>+D26*B26</f>
        <v>0.21</v>
      </c>
      <c r="I26" s="3">
        <v>2.5</v>
      </c>
    </row>
    <row r="27" spans="1:9">
      <c r="A27" t="s">
        <v>15</v>
      </c>
      <c r="B27">
        <v>1</v>
      </c>
      <c r="C27" t="s">
        <v>50</v>
      </c>
      <c r="D27" s="3">
        <f>+VLOOKUP(C27,'Price List'!$A$2:$C$28,2,FALSE)</f>
        <v>0.06</v>
      </c>
      <c r="E27" s="3">
        <f>+D27*B27</f>
        <v>0.06</v>
      </c>
    </row>
    <row r="28" spans="1:9" ht="15.75" thickBot="1">
      <c r="A28" t="s">
        <v>14</v>
      </c>
      <c r="B28">
        <f>2/25</f>
        <v>0.08</v>
      </c>
      <c r="C28" t="s">
        <v>32</v>
      </c>
      <c r="D28" s="3">
        <f>+VLOOKUP(C28,'Price List'!$A$2:$C$28,2,FALSE)</f>
        <v>0.7</v>
      </c>
      <c r="E28" s="3">
        <f>+D28*B28</f>
        <v>5.5999999999999994E-2</v>
      </c>
      <c r="I28" s="4">
        <f>SUM(I1:I27)</f>
        <v>147.04999999999998</v>
      </c>
    </row>
    <row r="29" spans="1:9" ht="15.75" thickTop="1">
      <c r="A29" t="s">
        <v>14</v>
      </c>
      <c r="B29">
        <v>0.08</v>
      </c>
      <c r="C29" t="s">
        <v>39</v>
      </c>
      <c r="D29" s="3">
        <f>+VLOOKUP(C29,'Price List'!$A$2:$C$28,2,FALSE)</f>
        <v>0.7</v>
      </c>
      <c r="E29" s="3">
        <f>+D29*B29</f>
        <v>5.5999999999999994E-2</v>
      </c>
    </row>
    <row r="30" spans="1:9">
      <c r="A30" t="s">
        <v>14</v>
      </c>
      <c r="B30">
        <v>0.08</v>
      </c>
      <c r="C30" t="s">
        <v>33</v>
      </c>
      <c r="D30" s="3">
        <f>+VLOOKUP(C30,'Price List'!$A$2:$C$28,2,FALSE)</f>
        <v>0.7</v>
      </c>
      <c r="E30" s="3">
        <f>+D30*B30</f>
        <v>5.5999999999999994E-2</v>
      </c>
    </row>
    <row r="31" spans="1:9">
      <c r="A31" t="s">
        <v>15</v>
      </c>
      <c r="B31">
        <v>1</v>
      </c>
      <c r="C31" t="s">
        <v>51</v>
      </c>
      <c r="D31" s="3">
        <f>+VLOOKUP(C31,'Price List'!$A$2:$C$28,2,FALSE)</f>
        <v>0.04</v>
      </c>
      <c r="E31" s="3">
        <f>+D31*B31</f>
        <v>0.04</v>
      </c>
    </row>
    <row r="32" spans="1:9" ht="15.75" thickBot="1">
      <c r="E32" s="4">
        <f>SUBTOTAL(9,E2:E31)</f>
        <v>101.31800000000001</v>
      </c>
    </row>
    <row r="33" ht="15.75" thickTop="1"/>
  </sheetData>
  <autoFilter ref="A1:E31">
    <sortState ref="A2:E31">
      <sortCondition descending="1" ref="E1:E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J8" sqref="J8"/>
    </sheetView>
  </sheetViews>
  <sheetFormatPr defaultRowHeight="15"/>
  <cols>
    <col min="1" max="1" width="55" bestFit="1" customWidth="1"/>
    <col min="2" max="2" width="16.85546875" style="2" customWidth="1"/>
    <col min="3" max="3" width="16.85546875" customWidth="1"/>
    <col min="4" max="4" width="12.28515625" style="5" customWidth="1"/>
  </cols>
  <sheetData>
    <row r="1" spans="1:4">
      <c r="A1" t="s">
        <v>3</v>
      </c>
      <c r="B1" s="2" t="s">
        <v>2</v>
      </c>
      <c r="C1" t="s">
        <v>27</v>
      </c>
      <c r="D1" s="5" t="s">
        <v>37</v>
      </c>
    </row>
    <row r="2" spans="1:4">
      <c r="A2" t="s">
        <v>25</v>
      </c>
      <c r="B2" s="2">
        <v>0.55000000000000004</v>
      </c>
      <c r="C2" t="s">
        <v>28</v>
      </c>
      <c r="D2" s="5" t="s">
        <v>43</v>
      </c>
    </row>
    <row r="3" spans="1:4">
      <c r="A3" t="s">
        <v>59</v>
      </c>
      <c r="B3" s="2">
        <v>0.14000000000000001</v>
      </c>
      <c r="C3" t="s">
        <v>28</v>
      </c>
      <c r="D3" s="5" t="s">
        <v>58</v>
      </c>
    </row>
    <row r="4" spans="1:4">
      <c r="A4" t="s">
        <v>18</v>
      </c>
      <c r="B4" s="2">
        <v>0.42</v>
      </c>
      <c r="C4" t="s">
        <v>28</v>
      </c>
      <c r="D4" s="5" t="s">
        <v>61</v>
      </c>
    </row>
    <row r="5" spans="1:4">
      <c r="A5" t="s">
        <v>17</v>
      </c>
      <c r="B5" s="2">
        <v>0.42</v>
      </c>
      <c r="C5" t="s">
        <v>28</v>
      </c>
      <c r="D5" s="5" t="s">
        <v>60</v>
      </c>
    </row>
    <row r="6" spans="1:4">
      <c r="A6" s="8" t="s">
        <v>32</v>
      </c>
      <c r="B6" s="2">
        <v>0.7</v>
      </c>
      <c r="C6" t="s">
        <v>28</v>
      </c>
      <c r="D6" s="5" t="s">
        <v>38</v>
      </c>
    </row>
    <row r="7" spans="1:4">
      <c r="A7" s="8" t="s">
        <v>39</v>
      </c>
      <c r="B7" s="2">
        <v>0.7</v>
      </c>
      <c r="C7" t="s">
        <v>28</v>
      </c>
      <c r="D7" s="5" t="s">
        <v>40</v>
      </c>
    </row>
    <row r="8" spans="1:4">
      <c r="A8" s="8" t="s">
        <v>20</v>
      </c>
      <c r="B8" s="2">
        <v>1.23</v>
      </c>
      <c r="C8" t="s">
        <v>28</v>
      </c>
      <c r="D8" s="5" t="s">
        <v>48</v>
      </c>
    </row>
    <row r="9" spans="1:4">
      <c r="A9" s="8" t="s">
        <v>19</v>
      </c>
      <c r="B9" s="2">
        <v>1.06</v>
      </c>
      <c r="C9" t="s">
        <v>28</v>
      </c>
      <c r="D9" s="5" t="s">
        <v>47</v>
      </c>
    </row>
    <row r="10" spans="1:4">
      <c r="A10" s="8" t="s">
        <v>22</v>
      </c>
      <c r="B10" s="2">
        <v>0.21</v>
      </c>
      <c r="C10" t="s">
        <v>28</v>
      </c>
      <c r="D10" s="5" t="s">
        <v>67</v>
      </c>
    </row>
    <row r="11" spans="1:4">
      <c r="A11" s="8" t="s">
        <v>50</v>
      </c>
      <c r="B11" s="2">
        <v>0.06</v>
      </c>
      <c r="C11" t="s">
        <v>28</v>
      </c>
      <c r="D11" s="5" t="s">
        <v>46</v>
      </c>
    </row>
    <row r="12" spans="1:4">
      <c r="A12" s="8" t="s">
        <v>51</v>
      </c>
      <c r="B12" s="2">
        <v>0.04</v>
      </c>
      <c r="C12" t="s">
        <v>28</v>
      </c>
      <c r="D12" s="5" t="s">
        <v>52</v>
      </c>
    </row>
    <row r="13" spans="1:4">
      <c r="A13" s="8" t="s">
        <v>10</v>
      </c>
      <c r="B13" s="2">
        <v>0.65</v>
      </c>
      <c r="C13" t="s">
        <v>28</v>
      </c>
      <c r="D13" s="5" t="s">
        <v>53</v>
      </c>
    </row>
    <row r="14" spans="1:4">
      <c r="A14" s="8" t="s">
        <v>6</v>
      </c>
      <c r="B14" s="2">
        <v>0.7</v>
      </c>
      <c r="C14" t="s">
        <v>34</v>
      </c>
    </row>
    <row r="15" spans="1:4">
      <c r="A15" s="8" t="s">
        <v>9</v>
      </c>
      <c r="B15" s="2">
        <v>0.47</v>
      </c>
      <c r="C15" t="s">
        <v>28</v>
      </c>
      <c r="D15" s="5" t="s">
        <v>49</v>
      </c>
    </row>
    <row r="16" spans="1:4">
      <c r="A16" s="8" t="s">
        <v>11</v>
      </c>
      <c r="B16" s="2">
        <v>0.21</v>
      </c>
      <c r="C16" t="s">
        <v>28</v>
      </c>
      <c r="D16" s="5" t="s">
        <v>54</v>
      </c>
    </row>
    <row r="17" spans="1:5">
      <c r="A17" s="8" t="s">
        <v>21</v>
      </c>
      <c r="B17" s="2">
        <v>1.28</v>
      </c>
      <c r="C17" t="s">
        <v>28</v>
      </c>
      <c r="D17" s="5" t="s">
        <v>68</v>
      </c>
    </row>
    <row r="18" spans="1:5">
      <c r="A18" s="8" t="s">
        <v>24</v>
      </c>
      <c r="B18" s="2">
        <v>4.4000000000000004</v>
      </c>
      <c r="C18" t="s">
        <v>28</v>
      </c>
      <c r="D18" s="5" t="s">
        <v>62</v>
      </c>
      <c r="E18" t="s">
        <v>63</v>
      </c>
    </row>
    <row r="19" spans="1:5">
      <c r="A19" s="8" t="s">
        <v>16</v>
      </c>
      <c r="B19" s="2">
        <v>7.34</v>
      </c>
      <c r="C19" t="s">
        <v>28</v>
      </c>
      <c r="D19" s="5" t="s">
        <v>57</v>
      </c>
    </row>
    <row r="20" spans="1:5">
      <c r="A20" s="8" t="s">
        <v>30</v>
      </c>
      <c r="B20" s="2">
        <v>7.75</v>
      </c>
      <c r="C20" t="s">
        <v>31</v>
      </c>
    </row>
    <row r="21" spans="1:5">
      <c r="A21" s="8" t="s">
        <v>33</v>
      </c>
      <c r="B21" s="2">
        <v>0.7</v>
      </c>
      <c r="C21" t="s">
        <v>28</v>
      </c>
      <c r="D21" s="5" t="s">
        <v>41</v>
      </c>
    </row>
    <row r="22" spans="1:5">
      <c r="A22" t="s">
        <v>65</v>
      </c>
      <c r="B22" s="2">
        <v>0.09</v>
      </c>
      <c r="C22" t="s">
        <v>28</v>
      </c>
      <c r="D22" s="5" t="s">
        <v>66</v>
      </c>
    </row>
    <row r="23" spans="1:5">
      <c r="A23" t="s">
        <v>23</v>
      </c>
      <c r="B23" s="2">
        <v>0.09</v>
      </c>
      <c r="C23" t="s">
        <v>28</v>
      </c>
      <c r="D23" s="5" t="s">
        <v>64</v>
      </c>
    </row>
    <row r="24" spans="1:5">
      <c r="A24" t="s">
        <v>26</v>
      </c>
      <c r="B24" s="2">
        <v>0.33</v>
      </c>
      <c r="C24" t="s">
        <v>28</v>
      </c>
      <c r="D24" s="5" t="s">
        <v>44</v>
      </c>
    </row>
    <row r="25" spans="1:5">
      <c r="A25" t="s">
        <v>7</v>
      </c>
      <c r="B25" s="2">
        <v>0.22</v>
      </c>
      <c r="C25" t="s">
        <v>28</v>
      </c>
      <c r="D25" s="5" t="s">
        <v>45</v>
      </c>
    </row>
    <row r="26" spans="1:5">
      <c r="A26" t="s">
        <v>12</v>
      </c>
      <c r="B26" s="2">
        <v>3.6</v>
      </c>
      <c r="C26" t="s">
        <v>28</v>
      </c>
      <c r="D26" s="5" t="s">
        <v>55</v>
      </c>
    </row>
    <row r="27" spans="1:5">
      <c r="A27" t="s">
        <v>13</v>
      </c>
      <c r="B27" s="2">
        <v>5.63</v>
      </c>
      <c r="C27" t="s">
        <v>28</v>
      </c>
      <c r="D27" s="5" t="s">
        <v>56</v>
      </c>
    </row>
    <row r="28" spans="1:5">
      <c r="A28" t="s">
        <v>29</v>
      </c>
      <c r="B28" s="2">
        <v>0.62</v>
      </c>
      <c r="C28" t="s">
        <v>28</v>
      </c>
      <c r="D28" s="5" t="s">
        <v>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Price 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2012-06-07T21:25:39Z</dcterms:created>
  <dcterms:modified xsi:type="dcterms:W3CDTF">2012-06-07T22:49:25Z</dcterms:modified>
</cp:coreProperties>
</file>