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hidePivotFieldList="1"/>
  <xr:revisionPtr revIDLastSave="0" documentId="13_ncr:1_{119E00E7-2913-475A-A5DD-F2435CBAC99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mport Sheet (paste survey)" sheetId="13" r:id="rId1"/>
    <sheet name="GridAndDecimal" sheetId="14" r:id="rId2"/>
    <sheet name="MaxFunction" sheetId="26" r:id="rId3"/>
    <sheet name="AHP rank sum mismatch" sheetId="15" r:id="rId4"/>
    <sheet name="Rank and Inconsistency" sheetId="16" r:id="rId5"/>
  </sheets>
  <definedNames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6"/>
  </pivotCaches>
  <extLst>
    <ext uri="GoogleSheetsCustomDataVersion1">
      <go:sheetsCustomData xmlns:go="http://customooxmlschemas.google.com/" r:id="rId27" roundtripDataSignature="AMtx7mgEq6dyn7ydVMOUM1bUA6CALkcF8w=="/>
    </ext>
  </extLst>
</workbook>
</file>

<file path=xl/calcChain.xml><?xml version="1.0" encoding="utf-8"?>
<calcChain xmlns="http://schemas.openxmlformats.org/spreadsheetml/2006/main">
  <c r="H4" i="15" l="1"/>
  <c r="I4" i="15"/>
  <c r="J4" i="15"/>
  <c r="K4" i="15"/>
  <c r="L4" i="15"/>
  <c r="M4" i="15"/>
  <c r="N4" i="15"/>
  <c r="O4" i="15"/>
  <c r="P4" i="15"/>
  <c r="Q4" i="15"/>
  <c r="R4" i="15"/>
  <c r="S4" i="15"/>
  <c r="H5" i="15"/>
  <c r="I5" i="15"/>
  <c r="J5" i="15"/>
  <c r="K5" i="15"/>
  <c r="L5" i="15"/>
  <c r="M5" i="15"/>
  <c r="N5" i="15"/>
  <c r="O5" i="15"/>
  <c r="P5" i="15"/>
  <c r="Q5" i="15"/>
  <c r="R5" i="15"/>
  <c r="S5" i="15"/>
  <c r="H6" i="15"/>
  <c r="I6" i="15"/>
  <c r="J6" i="15"/>
  <c r="K6" i="15"/>
  <c r="L6" i="15"/>
  <c r="M6" i="15"/>
  <c r="N6" i="15"/>
  <c r="O6" i="15"/>
  <c r="P6" i="15"/>
  <c r="Q6" i="15"/>
  <c r="R6" i="15"/>
  <c r="S6" i="15"/>
  <c r="H7" i="15"/>
  <c r="I7" i="15"/>
  <c r="J7" i="15"/>
  <c r="K7" i="15"/>
  <c r="L7" i="15"/>
  <c r="M7" i="15"/>
  <c r="N7" i="15"/>
  <c r="O7" i="15"/>
  <c r="P7" i="15"/>
  <c r="Q7" i="15"/>
  <c r="R7" i="15"/>
  <c r="S7" i="15"/>
  <c r="H8" i="15"/>
  <c r="I8" i="15"/>
  <c r="J8" i="15"/>
  <c r="K8" i="15"/>
  <c r="L8" i="15"/>
  <c r="M8" i="15"/>
  <c r="N8" i="15"/>
  <c r="O8" i="15"/>
  <c r="P8" i="15"/>
  <c r="Q8" i="15"/>
  <c r="R8" i="15"/>
  <c r="S8" i="15"/>
  <c r="H9" i="15"/>
  <c r="I9" i="15"/>
  <c r="J9" i="15"/>
  <c r="K9" i="15"/>
  <c r="L9" i="15"/>
  <c r="M9" i="15"/>
  <c r="N9" i="15"/>
  <c r="O9" i="15"/>
  <c r="P9" i="15"/>
  <c r="Q9" i="15"/>
  <c r="R9" i="15"/>
  <c r="S9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I3" i="15"/>
  <c r="J3" i="15"/>
  <c r="K3" i="15"/>
  <c r="L3" i="15"/>
  <c r="M3" i="15"/>
  <c r="N3" i="15"/>
  <c r="O3" i="15"/>
  <c r="P3" i="15"/>
  <c r="Q3" i="15"/>
  <c r="R3" i="15"/>
  <c r="S3" i="15"/>
  <c r="H3" i="15"/>
  <c r="L65" i="26"/>
  <c r="A65" i="26"/>
  <c r="K64" i="26"/>
  <c r="A64" i="26"/>
  <c r="J63" i="26"/>
  <c r="A63" i="26"/>
  <c r="I62" i="26"/>
  <c r="A62" i="26"/>
  <c r="H61" i="26"/>
  <c r="A61" i="26"/>
  <c r="G60" i="26"/>
  <c r="A60" i="26"/>
  <c r="F59" i="26"/>
  <c r="A59" i="26"/>
  <c r="E58" i="26"/>
  <c r="A58" i="26"/>
  <c r="D57" i="26"/>
  <c r="A57" i="26"/>
  <c r="C56" i="26"/>
  <c r="A56" i="26"/>
  <c r="B55" i="26"/>
  <c r="A55" i="26"/>
  <c r="L54" i="26"/>
  <c r="K54" i="26"/>
  <c r="J54" i="26"/>
  <c r="I54" i="26"/>
  <c r="H54" i="26"/>
  <c r="G54" i="26"/>
  <c r="F54" i="26"/>
  <c r="E54" i="26"/>
  <c r="D54" i="26"/>
  <c r="C54" i="26"/>
  <c r="B54" i="26"/>
  <c r="A54" i="26"/>
  <c r="L52" i="26"/>
  <c r="K52" i="26"/>
  <c r="J52" i="26"/>
  <c r="I52" i="26"/>
  <c r="H52" i="26"/>
  <c r="G52" i="26"/>
  <c r="F52" i="26"/>
  <c r="E52" i="26"/>
  <c r="D52" i="26"/>
  <c r="C52" i="26"/>
  <c r="B52" i="26"/>
  <c r="A52" i="26"/>
  <c r="L51" i="26"/>
  <c r="K51" i="26"/>
  <c r="J51" i="26"/>
  <c r="I51" i="26"/>
  <c r="H51" i="26"/>
  <c r="G51" i="26"/>
  <c r="F51" i="26"/>
  <c r="E51" i="26"/>
  <c r="D51" i="26"/>
  <c r="C51" i="26"/>
  <c r="B51" i="26"/>
  <c r="A51" i="26"/>
  <c r="L50" i="26"/>
  <c r="K50" i="26"/>
  <c r="J50" i="26"/>
  <c r="I50" i="26"/>
  <c r="H50" i="26"/>
  <c r="G50" i="26"/>
  <c r="F50" i="26"/>
  <c r="E50" i="26"/>
  <c r="D50" i="26"/>
  <c r="C50" i="26"/>
  <c r="B50" i="26"/>
  <c r="A50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L48" i="26"/>
  <c r="K48" i="26"/>
  <c r="J48" i="26"/>
  <c r="I48" i="26"/>
  <c r="H48" i="26"/>
  <c r="A48" i="26"/>
  <c r="L47" i="26"/>
  <c r="K47" i="26"/>
  <c r="J47" i="26"/>
  <c r="I47" i="26"/>
  <c r="G47" i="26"/>
  <c r="A47" i="26"/>
  <c r="L46" i="26"/>
  <c r="K46" i="26"/>
  <c r="J46" i="26"/>
  <c r="I46" i="26"/>
  <c r="F46" i="26"/>
  <c r="A46" i="26"/>
  <c r="L45" i="26"/>
  <c r="K45" i="26"/>
  <c r="J45" i="26"/>
  <c r="I45" i="26"/>
  <c r="E45" i="26"/>
  <c r="A45" i="26"/>
  <c r="L44" i="26"/>
  <c r="K44" i="26"/>
  <c r="J44" i="26"/>
  <c r="I44" i="26"/>
  <c r="D44" i="26"/>
  <c r="A44" i="26"/>
  <c r="L43" i="26"/>
  <c r="K43" i="26"/>
  <c r="J43" i="26"/>
  <c r="I43" i="26"/>
  <c r="C43" i="26"/>
  <c r="A43" i="26"/>
  <c r="L42" i="26"/>
  <c r="K42" i="26"/>
  <c r="J42" i="26"/>
  <c r="I42" i="26"/>
  <c r="B42" i="26"/>
  <c r="A42" i="26"/>
  <c r="L41" i="26"/>
  <c r="K41" i="26"/>
  <c r="J41" i="26"/>
  <c r="I41" i="26"/>
  <c r="H41" i="26"/>
  <c r="G41" i="26"/>
  <c r="F41" i="26"/>
  <c r="E41" i="26"/>
  <c r="D41" i="26"/>
  <c r="C41" i="26"/>
  <c r="B41" i="26"/>
  <c r="A41" i="26"/>
  <c r="L39" i="26"/>
  <c r="K39" i="26"/>
  <c r="J39" i="26"/>
  <c r="I39" i="26"/>
  <c r="H39" i="26"/>
  <c r="G39" i="26"/>
  <c r="F39" i="26"/>
  <c r="E39" i="26"/>
  <c r="D39" i="26"/>
  <c r="C39" i="26"/>
  <c r="B39" i="26"/>
  <c r="A39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L37" i="26"/>
  <c r="K37" i="26"/>
  <c r="J37" i="26"/>
  <c r="I37" i="26"/>
  <c r="H37" i="26"/>
  <c r="G37" i="26"/>
  <c r="F37" i="26"/>
  <c r="E37" i="26"/>
  <c r="D37" i="26"/>
  <c r="C37" i="26"/>
  <c r="B37" i="26"/>
  <c r="A37" i="26"/>
  <c r="L36" i="26"/>
  <c r="K36" i="26"/>
  <c r="J36" i="26"/>
  <c r="I36" i="26"/>
  <c r="H36" i="26"/>
  <c r="G36" i="26"/>
  <c r="F36" i="26"/>
  <c r="E36" i="26"/>
  <c r="D36" i="26"/>
  <c r="C36" i="26"/>
  <c r="B36" i="26"/>
  <c r="A36" i="26"/>
  <c r="L35" i="26"/>
  <c r="K35" i="26"/>
  <c r="J35" i="26"/>
  <c r="I35" i="26"/>
  <c r="H35" i="26"/>
  <c r="G35" i="26"/>
  <c r="F35" i="26"/>
  <c r="E35" i="26"/>
  <c r="D35" i="26"/>
  <c r="C35" i="26"/>
  <c r="B35" i="26"/>
  <c r="A35" i="26"/>
  <c r="L34" i="26"/>
  <c r="K34" i="26"/>
  <c r="J34" i="26"/>
  <c r="I34" i="26"/>
  <c r="H34" i="26"/>
  <c r="G34" i="26"/>
  <c r="A34" i="26"/>
  <c r="L33" i="26"/>
  <c r="K33" i="26"/>
  <c r="J33" i="26"/>
  <c r="I33" i="26"/>
  <c r="H33" i="26"/>
  <c r="F33" i="26"/>
  <c r="A33" i="26"/>
  <c r="L32" i="26"/>
  <c r="K32" i="26"/>
  <c r="J32" i="26"/>
  <c r="I32" i="26"/>
  <c r="H32" i="26"/>
  <c r="E32" i="26"/>
  <c r="A32" i="26"/>
  <c r="L31" i="26"/>
  <c r="K31" i="26"/>
  <c r="J31" i="26"/>
  <c r="I31" i="26"/>
  <c r="H31" i="26"/>
  <c r="D31" i="26"/>
  <c r="A31" i="26"/>
  <c r="L30" i="26"/>
  <c r="K30" i="26"/>
  <c r="J30" i="26"/>
  <c r="I30" i="26"/>
  <c r="H30" i="26"/>
  <c r="C30" i="26"/>
  <c r="A30" i="26"/>
  <c r="L29" i="26"/>
  <c r="K29" i="26"/>
  <c r="J29" i="26"/>
  <c r="I29" i="26"/>
  <c r="H29" i="26"/>
  <c r="B29" i="26"/>
  <c r="A29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L26" i="26"/>
  <c r="K26" i="26"/>
  <c r="J26" i="26"/>
  <c r="I26" i="26"/>
  <c r="H26" i="26"/>
  <c r="G26" i="26"/>
  <c r="F26" i="26"/>
  <c r="E26" i="26"/>
  <c r="D26" i="26"/>
  <c r="C26" i="26"/>
  <c r="B26" i="26"/>
  <c r="A26" i="26"/>
  <c r="L25" i="26"/>
  <c r="K25" i="26"/>
  <c r="J25" i="26"/>
  <c r="I25" i="26"/>
  <c r="H25" i="26"/>
  <c r="G25" i="26"/>
  <c r="F25" i="26"/>
  <c r="E25" i="26"/>
  <c r="D25" i="26"/>
  <c r="C25" i="26"/>
  <c r="B25" i="26"/>
  <c r="A25" i="26"/>
  <c r="L24" i="26"/>
  <c r="K24" i="26"/>
  <c r="J24" i="26"/>
  <c r="I24" i="26"/>
  <c r="H24" i="26"/>
  <c r="G24" i="26"/>
  <c r="F24" i="26"/>
  <c r="E24" i="26"/>
  <c r="D24" i="26"/>
  <c r="C24" i="26"/>
  <c r="B24" i="26"/>
  <c r="A24" i="26"/>
  <c r="L23" i="26"/>
  <c r="K23" i="26"/>
  <c r="J23" i="26"/>
  <c r="I23" i="26"/>
  <c r="H23" i="26"/>
  <c r="G23" i="26"/>
  <c r="F23" i="26"/>
  <c r="E23" i="26"/>
  <c r="D23" i="26"/>
  <c r="C23" i="26"/>
  <c r="B23" i="26"/>
  <c r="A23" i="26"/>
  <c r="L22" i="26"/>
  <c r="K22" i="26"/>
  <c r="J22" i="26"/>
  <c r="I22" i="26"/>
  <c r="H22" i="26"/>
  <c r="G22" i="26"/>
  <c r="F22" i="26"/>
  <c r="E22" i="26"/>
  <c r="D22" i="26"/>
  <c r="C22" i="26"/>
  <c r="B22" i="26"/>
  <c r="A22" i="26"/>
  <c r="L21" i="26"/>
  <c r="K21" i="26"/>
  <c r="J21" i="26"/>
  <c r="I21" i="26"/>
  <c r="H21" i="26"/>
  <c r="G21" i="26"/>
  <c r="F21" i="26"/>
  <c r="E21" i="26"/>
  <c r="D21" i="26"/>
  <c r="C21" i="26"/>
  <c r="B21" i="26"/>
  <c r="A21" i="26"/>
  <c r="L20" i="26"/>
  <c r="K20" i="26"/>
  <c r="J20" i="26"/>
  <c r="I20" i="26"/>
  <c r="H20" i="26"/>
  <c r="G20" i="26"/>
  <c r="F20" i="26"/>
  <c r="A20" i="26"/>
  <c r="L19" i="26"/>
  <c r="K19" i="26"/>
  <c r="J19" i="26"/>
  <c r="I19" i="26"/>
  <c r="H19" i="26"/>
  <c r="G19" i="26"/>
  <c r="E19" i="26"/>
  <c r="A19" i="26"/>
  <c r="L18" i="26"/>
  <c r="K18" i="26"/>
  <c r="J18" i="26"/>
  <c r="I18" i="26"/>
  <c r="H18" i="26"/>
  <c r="G18" i="26"/>
  <c r="D18" i="26"/>
  <c r="A18" i="26"/>
  <c r="L17" i="26"/>
  <c r="K17" i="26"/>
  <c r="J17" i="26"/>
  <c r="I17" i="26"/>
  <c r="H17" i="26"/>
  <c r="G17" i="26"/>
  <c r="C17" i="26"/>
  <c r="A17" i="26"/>
  <c r="L16" i="26"/>
  <c r="K16" i="26"/>
  <c r="J16" i="26"/>
  <c r="I16" i="26"/>
  <c r="H16" i="26"/>
  <c r="G16" i="26"/>
  <c r="B16" i="26"/>
  <c r="A16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L13" i="26"/>
  <c r="K13" i="26"/>
  <c r="J13" i="26"/>
  <c r="I13" i="26"/>
  <c r="H13" i="26"/>
  <c r="G13" i="26"/>
  <c r="F13" i="26"/>
  <c r="E13" i="26"/>
  <c r="D13" i="26"/>
  <c r="C13" i="26"/>
  <c r="B13" i="26"/>
  <c r="A13" i="26"/>
  <c r="L12" i="26"/>
  <c r="K12" i="26"/>
  <c r="J12" i="26"/>
  <c r="I12" i="26"/>
  <c r="H12" i="26"/>
  <c r="G12" i="26"/>
  <c r="F12" i="26"/>
  <c r="E12" i="26"/>
  <c r="D12" i="26"/>
  <c r="C12" i="26"/>
  <c r="B12" i="26"/>
  <c r="A12" i="26"/>
  <c r="L11" i="26"/>
  <c r="K11" i="26"/>
  <c r="J11" i="26"/>
  <c r="I11" i="26"/>
  <c r="H11" i="26"/>
  <c r="G11" i="26"/>
  <c r="F11" i="26"/>
  <c r="E11" i="26"/>
  <c r="D11" i="26"/>
  <c r="C11" i="26"/>
  <c r="B11" i="26"/>
  <c r="A11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L9" i="26"/>
  <c r="K9" i="26"/>
  <c r="J9" i="26"/>
  <c r="I9" i="26"/>
  <c r="H9" i="26"/>
  <c r="G9" i="26"/>
  <c r="F9" i="26"/>
  <c r="E9" i="26"/>
  <c r="D9" i="26"/>
  <c r="C9" i="26"/>
  <c r="B9" i="26"/>
  <c r="A9" i="26"/>
  <c r="L8" i="26"/>
  <c r="K8" i="26"/>
  <c r="J8" i="26"/>
  <c r="I8" i="26"/>
  <c r="H8" i="26"/>
  <c r="G8" i="26"/>
  <c r="F8" i="26"/>
  <c r="E8" i="26"/>
  <c r="D8" i="26"/>
  <c r="C8" i="26"/>
  <c r="B8" i="26"/>
  <c r="A8" i="26"/>
  <c r="L7" i="26"/>
  <c r="K7" i="26"/>
  <c r="J7" i="26"/>
  <c r="I7" i="26"/>
  <c r="H7" i="26"/>
  <c r="G7" i="26"/>
  <c r="F7" i="26"/>
  <c r="E7" i="26"/>
  <c r="D7" i="26"/>
  <c r="C7" i="26"/>
  <c r="B7" i="26"/>
  <c r="A7" i="26"/>
  <c r="L6" i="26"/>
  <c r="K6" i="26"/>
  <c r="J6" i="26"/>
  <c r="I6" i="26"/>
  <c r="H6" i="26"/>
  <c r="G6" i="26"/>
  <c r="F6" i="26"/>
  <c r="E6" i="26"/>
  <c r="A6" i="26"/>
  <c r="L5" i="26"/>
  <c r="K5" i="26"/>
  <c r="J5" i="26"/>
  <c r="I5" i="26"/>
  <c r="H5" i="26"/>
  <c r="G5" i="26"/>
  <c r="F5" i="26"/>
  <c r="D5" i="26"/>
  <c r="A5" i="26"/>
  <c r="L4" i="26"/>
  <c r="K4" i="26"/>
  <c r="J4" i="26"/>
  <c r="I4" i="26"/>
  <c r="H4" i="26"/>
  <c r="G4" i="26"/>
  <c r="F4" i="26"/>
  <c r="C4" i="26"/>
  <c r="A4" i="26"/>
  <c r="L3" i="26"/>
  <c r="K3" i="26"/>
  <c r="J3" i="26"/>
  <c r="I3" i="26"/>
  <c r="H3" i="26"/>
  <c r="G3" i="26"/>
  <c r="F3" i="26"/>
  <c r="B3" i="26"/>
  <c r="A3" i="26"/>
  <c r="L2" i="26"/>
  <c r="K2" i="26"/>
  <c r="J2" i="26"/>
  <c r="I2" i="26"/>
  <c r="H2" i="26"/>
  <c r="G2" i="26"/>
  <c r="F2" i="26"/>
  <c r="E2" i="26"/>
  <c r="D2" i="26"/>
  <c r="C2" i="26"/>
  <c r="B2" i="26"/>
  <c r="A2" i="26"/>
  <c r="B4" i="14"/>
  <c r="P3" i="14" s="1"/>
  <c r="C3" i="26" s="1"/>
  <c r="B5" i="14"/>
  <c r="Q3" i="14" s="1"/>
  <c r="D3" i="26" s="1"/>
  <c r="P67" i="16" l="1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K65" i="14"/>
  <c r="Y64" i="14" s="1"/>
  <c r="L64" i="26" s="1"/>
  <c r="J65" i="14"/>
  <c r="I65" i="14"/>
  <c r="H65" i="14"/>
  <c r="G65" i="14"/>
  <c r="J64" i="14"/>
  <c r="I64" i="14"/>
  <c r="H64" i="14"/>
  <c r="G64" i="14"/>
  <c r="F64" i="14"/>
  <c r="I63" i="14"/>
  <c r="H63" i="14"/>
  <c r="G63" i="14"/>
  <c r="F63" i="14"/>
  <c r="E63" i="14"/>
  <c r="W58" i="14" s="1"/>
  <c r="J58" i="26" s="1"/>
  <c r="H62" i="14"/>
  <c r="V61" i="14" s="1"/>
  <c r="I61" i="26" s="1"/>
  <c r="G62" i="14"/>
  <c r="F62" i="14"/>
  <c r="V59" i="14" s="1"/>
  <c r="I59" i="26" s="1"/>
  <c r="E62" i="14"/>
  <c r="D62" i="14"/>
  <c r="V57" i="14" s="1"/>
  <c r="I57" i="26" s="1"/>
  <c r="G61" i="14"/>
  <c r="F61" i="14"/>
  <c r="U59" i="14" s="1"/>
  <c r="H59" i="26" s="1"/>
  <c r="E61" i="14"/>
  <c r="U58" i="14" s="1"/>
  <c r="H58" i="26" s="1"/>
  <c r="D61" i="14"/>
  <c r="C61" i="14"/>
  <c r="F60" i="14"/>
  <c r="E60" i="14"/>
  <c r="D60" i="14"/>
  <c r="C60" i="14"/>
  <c r="B60" i="14"/>
  <c r="L59" i="14"/>
  <c r="S65" i="14" s="1"/>
  <c r="F65" i="26" s="1"/>
  <c r="E59" i="14"/>
  <c r="D59" i="14"/>
  <c r="S57" i="14" s="1"/>
  <c r="F57" i="26" s="1"/>
  <c r="C59" i="14"/>
  <c r="B59" i="14"/>
  <c r="L58" i="14"/>
  <c r="K58" i="14"/>
  <c r="D58" i="14"/>
  <c r="R57" i="14" s="1"/>
  <c r="E57" i="26" s="1"/>
  <c r="C58" i="14"/>
  <c r="R56" i="14" s="1"/>
  <c r="E56" i="26" s="1"/>
  <c r="B58" i="14"/>
  <c r="L57" i="14"/>
  <c r="K57" i="14"/>
  <c r="J57" i="14"/>
  <c r="Q63" i="14" s="1"/>
  <c r="D63" i="26" s="1"/>
  <c r="C57" i="14"/>
  <c r="B57" i="14"/>
  <c r="L56" i="14"/>
  <c r="K56" i="14"/>
  <c r="P64" i="14" s="1"/>
  <c r="C64" i="26" s="1"/>
  <c r="J56" i="14"/>
  <c r="I56" i="14"/>
  <c r="B56" i="14"/>
  <c r="L55" i="14"/>
  <c r="K55" i="14"/>
  <c r="J55" i="14"/>
  <c r="O63" i="14" s="1"/>
  <c r="B63" i="26" s="1"/>
  <c r="I55" i="14"/>
  <c r="H55" i="14"/>
  <c r="O61" i="14" s="1"/>
  <c r="B61" i="26" s="1"/>
  <c r="G48" i="14"/>
  <c r="U47" i="14" s="1"/>
  <c r="H47" i="26" s="1"/>
  <c r="F48" i="14"/>
  <c r="E48" i="14"/>
  <c r="U45" i="14" s="1"/>
  <c r="H45" i="26" s="1"/>
  <c r="D48" i="14"/>
  <c r="C48" i="14"/>
  <c r="U43" i="14" s="1"/>
  <c r="H43" i="26" s="1"/>
  <c r="F47" i="14"/>
  <c r="T46" i="14" s="1"/>
  <c r="G46" i="26" s="1"/>
  <c r="E47" i="14"/>
  <c r="D47" i="14"/>
  <c r="T44" i="14" s="1"/>
  <c r="G44" i="26" s="1"/>
  <c r="C47" i="14"/>
  <c r="T43" i="14" s="1"/>
  <c r="G43" i="26" s="1"/>
  <c r="B47" i="14"/>
  <c r="E46" i="14"/>
  <c r="D46" i="14"/>
  <c r="C46" i="14"/>
  <c r="B46" i="14"/>
  <c r="D45" i="14"/>
  <c r="C45" i="14"/>
  <c r="R43" i="14" s="1"/>
  <c r="E43" i="26" s="1"/>
  <c r="B45" i="14"/>
  <c r="C44" i="14"/>
  <c r="B44" i="14"/>
  <c r="Q42" i="14" s="1"/>
  <c r="D42" i="26" s="1"/>
  <c r="B43" i="14"/>
  <c r="P42" i="14" s="1"/>
  <c r="C42" i="26" s="1"/>
  <c r="H42" i="14"/>
  <c r="O48" i="14" s="1"/>
  <c r="B48" i="26" s="1"/>
  <c r="F34" i="14"/>
  <c r="T33" i="14" s="1"/>
  <c r="G33" i="26" s="1"/>
  <c r="E34" i="14"/>
  <c r="D34" i="14"/>
  <c r="T31" i="14" s="1"/>
  <c r="G31" i="26" s="1"/>
  <c r="C34" i="14"/>
  <c r="T30" i="14" s="1"/>
  <c r="G30" i="26" s="1"/>
  <c r="B34" i="14"/>
  <c r="T29" i="14" s="1"/>
  <c r="G29" i="26" s="1"/>
  <c r="E33" i="14"/>
  <c r="S32" i="14" s="1"/>
  <c r="F32" i="26" s="1"/>
  <c r="D33" i="14"/>
  <c r="C33" i="14"/>
  <c r="S30" i="14" s="1"/>
  <c r="F30" i="26" s="1"/>
  <c r="B33" i="14"/>
  <c r="D32" i="14"/>
  <c r="C32" i="14"/>
  <c r="R30" i="14" s="1"/>
  <c r="E30" i="26" s="1"/>
  <c r="B32" i="14"/>
  <c r="R29" i="14" s="1"/>
  <c r="E29" i="26" s="1"/>
  <c r="C31" i="14"/>
  <c r="Q30" i="14" s="1"/>
  <c r="D30" i="26" s="1"/>
  <c r="B31" i="14"/>
  <c r="Q29" i="14" s="1"/>
  <c r="D29" i="26" s="1"/>
  <c r="B30" i="14"/>
  <c r="P29" i="14" s="1"/>
  <c r="C29" i="26" s="1"/>
  <c r="E20" i="14"/>
  <c r="D20" i="14"/>
  <c r="S18" i="14" s="1"/>
  <c r="F18" i="26" s="1"/>
  <c r="C20" i="14"/>
  <c r="B20" i="14"/>
  <c r="D19" i="14"/>
  <c r="C19" i="14"/>
  <c r="B19" i="14"/>
  <c r="C18" i="14"/>
  <c r="B18" i="14"/>
  <c r="Q16" i="14" s="1"/>
  <c r="D16" i="26" s="1"/>
  <c r="B17" i="14"/>
  <c r="P16" i="14" s="1"/>
  <c r="C16" i="26" s="1"/>
  <c r="D6" i="14"/>
  <c r="C6" i="14"/>
  <c r="B6" i="14"/>
  <c r="C5" i="14"/>
  <c r="Q4" i="14" s="1"/>
  <c r="D4" i="26" s="1"/>
  <c r="O5" i="14"/>
  <c r="B5" i="26" s="1"/>
  <c r="S47" i="14" l="1"/>
  <c r="F47" i="26" s="1"/>
  <c r="R20" i="14"/>
  <c r="E20" i="26" s="1"/>
  <c r="S19" i="14"/>
  <c r="F19" i="26" s="1"/>
  <c r="R42" i="14"/>
  <c r="E42" i="26" s="1"/>
  <c r="D35" i="15"/>
  <c r="V36" i="15" s="1"/>
  <c r="S55" i="14"/>
  <c r="F55" i="26" s="1"/>
  <c r="T58" i="14"/>
  <c r="G58" i="26" s="1"/>
  <c r="R62" i="14"/>
  <c r="E62" i="26" s="1"/>
  <c r="V58" i="14"/>
  <c r="I58" i="26" s="1"/>
  <c r="T63" i="14"/>
  <c r="G63" i="26" s="1"/>
  <c r="W60" i="14"/>
  <c r="J60" i="26" s="1"/>
  <c r="D10" i="15"/>
  <c r="V11" i="15" s="1"/>
  <c r="X63" i="14"/>
  <c r="K63" i="26" s="1"/>
  <c r="Q6" i="14"/>
  <c r="D6" i="26" s="1"/>
  <c r="R5" i="14"/>
  <c r="E5" i="26" s="1"/>
  <c r="P18" i="14"/>
  <c r="C18" i="26" s="1"/>
  <c r="Q17" i="14"/>
  <c r="D17" i="26" s="1"/>
  <c r="S16" i="14"/>
  <c r="F16" i="26" s="1"/>
  <c r="Q33" i="14"/>
  <c r="D33" i="26" s="1"/>
  <c r="S31" i="14"/>
  <c r="F31" i="26" s="1"/>
  <c r="O46" i="14"/>
  <c r="B46" i="26" s="1"/>
  <c r="S42" i="14"/>
  <c r="F42" i="26" s="1"/>
  <c r="O47" i="14"/>
  <c r="B47" i="26" s="1"/>
  <c r="T42" i="14"/>
  <c r="G42" i="26" s="1"/>
  <c r="O62" i="14"/>
  <c r="B62" i="26" s="1"/>
  <c r="P63" i="14"/>
  <c r="C63" i="26" s="1"/>
  <c r="D3" i="15"/>
  <c r="V4" i="15" s="1"/>
  <c r="Q56" i="14"/>
  <c r="D56" i="26" s="1"/>
  <c r="D55" i="15"/>
  <c r="V56" i="15" s="1"/>
  <c r="R64" i="14"/>
  <c r="E64" i="26" s="1"/>
  <c r="D25" i="15"/>
  <c r="V26" i="15" s="1"/>
  <c r="S56" i="14"/>
  <c r="F56" i="26" s="1"/>
  <c r="D46" i="15"/>
  <c r="V47" i="15" s="1"/>
  <c r="T55" i="14"/>
  <c r="G55" i="26" s="1"/>
  <c r="D6" i="15"/>
  <c r="V7" i="15" s="1"/>
  <c r="T59" i="14"/>
  <c r="G59" i="26" s="1"/>
  <c r="W61" i="14"/>
  <c r="J61" i="26" s="1"/>
  <c r="D40" i="15"/>
  <c r="V41" i="15" s="1"/>
  <c r="X60" i="14"/>
  <c r="K60" i="26" s="1"/>
  <c r="D51" i="15"/>
  <c r="V52" i="15" s="1"/>
  <c r="Y60" i="14"/>
  <c r="L60" i="26" s="1"/>
  <c r="Q19" i="14"/>
  <c r="D19" i="26" s="1"/>
  <c r="R18" i="14"/>
  <c r="E18" i="26" s="1"/>
  <c r="R47" i="14"/>
  <c r="E47" i="26" s="1"/>
  <c r="T45" i="14"/>
  <c r="G45" i="26" s="1"/>
  <c r="D53" i="15"/>
  <c r="V54" i="15" s="1"/>
  <c r="P62" i="14"/>
  <c r="C62" i="26" s="1"/>
  <c r="D34" i="15"/>
  <c r="V35" i="15" s="1"/>
  <c r="Q65" i="14"/>
  <c r="D65" i="26" s="1"/>
  <c r="D50" i="15"/>
  <c r="V51" i="15" s="1"/>
  <c r="X59" i="14"/>
  <c r="K59" i="26" s="1"/>
  <c r="R16" i="14"/>
  <c r="E16" i="26" s="1"/>
  <c r="P20" i="14"/>
  <c r="C20" i="26" s="1"/>
  <c r="S17" i="14"/>
  <c r="F17" i="26" s="1"/>
  <c r="Q32" i="14"/>
  <c r="D32" i="26" s="1"/>
  <c r="R31" i="14"/>
  <c r="E31" i="26" s="1"/>
  <c r="R34" i="14"/>
  <c r="E34" i="26" s="1"/>
  <c r="T32" i="14"/>
  <c r="G32" i="26" s="1"/>
  <c r="Q45" i="14"/>
  <c r="D45" i="26" s="1"/>
  <c r="R44" i="14"/>
  <c r="E44" i="26" s="1"/>
  <c r="P46" i="14"/>
  <c r="C46" i="26" s="1"/>
  <c r="S43" i="14"/>
  <c r="F43" i="26" s="1"/>
  <c r="S48" i="14"/>
  <c r="F48" i="26" s="1"/>
  <c r="U46" i="14"/>
  <c r="H46" i="26" s="1"/>
  <c r="D24" i="15"/>
  <c r="V25" i="15" s="1"/>
  <c r="R55" i="14"/>
  <c r="E55" i="26" s="1"/>
  <c r="R65" i="14"/>
  <c r="E65" i="26" s="1"/>
  <c r="D36" i="15"/>
  <c r="V37" i="15" s="1"/>
  <c r="T56" i="14"/>
  <c r="G56" i="26" s="1"/>
  <c r="S60" i="14"/>
  <c r="F60" i="26" s="1"/>
  <c r="P61" i="14"/>
  <c r="C61" i="26" s="1"/>
  <c r="U56" i="14"/>
  <c r="H56" i="26" s="1"/>
  <c r="D7" i="15"/>
  <c r="F7" i="15" s="1"/>
  <c r="V63" i="15" s="1"/>
  <c r="U60" i="14"/>
  <c r="H60" i="26" s="1"/>
  <c r="D18" i="15"/>
  <c r="V19" i="15" s="1"/>
  <c r="V60" i="14"/>
  <c r="I60" i="26" s="1"/>
  <c r="V63" i="14"/>
  <c r="I63" i="26" s="1"/>
  <c r="W62" i="14"/>
  <c r="J62" i="26" s="1"/>
  <c r="D30" i="15"/>
  <c r="V31" i="15" s="1"/>
  <c r="X61" i="14"/>
  <c r="K61" i="26" s="1"/>
  <c r="Y61" i="14"/>
  <c r="L61" i="26" s="1"/>
  <c r="R4" i="14"/>
  <c r="E4" i="26" s="1"/>
  <c r="R46" i="14"/>
  <c r="E46" i="26" s="1"/>
  <c r="S45" i="14"/>
  <c r="F45" i="26" s="1"/>
  <c r="Q48" i="14"/>
  <c r="D48" i="26" s="1"/>
  <c r="U44" i="14"/>
  <c r="H44" i="26" s="1"/>
  <c r="Y55" i="14"/>
  <c r="L55" i="26" s="1"/>
  <c r="O65" i="14"/>
  <c r="B65" i="26" s="1"/>
  <c r="O57" i="14"/>
  <c r="B57" i="26" s="1"/>
  <c r="Q55" i="14"/>
  <c r="D55" i="26" s="1"/>
  <c r="W65" i="14"/>
  <c r="J65" i="26" s="1"/>
  <c r="Y63" i="14"/>
  <c r="L63" i="26" s="1"/>
  <c r="R3" i="14"/>
  <c r="E3" i="26" s="1"/>
  <c r="P19" i="14"/>
  <c r="C19" i="26" s="1"/>
  <c r="R17" i="14"/>
  <c r="E17" i="26" s="1"/>
  <c r="O33" i="14"/>
  <c r="B33" i="26" s="1"/>
  <c r="S29" i="14"/>
  <c r="F29" i="26" s="1"/>
  <c r="P44" i="14"/>
  <c r="C44" i="26" s="1"/>
  <c r="Q43" i="14"/>
  <c r="D43" i="26" s="1"/>
  <c r="P45" i="14"/>
  <c r="C45" i="26" s="1"/>
  <c r="Q46" i="14"/>
  <c r="D46" i="26" s="1"/>
  <c r="S44" i="14"/>
  <c r="F44" i="26" s="1"/>
  <c r="O64" i="14"/>
  <c r="B64" i="26" s="1"/>
  <c r="O56" i="14"/>
  <c r="B56" i="26" s="1"/>
  <c r="P55" i="14"/>
  <c r="C55" i="26" s="1"/>
  <c r="D23" i="15"/>
  <c r="V24" i="15" s="1"/>
  <c r="P65" i="14"/>
  <c r="C65" i="26" s="1"/>
  <c r="X57" i="14"/>
  <c r="K57" i="26" s="1"/>
  <c r="Q64" i="14"/>
  <c r="D64" i="26" s="1"/>
  <c r="D5" i="15"/>
  <c r="F5" i="15" s="1"/>
  <c r="V61" i="15" s="1"/>
  <c r="S58" i="14"/>
  <c r="F58" i="26" s="1"/>
  <c r="D26" i="15"/>
  <c r="V27" i="15" s="1"/>
  <c r="T57" i="14"/>
  <c r="G57" i="26" s="1"/>
  <c r="D37" i="15"/>
  <c r="F37" i="15" s="1"/>
  <c r="V93" i="15" s="1"/>
  <c r="U57" i="14"/>
  <c r="H57" i="26" s="1"/>
  <c r="S63" i="14"/>
  <c r="F63" i="26" s="1"/>
  <c r="W59" i="14"/>
  <c r="J59" i="26" s="1"/>
  <c r="X62" i="14"/>
  <c r="K62" i="26" s="1"/>
  <c r="Y62" i="14"/>
  <c r="L62" i="26" s="1"/>
  <c r="Y58" i="14"/>
  <c r="L58" i="26" s="1"/>
  <c r="T65" i="14"/>
  <c r="G65" i="26" s="1"/>
  <c r="D19" i="15"/>
  <c r="V20" i="15" s="1"/>
  <c r="Y56" i="14"/>
  <c r="L56" i="26" s="1"/>
  <c r="O58" i="14"/>
  <c r="B58" i="26" s="1"/>
  <c r="Y59" i="14"/>
  <c r="L59" i="26" s="1"/>
  <c r="Q61" i="14"/>
  <c r="D61" i="26" s="1"/>
  <c r="S64" i="14"/>
  <c r="F64" i="26" s="1"/>
  <c r="D22" i="15"/>
  <c r="V23" i="15" s="1"/>
  <c r="D9" i="15"/>
  <c r="V10" i="15" s="1"/>
  <c r="P5" i="14"/>
  <c r="C5" i="26" s="1"/>
  <c r="O6" i="14"/>
  <c r="B6" i="26" s="1"/>
  <c r="P59" i="14"/>
  <c r="C59" i="26" s="1"/>
  <c r="T64" i="14"/>
  <c r="G64" i="26" s="1"/>
  <c r="D56" i="15"/>
  <c r="F56" i="15" s="1"/>
  <c r="V112" i="15" s="1"/>
  <c r="P32" i="14"/>
  <c r="C32" i="26" s="1"/>
  <c r="S34" i="14"/>
  <c r="F34" i="26" s="1"/>
  <c r="X56" i="14"/>
  <c r="K56" i="26" s="1"/>
  <c r="O20" i="14"/>
  <c r="B20" i="26" s="1"/>
  <c r="P34" i="14"/>
  <c r="C34" i="26" s="1"/>
  <c r="O34" i="14"/>
  <c r="B34" i="26" s="1"/>
  <c r="D8" i="15"/>
  <c r="P31" i="14"/>
  <c r="C31" i="26" s="1"/>
  <c r="R33" i="14"/>
  <c r="E33" i="26" s="1"/>
  <c r="P48" i="14"/>
  <c r="C48" i="26" s="1"/>
  <c r="S61" i="14"/>
  <c r="F61" i="26" s="1"/>
  <c r="D33" i="15"/>
  <c r="O4" i="14"/>
  <c r="B4" i="26" s="1"/>
  <c r="D14" i="15"/>
  <c r="V15" i="15" s="1"/>
  <c r="P58" i="14"/>
  <c r="C58" i="26" s="1"/>
  <c r="T48" i="14"/>
  <c r="G48" i="26" s="1"/>
  <c r="D48" i="15"/>
  <c r="V49" i="15" s="1"/>
  <c r="Q62" i="14"/>
  <c r="D62" i="26" s="1"/>
  <c r="O18" i="14"/>
  <c r="B18" i="26" s="1"/>
  <c r="O17" i="14"/>
  <c r="B17" i="26" s="1"/>
  <c r="O32" i="14"/>
  <c r="B32" i="26" s="1"/>
  <c r="O45" i="14"/>
  <c r="B45" i="26" s="1"/>
  <c r="P47" i="14"/>
  <c r="C47" i="26" s="1"/>
  <c r="D52" i="15"/>
  <c r="V53" i="15" s="1"/>
  <c r="U55" i="14"/>
  <c r="H55" i="26" s="1"/>
  <c r="D12" i="15"/>
  <c r="V13" i="15" s="1"/>
  <c r="U62" i="14"/>
  <c r="H62" i="26" s="1"/>
  <c r="D11" i="15"/>
  <c r="X65" i="14"/>
  <c r="K65" i="26" s="1"/>
  <c r="D44" i="15"/>
  <c r="V45" i="15" s="1"/>
  <c r="T61" i="14"/>
  <c r="G61" i="26" s="1"/>
  <c r="U65" i="14"/>
  <c r="H65" i="26" s="1"/>
  <c r="D2" i="15"/>
  <c r="V3" i="15" s="1"/>
  <c r="D13" i="15"/>
  <c r="V14" i="15" s="1"/>
  <c r="D47" i="15"/>
  <c r="V48" i="15" s="1"/>
  <c r="Y57" i="14"/>
  <c r="L57" i="26" s="1"/>
  <c r="O60" i="14"/>
  <c r="B60" i="26" s="1"/>
  <c r="R63" i="14"/>
  <c r="E63" i="26" s="1"/>
  <c r="D49" i="15"/>
  <c r="W64" i="14"/>
  <c r="J64" i="26" s="1"/>
  <c r="D38" i="15"/>
  <c r="D41" i="15"/>
  <c r="V42" i="15" s="1"/>
  <c r="V55" i="14"/>
  <c r="I55" i="26" s="1"/>
  <c r="V56" i="14"/>
  <c r="I56" i="26" s="1"/>
  <c r="P57" i="14"/>
  <c r="C57" i="26" s="1"/>
  <c r="O59" i="14"/>
  <c r="B59" i="26" s="1"/>
  <c r="P60" i="14"/>
  <c r="C60" i="26" s="1"/>
  <c r="T62" i="14"/>
  <c r="G62" i="26" s="1"/>
  <c r="D45" i="15"/>
  <c r="Q59" i="14"/>
  <c r="D59" i="26" s="1"/>
  <c r="O31" i="14"/>
  <c r="B31" i="26" s="1"/>
  <c r="P33" i="14"/>
  <c r="C33" i="26" s="1"/>
  <c r="Q47" i="14"/>
  <c r="D47" i="26" s="1"/>
  <c r="O43" i="14"/>
  <c r="B43" i="26" s="1"/>
  <c r="R48" i="14"/>
  <c r="E48" i="26" s="1"/>
  <c r="D32" i="15"/>
  <c r="W55" i="14"/>
  <c r="J55" i="26" s="1"/>
  <c r="S62" i="14"/>
  <c r="F62" i="26" s="1"/>
  <c r="D28" i="15"/>
  <c r="U64" i="14"/>
  <c r="H64" i="26" s="1"/>
  <c r="D15" i="15"/>
  <c r="V65" i="14"/>
  <c r="I65" i="26" s="1"/>
  <c r="D31" i="15"/>
  <c r="V6" i="15"/>
  <c r="Q20" i="14"/>
  <c r="D20" i="26" s="1"/>
  <c r="Q34" i="14"/>
  <c r="D34" i="26" s="1"/>
  <c r="Q58" i="14"/>
  <c r="D58" i="26" s="1"/>
  <c r="D29" i="15"/>
  <c r="O30" i="14"/>
  <c r="B30" i="26" s="1"/>
  <c r="U42" i="14"/>
  <c r="H42" i="26" s="1"/>
  <c r="O44" i="14"/>
  <c r="B44" i="26" s="1"/>
  <c r="D43" i="15"/>
  <c r="W56" i="14"/>
  <c r="J56" i="26" s="1"/>
  <c r="D54" i="15"/>
  <c r="W57" i="14"/>
  <c r="J57" i="26" s="1"/>
  <c r="Q60" i="14"/>
  <c r="D60" i="26" s="1"/>
  <c r="D27" i="15"/>
  <c r="R61" i="14"/>
  <c r="E61" i="26" s="1"/>
  <c r="D4" i="15"/>
  <c r="P6" i="14"/>
  <c r="C6" i="26" s="1"/>
  <c r="U63" i="14"/>
  <c r="H63" i="26" s="1"/>
  <c r="D16" i="15"/>
  <c r="R59" i="14"/>
  <c r="E59" i="26" s="1"/>
  <c r="R60" i="14"/>
  <c r="E60" i="26" s="1"/>
  <c r="V64" i="14"/>
  <c r="I64" i="26" s="1"/>
  <c r="D42" i="15"/>
  <c r="D17" i="15"/>
  <c r="D39" i="15"/>
  <c r="D21" i="15"/>
  <c r="O19" i="14"/>
  <c r="B19" i="26" s="1"/>
  <c r="D20" i="15"/>
  <c r="X55" i="14"/>
  <c r="K55" i="26" s="1"/>
  <c r="X58" i="14"/>
  <c r="K58" i="26" s="1"/>
  <c r="F23" i="15" l="1"/>
  <c r="V79" i="15" s="1"/>
  <c r="V57" i="15"/>
  <c r="Z5" i="14"/>
  <c r="V8" i="15"/>
  <c r="V38" i="15"/>
  <c r="F2" i="15"/>
  <c r="V58" i="15" s="1"/>
  <c r="F10" i="15"/>
  <c r="V66" i="15" s="1"/>
  <c r="F34" i="15"/>
  <c r="V90" i="15" s="1"/>
  <c r="F51" i="15"/>
  <c r="V107" i="15" s="1"/>
  <c r="F50" i="15"/>
  <c r="V106" i="15" s="1"/>
  <c r="F48" i="15"/>
  <c r="V104" i="15" s="1"/>
  <c r="F40" i="15"/>
  <c r="V96" i="15" s="1"/>
  <c r="Z62" i="14"/>
  <c r="F18" i="15"/>
  <c r="V74" i="15" s="1"/>
  <c r="F46" i="15"/>
  <c r="V102" i="15" s="1"/>
  <c r="F44" i="15"/>
  <c r="V100" i="15" s="1"/>
  <c r="F30" i="15"/>
  <c r="V86" i="15" s="1"/>
  <c r="F26" i="15"/>
  <c r="V82" i="15" s="1"/>
  <c r="F55" i="15"/>
  <c r="V111" i="15" s="1"/>
  <c r="F36" i="15"/>
  <c r="V92" i="15" s="1"/>
  <c r="F24" i="15"/>
  <c r="V80" i="15" s="1"/>
  <c r="F35" i="15"/>
  <c r="V91" i="15" s="1"/>
  <c r="F6" i="15"/>
  <c r="V62" i="15" s="1"/>
  <c r="F22" i="15"/>
  <c r="V78" i="15" s="1"/>
  <c r="F3" i="15"/>
  <c r="V59" i="15" s="1"/>
  <c r="F53" i="15"/>
  <c r="V109" i="15" s="1"/>
  <c r="F19" i="15"/>
  <c r="V75" i="15" s="1"/>
  <c r="Z46" i="14"/>
  <c r="F25" i="15"/>
  <c r="V81" i="15" s="1"/>
  <c r="F12" i="15"/>
  <c r="V68" i="15" s="1"/>
  <c r="F14" i="15"/>
  <c r="V70" i="15" s="1"/>
  <c r="F9" i="15"/>
  <c r="V65" i="15" s="1"/>
  <c r="F41" i="15"/>
  <c r="V97" i="15" s="1"/>
  <c r="F52" i="15"/>
  <c r="V108" i="15" s="1"/>
  <c r="F13" i="15"/>
  <c r="V69" i="15" s="1"/>
  <c r="Z16" i="14"/>
  <c r="Z3" i="14"/>
  <c r="V9" i="15"/>
  <c r="F8" i="15"/>
  <c r="V64" i="15" s="1"/>
  <c r="Z58" i="14"/>
  <c r="V46" i="15"/>
  <c r="F45" i="15"/>
  <c r="V101" i="15" s="1"/>
  <c r="V50" i="15"/>
  <c r="F49" i="15"/>
  <c r="V105" i="15" s="1"/>
  <c r="Z20" i="14"/>
  <c r="Z61" i="14"/>
  <c r="Z57" i="14"/>
  <c r="Z32" i="14"/>
  <c r="V39" i="15"/>
  <c r="F38" i="15"/>
  <c r="V94" i="15" s="1"/>
  <c r="V12" i="15"/>
  <c r="F11" i="15"/>
  <c r="V67" i="15" s="1"/>
  <c r="Z56" i="14"/>
  <c r="Z64" i="14"/>
  <c r="Z4" i="14"/>
  <c r="V34" i="15"/>
  <c r="F33" i="15"/>
  <c r="V89" i="15" s="1"/>
  <c r="F47" i="15"/>
  <c r="V103" i="15" s="1"/>
  <c r="Z65" i="14"/>
  <c r="Z33" i="14"/>
  <c r="Z17" i="14"/>
  <c r="V43" i="15"/>
  <c r="F42" i="15"/>
  <c r="V98" i="15" s="1"/>
  <c r="V28" i="15"/>
  <c r="F27" i="15"/>
  <c r="V83" i="15" s="1"/>
  <c r="Z48" i="14"/>
  <c r="V32" i="15"/>
  <c r="F31" i="15"/>
  <c r="V87" i="15" s="1"/>
  <c r="Z18" i="14"/>
  <c r="V17" i="15"/>
  <c r="F16" i="15"/>
  <c r="V72" i="15" s="1"/>
  <c r="V55" i="15"/>
  <c r="F54" i="15"/>
  <c r="V110" i="15" s="1"/>
  <c r="Z29" i="14"/>
  <c r="V29" i="15"/>
  <c r="F28" i="15"/>
  <c r="V84" i="15" s="1"/>
  <c r="Z19" i="14"/>
  <c r="V40" i="15"/>
  <c r="F39" i="15"/>
  <c r="V95" i="15" s="1"/>
  <c r="Z44" i="14"/>
  <c r="Z30" i="14"/>
  <c r="V30" i="15"/>
  <c r="F29" i="15"/>
  <c r="V85" i="15" s="1"/>
  <c r="Z63" i="14"/>
  <c r="Z42" i="14"/>
  <c r="V21" i="15"/>
  <c r="F20" i="15"/>
  <c r="V76" i="15" s="1"/>
  <c r="Z34" i="14"/>
  <c r="V22" i="15"/>
  <c r="F21" i="15"/>
  <c r="V77" i="15" s="1"/>
  <c r="Z60" i="14"/>
  <c r="V44" i="15"/>
  <c r="F43" i="15"/>
  <c r="V99" i="15" s="1"/>
  <c r="Z59" i="14"/>
  <c r="Z6" i="14"/>
  <c r="Z31" i="14"/>
  <c r="Z45" i="14"/>
  <c r="V18" i="15"/>
  <c r="F17" i="15"/>
  <c r="V73" i="15" s="1"/>
  <c r="V5" i="15"/>
  <c r="F4" i="15"/>
  <c r="V60" i="15" s="1"/>
  <c r="Z47" i="14"/>
  <c r="V16" i="15"/>
  <c r="F15" i="15"/>
  <c r="V71" i="15" s="1"/>
  <c r="Z55" i="14"/>
  <c r="V33" i="15"/>
  <c r="F32" i="15"/>
  <c r="V88" i="15" s="1"/>
  <c r="Z43" i="14"/>
  <c r="M49" i="26" l="1"/>
  <c r="M7" i="26"/>
  <c r="M8" i="26"/>
  <c r="M10" i="26"/>
  <c r="M11" i="26"/>
  <c r="M12" i="26"/>
  <c r="M21" i="26"/>
  <c r="M22" i="26"/>
  <c r="M24" i="26"/>
  <c r="M25" i="26"/>
  <c r="M26" i="26"/>
  <c r="M35" i="26"/>
  <c r="M36" i="26"/>
  <c r="M38" i="26"/>
  <c r="M39" i="26"/>
  <c r="M52" i="26"/>
  <c r="M9" i="26"/>
  <c r="M13" i="26"/>
  <c r="M23" i="26"/>
  <c r="M37" i="26"/>
  <c r="M51" i="26"/>
  <c r="M50" i="26"/>
  <c r="M55" i="26"/>
  <c r="M56" i="26"/>
  <c r="M57" i="26"/>
  <c r="M58" i="26"/>
  <c r="M59" i="26"/>
  <c r="M60" i="26"/>
  <c r="M61" i="26"/>
  <c r="M62" i="26"/>
  <c r="M63" i="26"/>
  <c r="M64" i="26"/>
  <c r="M65" i="26"/>
  <c r="M30" i="26"/>
  <c r="M18" i="26"/>
  <c r="M29" i="26"/>
  <c r="B35" i="16" s="1"/>
  <c r="M42" i="26"/>
  <c r="B52" i="16" s="1"/>
  <c r="M43" i="26"/>
  <c r="M44" i="26"/>
  <c r="M45" i="26"/>
  <c r="M46" i="26"/>
  <c r="M47" i="26"/>
  <c r="M48" i="26"/>
  <c r="C35" i="16"/>
  <c r="D35" i="16"/>
  <c r="E35" i="16"/>
  <c r="M17" i="26"/>
  <c r="F35" i="16"/>
  <c r="G35" i="16"/>
  <c r="C52" i="16"/>
  <c r="D52" i="16"/>
  <c r="E52" i="16"/>
  <c r="F52" i="16"/>
  <c r="G52" i="16"/>
  <c r="H52" i="16"/>
  <c r="C67" i="16"/>
  <c r="D67" i="16"/>
  <c r="E67" i="16"/>
  <c r="F67" i="16"/>
  <c r="G67" i="16"/>
  <c r="M33" i="26"/>
  <c r="M19" i="26"/>
  <c r="M32" i="26"/>
  <c r="H67" i="16"/>
  <c r="I67" i="16"/>
  <c r="J67" i="16"/>
  <c r="K67" i="16"/>
  <c r="L67" i="16"/>
  <c r="M3" i="26"/>
  <c r="M4" i="26"/>
  <c r="M5" i="26"/>
  <c r="M6" i="26"/>
  <c r="M16" i="26"/>
  <c r="M20" i="26"/>
  <c r="M31" i="26"/>
  <c r="M34" i="26"/>
  <c r="B24" i="16" l="1"/>
  <c r="F24" i="16"/>
  <c r="C24" i="16"/>
  <c r="D24" i="16"/>
  <c r="E24" i="16"/>
  <c r="B7" i="16"/>
  <c r="E7" i="16"/>
  <c r="D7" i="16"/>
  <c r="C7" i="16"/>
  <c r="E5" i="16"/>
  <c r="B5" i="16"/>
  <c r="C5" i="16"/>
  <c r="D5" i="16"/>
  <c r="E23" i="16"/>
  <c r="B23" i="16"/>
  <c r="F23" i="16"/>
  <c r="C23" i="16"/>
  <c r="D23" i="16"/>
  <c r="B37" i="16"/>
  <c r="G37" i="16"/>
  <c r="F37" i="16"/>
  <c r="C37" i="16"/>
  <c r="D37" i="16"/>
  <c r="E37" i="16"/>
  <c r="E20" i="16"/>
  <c r="F20" i="16"/>
  <c r="B20" i="16"/>
  <c r="D20" i="16"/>
  <c r="C20" i="16"/>
  <c r="D6" i="16"/>
  <c r="C6" i="16"/>
  <c r="E6" i="16"/>
  <c r="B6" i="16"/>
  <c r="B4" i="16"/>
  <c r="C4" i="16"/>
  <c r="D4" i="16"/>
  <c r="E4" i="16"/>
  <c r="B38" i="16"/>
  <c r="E38" i="16"/>
  <c r="D38" i="16"/>
  <c r="C38" i="16"/>
  <c r="F38" i="16"/>
  <c r="G38" i="16"/>
  <c r="C40" i="16"/>
  <c r="D40" i="16"/>
  <c r="F40" i="16"/>
  <c r="B40" i="16"/>
  <c r="G40" i="16"/>
  <c r="E40" i="16"/>
  <c r="C36" i="16"/>
  <c r="D36" i="16"/>
  <c r="E36" i="16"/>
  <c r="F36" i="16"/>
  <c r="B36" i="16"/>
  <c r="G36" i="16"/>
  <c r="C77" i="16"/>
  <c r="H77" i="16"/>
  <c r="J77" i="16"/>
  <c r="K77" i="16"/>
  <c r="I77" i="16"/>
  <c r="D77" i="16"/>
  <c r="E77" i="16"/>
  <c r="F77" i="16"/>
  <c r="L77" i="16"/>
  <c r="B77" i="16"/>
  <c r="G77" i="16"/>
  <c r="K75" i="16"/>
  <c r="E75" i="16"/>
  <c r="B75" i="16"/>
  <c r="J75" i="16"/>
  <c r="L75" i="16"/>
  <c r="D75" i="16"/>
  <c r="H75" i="16"/>
  <c r="C75" i="16"/>
  <c r="G75" i="16"/>
  <c r="F75" i="16"/>
  <c r="I75" i="16"/>
  <c r="C73" i="16"/>
  <c r="H73" i="16"/>
  <c r="B73" i="16"/>
  <c r="J73" i="16"/>
  <c r="K73" i="16"/>
  <c r="G73" i="16"/>
  <c r="I73" i="16"/>
  <c r="L73" i="16"/>
  <c r="D73" i="16"/>
  <c r="F73" i="16"/>
  <c r="E73" i="16"/>
  <c r="H68" i="16"/>
  <c r="C68" i="16"/>
  <c r="E68" i="16"/>
  <c r="B68" i="16"/>
  <c r="J68" i="16"/>
  <c r="D68" i="16"/>
  <c r="F68" i="16"/>
  <c r="G68" i="16"/>
  <c r="I68" i="16"/>
  <c r="L68" i="16"/>
  <c r="K68" i="16"/>
  <c r="C39" i="16"/>
  <c r="F39" i="16"/>
  <c r="B39" i="16"/>
  <c r="G39" i="16"/>
  <c r="E39" i="16"/>
  <c r="D39" i="16"/>
  <c r="C57" i="16"/>
  <c r="B57" i="16"/>
  <c r="G57" i="16"/>
  <c r="E57" i="16"/>
  <c r="F57" i="16"/>
  <c r="H57" i="16"/>
  <c r="D57" i="16"/>
  <c r="D55" i="16"/>
  <c r="B55" i="16"/>
  <c r="G55" i="16"/>
  <c r="E55" i="16"/>
  <c r="F55" i="16"/>
  <c r="C55" i="16"/>
  <c r="H55" i="16"/>
  <c r="D53" i="16"/>
  <c r="H53" i="16"/>
  <c r="C53" i="16"/>
  <c r="G53" i="16"/>
  <c r="E53" i="16"/>
  <c r="B53" i="16"/>
  <c r="F53" i="16"/>
  <c r="I71" i="16"/>
  <c r="G71" i="16"/>
  <c r="L71" i="16"/>
  <c r="C71" i="16"/>
  <c r="E71" i="16"/>
  <c r="K71" i="16"/>
  <c r="H71" i="16"/>
  <c r="F71" i="16"/>
  <c r="B71" i="16"/>
  <c r="D71" i="16"/>
  <c r="J71" i="16"/>
  <c r="B67" i="16"/>
  <c r="D22" i="16"/>
  <c r="F22" i="16"/>
  <c r="B22" i="16"/>
  <c r="E22" i="16"/>
  <c r="C22" i="16"/>
  <c r="K76" i="16"/>
  <c r="L76" i="16"/>
  <c r="D76" i="16"/>
  <c r="C76" i="16"/>
  <c r="E76" i="16"/>
  <c r="B76" i="16"/>
  <c r="J76" i="16"/>
  <c r="F76" i="16"/>
  <c r="H76" i="16"/>
  <c r="I76" i="16"/>
  <c r="G76" i="16"/>
  <c r="J74" i="16"/>
  <c r="E74" i="16"/>
  <c r="F74" i="16"/>
  <c r="H74" i="16"/>
  <c r="G74" i="16"/>
  <c r="B74" i="16"/>
  <c r="L74" i="16"/>
  <c r="C74" i="16"/>
  <c r="D74" i="16"/>
  <c r="K74" i="16"/>
  <c r="I74" i="16"/>
  <c r="D72" i="16"/>
  <c r="C72" i="16"/>
  <c r="E72" i="16"/>
  <c r="L72" i="16"/>
  <c r="F72" i="16"/>
  <c r="G72" i="16"/>
  <c r="H72" i="16"/>
  <c r="K72" i="16"/>
  <c r="B72" i="16"/>
  <c r="I72" i="16"/>
  <c r="J72" i="16"/>
  <c r="F69" i="16"/>
  <c r="H69" i="16"/>
  <c r="C69" i="16"/>
  <c r="D69" i="16"/>
  <c r="B69" i="16"/>
  <c r="K69" i="16"/>
  <c r="E69" i="16"/>
  <c r="G69" i="16"/>
  <c r="L69" i="16"/>
  <c r="J69" i="16"/>
  <c r="I69" i="16"/>
  <c r="C21" i="16"/>
  <c r="E21" i="16"/>
  <c r="D21" i="16"/>
  <c r="F21" i="16"/>
  <c r="B21" i="16"/>
  <c r="D46" i="16"/>
  <c r="D58" i="16"/>
  <c r="C58" i="16"/>
  <c r="B58" i="16"/>
  <c r="H58" i="16"/>
  <c r="G58" i="16"/>
  <c r="F58" i="16"/>
  <c r="E58" i="16"/>
  <c r="G56" i="16"/>
  <c r="D56" i="16"/>
  <c r="E56" i="16"/>
  <c r="H56" i="16"/>
  <c r="B56" i="16"/>
  <c r="F56" i="16"/>
  <c r="C56" i="16"/>
  <c r="D54" i="16"/>
  <c r="C54" i="16"/>
  <c r="B54" i="16"/>
  <c r="E54" i="16"/>
  <c r="G54" i="16"/>
  <c r="F54" i="16"/>
  <c r="H54" i="16"/>
  <c r="D70" i="16"/>
  <c r="E70" i="16"/>
  <c r="J70" i="16"/>
  <c r="B70" i="16"/>
  <c r="K70" i="16"/>
  <c r="L70" i="16"/>
  <c r="C70" i="16"/>
  <c r="H70" i="16"/>
  <c r="F70" i="16"/>
  <c r="G70" i="16"/>
  <c r="I70" i="16"/>
  <c r="F47" i="16" l="1"/>
  <c r="D47" i="16"/>
  <c r="J79" i="16"/>
  <c r="H64" i="16"/>
  <c r="C47" i="16"/>
  <c r="I79" i="16"/>
  <c r="E47" i="16"/>
  <c r="G47" i="16"/>
  <c r="S35" i="16"/>
  <c r="F63" i="16"/>
  <c r="E78" i="16"/>
  <c r="B79" i="16"/>
  <c r="B78" i="16"/>
  <c r="M77" i="16"/>
  <c r="G63" i="16"/>
  <c r="E64" i="16"/>
  <c r="E46" i="16"/>
  <c r="K78" i="16"/>
  <c r="H79" i="16"/>
  <c r="C16" i="16"/>
  <c r="C15" i="16"/>
  <c r="B32" i="16"/>
  <c r="M30" i="16"/>
  <c r="B31" i="16"/>
  <c r="B46" i="16"/>
  <c r="B63" i="16"/>
  <c r="G79" i="16"/>
  <c r="K79" i="16"/>
  <c r="G64" i="16"/>
  <c r="D79" i="16"/>
  <c r="C64" i="16"/>
  <c r="F78" i="16"/>
  <c r="G46" i="16"/>
  <c r="B16" i="16"/>
  <c r="M14" i="16"/>
  <c r="B15" i="16"/>
  <c r="F31" i="16"/>
  <c r="F32" i="16"/>
  <c r="M62" i="16"/>
  <c r="G78" i="16"/>
  <c r="C63" i="16"/>
  <c r="D64" i="16"/>
  <c r="F64" i="16"/>
  <c r="H63" i="16"/>
  <c r="L78" i="16"/>
  <c r="D78" i="16"/>
  <c r="C78" i="16"/>
  <c r="C46" i="16"/>
  <c r="E16" i="16"/>
  <c r="E15" i="16"/>
  <c r="C31" i="16"/>
  <c r="C32" i="16"/>
  <c r="E31" i="16"/>
  <c r="E32" i="16"/>
  <c r="M45" i="16"/>
  <c r="L79" i="16"/>
  <c r="E63" i="16"/>
  <c r="C79" i="16"/>
  <c r="D63" i="16"/>
  <c r="F79" i="16"/>
  <c r="I78" i="16"/>
  <c r="J78" i="16"/>
  <c r="F46" i="16"/>
  <c r="E79" i="16"/>
  <c r="D16" i="16"/>
  <c r="D15" i="16"/>
  <c r="D32" i="16"/>
  <c r="D31" i="16"/>
  <c r="B47" i="16"/>
  <c r="B64" i="16"/>
  <c r="H78" i="16"/>
  <c r="N64" i="16" l="1"/>
  <c r="N47" i="16"/>
  <c r="U35" i="16"/>
  <c r="R20" i="16"/>
  <c r="W52" i="16"/>
  <c r="R52" i="16"/>
  <c r="U20" i="16"/>
  <c r="M31" i="16"/>
  <c r="Q20" i="16"/>
  <c r="Y6" i="15"/>
  <c r="Q67" i="16"/>
  <c r="M78" i="16"/>
  <c r="U52" i="16"/>
  <c r="S4" i="16"/>
  <c r="AF6" i="15"/>
  <c r="X67" i="16"/>
  <c r="S52" i="16"/>
  <c r="T20" i="16"/>
  <c r="Z6" i="15"/>
  <c r="R67" i="16"/>
  <c r="AI6" i="15"/>
  <c r="AA67" i="16"/>
  <c r="U67" i="16"/>
  <c r="AC6" i="15"/>
  <c r="R4" i="16"/>
  <c r="T35" i="16"/>
  <c r="V52" i="16"/>
  <c r="N79" i="16"/>
  <c r="S20" i="16"/>
  <c r="R35" i="16"/>
  <c r="N16" i="16"/>
  <c r="V35" i="16"/>
  <c r="Q52" i="16"/>
  <c r="M63" i="16"/>
  <c r="N32" i="16"/>
  <c r="W67" i="16"/>
  <c r="AE6" i="15"/>
  <c r="AG6" i="15"/>
  <c r="Y67" i="16"/>
  <c r="T52" i="16"/>
  <c r="T4" i="16"/>
  <c r="S67" i="16"/>
  <c r="AA6" i="15"/>
  <c r="V67" i="16"/>
  <c r="AD6" i="15"/>
  <c r="M15" i="16"/>
  <c r="Q4" i="16"/>
  <c r="Q35" i="16"/>
  <c r="M46" i="16"/>
  <c r="AH6" i="15"/>
  <c r="Z67" i="16"/>
  <c r="T67" i="16"/>
  <c r="AB6" i="15"/>
  <c r="N1" i="16" l="1"/>
</calcChain>
</file>

<file path=xl/sharedStrings.xml><?xml version="1.0" encoding="utf-8"?>
<sst xmlns="http://schemas.openxmlformats.org/spreadsheetml/2006/main" count="764" uniqueCount="278">
  <si>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</si>
  <si>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</si>
  <si>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</si>
  <si>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</si>
  <si>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</si>
  <si>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</si>
  <si>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</si>
  <si>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</si>
  <si>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</si>
  <si>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</si>
  <si>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</si>
  <si>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</si>
  <si>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</si>
  <si>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</si>
  <si>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</si>
  <si>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</si>
  <si>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</si>
  <si>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</si>
  <si>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</si>
  <si>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</si>
  <si>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</si>
  <si>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</si>
  <si>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</si>
  <si>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</si>
  <si>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</si>
  <si>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</si>
  <si>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</si>
  <si>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</si>
  <si>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</si>
  <si>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</si>
  <si>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</si>
  <si>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</si>
  <si>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</si>
  <si>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</si>
  <si>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</si>
  <si>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</si>
  <si>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</si>
  <si>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</si>
  <si>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</si>
  <si>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</si>
  <si>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</si>
  <si>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</si>
  <si>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</si>
  <si>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</si>
  <si>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</si>
  <si>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</si>
  <si>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</si>
  <si>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</si>
  <si>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</si>
  <si>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</si>
  <si>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</si>
  <si>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</si>
  <si>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</si>
  <si>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</si>
  <si>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</si>
  <si>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</si>
  <si>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</si>
  <si>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</si>
  <si>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</si>
  <si>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</si>
  <si>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</si>
  <si>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</si>
  <si>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</si>
  <si>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</si>
  <si>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</si>
  <si>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</si>
  <si>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j1:j2</t>
  </si>
  <si>
    <t>j2:j3</t>
  </si>
  <si>
    <t>j3:j4</t>
  </si>
  <si>
    <t>j4:j5</t>
  </si>
  <si>
    <t>j5:j6</t>
  </si>
  <si>
    <t>j6:j7</t>
  </si>
  <si>
    <t>j7:j8</t>
  </si>
  <si>
    <t>j8:j9</t>
  </si>
  <si>
    <t>j9:j10</t>
  </si>
  <si>
    <t>j10:j11</t>
  </si>
  <si>
    <t>j11:j1</t>
  </si>
  <si>
    <t>j1:j3</t>
  </si>
  <si>
    <t>j2:j4</t>
  </si>
  <si>
    <t>j3:j5</t>
  </si>
  <si>
    <t>j4:j6</t>
  </si>
  <si>
    <t>j5:j7</t>
  </si>
  <si>
    <t>j6:j8</t>
  </si>
  <si>
    <t>j7:j9</t>
  </si>
  <si>
    <t>j8:j10</t>
  </si>
  <si>
    <t>j9:j11</t>
  </si>
  <si>
    <t>j10:j1</t>
  </si>
  <si>
    <t>j11:j2</t>
  </si>
  <si>
    <t>j1:j4</t>
  </si>
  <si>
    <t>j2:j5</t>
  </si>
  <si>
    <t>j3:j6</t>
  </si>
  <si>
    <t>j4:j7</t>
  </si>
  <si>
    <t>j5:j8</t>
  </si>
  <si>
    <t>j6:j9</t>
  </si>
  <si>
    <t>j7:j10</t>
  </si>
  <si>
    <t>j8:j11</t>
  </si>
  <si>
    <t>j9:j1</t>
  </si>
  <si>
    <t>j10:j2</t>
  </si>
  <si>
    <t>j11:j3</t>
  </si>
  <si>
    <t>j1:j5</t>
  </si>
  <si>
    <t>j2:j6</t>
  </si>
  <si>
    <t>j3:j7</t>
  </si>
  <si>
    <t>j4:j8</t>
  </si>
  <si>
    <t>j5:j9</t>
  </si>
  <si>
    <t>j6:j10</t>
  </si>
  <si>
    <t>j7:j11</t>
  </si>
  <si>
    <t>j8:j1</t>
  </si>
  <si>
    <t>j9:j2</t>
  </si>
  <si>
    <t>j10:j3</t>
  </si>
  <si>
    <t>j11:j4</t>
  </si>
  <si>
    <t>j1:j6</t>
  </si>
  <si>
    <t>j2:j7</t>
  </si>
  <si>
    <t>j3:j8</t>
  </si>
  <si>
    <t>j4:j9</t>
  </si>
  <si>
    <t>j5:j10</t>
  </si>
  <si>
    <t>j6:j11</t>
  </si>
  <si>
    <t>j7:j1</t>
  </si>
  <si>
    <t>j8:j2</t>
  </si>
  <si>
    <t>j9:j3</t>
  </si>
  <si>
    <t>j10:j4</t>
  </si>
  <si>
    <t>j11:j5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</si>
  <si>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</si>
  <si>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</si>
  <si>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</si>
  <si>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</si>
  <si>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</si>
  <si>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</si>
  <si>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</si>
  <si>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</si>
  <si>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</si>
  <si>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</si>
  <si>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</si>
  <si>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</si>
  <si>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</si>
  <si>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</si>
  <si>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</si>
  <si>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</si>
  <si>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</si>
  <si>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</si>
  <si>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</si>
  <si>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</si>
  <si>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</si>
  <si>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</si>
  <si>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</si>
  <si>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</si>
  <si>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</si>
  <si>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</si>
  <si>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</si>
  <si>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</si>
  <si>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</si>
  <si>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</si>
  <si>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</si>
  <si>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</si>
  <si>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</si>
  <si>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</si>
  <si>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</si>
  <si>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</si>
  <si>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</si>
  <si>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</si>
  <si>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</si>
  <si>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</si>
  <si>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</si>
  <si>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</si>
  <si>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</si>
  <si>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</si>
  <si>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</si>
  <si>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</si>
  <si>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</si>
  <si>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</si>
  <si>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</si>
  <si>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</si>
  <si>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</si>
  <si>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</si>
  <si>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</si>
  <si>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</si>
  <si>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</si>
  <si>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</si>
  <si>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</si>
  <si>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</si>
  <si>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</si>
  <si>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</si>
  <si>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</si>
  <si>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</si>
  <si>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</si>
  <si>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</si>
  <si>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</si>
  <si>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</si>
  <si>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</si>
  <si>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</si>
  <si>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</si>
  <si>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</si>
  <si>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</si>
  <si>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</si>
  <si>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</si>
  <si>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</si>
  <si>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</si>
  <si>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</si>
  <si>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</si>
  <si>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</si>
  <si>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</si>
  <si>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</si>
  <si>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</si>
  <si>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</si>
  <si>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</si>
  <si>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</si>
  <si>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</si>
  <si>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</si>
  <si>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</si>
  <si>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</si>
  <si>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</si>
  <si>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</si>
  <si>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</si>
  <si>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</si>
  <si>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</si>
  <si>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</si>
  <si>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</si>
  <si>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</si>
  <si>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</si>
  <si>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</si>
  <si>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</si>
  <si>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</si>
  <si>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</si>
  <si>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</si>
  <si>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</si>
  <si>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</si>
  <si>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</si>
  <si>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</si>
  <si>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</si>
  <si>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</si>
  <si>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</si>
  <si>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</si>
  <si>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</si>
  <si>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</si>
  <si>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</si>
  <si>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</si>
  <si>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</si>
  <si>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</si>
  <si>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</si>
  <si>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</si>
  <si>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</si>
  <si>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</si>
  <si>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</si>
  <si>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</si>
  <si>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</si>
  <si>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</si>
  <si>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</si>
  <si>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</si>
  <si>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</si>
  <si>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</si>
  <si>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</si>
  <si>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</si>
  <si>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</si>
  <si>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</si>
  <si>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</si>
  <si>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</si>
  <si>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</si>
  <si>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</si>
  <si>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</si>
  <si>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</si>
  <si>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</si>
  <si>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</si>
  <si>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</si>
  <si>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</si>
  <si>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</si>
  <si>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</si>
  <si>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</si>
  <si>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</si>
  <si>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</si>
  <si>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</si>
  <si>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Green are the highest scores</t>
  </si>
  <si>
    <t>Standard Deviation</t>
  </si>
  <si>
    <t>Original HDM Inconsistency</t>
  </si>
  <si>
    <t>Have to minus 1  here to auto calculate correct ratio number in grid to right</t>
  </si>
  <si>
    <t>Have to +2 the reciprocals to get correct ratio to auto calculate (the table which is shown on the top of the density tab)</t>
  </si>
  <si>
    <t>Sum</t>
  </si>
  <si>
    <t>Have to use MAX 0 to remove negative calculation values</t>
  </si>
  <si>
    <t>These color rankings should match to the averages (colored) in the matrix (Note: You need to refresh the Pivot Table if you make reference changes)</t>
  </si>
  <si>
    <t>Note: This ranking is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</si>
</sst>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0" borderId="1"/>
  </cellStyleXfs>
  <cellXfs count="3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0" borderId="0" xfId="0" applyFont="1" applyAlignment="1">
      <alignment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7" borderId="1" xfId="0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8" borderId="2" xfId="0" applyFont="1" applyFill="1" applyBorder="1"/>
    <xf numFmtId="0" fontId="3" fillId="8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2" fillId="0" borderId="0" xfId="0" applyFont="1" applyFill="1"/>
    <xf numFmtId="0" fontId="0" fillId="0" borderId="0" xfId="0" applyFill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0" xfId="0" applyFont="1" applyFill="1" applyAlignment="1">
      <alignment wrapText="1"/>
    </xf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50.470733333335" refreshedVersion="8" recordCount="110" xr:uid="{00000000-000A-0000-FFFF-FFFF00000000}">
  <cacheSource type="worksheet">
    <worksheetSource ref="U2:V112" sheet="AHP rank sum mismatch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5" t="s">
        <v>121</v>
      </c>
      <c r="C1" s="15" t="s">
        <v>122</v>
      </c>
      <c r="D1" s="15" t="s">
        <v>123</v>
      </c>
      <c r="E1" s="15" t="s">
        <v>124</v>
      </c>
      <c r="F1" s="15" t="s">
        <v>125</v>
      </c>
      <c r="G1" s="15" t="s">
        <v>126</v>
      </c>
    </row>
    <row r="2" spans="1:22" x14ac:dyDescent="0.25">
      <c r="B2" s="15" t="s">
        <v>127</v>
      </c>
      <c r="D2" s="15" t="s">
        <v>128</v>
      </c>
      <c r="E2" s="15" t="s">
        <v>129</v>
      </c>
      <c r="F2" s="15" t="s">
        <v>130</v>
      </c>
      <c r="G2" s="15" t="s">
        <v>131</v>
      </c>
    </row>
    <row r="3" spans="1:22" x14ac:dyDescent="0.25">
      <c r="B3" s="1" t="s">
        <v>132</v>
      </c>
    </row>
    <row r="5" spans="1:22" x14ac:dyDescent="0.25">
      <c r="A5" s="1">
        <v>3</v>
      </c>
    </row>
    <row r="6" spans="1:22" x14ac:dyDescent="0.25">
      <c r="B6" s="1" t="s">
        <v>132</v>
      </c>
    </row>
    <row r="7" spans="1:22" x14ac:dyDescent="0.25">
      <c r="B7" s="15" t="s">
        <v>133</v>
      </c>
      <c r="C7" s="15" t="s">
        <v>134</v>
      </c>
      <c r="D7" s="15" t="s">
        <v>135</v>
      </c>
      <c r="E7" s="15" t="s">
        <v>136</v>
      </c>
      <c r="F7" s="15" t="s">
        <v>137</v>
      </c>
      <c r="G7" s="15" t="s">
        <v>138</v>
      </c>
    </row>
    <row r="8" spans="1:22" x14ac:dyDescent="0.25">
      <c r="A8" s="1">
        <v>4</v>
      </c>
      <c r="B8" s="15">
        <v>2</v>
      </c>
      <c r="C8" s="15">
        <v>8</v>
      </c>
      <c r="D8" s="15">
        <v>7</v>
      </c>
      <c r="E8" s="15">
        <v>4</v>
      </c>
      <c r="F8" s="15">
        <v>9</v>
      </c>
      <c r="G8" s="15">
        <v>8</v>
      </c>
    </row>
    <row r="9" spans="1:22" x14ac:dyDescent="0.25">
      <c r="B9" s="1" t="s">
        <v>132</v>
      </c>
    </row>
    <row r="10" spans="1:22" x14ac:dyDescent="0.25">
      <c r="B10" s="15" t="s">
        <v>139</v>
      </c>
      <c r="C10" s="15" t="s">
        <v>140</v>
      </c>
      <c r="D10" s="15" t="s">
        <v>141</v>
      </c>
      <c r="E10" s="15" t="s">
        <v>142</v>
      </c>
      <c r="F10" s="15" t="s">
        <v>143</v>
      </c>
      <c r="G10" s="15" t="s">
        <v>144</v>
      </c>
      <c r="H10" s="15" t="s">
        <v>145</v>
      </c>
      <c r="I10" s="15" t="s">
        <v>146</v>
      </c>
      <c r="J10" s="15" t="s">
        <v>147</v>
      </c>
      <c r="K10" s="15" t="s">
        <v>148</v>
      </c>
    </row>
    <row r="11" spans="1:22" x14ac:dyDescent="0.25">
      <c r="A11" s="1">
        <v>5</v>
      </c>
      <c r="B11" s="15">
        <v>9</v>
      </c>
      <c r="C11" s="15">
        <v>3</v>
      </c>
      <c r="D11" s="15">
        <v>3</v>
      </c>
      <c r="E11" s="15">
        <v>8</v>
      </c>
      <c r="F11" s="15">
        <v>3</v>
      </c>
      <c r="G11" s="15">
        <v>4</v>
      </c>
      <c r="H11" s="15">
        <v>9</v>
      </c>
      <c r="I11" s="15">
        <v>4</v>
      </c>
      <c r="J11" s="15">
        <v>7</v>
      </c>
      <c r="K11" s="15">
        <v>7</v>
      </c>
    </row>
    <row r="12" spans="1:22" x14ac:dyDescent="0.25">
      <c r="B12" s="1" t="s">
        <v>132</v>
      </c>
    </row>
    <row r="13" spans="1:22" x14ac:dyDescent="0.25">
      <c r="B13" s="15" t="s">
        <v>149</v>
      </c>
      <c r="C13" s="15" t="s">
        <v>150</v>
      </c>
      <c r="D13" s="15" t="s">
        <v>151</v>
      </c>
      <c r="E13" s="15" t="s">
        <v>152</v>
      </c>
      <c r="F13" s="15" t="s">
        <v>153</v>
      </c>
      <c r="G13" s="15" t="s">
        <v>154</v>
      </c>
      <c r="H13" s="15" t="s">
        <v>155</v>
      </c>
      <c r="I13" s="15" t="s">
        <v>156</v>
      </c>
      <c r="J13" s="15" t="s">
        <v>157</v>
      </c>
      <c r="K13" s="15" t="s">
        <v>158</v>
      </c>
      <c r="L13" s="15" t="s">
        <v>159</v>
      </c>
      <c r="M13" s="15" t="s">
        <v>160</v>
      </c>
      <c r="N13" s="15" t="s">
        <v>161</v>
      </c>
      <c r="O13" s="15" t="s">
        <v>162</v>
      </c>
      <c r="P13" s="15" t="s">
        <v>163</v>
      </c>
    </row>
    <row r="14" spans="1:22" x14ac:dyDescent="0.25">
      <c r="A14" s="1">
        <v>6</v>
      </c>
      <c r="B14" s="15">
        <v>6</v>
      </c>
      <c r="C14" s="15">
        <v>5</v>
      </c>
      <c r="D14" s="15">
        <v>3</v>
      </c>
      <c r="E14" s="15">
        <v>8</v>
      </c>
      <c r="F14" s="15">
        <v>4</v>
      </c>
      <c r="G14" s="15">
        <v>4</v>
      </c>
      <c r="H14" s="15">
        <v>4</v>
      </c>
      <c r="I14" s="15">
        <v>8</v>
      </c>
      <c r="J14" s="15">
        <v>7</v>
      </c>
      <c r="K14" s="15">
        <v>3</v>
      </c>
      <c r="L14" s="15">
        <v>6</v>
      </c>
      <c r="M14" s="15">
        <v>8</v>
      </c>
      <c r="N14" s="15">
        <v>6</v>
      </c>
      <c r="O14" s="15">
        <v>5</v>
      </c>
      <c r="P14" s="15">
        <v>7</v>
      </c>
    </row>
    <row r="15" spans="1:22" x14ac:dyDescent="0.25">
      <c r="B15" s="1" t="s">
        <v>132</v>
      </c>
    </row>
    <row r="16" spans="1:22" ht="14.25" customHeight="1" x14ac:dyDescent="0.25">
      <c r="B16" s="15" t="s">
        <v>164</v>
      </c>
      <c r="C16" s="16" t="s">
        <v>165</v>
      </c>
      <c r="D16" s="15" t="s">
        <v>166</v>
      </c>
      <c r="E16" s="16" t="s">
        <v>167</v>
      </c>
      <c r="F16" s="16" t="s">
        <v>168</v>
      </c>
      <c r="G16" s="16" t="s">
        <v>169</v>
      </c>
      <c r="H16" s="16" t="s">
        <v>170</v>
      </c>
      <c r="I16" s="16" t="s">
        <v>171</v>
      </c>
      <c r="J16" s="16" t="s">
        <v>172</v>
      </c>
      <c r="K16" s="16" t="s">
        <v>173</v>
      </c>
      <c r="L16" s="16" t="s">
        <v>174</v>
      </c>
      <c r="M16" s="16" t="s">
        <v>175</v>
      </c>
      <c r="N16" s="16" t="s">
        <v>176</v>
      </c>
      <c r="O16" s="16" t="s">
        <v>177</v>
      </c>
      <c r="P16" s="16" t="s">
        <v>178</v>
      </c>
      <c r="Q16" s="16" t="s">
        <v>179</v>
      </c>
      <c r="R16" s="16" t="s">
        <v>180</v>
      </c>
      <c r="S16" s="16" t="s">
        <v>181</v>
      </c>
      <c r="T16" s="16" t="s">
        <v>182</v>
      </c>
      <c r="U16" s="16" t="s">
        <v>183</v>
      </c>
      <c r="V16" s="15" t="s">
        <v>184</v>
      </c>
    </row>
    <row r="17" spans="1:56" x14ac:dyDescent="0.25">
      <c r="A17" s="1">
        <v>7</v>
      </c>
      <c r="B17" s="15">
        <v>4</v>
      </c>
      <c r="C17" s="15">
        <v>7</v>
      </c>
      <c r="D17" s="15">
        <v>7</v>
      </c>
      <c r="E17" s="15">
        <v>8</v>
      </c>
      <c r="F17" s="15">
        <v>3</v>
      </c>
      <c r="G17" s="15">
        <v>10</v>
      </c>
      <c r="H17" s="15">
        <v>8</v>
      </c>
      <c r="I17" s="15">
        <v>8</v>
      </c>
      <c r="J17" s="15">
        <v>9</v>
      </c>
      <c r="K17" s="15">
        <v>4</v>
      </c>
      <c r="L17" s="15">
        <v>9</v>
      </c>
      <c r="M17" s="15">
        <v>7</v>
      </c>
      <c r="N17" s="15">
        <v>8</v>
      </c>
      <c r="O17" s="15">
        <v>4</v>
      </c>
      <c r="P17" s="15">
        <v>9</v>
      </c>
      <c r="Q17" s="15">
        <v>9</v>
      </c>
      <c r="R17" s="15">
        <v>8</v>
      </c>
      <c r="S17" s="15">
        <v>9</v>
      </c>
      <c r="T17" s="15">
        <v>4</v>
      </c>
      <c r="U17" s="15">
        <v>10</v>
      </c>
      <c r="V17" s="15">
        <v>1</v>
      </c>
    </row>
    <row r="18" spans="1:56" x14ac:dyDescent="0.25">
      <c r="B18" s="1" t="s">
        <v>132</v>
      </c>
    </row>
    <row r="20" spans="1:56" x14ac:dyDescent="0.25">
      <c r="A20" s="1">
        <v>8</v>
      </c>
    </row>
    <row r="21" spans="1:56" ht="15.75" customHeight="1" x14ac:dyDescent="0.25">
      <c r="B21" s="1" t="s">
        <v>132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132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132</v>
      </c>
    </row>
    <row r="28" spans="1:56" ht="15.75" customHeight="1" x14ac:dyDescent="0.25">
      <c r="B28" s="15" t="s">
        <v>185</v>
      </c>
      <c r="C28" s="15" t="s">
        <v>186</v>
      </c>
      <c r="D28" s="15" t="s">
        <v>187</v>
      </c>
      <c r="E28" s="15" t="s">
        <v>188</v>
      </c>
      <c r="F28" s="15" t="s">
        <v>189</v>
      </c>
      <c r="G28" s="15" t="s">
        <v>190</v>
      </c>
      <c r="H28" s="15" t="s">
        <v>191</v>
      </c>
      <c r="I28" s="15" t="s">
        <v>192</v>
      </c>
      <c r="J28" s="15" t="s">
        <v>193</v>
      </c>
      <c r="K28" s="15" t="s">
        <v>194</v>
      </c>
      <c r="L28" s="15" t="s">
        <v>195</v>
      </c>
      <c r="M28" s="15" t="s">
        <v>196</v>
      </c>
      <c r="N28" s="15" t="s">
        <v>197</v>
      </c>
      <c r="O28" s="15" t="s">
        <v>198</v>
      </c>
      <c r="P28" s="15" t="s">
        <v>199</v>
      </c>
      <c r="Q28" s="15" t="s">
        <v>200</v>
      </c>
      <c r="R28" s="15" t="s">
        <v>201</v>
      </c>
      <c r="S28" s="15" t="s">
        <v>202</v>
      </c>
      <c r="T28" s="15" t="s">
        <v>203</v>
      </c>
      <c r="U28" s="15" t="s">
        <v>204</v>
      </c>
      <c r="V28" s="15" t="s">
        <v>205</v>
      </c>
      <c r="W28" s="15" t="s">
        <v>206</v>
      </c>
      <c r="X28" s="15" t="s">
        <v>207</v>
      </c>
      <c r="Y28" s="15" t="s">
        <v>208</v>
      </c>
      <c r="Z28" s="15" t="s">
        <v>209</v>
      </c>
      <c r="AA28" s="15" t="s">
        <v>210</v>
      </c>
      <c r="AB28" s="15" t="s">
        <v>211</v>
      </c>
      <c r="AC28" s="15" t="s">
        <v>212</v>
      </c>
      <c r="AD28" s="15" t="s">
        <v>213</v>
      </c>
      <c r="AE28" s="15" t="s">
        <v>214</v>
      </c>
      <c r="AF28" s="15" t="s">
        <v>215</v>
      </c>
      <c r="AG28" s="15" t="s">
        <v>216</v>
      </c>
      <c r="AH28" s="15" t="s">
        <v>217</v>
      </c>
      <c r="AI28" s="15" t="s">
        <v>218</v>
      </c>
      <c r="AJ28" s="15" t="s">
        <v>219</v>
      </c>
      <c r="AK28" s="15" t="s">
        <v>220</v>
      </c>
      <c r="AL28" s="15" t="s">
        <v>221</v>
      </c>
      <c r="AM28" s="15" t="s">
        <v>222</v>
      </c>
      <c r="AN28" s="15" t="s">
        <v>223</v>
      </c>
      <c r="AO28" s="15" t="s">
        <v>224</v>
      </c>
      <c r="AP28" s="15" t="s">
        <v>225</v>
      </c>
      <c r="AQ28" s="15" t="s">
        <v>226</v>
      </c>
      <c r="AR28" s="15" t="s">
        <v>227</v>
      </c>
      <c r="AS28" s="15" t="s">
        <v>228</v>
      </c>
      <c r="AT28" s="15" t="s">
        <v>229</v>
      </c>
      <c r="AU28" s="15" t="s">
        <v>230</v>
      </c>
      <c r="AV28" s="15" t="s">
        <v>231</v>
      </c>
      <c r="AW28" s="15" t="s">
        <v>232</v>
      </c>
      <c r="AX28" s="15" t="s">
        <v>233</v>
      </c>
      <c r="AY28" s="15" t="s">
        <v>234</v>
      </c>
      <c r="AZ28" s="15" t="s">
        <v>235</v>
      </c>
      <c r="BA28" s="15" t="s">
        <v>236</v>
      </c>
      <c r="BB28" s="15" t="s">
        <v>237</v>
      </c>
      <c r="BC28" s="15" t="s">
        <v>238</v>
      </c>
      <c r="BD28" s="15" t="s">
        <v>239</v>
      </c>
    </row>
    <row r="29" spans="1:56" ht="15.75" customHeight="1" x14ac:dyDescent="0.25">
      <c r="A29" s="1">
        <v>11</v>
      </c>
      <c r="B29" s="15">
        <v>5</v>
      </c>
      <c r="C29" s="15">
        <v>7</v>
      </c>
      <c r="D29" s="15">
        <v>3</v>
      </c>
      <c r="E29" s="15">
        <v>3</v>
      </c>
      <c r="F29" s="15">
        <v>6</v>
      </c>
      <c r="G29" s="15">
        <v>4</v>
      </c>
      <c r="H29" s="15">
        <v>8</v>
      </c>
      <c r="I29" s="15">
        <v>8</v>
      </c>
      <c r="J29" s="15">
        <v>9</v>
      </c>
      <c r="K29" s="15">
        <v>3</v>
      </c>
      <c r="L29" s="15">
        <v>4</v>
      </c>
      <c r="M29" s="15">
        <v>8</v>
      </c>
      <c r="N29" s="15">
        <v>6</v>
      </c>
      <c r="O29" s="15">
        <v>2</v>
      </c>
      <c r="P29" s="15">
        <v>3</v>
      </c>
      <c r="Q29" s="15">
        <v>7</v>
      </c>
      <c r="R29" s="15">
        <v>6</v>
      </c>
      <c r="S29" s="15">
        <v>4</v>
      </c>
      <c r="T29" s="15">
        <v>9</v>
      </c>
      <c r="U29" s="15">
        <v>7</v>
      </c>
      <c r="V29" s="15">
        <v>3</v>
      </c>
      <c r="W29" s="15">
        <v>4</v>
      </c>
      <c r="X29" s="15">
        <v>4</v>
      </c>
      <c r="Y29" s="15">
        <v>4</v>
      </c>
      <c r="Z29" s="15">
        <v>3</v>
      </c>
      <c r="AA29" s="15">
        <v>6</v>
      </c>
      <c r="AB29" s="15">
        <v>8</v>
      </c>
      <c r="AC29" s="15">
        <v>7</v>
      </c>
      <c r="AD29" s="15">
        <v>8</v>
      </c>
      <c r="AE29" s="15">
        <v>7</v>
      </c>
      <c r="AF29" s="15">
        <v>7</v>
      </c>
      <c r="AG29" s="15">
        <v>2</v>
      </c>
      <c r="AH29" s="15">
        <v>7</v>
      </c>
      <c r="AI29" s="15">
        <v>3</v>
      </c>
      <c r="AJ29" s="15">
        <v>7</v>
      </c>
      <c r="AK29" s="15">
        <v>4</v>
      </c>
      <c r="AL29" s="15">
        <v>4</v>
      </c>
      <c r="AM29" s="15">
        <v>8</v>
      </c>
      <c r="AN29" s="15">
        <v>10</v>
      </c>
      <c r="AO29" s="15">
        <v>4</v>
      </c>
      <c r="AP29" s="15">
        <v>8</v>
      </c>
      <c r="AQ29" s="15">
        <v>3</v>
      </c>
      <c r="AR29" s="15">
        <v>2</v>
      </c>
      <c r="AS29" s="15">
        <v>4</v>
      </c>
      <c r="AT29" s="15">
        <v>2</v>
      </c>
      <c r="AU29" s="15">
        <v>8</v>
      </c>
      <c r="AV29" s="15">
        <v>4</v>
      </c>
      <c r="AW29" s="15">
        <v>7</v>
      </c>
      <c r="AX29" s="15">
        <v>9</v>
      </c>
      <c r="AY29" s="15">
        <v>7</v>
      </c>
      <c r="AZ29" s="15">
        <v>4</v>
      </c>
      <c r="BA29" s="15">
        <v>4</v>
      </c>
      <c r="BB29" s="15">
        <v>8</v>
      </c>
      <c r="BC29" s="15">
        <v>2</v>
      </c>
      <c r="BD29" s="15">
        <v>4</v>
      </c>
    </row>
    <row r="30" spans="1:56" ht="15.75" customHeight="1" x14ac:dyDescent="0.25">
      <c r="B30" s="1" t="s">
        <v>132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99"/>
  <sheetViews>
    <sheetView zoomScale="70" zoomScaleNormal="70" workbookViewId="0">
      <selection activeCell="B34" sqref="B34"/>
    </sheetView>
  </sheetViews>
  <sheetFormatPr defaultColWidth="5.85546875" defaultRowHeight="15" customHeight="1" x14ac:dyDescent="0.25"/>
  <cols>
    <col min="27" max="27" width="35.28515625" customWidth="1"/>
  </cols>
  <sheetData>
    <row r="1" spans="1:26" ht="15" customHeight="1" x14ac:dyDescent="0.25">
      <c r="A1" t="s">
        <v>272</v>
      </c>
      <c r="N1" t="s">
        <v>273</v>
      </c>
    </row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240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IFERROR(((10-(B4+2))/(B4+2)),9)</f>
        <v>2.3333333333333335</v>
      </c>
      <c r="Q3" s="4">
        <f>IFERROR(((10-(B5+2))/(B5+2)),9)</f>
        <v>1</v>
      </c>
      <c r="R3" s="6">
        <f>IFERROR(((10-(B6+2))/(B6+2)),9)</f>
        <v>0.1111111111111111</v>
      </c>
      <c r="S3" s="2"/>
      <c r="T3" s="5"/>
      <c r="U3" s="2"/>
      <c r="V3" s="2"/>
      <c r="W3" s="2"/>
      <c r="X3" s="2"/>
      <c r="Y3" s="2"/>
      <c r="Z3" s="1">
        <f t="shared" ref="Z3:Z6" si="0">SUM(O3:Y3)</f>
        <v>4.4444444444444446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>IFERROR(B4/(10-B4),9)</f>
        <v>0.1111111111111111</v>
      </c>
      <c r="P4" s="1">
        <v>1</v>
      </c>
      <c r="Q4" s="3">
        <f>IFERROR(((10-(C5+2))/(C5+2)),9)</f>
        <v>0.1111111111111111</v>
      </c>
      <c r="R4" s="4">
        <f>IFERROR(((10-(C6+2))/(C6+2)),9)</f>
        <v>0</v>
      </c>
      <c r="S4" s="2"/>
      <c r="T4" s="5"/>
      <c r="U4" s="2"/>
      <c r="V4" s="2"/>
      <c r="W4" s="2"/>
      <c r="X4" s="2"/>
      <c r="Y4" s="2"/>
      <c r="Z4" s="1">
        <f t="shared" si="0"/>
        <v>1.2222222222222223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>IFERROR(B5/(10-B5),9)</f>
        <v>0.42857142857142855</v>
      </c>
      <c r="P5" s="3">
        <f>IFERROR(C5/(10-C5),9)</f>
        <v>2.3333333333333335</v>
      </c>
      <c r="Q5" s="1">
        <v>1</v>
      </c>
      <c r="R5" s="3">
        <f>IFERROR(((10-(D6+2))/(D6+2)),9)</f>
        <v>0.25</v>
      </c>
      <c r="S5" s="2"/>
      <c r="T5" s="5"/>
      <c r="U5" s="2"/>
      <c r="V5" s="2"/>
      <c r="W5" s="2"/>
      <c r="X5" s="2"/>
      <c r="Y5" s="2"/>
      <c r="Z5" s="1">
        <f t="shared" si="0"/>
        <v>4.0119047619047619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>IFERROR(B6/(10-B6),9)</f>
        <v>2.3333333333333335</v>
      </c>
      <c r="P6" s="4">
        <f>IFERROR(C6/(10-C6),9)</f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5" spans="1:26" x14ac:dyDescent="0.25">
      <c r="A15" s="1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N15" s="1">
        <v>5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240</v>
      </c>
    </row>
    <row r="16" spans="1:26" x14ac:dyDescent="0.25">
      <c r="A16" s="1" t="s">
        <v>0</v>
      </c>
      <c r="B16" s="1">
        <v>0</v>
      </c>
      <c r="C16" s="3"/>
      <c r="D16" s="4"/>
      <c r="E16" s="6"/>
      <c r="F16" s="8"/>
      <c r="G16" s="5"/>
      <c r="H16" s="2"/>
      <c r="I16" s="2"/>
      <c r="J16" s="2"/>
      <c r="K16" s="2"/>
      <c r="L16" s="2"/>
      <c r="M16" s="1"/>
      <c r="N16" s="1" t="s">
        <v>0</v>
      </c>
      <c r="O16" s="1">
        <v>1</v>
      </c>
      <c r="P16" s="3">
        <f>IFERROR(((10-(B17+2))/(B17+2)),9)</f>
        <v>0</v>
      </c>
      <c r="Q16" s="4">
        <f>IFERROR(((10-(B18+2))/(B18+2)),9)</f>
        <v>1.5</v>
      </c>
      <c r="R16" s="6">
        <f>IFERROR(((10-(B19+2))/(B19+2)),9)</f>
        <v>1</v>
      </c>
      <c r="S16" s="8">
        <f>IFERROR(((10-(B20+2))/(B20+2)),9)</f>
        <v>0.25</v>
      </c>
      <c r="T16" s="5"/>
      <c r="U16" s="2"/>
      <c r="V16" s="2"/>
      <c r="W16" s="2"/>
      <c r="X16" s="2"/>
      <c r="Y16" s="2"/>
      <c r="Z16" s="1">
        <f t="shared" ref="Z16:Z20" si="1">SUM(O16:Y16)</f>
        <v>3.75</v>
      </c>
    </row>
    <row r="17" spans="1:26" x14ac:dyDescent="0.25">
      <c r="A17" s="1" t="s">
        <v>1</v>
      </c>
      <c r="B17" s="3">
        <f>'Import Sheet (paste survey)'!B11-1</f>
        <v>8</v>
      </c>
      <c r="C17" s="1">
        <v>0</v>
      </c>
      <c r="D17" s="3"/>
      <c r="E17" s="4"/>
      <c r="F17" s="6"/>
      <c r="G17" s="5"/>
      <c r="H17" s="2"/>
      <c r="I17" s="2"/>
      <c r="J17" s="2"/>
      <c r="K17" s="2"/>
      <c r="L17" s="2"/>
      <c r="M17" s="1"/>
      <c r="N17" s="1" t="s">
        <v>1</v>
      </c>
      <c r="O17" s="3">
        <f>IFERROR(B17/(10-B17),9)</f>
        <v>4</v>
      </c>
      <c r="P17" s="1">
        <v>1</v>
      </c>
      <c r="Q17" s="3">
        <f>IFERROR(((10-(C18+2))/(C18+2)),9)</f>
        <v>1.5</v>
      </c>
      <c r="R17" s="4">
        <f>IFERROR(((10-(C19+2))/(C19+2)),9)</f>
        <v>1</v>
      </c>
      <c r="S17" s="6">
        <f>IFERROR(((10-(C20+2))/(C20+2)),9)</f>
        <v>0.25</v>
      </c>
      <c r="T17" s="5"/>
      <c r="U17" s="2"/>
      <c r="V17" s="2"/>
      <c r="W17" s="2"/>
      <c r="X17" s="2"/>
      <c r="Y17" s="2"/>
      <c r="Z17" s="1">
        <f t="shared" si="1"/>
        <v>7.75</v>
      </c>
    </row>
    <row r="18" spans="1:26" x14ac:dyDescent="0.25">
      <c r="A18" s="1" t="s">
        <v>2</v>
      </c>
      <c r="B18" s="4">
        <f>'Import Sheet (paste survey)'!F11-1</f>
        <v>2</v>
      </c>
      <c r="C18" s="3">
        <f>'Import Sheet (paste survey)'!C11-1</f>
        <v>2</v>
      </c>
      <c r="D18" s="1">
        <v>0</v>
      </c>
      <c r="E18" s="3"/>
      <c r="F18" s="4"/>
      <c r="G18" s="5"/>
      <c r="H18" s="2"/>
      <c r="I18" s="2"/>
      <c r="J18" s="2"/>
      <c r="K18" s="2"/>
      <c r="L18" s="2"/>
      <c r="M18" s="1"/>
      <c r="N18" s="1" t="s">
        <v>2</v>
      </c>
      <c r="O18" s="4">
        <f>IFERROR(B18/(10-B18),9)</f>
        <v>0.25</v>
      </c>
      <c r="P18" s="3">
        <f>IFERROR(C18/(10-C18),9)</f>
        <v>0.25</v>
      </c>
      <c r="Q18" s="1">
        <v>1</v>
      </c>
      <c r="R18" s="3">
        <f>IFERROR(((10-(D19+2))/(D19+2)),9)</f>
        <v>1.5</v>
      </c>
      <c r="S18" s="4">
        <f>IFERROR(((10-(D20+2))/(D20+2)),9)</f>
        <v>0</v>
      </c>
      <c r="T18" s="5"/>
      <c r="U18" s="2"/>
      <c r="V18" s="2"/>
      <c r="W18" s="2"/>
      <c r="X18" s="2"/>
      <c r="Y18" s="2"/>
      <c r="Z18" s="1">
        <f t="shared" si="1"/>
        <v>3</v>
      </c>
    </row>
    <row r="19" spans="1:26" x14ac:dyDescent="0.25">
      <c r="A19" s="1" t="s">
        <v>3</v>
      </c>
      <c r="B19" s="6">
        <f>'Import Sheet (paste survey)'!I11-1</f>
        <v>3</v>
      </c>
      <c r="C19" s="4">
        <f>'Import Sheet (paste survey)'!G11-1</f>
        <v>3</v>
      </c>
      <c r="D19" s="3">
        <f>'Import Sheet (paste survey)'!D11-1</f>
        <v>2</v>
      </c>
      <c r="E19" s="1">
        <v>0</v>
      </c>
      <c r="F19" s="3"/>
      <c r="G19" s="5"/>
      <c r="H19" s="2"/>
      <c r="I19" s="2"/>
      <c r="J19" s="2"/>
      <c r="K19" s="2"/>
      <c r="L19" s="2"/>
      <c r="M19" s="1"/>
      <c r="N19" s="1" t="s">
        <v>3</v>
      </c>
      <c r="O19" s="6">
        <f>IFERROR(B19/(10-B19),9)</f>
        <v>0.42857142857142855</v>
      </c>
      <c r="P19" s="4">
        <f>IFERROR(C19/(10-C19),9)</f>
        <v>0.42857142857142855</v>
      </c>
      <c r="Q19" s="3">
        <f>IFERROR(D19/(10-D19),9)</f>
        <v>0.25</v>
      </c>
      <c r="R19" s="1">
        <v>1</v>
      </c>
      <c r="S19" s="3">
        <f>IFERROR(((10-(E20+2))/(E20+2)),9)</f>
        <v>0.1111111111111111</v>
      </c>
      <c r="T19" s="5"/>
      <c r="U19" s="2"/>
      <c r="V19" s="2"/>
      <c r="W19" s="2"/>
      <c r="X19" s="2"/>
      <c r="Y19" s="2"/>
      <c r="Z19" s="1">
        <f t="shared" si="1"/>
        <v>2.2182539682539684</v>
      </c>
    </row>
    <row r="20" spans="1:26" ht="15.75" customHeight="1" x14ac:dyDescent="0.25">
      <c r="A20" s="1" t="s">
        <v>4</v>
      </c>
      <c r="B20" s="8">
        <f>'Import Sheet (paste survey)'!K11-1</f>
        <v>6</v>
      </c>
      <c r="C20" s="6">
        <f>'Import Sheet (paste survey)'!J11-1</f>
        <v>6</v>
      </c>
      <c r="D20" s="4">
        <f>'Import Sheet (paste survey)'!H11-1</f>
        <v>8</v>
      </c>
      <c r="E20" s="3">
        <f>'Import Sheet (paste survey)'!E11-1</f>
        <v>7</v>
      </c>
      <c r="F20" s="1">
        <v>0</v>
      </c>
      <c r="G20" s="5"/>
      <c r="H20" s="2"/>
      <c r="I20" s="2"/>
      <c r="J20" s="2"/>
      <c r="K20" s="2"/>
      <c r="L20" s="2"/>
      <c r="M20" s="1"/>
      <c r="N20" s="1" t="s">
        <v>4</v>
      </c>
      <c r="O20" s="8">
        <f>IFERROR(B20/(10-B20),9)</f>
        <v>1.5</v>
      </c>
      <c r="P20" s="6">
        <f>IFERROR(C20/(10-C20),9)</f>
        <v>1.5</v>
      </c>
      <c r="Q20" s="4">
        <f>IFERROR(D20/(10-D20),9)</f>
        <v>4</v>
      </c>
      <c r="R20" s="3">
        <f>IFERROR(E20/(10-E20),9)</f>
        <v>2.3333333333333335</v>
      </c>
      <c r="S20" s="1">
        <v>1</v>
      </c>
      <c r="T20" s="5"/>
      <c r="U20" s="2"/>
      <c r="V20" s="2"/>
      <c r="W20" s="2"/>
      <c r="X20" s="2"/>
      <c r="Y20" s="2"/>
      <c r="Z20" s="1">
        <f t="shared" si="1"/>
        <v>10.333333333333334</v>
      </c>
    </row>
    <row r="21" spans="1:26" ht="15.75" customHeight="1" x14ac:dyDescent="0.25">
      <c r="A21" s="1" t="s">
        <v>5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1"/>
      <c r="N21" s="1" t="s">
        <v>5</v>
      </c>
      <c r="O21" s="2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6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N23" s="1" t="s">
        <v>7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8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9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10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G27" s="7"/>
      <c r="O27" s="1"/>
      <c r="P27" s="1"/>
      <c r="Q27" s="1"/>
      <c r="R27" s="1"/>
      <c r="S27" s="1"/>
      <c r="T27" s="1"/>
      <c r="U27" s="1"/>
    </row>
    <row r="28" spans="1:26" ht="15.75" customHeight="1" x14ac:dyDescent="0.25">
      <c r="A28" s="1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/>
      <c r="I28" s="2" t="s">
        <v>7</v>
      </c>
      <c r="J28" s="2" t="s">
        <v>8</v>
      </c>
      <c r="K28" s="2" t="s">
        <v>9</v>
      </c>
      <c r="L28" s="2" t="s">
        <v>10</v>
      </c>
      <c r="N28" s="1">
        <v>6</v>
      </c>
      <c r="O28" s="1" t="s">
        <v>0</v>
      </c>
      <c r="P28" s="1" t="s">
        <v>1</v>
      </c>
      <c r="Q28" s="1" t="s">
        <v>2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240</v>
      </c>
    </row>
    <row r="29" spans="1:26" ht="15.75" customHeight="1" x14ac:dyDescent="0.25">
      <c r="A29" s="1" t="s">
        <v>0</v>
      </c>
      <c r="B29" s="1">
        <v>0</v>
      </c>
      <c r="C29" s="3"/>
      <c r="D29" s="4"/>
      <c r="E29" s="6"/>
      <c r="F29" s="8"/>
      <c r="G29" s="9"/>
      <c r="H29" s="2"/>
      <c r="I29" s="2"/>
      <c r="J29" s="2"/>
      <c r="K29" s="2"/>
      <c r="L29" s="2"/>
      <c r="M29" s="1"/>
      <c r="N29" s="1" t="s">
        <v>0</v>
      </c>
      <c r="O29" s="1">
        <v>1</v>
      </c>
      <c r="P29" s="3">
        <f>IFERROR(((10-(B30+2))/(B30+2)),9)</f>
        <v>0.42857142857142855</v>
      </c>
      <c r="Q29" s="4">
        <f>IFERROR(((10-(B31+2))/(B31+2)),9)</f>
        <v>1</v>
      </c>
      <c r="R29" s="6">
        <f>IFERROR(((10-(B32+2))/(B32+2)),9)</f>
        <v>1.5</v>
      </c>
      <c r="S29" s="8">
        <f>IFERROR(((10-(B33+2))/(B33+2)),9)</f>
        <v>0.42857142857142855</v>
      </c>
      <c r="T29" s="9">
        <f>IFERROR(((10-(B34+2))/(B34+2)),9)</f>
        <v>0.25</v>
      </c>
      <c r="U29" s="2"/>
      <c r="V29" s="2"/>
      <c r="W29" s="2"/>
      <c r="X29" s="2"/>
      <c r="Y29" s="2"/>
      <c r="Z29" s="1">
        <f t="shared" ref="Z29:Z34" si="2">SUM(O29:Y29)</f>
        <v>4.6071428571428577</v>
      </c>
    </row>
    <row r="30" spans="1:26" ht="15.75" customHeight="1" x14ac:dyDescent="0.25">
      <c r="A30" s="1" t="s">
        <v>1</v>
      </c>
      <c r="B30" s="3">
        <f>'Import Sheet (paste survey)'!B14-1</f>
        <v>5</v>
      </c>
      <c r="C30" s="1">
        <v>0</v>
      </c>
      <c r="D30" s="3"/>
      <c r="E30" s="4"/>
      <c r="F30" s="6"/>
      <c r="G30" s="10"/>
      <c r="H30" s="2"/>
      <c r="I30" s="2"/>
      <c r="J30" s="2"/>
      <c r="K30" s="2"/>
      <c r="L30" s="2"/>
      <c r="M30" s="1"/>
      <c r="N30" s="1" t="s">
        <v>1</v>
      </c>
      <c r="O30" s="3">
        <f>IFERROR(B30/(10-B30),9)</f>
        <v>1</v>
      </c>
      <c r="P30" s="1">
        <v>1</v>
      </c>
      <c r="Q30" s="3">
        <f>IFERROR(((10-(C31+2))/(C31+2)),9)</f>
        <v>0.66666666666666663</v>
      </c>
      <c r="R30" s="4">
        <f>IFERROR(((10-(C32+2))/(C32+2)),9)</f>
        <v>1</v>
      </c>
      <c r="S30" s="6">
        <f>IFERROR(((10-(C33+2))/(C33+2)),9)</f>
        <v>0.42857142857142855</v>
      </c>
      <c r="T30" s="10">
        <f>IFERROR(((10-(C34+2))/(C34+2)),9)</f>
        <v>0.66666666666666663</v>
      </c>
      <c r="U30" s="2"/>
      <c r="V30" s="2"/>
      <c r="W30" s="2"/>
      <c r="X30" s="2"/>
      <c r="Y30" s="2"/>
      <c r="Z30" s="1">
        <f t="shared" si="2"/>
        <v>4.7619047619047619</v>
      </c>
    </row>
    <row r="31" spans="1:26" ht="15.75" customHeight="1" x14ac:dyDescent="0.25">
      <c r="A31" s="1" t="s">
        <v>2</v>
      </c>
      <c r="B31" s="4">
        <f>'Import Sheet (paste survey)'!G14-1</f>
        <v>3</v>
      </c>
      <c r="C31" s="3">
        <f>'Import Sheet (paste survey)'!C14-1</f>
        <v>4</v>
      </c>
      <c r="D31" s="1">
        <v>0</v>
      </c>
      <c r="E31" s="3"/>
      <c r="F31" s="4"/>
      <c r="G31" s="11"/>
      <c r="H31" s="2"/>
      <c r="I31" s="2"/>
      <c r="J31" s="2"/>
      <c r="K31" s="2"/>
      <c r="L31" s="2"/>
      <c r="M31" s="1"/>
      <c r="N31" s="1" t="s">
        <v>2</v>
      </c>
      <c r="O31" s="4">
        <f>IFERROR(B31/(10-B31),9)</f>
        <v>0.42857142857142855</v>
      </c>
      <c r="P31" s="3">
        <f>IFERROR(C31/(10-C31),9)</f>
        <v>0.66666666666666663</v>
      </c>
      <c r="Q31" s="1">
        <v>1</v>
      </c>
      <c r="R31" s="3">
        <f>IFERROR(((10-(D32+2))/(D32+2)),9)</f>
        <v>1.5</v>
      </c>
      <c r="S31" s="4">
        <f>IFERROR(((10-(D33+2))/(D33+2)),9)</f>
        <v>0.1111111111111111</v>
      </c>
      <c r="T31" s="11">
        <f>IFERROR(((10-(D34+2))/(D34+2)),9)</f>
        <v>0.1111111111111111</v>
      </c>
      <c r="U31" s="2"/>
      <c r="V31" s="2"/>
      <c r="W31" s="2"/>
      <c r="X31" s="2"/>
      <c r="Y31" s="2"/>
      <c r="Z31" s="1">
        <f t="shared" si="2"/>
        <v>3.8174603174603172</v>
      </c>
    </row>
    <row r="32" spans="1:26" ht="15.75" customHeight="1" x14ac:dyDescent="0.25">
      <c r="A32" s="1" t="s">
        <v>3</v>
      </c>
      <c r="B32" s="6">
        <f>'Import Sheet (paste survey)'!K14-1</f>
        <v>2</v>
      </c>
      <c r="C32" s="4">
        <f>'Import Sheet (paste survey)'!H14-1</f>
        <v>3</v>
      </c>
      <c r="D32" s="3">
        <f>'Import Sheet (paste survey)'!D14-1</f>
        <v>2</v>
      </c>
      <c r="E32" s="1">
        <v>0</v>
      </c>
      <c r="F32" s="3"/>
      <c r="G32" s="12"/>
      <c r="H32" s="2"/>
      <c r="I32" s="2"/>
      <c r="J32" s="2"/>
      <c r="K32" s="2"/>
      <c r="L32" s="2"/>
      <c r="M32" s="1"/>
      <c r="N32" s="1" t="s">
        <v>3</v>
      </c>
      <c r="O32" s="6">
        <f>IFERROR(B32/(10-B32),9)</f>
        <v>0.25</v>
      </c>
      <c r="P32" s="4">
        <f>IFERROR(C32/(10-C32),9)</f>
        <v>0.42857142857142855</v>
      </c>
      <c r="Q32" s="3">
        <f>IFERROR(D32/(10-D32),9)</f>
        <v>0.25</v>
      </c>
      <c r="R32" s="1">
        <v>1</v>
      </c>
      <c r="S32" s="3">
        <f>IFERROR(((10-(E33+2))/(E33+2)),9)</f>
        <v>0.1111111111111111</v>
      </c>
      <c r="T32" s="12">
        <f>IFERROR(((10-(E34+2))/(E34+2)),9)</f>
        <v>0.25</v>
      </c>
      <c r="U32" s="2"/>
      <c r="V32" s="2"/>
      <c r="W32" s="2"/>
      <c r="X32" s="2"/>
      <c r="Y32" s="2"/>
      <c r="Z32" s="1">
        <f t="shared" si="2"/>
        <v>2.2896825396825395</v>
      </c>
    </row>
    <row r="33" spans="1:26" ht="15.75" customHeight="1" x14ac:dyDescent="0.25">
      <c r="A33" s="1" t="s">
        <v>4</v>
      </c>
      <c r="B33" s="8">
        <f>'Import Sheet (paste survey)'!N14-1</f>
        <v>5</v>
      </c>
      <c r="C33" s="6">
        <f>'Import Sheet (paste survey)'!L14-1</f>
        <v>5</v>
      </c>
      <c r="D33" s="4">
        <f>'Import Sheet (paste survey)'!I14-1</f>
        <v>7</v>
      </c>
      <c r="E33" s="3">
        <f>'Import Sheet (paste survey)'!E14-1</f>
        <v>7</v>
      </c>
      <c r="F33" s="1">
        <v>0</v>
      </c>
      <c r="G33" s="13"/>
      <c r="H33" s="2"/>
      <c r="I33" s="2"/>
      <c r="J33" s="2"/>
      <c r="K33" s="2"/>
      <c r="L33" s="2"/>
      <c r="M33" s="1"/>
      <c r="N33" s="1" t="s">
        <v>4</v>
      </c>
      <c r="O33" s="8">
        <f>IFERROR(B33/(10-B33),9)</f>
        <v>1</v>
      </c>
      <c r="P33" s="6">
        <f>IFERROR(C33/(10-C33),9)</f>
        <v>1</v>
      </c>
      <c r="Q33" s="4">
        <f>IFERROR(D33/(10-D33),9)</f>
        <v>2.3333333333333335</v>
      </c>
      <c r="R33" s="3">
        <f>IFERROR(E33/(10-E33),9)</f>
        <v>2.3333333333333335</v>
      </c>
      <c r="S33" s="1">
        <v>1</v>
      </c>
      <c r="T33" s="13">
        <f>IFERROR(((10-(F34+2))/(F34+2)),9)</f>
        <v>1</v>
      </c>
      <c r="U33" s="2"/>
      <c r="V33" s="2"/>
      <c r="W33" s="2"/>
      <c r="X33" s="2"/>
      <c r="Y33" s="2"/>
      <c r="Z33" s="1">
        <f t="shared" si="2"/>
        <v>8.6666666666666679</v>
      </c>
    </row>
    <row r="34" spans="1:26" ht="15.75" customHeight="1" x14ac:dyDescent="0.25">
      <c r="A34" s="1" t="s">
        <v>5</v>
      </c>
      <c r="B34" s="14">
        <f>'Import Sheet (paste survey)'!P14-1</f>
        <v>6</v>
      </c>
      <c r="C34" s="8">
        <f>'Import Sheet (paste survey)'!O14-1</f>
        <v>4</v>
      </c>
      <c r="D34" s="6">
        <f>'Import Sheet (paste survey)'!M14-1</f>
        <v>7</v>
      </c>
      <c r="E34" s="4">
        <f>'Import Sheet (paste survey)'!J14-1</f>
        <v>6</v>
      </c>
      <c r="F34" s="3">
        <f>'Import Sheet (paste survey)'!F14-1</f>
        <v>3</v>
      </c>
      <c r="G34" s="7">
        <v>0</v>
      </c>
      <c r="H34" s="2"/>
      <c r="I34" s="2"/>
      <c r="J34" s="2"/>
      <c r="K34" s="2"/>
      <c r="L34" s="2"/>
      <c r="M34" s="1"/>
      <c r="N34" s="1" t="s">
        <v>5</v>
      </c>
      <c r="O34" s="14">
        <f>IFERROR(B34/(10-B34),9)</f>
        <v>1.5</v>
      </c>
      <c r="P34" s="8">
        <f>IFERROR(C34/(10-C34),9)</f>
        <v>0.66666666666666663</v>
      </c>
      <c r="Q34" s="6">
        <f>IFERROR(D34/(10-D34),9)</f>
        <v>2.3333333333333335</v>
      </c>
      <c r="R34" s="4">
        <f>IFERROR(E34/(10-E34),9)</f>
        <v>1.5</v>
      </c>
      <c r="S34" s="3">
        <f>IFERROR(F34/(10-F34),9)</f>
        <v>0.42857142857142855</v>
      </c>
      <c r="T34" s="7">
        <v>1</v>
      </c>
      <c r="U34" s="2"/>
      <c r="V34" s="2"/>
      <c r="W34" s="2"/>
      <c r="X34" s="2"/>
      <c r="Y34" s="2"/>
      <c r="Z34" s="1">
        <f t="shared" si="2"/>
        <v>7.4285714285714288</v>
      </c>
    </row>
    <row r="35" spans="1:26" ht="15.75" customHeight="1" x14ac:dyDescent="0.25">
      <c r="A35" s="1" t="s">
        <v>6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1"/>
      <c r="N35" s="1" t="s">
        <v>6</v>
      </c>
      <c r="O35" s="2"/>
      <c r="P35" s="2"/>
      <c r="Q35" s="2"/>
      <c r="R35" s="2"/>
      <c r="S35" s="2"/>
      <c r="T35" s="5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7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N37" s="1" t="s">
        <v>8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9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10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/>
    <row r="41" spans="1:26" ht="15.75" customHeight="1" x14ac:dyDescent="0.25">
      <c r="A41" s="1">
        <v>7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N41" s="1">
        <v>7</v>
      </c>
      <c r="O41" s="1" t="s">
        <v>0</v>
      </c>
      <c r="P41" s="1" t="s">
        <v>1</v>
      </c>
      <c r="Q41" s="1" t="s">
        <v>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1" t="s">
        <v>9</v>
      </c>
      <c r="Y41" s="1" t="s">
        <v>10</v>
      </c>
      <c r="Z41" s="1" t="s">
        <v>240</v>
      </c>
    </row>
    <row r="42" spans="1:26" ht="15.75" customHeight="1" x14ac:dyDescent="0.25">
      <c r="A42" s="1" t="s">
        <v>0</v>
      </c>
      <c r="B42" s="1">
        <v>0</v>
      </c>
      <c r="C42" s="3"/>
      <c r="D42" s="4"/>
      <c r="E42" s="6"/>
      <c r="F42" s="8"/>
      <c r="G42" s="9"/>
      <c r="H42" s="1">
        <f>'Import Sheet (paste survey)'!V17-1</f>
        <v>0</v>
      </c>
      <c r="I42" s="2"/>
      <c r="J42" s="2"/>
      <c r="K42" s="2"/>
      <c r="L42" s="2"/>
      <c r="N42" s="1" t="s">
        <v>0</v>
      </c>
      <c r="O42" s="1">
        <v>1</v>
      </c>
      <c r="P42" s="3">
        <f>IFERROR(((10-(B43+2))/(B43+2)),9)</f>
        <v>1</v>
      </c>
      <c r="Q42" s="4">
        <f>IFERROR(((10-(B44+2))/(B44+2)),9)</f>
        <v>0.1111111111111111</v>
      </c>
      <c r="R42" s="6">
        <f>IFERROR(((10-(B45+2))/(B45+2)),9)</f>
        <v>0.25</v>
      </c>
      <c r="S42" s="8">
        <f>IFERROR(((10-(B46+2))/(B46+2)),9)</f>
        <v>0</v>
      </c>
      <c r="T42" s="9">
        <f>IFERROR(((10-(B47+2))/(B47+2)),9)</f>
        <v>1</v>
      </c>
      <c r="U42" s="1">
        <f>IFERROR(H42/(10-H42),9)</f>
        <v>0</v>
      </c>
      <c r="V42" s="2"/>
      <c r="W42" s="2"/>
      <c r="X42" s="2"/>
      <c r="Y42" s="2"/>
      <c r="Z42" s="1">
        <f t="shared" ref="Z42:Z48" si="3">SUM(O42:Y42)</f>
        <v>3.3611111111111112</v>
      </c>
    </row>
    <row r="43" spans="1:26" ht="15.75" customHeight="1" x14ac:dyDescent="0.25">
      <c r="A43" s="1" t="s">
        <v>1</v>
      </c>
      <c r="B43" s="3">
        <f>'Import Sheet (paste survey)'!B17-1</f>
        <v>3</v>
      </c>
      <c r="C43" s="1">
        <v>0</v>
      </c>
      <c r="D43" s="3"/>
      <c r="E43" s="4"/>
      <c r="F43" s="6"/>
      <c r="G43" s="10"/>
      <c r="H43" s="14"/>
      <c r="I43" s="2"/>
      <c r="J43" s="2"/>
      <c r="K43" s="2"/>
      <c r="L43" s="2"/>
      <c r="N43" s="1" t="s">
        <v>1</v>
      </c>
      <c r="O43" s="3">
        <f>IFERROR(B43/(10-B43),9)</f>
        <v>0.42857142857142855</v>
      </c>
      <c r="P43" s="1">
        <v>1</v>
      </c>
      <c r="Q43" s="3">
        <f>IFERROR(((10-(C44+2))/(C44+2)),9)</f>
        <v>0.25</v>
      </c>
      <c r="R43" s="4">
        <f>IFERROR(((10-(C45+2))/(C45+2)),9)</f>
        <v>0.1111111111111111</v>
      </c>
      <c r="S43" s="6">
        <f>IFERROR(((10-(C46+2))/(C46+2)),9)</f>
        <v>0.1111111111111111</v>
      </c>
      <c r="T43" s="10">
        <f>IFERROR(((10-(C47+2))/(C47+2)),9)</f>
        <v>0.1111111111111111</v>
      </c>
      <c r="U43" s="14">
        <f>IFERROR(((10-(C48+2))/(C48+2)),9)</f>
        <v>-9.0909090909090912E-2</v>
      </c>
      <c r="V43" s="2"/>
      <c r="W43" s="2"/>
      <c r="X43" s="2"/>
      <c r="Y43" s="2"/>
      <c r="Z43" s="1">
        <f t="shared" si="3"/>
        <v>1.920995670995671</v>
      </c>
    </row>
    <row r="44" spans="1:26" ht="15.75" customHeight="1" x14ac:dyDescent="0.25">
      <c r="A44" s="1" t="s">
        <v>2</v>
      </c>
      <c r="B44" s="4">
        <f>'Import Sheet (paste survey)'!H17-1</f>
        <v>7</v>
      </c>
      <c r="C44" s="3">
        <f>'Import Sheet (paste survey)'!C17-1</f>
        <v>6</v>
      </c>
      <c r="D44" s="1">
        <v>0</v>
      </c>
      <c r="E44" s="3"/>
      <c r="F44" s="4"/>
      <c r="G44" s="11"/>
      <c r="H44" s="8"/>
      <c r="I44" s="2"/>
      <c r="J44" s="2"/>
      <c r="K44" s="2"/>
      <c r="L44" s="2"/>
      <c r="N44" s="1" t="s">
        <v>2</v>
      </c>
      <c r="O44" s="4">
        <f>IFERROR(B44/(10-B44),9)</f>
        <v>2.3333333333333335</v>
      </c>
      <c r="P44" s="3">
        <f>IFERROR(C44/(10-C44),9)</f>
        <v>1.5</v>
      </c>
      <c r="Q44" s="1">
        <v>1</v>
      </c>
      <c r="R44" s="3">
        <f>IFERROR(((10-(D45+2))/(D45+2)),9)</f>
        <v>0.25</v>
      </c>
      <c r="S44" s="4">
        <f>IFERROR(((10-(D46+2))/(D46+2)),9)</f>
        <v>0</v>
      </c>
      <c r="T44" s="11">
        <f>IFERROR(((10-(D47+2))/(D47+2)),9)</f>
        <v>1</v>
      </c>
      <c r="U44" s="8">
        <f>IFERROR(((10-(D48+2))/(D48+2)),9)</f>
        <v>0</v>
      </c>
      <c r="V44" s="2"/>
      <c r="W44" s="2"/>
      <c r="X44" s="2"/>
      <c r="Y44" s="2"/>
      <c r="Z44" s="1">
        <f t="shared" si="3"/>
        <v>6.0833333333333339</v>
      </c>
    </row>
    <row r="45" spans="1:26" ht="15.75" customHeight="1" x14ac:dyDescent="0.25">
      <c r="A45" s="1" t="s">
        <v>3</v>
      </c>
      <c r="B45" s="6">
        <f>'Import Sheet (paste survey)'!M17-1</f>
        <v>6</v>
      </c>
      <c r="C45" s="4">
        <f>'Import Sheet (paste survey)'!I17-1</f>
        <v>7</v>
      </c>
      <c r="D45" s="3">
        <f>'Import Sheet (paste survey)'!D17-1</f>
        <v>6</v>
      </c>
      <c r="E45" s="1">
        <v>0</v>
      </c>
      <c r="F45" s="3"/>
      <c r="G45" s="12"/>
      <c r="H45" s="6"/>
      <c r="I45" s="2"/>
      <c r="J45" s="2"/>
      <c r="K45" s="2"/>
      <c r="L45" s="2"/>
      <c r="N45" s="1" t="s">
        <v>3</v>
      </c>
      <c r="O45" s="6">
        <f>IFERROR(B45/(10-B45),9)</f>
        <v>1.5</v>
      </c>
      <c r="P45" s="4">
        <f>IFERROR(C45/(10-C45),9)</f>
        <v>2.3333333333333335</v>
      </c>
      <c r="Q45" s="3">
        <f>IFERROR(D45/(10-D45),9)</f>
        <v>1.5</v>
      </c>
      <c r="R45" s="1">
        <v>1</v>
      </c>
      <c r="S45" s="3">
        <f>IFERROR(((10-(E46+2))/(E46+2)),9)</f>
        <v>0.1111111111111111</v>
      </c>
      <c r="T45" s="12">
        <f>IFERROR(((10-(E47+2))/(E47+2)),9)</f>
        <v>1</v>
      </c>
      <c r="U45" s="6">
        <f>IFERROR(((10-(E48+2))/(E48+2)),9)</f>
        <v>0</v>
      </c>
      <c r="V45" s="2"/>
      <c r="W45" s="2"/>
      <c r="X45" s="2"/>
      <c r="Y45" s="2"/>
      <c r="Z45" s="1">
        <f t="shared" si="3"/>
        <v>7.4444444444444446</v>
      </c>
    </row>
    <row r="46" spans="1:26" ht="15.75" customHeight="1" x14ac:dyDescent="0.25">
      <c r="A46" s="1" t="s">
        <v>4</v>
      </c>
      <c r="B46" s="8">
        <f>'Import Sheet (paste survey)'!Q17-1</f>
        <v>8</v>
      </c>
      <c r="C46" s="6">
        <f>'Import Sheet (paste survey)'!N17-1</f>
        <v>7</v>
      </c>
      <c r="D46" s="4">
        <f>'Import Sheet (paste survey)'!J17-1</f>
        <v>8</v>
      </c>
      <c r="E46" s="3">
        <f>'Import Sheet (paste survey)'!E17-1</f>
        <v>7</v>
      </c>
      <c r="F46" s="1">
        <v>0</v>
      </c>
      <c r="G46" s="13"/>
      <c r="H46" s="4"/>
      <c r="I46" s="2"/>
      <c r="J46" s="2"/>
      <c r="K46" s="2"/>
      <c r="L46" s="2"/>
      <c r="N46" s="1" t="s">
        <v>4</v>
      </c>
      <c r="O46" s="8">
        <f>IFERROR(B46/(10-B46),9)</f>
        <v>4</v>
      </c>
      <c r="P46" s="6">
        <f>IFERROR(C46/(10-C46),9)</f>
        <v>2.3333333333333335</v>
      </c>
      <c r="Q46" s="4">
        <f>IFERROR(D46/(10-D46),9)</f>
        <v>4</v>
      </c>
      <c r="R46" s="3">
        <f>IFERROR(E46/(10-E46),9)</f>
        <v>2.3333333333333335</v>
      </c>
      <c r="S46" s="1">
        <v>1</v>
      </c>
      <c r="T46" s="13">
        <f>IFERROR(((10-(F47+2))/(F47+2)),9)</f>
        <v>1.5</v>
      </c>
      <c r="U46" s="4">
        <f>IFERROR(((10-(F48+2))/(F48+2)),9)</f>
        <v>0</v>
      </c>
      <c r="V46" s="2"/>
      <c r="W46" s="2"/>
      <c r="X46" s="2"/>
      <c r="Y46" s="2"/>
      <c r="Z46" s="1">
        <f t="shared" si="3"/>
        <v>15.166666666666668</v>
      </c>
    </row>
    <row r="47" spans="1:26" ht="15.75" customHeight="1" x14ac:dyDescent="0.25">
      <c r="A47" s="1" t="s">
        <v>5</v>
      </c>
      <c r="B47" s="14">
        <f>'Import Sheet (paste survey)'!T17-1</f>
        <v>3</v>
      </c>
      <c r="C47" s="8">
        <f>'Import Sheet (paste survey)'!R17-1</f>
        <v>7</v>
      </c>
      <c r="D47" s="6">
        <f>'Import Sheet (paste survey)'!O17-1</f>
        <v>3</v>
      </c>
      <c r="E47" s="4">
        <f>'Import Sheet (paste survey)'!K17-1</f>
        <v>3</v>
      </c>
      <c r="F47" s="3">
        <f>'Import Sheet (paste survey)'!F17-1</f>
        <v>2</v>
      </c>
      <c r="G47" s="7">
        <v>0</v>
      </c>
      <c r="H47" s="3"/>
      <c r="I47" s="2"/>
      <c r="J47" s="2"/>
      <c r="K47" s="2"/>
      <c r="L47" s="2"/>
      <c r="N47" s="1" t="s">
        <v>5</v>
      </c>
      <c r="O47" s="14">
        <f>IFERROR(B47/(10-B47),9)</f>
        <v>0.42857142857142855</v>
      </c>
      <c r="P47" s="8">
        <f>IFERROR(C47/(10-C47),9)</f>
        <v>2.3333333333333335</v>
      </c>
      <c r="Q47" s="6">
        <f>IFERROR(D47/(10-D47),9)</f>
        <v>0.42857142857142855</v>
      </c>
      <c r="R47" s="4">
        <f>IFERROR(E47/(10-E47),9)</f>
        <v>0.42857142857142855</v>
      </c>
      <c r="S47" s="3">
        <f>IFERROR(F47/(10-F47),9)</f>
        <v>0.25</v>
      </c>
      <c r="T47" s="7">
        <v>1</v>
      </c>
      <c r="U47" s="3">
        <f>IFERROR(((10-(G48+2))/(G48+2)),9)</f>
        <v>-9.0909090909090912E-2</v>
      </c>
      <c r="V47" s="2"/>
      <c r="W47" s="2"/>
      <c r="X47" s="2"/>
      <c r="Y47" s="2"/>
      <c r="Z47" s="1">
        <f t="shared" si="3"/>
        <v>4.7781385281385278</v>
      </c>
    </row>
    <row r="48" spans="1:26" ht="15.75" customHeight="1" x14ac:dyDescent="0.25">
      <c r="A48" s="1" t="s">
        <v>6</v>
      </c>
      <c r="C48" s="14">
        <f>'Import Sheet (paste survey)'!U17-1</f>
        <v>9</v>
      </c>
      <c r="D48" s="8">
        <f>'Import Sheet (paste survey)'!S17-1</f>
        <v>8</v>
      </c>
      <c r="E48" s="6">
        <f>'Import Sheet (paste survey)'!P17-1</f>
        <v>8</v>
      </c>
      <c r="F48" s="4">
        <f>'Import Sheet (paste survey)'!L17-1</f>
        <v>8</v>
      </c>
      <c r="G48" s="13">
        <f>'Import Sheet (paste survey)'!G17-1</f>
        <v>9</v>
      </c>
      <c r="H48" s="1">
        <v>0</v>
      </c>
      <c r="I48" s="2"/>
      <c r="J48" s="2"/>
      <c r="K48" s="2"/>
      <c r="L48" s="2"/>
      <c r="N48" s="1" t="s">
        <v>6</v>
      </c>
      <c r="O48" s="1">
        <f>IFERROR(((10-(H42+2))/(H42+2)),9)</f>
        <v>4</v>
      </c>
      <c r="P48" s="14">
        <f>IFERROR(C48/(10-C48),9)</f>
        <v>9</v>
      </c>
      <c r="Q48" s="8">
        <f>IFERROR(D48/(10-D48),9)</f>
        <v>4</v>
      </c>
      <c r="R48" s="6">
        <f>IFERROR(E48/(10-E48),9)</f>
        <v>4</v>
      </c>
      <c r="S48" s="4">
        <f>IFERROR(F48/(10-F48),9)</f>
        <v>4</v>
      </c>
      <c r="T48" s="13">
        <f>IFERROR(G48/(10-G48),9)</f>
        <v>9</v>
      </c>
      <c r="U48" s="1">
        <v>1</v>
      </c>
      <c r="V48" s="2"/>
      <c r="W48" s="2"/>
      <c r="X48" s="2"/>
      <c r="Y48" s="2"/>
      <c r="Z48" s="1">
        <f t="shared" si="3"/>
        <v>35</v>
      </c>
    </row>
    <row r="49" spans="1:26" ht="15.75" customHeight="1" x14ac:dyDescent="0.25">
      <c r="A49" s="1" t="s">
        <v>7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N49" s="1" t="s">
        <v>7</v>
      </c>
      <c r="O49" s="2"/>
      <c r="P49" s="2"/>
      <c r="Q49" s="2"/>
      <c r="R49" s="2"/>
      <c r="S49" s="2"/>
      <c r="T49" s="5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8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9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10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/>
    <row r="54" spans="1:26" ht="15.75" customHeight="1" x14ac:dyDescent="0.25">
      <c r="A54" s="1">
        <v>11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N54" s="1">
        <v>11</v>
      </c>
      <c r="O54" s="1" t="s">
        <v>0</v>
      </c>
      <c r="P54" s="1" t="s">
        <v>1</v>
      </c>
      <c r="Q54" s="1" t="s">
        <v>2</v>
      </c>
      <c r="R54" s="1" t="s">
        <v>3</v>
      </c>
      <c r="S54" s="1" t="s">
        <v>4</v>
      </c>
      <c r="T54" s="1" t="s">
        <v>5</v>
      </c>
      <c r="U54" s="1" t="s">
        <v>6</v>
      </c>
      <c r="V54" s="1" t="s">
        <v>7</v>
      </c>
      <c r="W54" s="1" t="s">
        <v>8</v>
      </c>
      <c r="X54" s="1" t="s">
        <v>9</v>
      </c>
      <c r="Y54" s="1" t="s">
        <v>10</v>
      </c>
      <c r="Z54" s="1" t="s">
        <v>240</v>
      </c>
    </row>
    <row r="55" spans="1:26" ht="15.75" customHeight="1" x14ac:dyDescent="0.25">
      <c r="A55" s="1" t="s">
        <v>0</v>
      </c>
      <c r="B55" s="1">
        <v>0</v>
      </c>
      <c r="C55" s="3"/>
      <c r="D55" s="4"/>
      <c r="E55" s="6"/>
      <c r="F55" s="8"/>
      <c r="G55" s="9"/>
      <c r="H55" s="1">
        <f>'Import Sheet (paste survey)'!AZ29-1</f>
        <v>3</v>
      </c>
      <c r="I55" s="8">
        <f>'Import Sheet (paste survey)'!AP29-1</f>
        <v>7</v>
      </c>
      <c r="J55" s="6">
        <f>'Import Sheet (paste survey)'!AF29-1</f>
        <v>6</v>
      </c>
      <c r="K55" s="4">
        <f>'Import Sheet (paste survey)'!V29-1</f>
        <v>2</v>
      </c>
      <c r="L55" s="3">
        <f>'Import Sheet (paste survey)'!L29-1</f>
        <v>3</v>
      </c>
      <c r="N55" s="1" t="s">
        <v>0</v>
      </c>
      <c r="O55" s="1">
        <v>1</v>
      </c>
      <c r="P55" s="3">
        <f>IFERROR(((10-(B56+2))/(B56+2)),9)</f>
        <v>0.66666666666666663</v>
      </c>
      <c r="Q55" s="4">
        <f>IFERROR(((10-(B57+2))/(B57+2)),9)</f>
        <v>0.1111111111111111</v>
      </c>
      <c r="R55" s="6">
        <f>IFERROR(((10-(B58+2))/(B58+2)),9)</f>
        <v>1</v>
      </c>
      <c r="S55" s="8">
        <f>IFERROR(((10-(B59+2))/(B59+2)),9)</f>
        <v>1.5</v>
      </c>
      <c r="T55" s="9">
        <f>IFERROR(((10-(B60+2))/(B60+2)),9)</f>
        <v>2.3333333333333335</v>
      </c>
      <c r="U55" s="1">
        <f>IFERROR(H55/(10-H55),9)</f>
        <v>0.42857142857142855</v>
      </c>
      <c r="V55" s="8">
        <f>IFERROR(I55/(10-I55),9)</f>
        <v>2.3333333333333335</v>
      </c>
      <c r="W55" s="6">
        <f>IFERROR(J55/(10-J55),9)</f>
        <v>1.5</v>
      </c>
      <c r="X55" s="4">
        <f>IFERROR(K55/(10-K55),9)</f>
        <v>0.25</v>
      </c>
      <c r="Y55" s="3">
        <f>IFERROR(L55/(10-L55),9)</f>
        <v>0.42857142857142855</v>
      </c>
      <c r="Z55" s="1">
        <f t="shared" ref="Z55:Z65" si="4">SUM(O55:Y55)</f>
        <v>11.551587301587302</v>
      </c>
    </row>
    <row r="56" spans="1:26" ht="15.75" customHeight="1" x14ac:dyDescent="0.25">
      <c r="A56" s="1" t="s">
        <v>1</v>
      </c>
      <c r="B56" s="3">
        <f>'Import Sheet (paste survey)'!B29-1</f>
        <v>4</v>
      </c>
      <c r="C56" s="1">
        <v>0</v>
      </c>
      <c r="D56" s="3"/>
      <c r="E56" s="4"/>
      <c r="F56" s="6"/>
      <c r="G56" s="10"/>
      <c r="H56" s="14"/>
      <c r="I56" s="1">
        <f>'Import Sheet (paste survey)'!BA29-1</f>
        <v>3</v>
      </c>
      <c r="J56" s="8">
        <f>'Import Sheet (paste survey)'!AQ29-1</f>
        <v>2</v>
      </c>
      <c r="K56" s="6">
        <f>'Import Sheet (paste survey)'!AG29-1</f>
        <v>1</v>
      </c>
      <c r="L56" s="4">
        <f>'Import Sheet (paste survey)'!W29-1</f>
        <v>3</v>
      </c>
      <c r="N56" s="1" t="s">
        <v>1</v>
      </c>
      <c r="O56" s="3">
        <f>IFERROR(B56/(10-B56),9)</f>
        <v>0.66666666666666663</v>
      </c>
      <c r="P56" s="1">
        <v>1</v>
      </c>
      <c r="Q56" s="3">
        <f>IFERROR(((10-(C57+2))/(C57+2)),9)</f>
        <v>0.25</v>
      </c>
      <c r="R56" s="4">
        <f>IFERROR(((10-(C58+2))/(C58+2)),9)</f>
        <v>0.42857142857142855</v>
      </c>
      <c r="S56" s="6">
        <f>IFERROR(((10-(C59+2))/(C59+2)),9)</f>
        <v>1</v>
      </c>
      <c r="T56" s="10">
        <f>IFERROR(((10-(C60+2))/(C60+2)),9)</f>
        <v>0.25</v>
      </c>
      <c r="U56" s="14">
        <f>IFERROR(((10-(C61+2))/(C61+2)),9)</f>
        <v>0.1111111111111111</v>
      </c>
      <c r="V56" s="1">
        <f>IFERROR(I56/(10-I56),9)</f>
        <v>0.42857142857142855</v>
      </c>
      <c r="W56" s="8">
        <f>IFERROR(J56/(10-J56),9)</f>
        <v>0.25</v>
      </c>
      <c r="X56" s="6">
        <f>IFERROR(K56/(10-K56),9)</f>
        <v>0.1111111111111111</v>
      </c>
      <c r="Y56" s="4">
        <f>IFERROR(L56/(10-L56),9)</f>
        <v>0.42857142857142855</v>
      </c>
      <c r="Z56" s="1">
        <f t="shared" si="4"/>
        <v>4.924603174603174</v>
      </c>
    </row>
    <row r="57" spans="1:26" ht="15.75" customHeight="1" x14ac:dyDescent="0.25">
      <c r="A57" s="1" t="s">
        <v>2</v>
      </c>
      <c r="B57" s="4">
        <f>'Import Sheet (paste survey)'!M29-1</f>
        <v>7</v>
      </c>
      <c r="C57" s="3">
        <f>'Import Sheet (paste survey)'!C29-1</f>
        <v>6</v>
      </c>
      <c r="D57" s="1">
        <v>0</v>
      </c>
      <c r="E57" s="3"/>
      <c r="F57" s="4"/>
      <c r="G57" s="11"/>
      <c r="H57" s="8"/>
      <c r="I57" s="14"/>
      <c r="J57" s="1">
        <f>'Import Sheet (paste survey)'!BB29-1</f>
        <v>7</v>
      </c>
      <c r="K57" s="8">
        <f>'Import Sheet (paste survey)'!AR29-1</f>
        <v>1</v>
      </c>
      <c r="L57" s="6">
        <f>'Import Sheet (paste survey)'!AH29-1</f>
        <v>6</v>
      </c>
      <c r="N57" s="1" t="s">
        <v>2</v>
      </c>
      <c r="O57" s="4">
        <f>IFERROR(B57/(10-B57),9)</f>
        <v>2.3333333333333335</v>
      </c>
      <c r="P57" s="3">
        <f>IFERROR(C57/(10-C57),9)</f>
        <v>1.5</v>
      </c>
      <c r="Q57" s="1">
        <v>1</v>
      </c>
      <c r="R57" s="3">
        <f>IFERROR(((10-(D58+2))/(D58+2)),9)</f>
        <v>1.5</v>
      </c>
      <c r="S57" s="4">
        <f>IFERROR(((10-(D59+2))/(D59+2)),9)</f>
        <v>2.3333333333333335</v>
      </c>
      <c r="T57" s="11">
        <f>IFERROR(((10-(D60+2))/(D60+2)),9)</f>
        <v>1.5</v>
      </c>
      <c r="U57" s="8">
        <f>IFERROR(((10-(D61+2))/(D61+2)),9)</f>
        <v>1</v>
      </c>
      <c r="V57" s="14">
        <f>IFERROR(((10-(D62+2))/(D62+2)),9)</f>
        <v>1</v>
      </c>
      <c r="W57" s="1">
        <f>IFERROR(J57/(10-J57),9)</f>
        <v>2.3333333333333335</v>
      </c>
      <c r="X57" s="8">
        <f>IFERROR(K57/(10-K57),9)</f>
        <v>0.1111111111111111</v>
      </c>
      <c r="Y57" s="6">
        <f>IFERROR(L57/(10-L57),9)</f>
        <v>1.5</v>
      </c>
      <c r="Z57" s="1">
        <f t="shared" si="4"/>
        <v>16.111111111111114</v>
      </c>
    </row>
    <row r="58" spans="1:26" ht="15.75" customHeight="1" x14ac:dyDescent="0.25">
      <c r="A58" s="1" t="s">
        <v>3</v>
      </c>
      <c r="B58" s="6">
        <f>'Import Sheet (paste survey)'!X29-1</f>
        <v>3</v>
      </c>
      <c r="C58" s="4">
        <f>'Import Sheet (paste survey)'!N29-1</f>
        <v>5</v>
      </c>
      <c r="D58" s="3">
        <f>'Import Sheet (paste survey)'!D29-1</f>
        <v>2</v>
      </c>
      <c r="E58" s="1">
        <v>0</v>
      </c>
      <c r="F58" s="3"/>
      <c r="G58" s="12"/>
      <c r="H58" s="6"/>
      <c r="I58" s="8"/>
      <c r="J58" s="14"/>
      <c r="K58" s="1">
        <f>'Import Sheet (paste survey)'!BC29-1</f>
        <v>1</v>
      </c>
      <c r="L58" s="8">
        <f>'Import Sheet (paste survey)'!AS29-1</f>
        <v>3</v>
      </c>
      <c r="N58" s="1" t="s">
        <v>3</v>
      </c>
      <c r="O58" s="6">
        <f>IFERROR(B58/(10-B58),9)</f>
        <v>0.42857142857142855</v>
      </c>
      <c r="P58" s="4">
        <f>IFERROR(C58/(10-C58),9)</f>
        <v>1</v>
      </c>
      <c r="Q58" s="3">
        <f>IFERROR(D58/(10-D58),9)</f>
        <v>0.25</v>
      </c>
      <c r="R58" s="1">
        <v>1</v>
      </c>
      <c r="S58" s="3">
        <f>IFERROR(((10-(E59+2))/(E59+2)),9)</f>
        <v>1.5</v>
      </c>
      <c r="T58" s="12">
        <f>IFERROR(((10-(E60+2))/(E60+2)),9)</f>
        <v>1.5</v>
      </c>
      <c r="U58" s="6">
        <f>IFERROR(((10-(E61+2))/(E61+2)),9)</f>
        <v>0.42857142857142855</v>
      </c>
      <c r="V58" s="8">
        <f>IFERROR(((10-(E62+2))/(E62+2)),9)</f>
        <v>1</v>
      </c>
      <c r="W58" s="14">
        <f>IFERROR(((10-(E63+2))/(E63+2)),9)</f>
        <v>0.25</v>
      </c>
      <c r="X58" s="1">
        <f>IFERROR(K58/(10-K58),9)</f>
        <v>0.1111111111111111</v>
      </c>
      <c r="Y58" s="8">
        <f>IFERROR(L58/(10-L58),9)</f>
        <v>0.42857142857142855</v>
      </c>
      <c r="Z58" s="1">
        <f t="shared" si="4"/>
        <v>7.8968253968253972</v>
      </c>
    </row>
    <row r="59" spans="1:26" ht="15.75" customHeight="1" x14ac:dyDescent="0.25">
      <c r="A59" s="1" t="s">
        <v>4</v>
      </c>
      <c r="B59" s="8">
        <f>'Import Sheet (paste survey)'!AI29-1</f>
        <v>2</v>
      </c>
      <c r="C59" s="6">
        <f>'Import Sheet (paste survey)'!Y29-1</f>
        <v>3</v>
      </c>
      <c r="D59" s="4">
        <f>'Import Sheet (paste survey)'!O29-1</f>
        <v>1</v>
      </c>
      <c r="E59" s="3">
        <f>'Import Sheet (paste survey)'!E29-1</f>
        <v>2</v>
      </c>
      <c r="F59" s="1">
        <v>0</v>
      </c>
      <c r="G59" s="13"/>
      <c r="H59" s="4"/>
      <c r="I59" s="6"/>
      <c r="J59" s="8"/>
      <c r="K59" s="14"/>
      <c r="L59" s="1">
        <f>'Import Sheet (paste survey)'!BD29-1</f>
        <v>3</v>
      </c>
      <c r="N59" s="1" t="s">
        <v>4</v>
      </c>
      <c r="O59" s="8">
        <f>IFERROR(B59/(10-B59),9)</f>
        <v>0.25</v>
      </c>
      <c r="P59" s="6">
        <f>IFERROR(C59/(10-C59),9)</f>
        <v>0.42857142857142855</v>
      </c>
      <c r="Q59" s="4">
        <f>IFERROR(D59/(10-D59),9)</f>
        <v>0.1111111111111111</v>
      </c>
      <c r="R59" s="3">
        <f>IFERROR(E59/(10-E59),9)</f>
        <v>0.25</v>
      </c>
      <c r="S59" s="1">
        <v>1</v>
      </c>
      <c r="T59" s="13">
        <f>IFERROR(((10-(F60+2))/(F60+2)),9)</f>
        <v>0.42857142857142855</v>
      </c>
      <c r="U59" s="4">
        <f>IFERROR(((10-(F61+2))/(F61+2)),9)</f>
        <v>0.25</v>
      </c>
      <c r="V59" s="6">
        <f>IFERROR(((10-(F62+2))/(F62+2)),9)</f>
        <v>0.1111111111111111</v>
      </c>
      <c r="W59" s="8">
        <f>IFERROR(((10-(F63+2))/(F63+2)),9)</f>
        <v>0.1111111111111111</v>
      </c>
      <c r="X59" s="14">
        <f>IFERROR(((10-(F64+2))/(F64+2)),9)</f>
        <v>0</v>
      </c>
      <c r="Y59" s="1">
        <f>IFERROR(L59/(10-L59),9)</f>
        <v>0.42857142857142855</v>
      </c>
      <c r="Z59" s="1">
        <f t="shared" si="4"/>
        <v>3.3690476190476186</v>
      </c>
    </row>
    <row r="60" spans="1:26" ht="15.75" customHeight="1" x14ac:dyDescent="0.25">
      <c r="A60" s="1" t="s">
        <v>5</v>
      </c>
      <c r="B60" s="14">
        <f>'Import Sheet (paste survey)'!AT29-1</f>
        <v>1</v>
      </c>
      <c r="C60" s="8">
        <f>'Import Sheet (paste survey)'!AJ29-1</f>
        <v>6</v>
      </c>
      <c r="D60" s="6">
        <f>'Import Sheet (paste survey)'!Z29-1</f>
        <v>2</v>
      </c>
      <c r="E60" s="4">
        <f>'Import Sheet (paste survey)'!P29-1</f>
        <v>2</v>
      </c>
      <c r="F60" s="3">
        <f>'Import Sheet (paste survey)'!F29-1</f>
        <v>5</v>
      </c>
      <c r="G60" s="7">
        <v>0</v>
      </c>
      <c r="H60" s="3"/>
      <c r="I60" s="4"/>
      <c r="J60" s="6"/>
      <c r="K60" s="8"/>
      <c r="N60" s="1" t="s">
        <v>5</v>
      </c>
      <c r="O60" s="14">
        <f>IFERROR(B60/(10-B60),9)</f>
        <v>0.1111111111111111</v>
      </c>
      <c r="P60" s="8">
        <f>IFERROR(C60/(10-C60),9)</f>
        <v>1.5</v>
      </c>
      <c r="Q60" s="6">
        <f>IFERROR(D60/(10-D60),9)</f>
        <v>0.25</v>
      </c>
      <c r="R60" s="4">
        <f>IFERROR(E60/(10-E60),9)</f>
        <v>0.25</v>
      </c>
      <c r="S60" s="3">
        <f>IFERROR(F60/(10-F60),9)</f>
        <v>1</v>
      </c>
      <c r="T60" s="7">
        <v>1</v>
      </c>
      <c r="U60" s="3">
        <f>IFERROR(((10-(G61+2))/(G61+2)),9)</f>
        <v>1</v>
      </c>
      <c r="V60" s="4">
        <f>IFERROR(((10-(G62+2))/(G62+2)),9)</f>
        <v>0.42857142857142855</v>
      </c>
      <c r="W60" s="6">
        <f>IFERROR(((10-(G63+2))/(G63+2)),9)</f>
        <v>0.25</v>
      </c>
      <c r="X60" s="8">
        <f>IFERROR(((10-(G64+2))/(G64+2)),9)</f>
        <v>-9.0909090909090912E-2</v>
      </c>
      <c r="Y60" s="1">
        <f>IFERROR(((10-(G65+2))/(G65+2)),9)</f>
        <v>0.25</v>
      </c>
      <c r="Z60" s="1">
        <f t="shared" si="4"/>
        <v>5.9487734487734487</v>
      </c>
    </row>
    <row r="61" spans="1:26" ht="15.75" customHeight="1" x14ac:dyDescent="0.25">
      <c r="A61" s="1" t="s">
        <v>6</v>
      </c>
      <c r="C61" s="14">
        <f>'Import Sheet (paste survey)'!AU29-1</f>
        <v>7</v>
      </c>
      <c r="D61" s="8">
        <f>'Import Sheet (paste survey)'!AK29-1</f>
        <v>3</v>
      </c>
      <c r="E61" s="6">
        <f>'Import Sheet (paste survey)'!AA29-1</f>
        <v>5</v>
      </c>
      <c r="F61" s="4">
        <f>'Import Sheet (paste survey)'!Q29-1</f>
        <v>6</v>
      </c>
      <c r="G61" s="13">
        <f>'Import Sheet (paste survey)'!G29-1</f>
        <v>3</v>
      </c>
      <c r="H61" s="1">
        <v>0</v>
      </c>
      <c r="I61" s="3"/>
      <c r="J61" s="4"/>
      <c r="K61" s="6"/>
      <c r="L61" s="8"/>
      <c r="N61" s="1" t="s">
        <v>6</v>
      </c>
      <c r="O61" s="1">
        <f>IFERROR(((10-(H55+2))/(H55+2)),9)</f>
        <v>1</v>
      </c>
      <c r="P61" s="14">
        <f>IFERROR(C61/(10-C61),9)</f>
        <v>2.3333333333333335</v>
      </c>
      <c r="Q61" s="8">
        <f>IFERROR(D61/(10-D61),9)</f>
        <v>0.42857142857142855</v>
      </c>
      <c r="R61" s="6">
        <f>IFERROR(E61/(10-E61),9)</f>
        <v>1</v>
      </c>
      <c r="S61" s="4">
        <f>IFERROR(F61/(10-F61),9)</f>
        <v>1.5</v>
      </c>
      <c r="T61" s="13">
        <f>IFERROR(G61/(10-G61),9)</f>
        <v>0.42857142857142855</v>
      </c>
      <c r="U61" s="1">
        <v>1</v>
      </c>
      <c r="V61" s="3">
        <f>IFERROR(((10-(H62+2))/(H62+2)),9)</f>
        <v>0.1111111111111111</v>
      </c>
      <c r="W61" s="4">
        <f>IFERROR(((10-(H63+2))/(H63+2)),9)</f>
        <v>1</v>
      </c>
      <c r="X61" s="6">
        <f>IFERROR(((10-(H64+2))/(H64+2)),9)</f>
        <v>0.1111111111111111</v>
      </c>
      <c r="Y61" s="8">
        <f>IFERROR(((10-(H65+2))/(H65+2)),9)</f>
        <v>1</v>
      </c>
      <c r="Z61" s="1">
        <f t="shared" si="4"/>
        <v>9.9126984126984112</v>
      </c>
    </row>
    <row r="62" spans="1:26" ht="15.75" customHeight="1" x14ac:dyDescent="0.25">
      <c r="A62" s="1" t="s">
        <v>7</v>
      </c>
      <c r="B62" s="8"/>
      <c r="D62" s="14">
        <f>'Import Sheet (paste survey)'!AV29-1</f>
        <v>3</v>
      </c>
      <c r="E62" s="8">
        <f>'Import Sheet (paste survey)'!AL29-1</f>
        <v>3</v>
      </c>
      <c r="F62" s="6">
        <f>'Import Sheet (paste survey)'!AB29-1</f>
        <v>7</v>
      </c>
      <c r="G62" s="12">
        <f>'Import Sheet (paste survey)'!R29-1</f>
        <v>5</v>
      </c>
      <c r="H62" s="3">
        <f>'Import Sheet (paste survey)'!H29-1</f>
        <v>7</v>
      </c>
      <c r="I62" s="1">
        <v>0</v>
      </c>
      <c r="J62" s="3"/>
      <c r="K62" s="4"/>
      <c r="L62" s="6"/>
      <c r="N62" s="1" t="s">
        <v>7</v>
      </c>
      <c r="O62" s="8">
        <f>IFERROR(((10-(I55+2))/(I55+2)),9)</f>
        <v>0.1111111111111111</v>
      </c>
      <c r="P62" s="1">
        <f>IFERROR(((10-(I56+2))/(I56+2)),9)</f>
        <v>1</v>
      </c>
      <c r="Q62" s="14">
        <f>IFERROR(D62/(10-D62),9)</f>
        <v>0.42857142857142855</v>
      </c>
      <c r="R62" s="8">
        <f>IFERROR(E62/(10-E62),9)</f>
        <v>0.42857142857142855</v>
      </c>
      <c r="S62" s="6">
        <f>IFERROR(F62/(10-F62),9)</f>
        <v>2.3333333333333335</v>
      </c>
      <c r="T62" s="12">
        <f>IFERROR(G62/(10-G62),9)</f>
        <v>1</v>
      </c>
      <c r="U62" s="3">
        <f>IFERROR(H62/(10-H62),9)</f>
        <v>2.3333333333333335</v>
      </c>
      <c r="V62" s="1">
        <v>1</v>
      </c>
      <c r="W62" s="3">
        <f>IFERROR(((10-(I63+2))/(I63+2)),9)</f>
        <v>0.1111111111111111</v>
      </c>
      <c r="X62" s="4">
        <f>IFERROR(((10-(I64+2))/(I64+2)),9)</f>
        <v>0</v>
      </c>
      <c r="Y62" s="6">
        <f>IFERROR(((10-(I65+2))/(I65+2)),9)</f>
        <v>0.25</v>
      </c>
      <c r="Z62" s="1">
        <f t="shared" si="4"/>
        <v>8.9960317460317469</v>
      </c>
    </row>
    <row r="63" spans="1:26" ht="15.75" customHeight="1" x14ac:dyDescent="0.25">
      <c r="A63" s="1" t="s">
        <v>8</v>
      </c>
      <c r="B63" s="6"/>
      <c r="C63" s="8"/>
      <c r="E63" s="14">
        <f>'Import Sheet (paste survey)'!AW29-1</f>
        <v>6</v>
      </c>
      <c r="F63" s="8">
        <f>'Import Sheet (paste survey)'!AM29-1</f>
        <v>7</v>
      </c>
      <c r="G63" s="11">
        <f>'Import Sheet (paste survey)'!AC29-1</f>
        <v>6</v>
      </c>
      <c r="H63" s="4">
        <f>'Import Sheet (paste survey)'!S29-1</f>
        <v>3</v>
      </c>
      <c r="I63" s="3">
        <f>'Import Sheet (paste survey)'!I29-1</f>
        <v>7</v>
      </c>
      <c r="J63" s="1">
        <v>0</v>
      </c>
      <c r="K63" s="3"/>
      <c r="L63" s="4"/>
      <c r="N63" s="1" t="s">
        <v>8</v>
      </c>
      <c r="O63" s="6">
        <f>IFERROR(((10-(J55+2))/(J55+2)),9)</f>
        <v>0.25</v>
      </c>
      <c r="P63" s="8">
        <f>IFERROR(((10-(J56+2))/(J56+2)),9)</f>
        <v>1.5</v>
      </c>
      <c r="Q63" s="1">
        <f>IFERROR(((10-(J57+2))/(J57+2)),9)</f>
        <v>0.1111111111111111</v>
      </c>
      <c r="R63" s="14">
        <f>IFERROR(E63/(10-E63),9)</f>
        <v>1.5</v>
      </c>
      <c r="S63" s="8">
        <f>IFERROR(F63/(10-F63),9)</f>
        <v>2.3333333333333335</v>
      </c>
      <c r="T63" s="11">
        <f>IFERROR(G63/(10-G63),9)</f>
        <v>1.5</v>
      </c>
      <c r="U63" s="4">
        <f>IFERROR(H63/(10-H63),9)</f>
        <v>0.42857142857142855</v>
      </c>
      <c r="V63" s="3">
        <f>IFERROR(I63/(10-I63),9)</f>
        <v>2.3333333333333335</v>
      </c>
      <c r="W63" s="1">
        <v>1</v>
      </c>
      <c r="X63" s="3">
        <f>IFERROR(((10-(J64+2))/(J64+2)),9)</f>
        <v>0</v>
      </c>
      <c r="Y63" s="4">
        <f>IFERROR(((10-(J65+2))/(J65=1)),9)</f>
        <v>9</v>
      </c>
      <c r="Z63" s="1">
        <f t="shared" si="4"/>
        <v>19.956349206349209</v>
      </c>
    </row>
    <row r="64" spans="1:26" ht="15.75" customHeight="1" x14ac:dyDescent="0.25">
      <c r="A64" s="1" t="s">
        <v>9</v>
      </c>
      <c r="B64" s="4"/>
      <c r="C64" s="6"/>
      <c r="D64" s="8"/>
      <c r="F64" s="14">
        <f>'Import Sheet (paste survey)'!AX29-1</f>
        <v>8</v>
      </c>
      <c r="G64" s="10">
        <f>'Import Sheet (paste survey)'!AN29-1</f>
        <v>9</v>
      </c>
      <c r="H64" s="6">
        <f>'Import Sheet (paste survey)'!AD29-1</f>
        <v>7</v>
      </c>
      <c r="I64" s="4">
        <f>'Import Sheet (paste survey)'!T29-1</f>
        <v>8</v>
      </c>
      <c r="J64" s="3">
        <f>'Import Sheet (paste survey)'!J29-1</f>
        <v>8</v>
      </c>
      <c r="K64" s="1">
        <v>0</v>
      </c>
      <c r="L64" s="3"/>
      <c r="N64" s="1" t="s">
        <v>9</v>
      </c>
      <c r="O64" s="4">
        <f>IFERROR(((10-(K55+2))/(K55+2)),9)</f>
        <v>1.5</v>
      </c>
      <c r="P64" s="6">
        <f>IFERROR(((10-(K56+2))/(K56+2)),9)</f>
        <v>2.3333333333333335</v>
      </c>
      <c r="Q64" s="8">
        <f>IFERROR(((10-(K57+2))/(K57+2)),9)</f>
        <v>2.3333333333333335</v>
      </c>
      <c r="R64" s="1">
        <f>IFERROR(((10-(K58+2))/(K58+2)),9)</f>
        <v>2.3333333333333335</v>
      </c>
      <c r="S64" s="14">
        <f>IFERROR(F64/(10-F64),9)</f>
        <v>4</v>
      </c>
      <c r="T64" s="10">
        <f>IFERROR(G64/(10-G64),9)</f>
        <v>9</v>
      </c>
      <c r="U64" s="6">
        <f>IFERROR(H64/(10-H64),9)</f>
        <v>2.3333333333333335</v>
      </c>
      <c r="V64" s="4">
        <f>IFERROR(I64/(10-I64),9)</f>
        <v>4</v>
      </c>
      <c r="W64" s="3">
        <f>IFERROR(J64/(10-J64),9)</f>
        <v>4</v>
      </c>
      <c r="X64" s="1">
        <v>1</v>
      </c>
      <c r="Y64" s="3">
        <f>IFERROR(((10-(K65+2))/(K65+2)),9)</f>
        <v>1.5</v>
      </c>
      <c r="Z64" s="1">
        <f t="shared" si="4"/>
        <v>34.333333333333329</v>
      </c>
    </row>
    <row r="65" spans="1:26" ht="15.75" customHeight="1" x14ac:dyDescent="0.25">
      <c r="A65" s="1" t="s">
        <v>10</v>
      </c>
      <c r="B65" s="3"/>
      <c r="C65" s="4"/>
      <c r="D65" s="6"/>
      <c r="E65" s="8"/>
      <c r="G65" s="9">
        <f>'Import Sheet (paste survey)'!AY29-1</f>
        <v>6</v>
      </c>
      <c r="H65" s="8">
        <f>'Import Sheet (paste survey)'!AO29-1</f>
        <v>3</v>
      </c>
      <c r="I65" s="6">
        <f>'Import Sheet (paste survey)'!AE29-1</f>
        <v>6</v>
      </c>
      <c r="J65" s="4">
        <f>'Import Sheet (paste survey)'!U29-1</f>
        <v>6</v>
      </c>
      <c r="K65" s="3">
        <f>'Import Sheet (paste survey)'!K29-1</f>
        <v>2</v>
      </c>
      <c r="L65" s="1">
        <v>0</v>
      </c>
      <c r="N65" s="1" t="s">
        <v>10</v>
      </c>
      <c r="O65" s="3">
        <f>IFERROR(((10-(L55+2))/(L55+2)),9)</f>
        <v>1</v>
      </c>
      <c r="P65" s="4">
        <f>IFERROR(((10-(L56+2))/(L56+2)),9)</f>
        <v>1</v>
      </c>
      <c r="Q65" s="6">
        <f>IFERROR(((10-(L57+2))/(L57+2)),9)</f>
        <v>0.25</v>
      </c>
      <c r="R65" s="8">
        <f>IFERROR(((10-(L58+2))/(L58+2)),9)</f>
        <v>1</v>
      </c>
      <c r="S65" s="1">
        <f>IFERROR(((10-(L59+2))/(L59+2)),9)</f>
        <v>1</v>
      </c>
      <c r="T65" s="9">
        <f>IFERROR(G65/(10-G65),9)</f>
        <v>1.5</v>
      </c>
      <c r="U65" s="8">
        <f>IFERROR(H65/(10-H65),9)</f>
        <v>0.42857142857142855</v>
      </c>
      <c r="V65" s="6">
        <f>IFERROR(I65/(10-I65),9)</f>
        <v>1.5</v>
      </c>
      <c r="W65" s="4">
        <f>IFERROR(J65/(10-J65),9)</f>
        <v>1.5</v>
      </c>
      <c r="X65" s="3">
        <f>IFERROR(K65/(10-K65),9)</f>
        <v>0.25</v>
      </c>
      <c r="Y65" s="1">
        <v>1</v>
      </c>
      <c r="Z65" s="1">
        <f t="shared" si="4"/>
        <v>10.428571428571429</v>
      </c>
    </row>
    <row r="66" spans="1:26" ht="15.75" customHeight="1" x14ac:dyDescent="0.25"/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32DD-B1FF-44D1-86FD-4605D68EEE87}">
  <dimension ref="A1:M65"/>
  <sheetViews>
    <sheetView zoomScale="70" zoomScaleNormal="70" workbookViewId="0">
      <selection activeCell="B3" sqref="B3"/>
    </sheetView>
  </sheetViews>
  <sheetFormatPr defaultRowHeight="15" x14ac:dyDescent="0.25"/>
  <sheetData>
    <row r="1" spans="1:13" x14ac:dyDescent="0.25">
      <c r="A1" t="s">
        <v>275</v>
      </c>
    </row>
    <row r="2" spans="1:13" x14ac:dyDescent="0.25">
      <c r="A2">
        <f>GridAndDecimal!N2</f>
        <v>4</v>
      </c>
      <c r="B2" t="str">
        <f>GridAndDecimal!O2</f>
        <v>j1</v>
      </c>
      <c r="C2" t="str">
        <f>GridAndDecimal!P2</f>
        <v>j2</v>
      </c>
      <c r="D2" t="str">
        <f>GridAndDecimal!Q2</f>
        <v>j3</v>
      </c>
      <c r="E2" t="str">
        <f>GridAndDecimal!R2</f>
        <v>j4</v>
      </c>
      <c r="F2" t="str">
        <f>GridAndDecimal!S2</f>
        <v>j5</v>
      </c>
      <c r="G2" t="str">
        <f>GridAndDecimal!T2</f>
        <v>j6</v>
      </c>
      <c r="H2" t="str">
        <f>GridAndDecimal!U2</f>
        <v>j7</v>
      </c>
      <c r="I2" t="str">
        <f>GridAndDecimal!V2</f>
        <v>j8</v>
      </c>
      <c r="J2" t="str">
        <f>GridAndDecimal!W2</f>
        <v>j9</v>
      </c>
      <c r="K2" t="str">
        <f>GridAndDecimal!X2</f>
        <v>j10</v>
      </c>
      <c r="L2" t="str">
        <f>GridAndDecimal!Y2</f>
        <v>j11</v>
      </c>
      <c r="M2" t="s">
        <v>274</v>
      </c>
    </row>
    <row r="3" spans="1:13" x14ac:dyDescent="0.25">
      <c r="A3" t="str">
        <f>GridAndDecimal!N3</f>
        <v>j1</v>
      </c>
      <c r="B3">
        <f>MAX(GridAndDecimal!O3,0)</f>
        <v>1</v>
      </c>
      <c r="C3">
        <f>MAX(GridAndDecimal!P3,0)</f>
        <v>2.3333333333333335</v>
      </c>
      <c r="D3">
        <f>MAX(GridAndDecimal!Q3,0)</f>
        <v>1</v>
      </c>
      <c r="E3">
        <f>MAX(GridAndDecimal!R3,0)</f>
        <v>0.1111111111111111</v>
      </c>
      <c r="F3">
        <f>MAX(GridAndDecimal!S3,0)</f>
        <v>0</v>
      </c>
      <c r="G3">
        <f>MAX(GridAndDecimal!T3,0)</f>
        <v>0</v>
      </c>
      <c r="H3">
        <f>MAX(GridAndDecimal!U3,0)</f>
        <v>0</v>
      </c>
      <c r="I3">
        <f>MAX(GridAndDecimal!V3,0)</f>
        <v>0</v>
      </c>
      <c r="J3">
        <f>MAX(GridAndDecimal!W3,0)</f>
        <v>0</v>
      </c>
      <c r="K3">
        <f>MAX(GridAndDecimal!X3,0)</f>
        <v>0</v>
      </c>
      <c r="L3">
        <f>MAX(GridAndDecimal!Y3,0)</f>
        <v>0</v>
      </c>
      <c r="M3">
        <f t="shared" ref="M3:M13" si="0">SUM(B3:L3)</f>
        <v>4.4444444444444446</v>
      </c>
    </row>
    <row r="4" spans="1:13" x14ac:dyDescent="0.25">
      <c r="A4" t="str">
        <f>GridAndDecimal!N4</f>
        <v>j2</v>
      </c>
      <c r="B4">
        <f>MAX(GridAndDecimal!O4,0)</f>
        <v>0.1111111111111111</v>
      </c>
      <c r="C4">
        <f>MAX(GridAndDecimal!P4,0)</f>
        <v>1</v>
      </c>
      <c r="D4">
        <f>MAX(GridAndDecimal!Q4,0)</f>
        <v>0.1111111111111111</v>
      </c>
      <c r="E4">
        <f>MAX(GridAndDecimal!R4,0)</f>
        <v>0</v>
      </c>
      <c r="F4">
        <f>MAX(GridAndDecimal!S4,0)</f>
        <v>0</v>
      </c>
      <c r="G4">
        <f>MAX(GridAndDecimal!T4,0)</f>
        <v>0</v>
      </c>
      <c r="H4">
        <f>MAX(GridAndDecimal!U4,0)</f>
        <v>0</v>
      </c>
      <c r="I4">
        <f>MAX(GridAndDecimal!V4,0)</f>
        <v>0</v>
      </c>
      <c r="J4">
        <f>MAX(GridAndDecimal!W4,0)</f>
        <v>0</v>
      </c>
      <c r="K4">
        <f>MAX(GridAndDecimal!X4,0)</f>
        <v>0</v>
      </c>
      <c r="L4">
        <f>MAX(GridAndDecimal!Y4,0)</f>
        <v>0</v>
      </c>
      <c r="M4">
        <f t="shared" si="0"/>
        <v>1.2222222222222223</v>
      </c>
    </row>
    <row r="5" spans="1:13" x14ac:dyDescent="0.25">
      <c r="A5" t="str">
        <f>GridAndDecimal!N5</f>
        <v>j3</v>
      </c>
      <c r="B5">
        <f>MAX(GridAndDecimal!O5,0)</f>
        <v>0.42857142857142855</v>
      </c>
      <c r="C5">
        <f>MAX(GridAndDecimal!P5,0)</f>
        <v>2.3333333333333335</v>
      </c>
      <c r="D5">
        <f>MAX(GridAndDecimal!Q5,0)</f>
        <v>1</v>
      </c>
      <c r="E5">
        <f>MAX(GridAndDecimal!R5,0)</f>
        <v>0.25</v>
      </c>
      <c r="F5">
        <f>MAX(GridAndDecimal!S5,0)</f>
        <v>0</v>
      </c>
      <c r="G5">
        <f>MAX(GridAndDecimal!T5,0)</f>
        <v>0</v>
      </c>
      <c r="H5">
        <f>MAX(GridAndDecimal!U5,0)</f>
        <v>0</v>
      </c>
      <c r="I5">
        <f>MAX(GridAndDecimal!V5,0)</f>
        <v>0</v>
      </c>
      <c r="J5">
        <f>MAX(GridAndDecimal!W5,0)</f>
        <v>0</v>
      </c>
      <c r="K5">
        <f>MAX(GridAndDecimal!X5,0)</f>
        <v>0</v>
      </c>
      <c r="L5">
        <f>MAX(GridAndDecimal!Y5,0)</f>
        <v>0</v>
      </c>
      <c r="M5">
        <f t="shared" si="0"/>
        <v>4.0119047619047619</v>
      </c>
    </row>
    <row r="6" spans="1:13" x14ac:dyDescent="0.25">
      <c r="A6" t="str">
        <f>GridAndDecimal!N6</f>
        <v>j4</v>
      </c>
      <c r="B6">
        <f>MAX(GridAndDecimal!O6,0)</f>
        <v>2.3333333333333335</v>
      </c>
      <c r="C6">
        <f>MAX(GridAndDecimal!P6,0)</f>
        <v>4</v>
      </c>
      <c r="D6">
        <f>MAX(GridAndDecimal!Q6,0)</f>
        <v>1.5</v>
      </c>
      <c r="E6">
        <f>MAX(GridAndDecimal!R6,0)</f>
        <v>1</v>
      </c>
      <c r="F6">
        <f>MAX(GridAndDecimal!S6,0)</f>
        <v>0</v>
      </c>
      <c r="G6">
        <f>MAX(GridAndDecimal!T6,0)</f>
        <v>0</v>
      </c>
      <c r="H6">
        <f>MAX(GridAndDecimal!U6,0)</f>
        <v>0</v>
      </c>
      <c r="I6">
        <f>MAX(GridAndDecimal!V6,0)</f>
        <v>0</v>
      </c>
      <c r="J6">
        <f>MAX(GridAndDecimal!W6,0)</f>
        <v>0</v>
      </c>
      <c r="K6">
        <f>MAX(GridAndDecimal!X6,0)</f>
        <v>0</v>
      </c>
      <c r="L6">
        <f>MAX(GridAndDecimal!Y6,0)</f>
        <v>0</v>
      </c>
      <c r="M6">
        <f t="shared" si="0"/>
        <v>8.8333333333333339</v>
      </c>
    </row>
    <row r="7" spans="1:13" x14ac:dyDescent="0.25">
      <c r="A7" t="str">
        <f>GridAndDecimal!N7</f>
        <v>j5</v>
      </c>
      <c r="B7">
        <f>MAX(GridAndDecimal!O7,0)</f>
        <v>0</v>
      </c>
      <c r="C7">
        <f>MAX(GridAndDecimal!P7,0)</f>
        <v>0</v>
      </c>
      <c r="D7">
        <f>MAX(GridAndDecimal!Q7,0)</f>
        <v>0</v>
      </c>
      <c r="E7">
        <f>MAX(GridAndDecimal!R7,0)</f>
        <v>0</v>
      </c>
      <c r="F7">
        <f>MAX(GridAndDecimal!S7,0)</f>
        <v>0</v>
      </c>
      <c r="G7">
        <f>MAX(GridAndDecimal!T7,0)</f>
        <v>0</v>
      </c>
      <c r="H7">
        <f>MAX(GridAndDecimal!U7,0)</f>
        <v>0</v>
      </c>
      <c r="I7">
        <f>MAX(GridAndDecimal!V7,0)</f>
        <v>0</v>
      </c>
      <c r="J7">
        <f>MAX(GridAndDecimal!W7,0)</f>
        <v>0</v>
      </c>
      <c r="K7">
        <f>MAX(GridAndDecimal!X7,0)</f>
        <v>0</v>
      </c>
      <c r="L7">
        <f>MAX(GridAndDecimal!Y7,0)</f>
        <v>0</v>
      </c>
      <c r="M7">
        <f t="shared" si="0"/>
        <v>0</v>
      </c>
    </row>
    <row r="8" spans="1:13" x14ac:dyDescent="0.25">
      <c r="A8" t="str">
        <f>GridAndDecimal!N8</f>
        <v>j6</v>
      </c>
      <c r="B8">
        <f>MAX(GridAndDecimal!O8,0)</f>
        <v>0</v>
      </c>
      <c r="C8">
        <f>MAX(GridAndDecimal!P8,0)</f>
        <v>0</v>
      </c>
      <c r="D8">
        <f>MAX(GridAndDecimal!Q8,0)</f>
        <v>0</v>
      </c>
      <c r="E8">
        <f>MAX(GridAndDecimal!R8,0)</f>
        <v>0</v>
      </c>
      <c r="F8">
        <f>MAX(GridAndDecimal!S8,0)</f>
        <v>0</v>
      </c>
      <c r="G8">
        <f>MAX(GridAndDecimal!T8,0)</f>
        <v>0</v>
      </c>
      <c r="H8">
        <f>MAX(GridAndDecimal!U8,0)</f>
        <v>0</v>
      </c>
      <c r="I8">
        <f>MAX(GridAndDecimal!V8,0)</f>
        <v>0</v>
      </c>
      <c r="J8">
        <f>MAX(GridAndDecimal!W8,0)</f>
        <v>0</v>
      </c>
      <c r="K8">
        <f>MAX(GridAndDecimal!X8,0)</f>
        <v>0</v>
      </c>
      <c r="L8">
        <f>MAX(GridAndDecimal!Y8,0)</f>
        <v>0</v>
      </c>
      <c r="M8">
        <f t="shared" si="0"/>
        <v>0</v>
      </c>
    </row>
    <row r="9" spans="1:13" x14ac:dyDescent="0.25">
      <c r="A9" t="str">
        <f>GridAndDecimal!N9</f>
        <v>j7</v>
      </c>
      <c r="B9">
        <f>MAX(GridAndDecimal!O9,0)</f>
        <v>0</v>
      </c>
      <c r="C9">
        <f>MAX(GridAndDecimal!P9,0)</f>
        <v>0</v>
      </c>
      <c r="D9">
        <f>MAX(GridAndDecimal!Q9,0)</f>
        <v>0</v>
      </c>
      <c r="E9">
        <f>MAX(GridAndDecimal!R9,0)</f>
        <v>0</v>
      </c>
      <c r="F9">
        <f>MAX(GridAndDecimal!S9,0)</f>
        <v>0</v>
      </c>
      <c r="G9">
        <f>MAX(GridAndDecimal!T9,0)</f>
        <v>0</v>
      </c>
      <c r="H9">
        <f>MAX(GridAndDecimal!U9,0)</f>
        <v>0</v>
      </c>
      <c r="I9">
        <f>MAX(GridAndDecimal!V9,0)</f>
        <v>0</v>
      </c>
      <c r="J9">
        <f>MAX(GridAndDecimal!W9,0)</f>
        <v>0</v>
      </c>
      <c r="K9">
        <f>MAX(GridAndDecimal!X9,0)</f>
        <v>0</v>
      </c>
      <c r="L9">
        <f>MAX(GridAndDecimal!Y9,0)</f>
        <v>0</v>
      </c>
      <c r="M9">
        <f t="shared" si="0"/>
        <v>0</v>
      </c>
    </row>
    <row r="10" spans="1:13" x14ac:dyDescent="0.25">
      <c r="A10" t="str">
        <f>GridAndDecimal!N10</f>
        <v>j8</v>
      </c>
      <c r="B10">
        <f>MAX(GridAndDecimal!O10,0)</f>
        <v>0</v>
      </c>
      <c r="C10">
        <f>MAX(GridAndDecimal!P10,0)</f>
        <v>0</v>
      </c>
      <c r="D10">
        <f>MAX(GridAndDecimal!Q10,0)</f>
        <v>0</v>
      </c>
      <c r="E10">
        <f>MAX(GridAndDecimal!R10,0)</f>
        <v>0</v>
      </c>
      <c r="F10">
        <f>MAX(GridAndDecimal!S10,0)</f>
        <v>0</v>
      </c>
      <c r="G10">
        <f>MAX(GridAndDecimal!T10,0)</f>
        <v>0</v>
      </c>
      <c r="H10">
        <f>MAX(GridAndDecimal!U10,0)</f>
        <v>0</v>
      </c>
      <c r="I10">
        <f>MAX(GridAndDecimal!V10,0)</f>
        <v>0</v>
      </c>
      <c r="J10">
        <f>MAX(GridAndDecimal!W10,0)</f>
        <v>0</v>
      </c>
      <c r="K10">
        <f>MAX(GridAndDecimal!X10,0)</f>
        <v>0</v>
      </c>
      <c r="L10">
        <f>MAX(GridAndDecimal!Y10,0)</f>
        <v>0</v>
      </c>
      <c r="M10">
        <f t="shared" si="0"/>
        <v>0</v>
      </c>
    </row>
    <row r="11" spans="1:13" x14ac:dyDescent="0.25">
      <c r="A11" t="str">
        <f>GridAndDecimal!N11</f>
        <v>j9</v>
      </c>
      <c r="B11">
        <f>MAX(GridAndDecimal!O11,0)</f>
        <v>0</v>
      </c>
      <c r="C11">
        <f>MAX(GridAndDecimal!P11,0)</f>
        <v>0</v>
      </c>
      <c r="D11">
        <f>MAX(GridAndDecimal!Q11,0)</f>
        <v>0</v>
      </c>
      <c r="E11">
        <f>MAX(GridAndDecimal!R11,0)</f>
        <v>0</v>
      </c>
      <c r="F11">
        <f>MAX(GridAndDecimal!S11,0)</f>
        <v>0</v>
      </c>
      <c r="G11">
        <f>MAX(GridAndDecimal!T11,0)</f>
        <v>0</v>
      </c>
      <c r="H11">
        <f>MAX(GridAndDecimal!U11,0)</f>
        <v>0</v>
      </c>
      <c r="I11">
        <f>MAX(GridAndDecimal!V11,0)</f>
        <v>0</v>
      </c>
      <c r="J11">
        <f>MAX(GridAndDecimal!W11,0)</f>
        <v>0</v>
      </c>
      <c r="K11">
        <f>MAX(GridAndDecimal!X11,0)</f>
        <v>0</v>
      </c>
      <c r="L11">
        <f>MAX(GridAndDecimal!Y11,0)</f>
        <v>0</v>
      </c>
      <c r="M11">
        <f t="shared" si="0"/>
        <v>0</v>
      </c>
    </row>
    <row r="12" spans="1:13" x14ac:dyDescent="0.25">
      <c r="A12" t="str">
        <f>GridAndDecimal!N12</f>
        <v>j10</v>
      </c>
      <c r="B12">
        <f>MAX(GridAndDecimal!O12,0)</f>
        <v>0</v>
      </c>
      <c r="C12">
        <f>MAX(GridAndDecimal!P12,0)</f>
        <v>0</v>
      </c>
      <c r="D12">
        <f>MAX(GridAndDecimal!Q12,0)</f>
        <v>0</v>
      </c>
      <c r="E12">
        <f>MAX(GridAndDecimal!R12,0)</f>
        <v>0</v>
      </c>
      <c r="F12">
        <f>MAX(GridAndDecimal!S12,0)</f>
        <v>0</v>
      </c>
      <c r="G12">
        <f>MAX(GridAndDecimal!T12,0)</f>
        <v>0</v>
      </c>
      <c r="H12">
        <f>MAX(GridAndDecimal!U12,0)</f>
        <v>0</v>
      </c>
      <c r="I12">
        <f>MAX(GridAndDecimal!V12,0)</f>
        <v>0</v>
      </c>
      <c r="J12">
        <f>MAX(GridAndDecimal!W12,0)</f>
        <v>0</v>
      </c>
      <c r="K12">
        <f>MAX(GridAndDecimal!X12,0)</f>
        <v>0</v>
      </c>
      <c r="L12">
        <f>MAX(GridAndDecimal!Y12,0)</f>
        <v>0</v>
      </c>
      <c r="M12">
        <f t="shared" si="0"/>
        <v>0</v>
      </c>
    </row>
    <row r="13" spans="1:13" x14ac:dyDescent="0.25">
      <c r="A13" t="str">
        <f>GridAndDecimal!N13</f>
        <v>j11</v>
      </c>
      <c r="B13">
        <f>MAX(GridAndDecimal!O13,0)</f>
        <v>0</v>
      </c>
      <c r="C13">
        <f>MAX(GridAndDecimal!P13,0)</f>
        <v>0</v>
      </c>
      <c r="D13">
        <f>MAX(GridAndDecimal!Q13,0)</f>
        <v>0</v>
      </c>
      <c r="E13">
        <f>MAX(GridAndDecimal!R13,0)</f>
        <v>0</v>
      </c>
      <c r="F13">
        <f>MAX(GridAndDecimal!S13,0)</f>
        <v>0</v>
      </c>
      <c r="G13">
        <f>MAX(GridAndDecimal!T13,0)</f>
        <v>0</v>
      </c>
      <c r="H13">
        <f>MAX(GridAndDecimal!U13,0)</f>
        <v>0</v>
      </c>
      <c r="I13">
        <f>MAX(GridAndDecimal!V13,0)</f>
        <v>0</v>
      </c>
      <c r="J13">
        <f>MAX(GridAndDecimal!W13,0)</f>
        <v>0</v>
      </c>
      <c r="K13">
        <f>MAX(GridAndDecimal!X13,0)</f>
        <v>0</v>
      </c>
      <c r="L13">
        <f>MAX(GridAndDecimal!Y13,0)</f>
        <v>0</v>
      </c>
      <c r="M13">
        <f t="shared" si="0"/>
        <v>0</v>
      </c>
    </row>
    <row r="15" spans="1:13" x14ac:dyDescent="0.25">
      <c r="A15">
        <f>GridAndDecimal!N15</f>
        <v>5</v>
      </c>
      <c r="B15" t="str">
        <f>GridAndDecimal!O15</f>
        <v>j1</v>
      </c>
      <c r="C15" t="str">
        <f>GridAndDecimal!P15</f>
        <v>j2</v>
      </c>
      <c r="D15" t="str">
        <f>GridAndDecimal!Q15</f>
        <v>j3</v>
      </c>
      <c r="E15" t="str">
        <f>GridAndDecimal!R15</f>
        <v>j4</v>
      </c>
      <c r="F15" t="str">
        <f>GridAndDecimal!S15</f>
        <v>j5</v>
      </c>
      <c r="G15" t="str">
        <f>GridAndDecimal!T15</f>
        <v>j6</v>
      </c>
      <c r="H15" t="str">
        <f>GridAndDecimal!U15</f>
        <v>j7</v>
      </c>
      <c r="I15" t="str">
        <f>GridAndDecimal!V15</f>
        <v>j8</v>
      </c>
      <c r="J15" t="str">
        <f>GridAndDecimal!W15</f>
        <v>j9</v>
      </c>
      <c r="K15" t="str">
        <f>GridAndDecimal!X15</f>
        <v>j10</v>
      </c>
      <c r="L15" t="str">
        <f>GridAndDecimal!Y15</f>
        <v>j11</v>
      </c>
      <c r="M15" t="s">
        <v>274</v>
      </c>
    </row>
    <row r="16" spans="1:13" x14ac:dyDescent="0.25">
      <c r="A16" t="str">
        <f>GridAndDecimal!N16</f>
        <v>j1</v>
      </c>
      <c r="B16">
        <f>MAX(GridAndDecimal!O16,0)</f>
        <v>1</v>
      </c>
      <c r="C16">
        <f>MAX(GridAndDecimal!P16,0)</f>
        <v>0</v>
      </c>
      <c r="D16">
        <f>MAX(GridAndDecimal!Q16,0)</f>
        <v>1.5</v>
      </c>
      <c r="E16">
        <f>MAX(GridAndDecimal!R16,0)</f>
        <v>1</v>
      </c>
      <c r="F16">
        <f>MAX(GridAndDecimal!S16,0)</f>
        <v>0.25</v>
      </c>
      <c r="G16">
        <f>MAX(GridAndDecimal!T16,0)</f>
        <v>0</v>
      </c>
      <c r="H16">
        <f>MAX(GridAndDecimal!U16,0)</f>
        <v>0</v>
      </c>
      <c r="I16">
        <f>MAX(GridAndDecimal!V16,0)</f>
        <v>0</v>
      </c>
      <c r="J16">
        <f>MAX(GridAndDecimal!W16,0)</f>
        <v>0</v>
      </c>
      <c r="K16">
        <f>MAX(GridAndDecimal!X16,0)</f>
        <v>0</v>
      </c>
      <c r="L16">
        <f>MAX(GridAndDecimal!Y16,0)</f>
        <v>0</v>
      </c>
      <c r="M16">
        <f t="shared" ref="M16:M26" si="1">SUM(B16:L16)</f>
        <v>3.75</v>
      </c>
    </row>
    <row r="17" spans="1:13" x14ac:dyDescent="0.25">
      <c r="A17" t="str">
        <f>GridAndDecimal!N17</f>
        <v>j2</v>
      </c>
      <c r="B17">
        <f>MAX(GridAndDecimal!O17,0)</f>
        <v>4</v>
      </c>
      <c r="C17">
        <f>MAX(GridAndDecimal!P17,0)</f>
        <v>1</v>
      </c>
      <c r="D17">
        <f>MAX(GridAndDecimal!Q17,0)</f>
        <v>1.5</v>
      </c>
      <c r="E17">
        <f>MAX(GridAndDecimal!R17,0)</f>
        <v>1</v>
      </c>
      <c r="F17">
        <f>MAX(GridAndDecimal!S17,0)</f>
        <v>0.25</v>
      </c>
      <c r="G17">
        <f>MAX(GridAndDecimal!T17,0)</f>
        <v>0</v>
      </c>
      <c r="H17">
        <f>MAX(GridAndDecimal!U17,0)</f>
        <v>0</v>
      </c>
      <c r="I17">
        <f>MAX(GridAndDecimal!V17,0)</f>
        <v>0</v>
      </c>
      <c r="J17">
        <f>MAX(GridAndDecimal!W17,0)</f>
        <v>0</v>
      </c>
      <c r="K17">
        <f>MAX(GridAndDecimal!X17,0)</f>
        <v>0</v>
      </c>
      <c r="L17">
        <f>MAX(GridAndDecimal!Y17,0)</f>
        <v>0</v>
      </c>
      <c r="M17">
        <f t="shared" si="1"/>
        <v>7.75</v>
      </c>
    </row>
    <row r="18" spans="1:13" x14ac:dyDescent="0.25">
      <c r="A18" t="str">
        <f>GridAndDecimal!N18</f>
        <v>j3</v>
      </c>
      <c r="B18">
        <f>MAX(GridAndDecimal!O18,0)</f>
        <v>0.25</v>
      </c>
      <c r="C18">
        <f>MAX(GridAndDecimal!P18,0)</f>
        <v>0.25</v>
      </c>
      <c r="D18">
        <f>MAX(GridAndDecimal!Q18,0)</f>
        <v>1</v>
      </c>
      <c r="E18">
        <f>MAX(GridAndDecimal!R18,0)</f>
        <v>1.5</v>
      </c>
      <c r="F18">
        <f>MAX(GridAndDecimal!S18,0)</f>
        <v>0</v>
      </c>
      <c r="G18">
        <f>MAX(GridAndDecimal!T18,0)</f>
        <v>0</v>
      </c>
      <c r="H18">
        <f>MAX(GridAndDecimal!U18,0)</f>
        <v>0</v>
      </c>
      <c r="I18">
        <f>MAX(GridAndDecimal!V18,0)</f>
        <v>0</v>
      </c>
      <c r="J18">
        <f>MAX(GridAndDecimal!W18,0)</f>
        <v>0</v>
      </c>
      <c r="K18">
        <f>MAX(GridAndDecimal!X18,0)</f>
        <v>0</v>
      </c>
      <c r="L18">
        <f>MAX(GridAndDecimal!Y18,0)</f>
        <v>0</v>
      </c>
      <c r="M18">
        <f t="shared" si="1"/>
        <v>3</v>
      </c>
    </row>
    <row r="19" spans="1:13" x14ac:dyDescent="0.25">
      <c r="A19" t="str">
        <f>GridAndDecimal!N19</f>
        <v>j4</v>
      </c>
      <c r="B19">
        <f>MAX(GridAndDecimal!O19,0)</f>
        <v>0.42857142857142855</v>
      </c>
      <c r="C19">
        <f>MAX(GridAndDecimal!P19,0)</f>
        <v>0.42857142857142855</v>
      </c>
      <c r="D19">
        <f>MAX(GridAndDecimal!Q19,0)</f>
        <v>0.25</v>
      </c>
      <c r="E19">
        <f>MAX(GridAndDecimal!R19,0)</f>
        <v>1</v>
      </c>
      <c r="F19">
        <f>MAX(GridAndDecimal!S19,0)</f>
        <v>0.1111111111111111</v>
      </c>
      <c r="G19">
        <f>MAX(GridAndDecimal!T19,0)</f>
        <v>0</v>
      </c>
      <c r="H19">
        <f>MAX(GridAndDecimal!U19,0)</f>
        <v>0</v>
      </c>
      <c r="I19">
        <f>MAX(GridAndDecimal!V19,0)</f>
        <v>0</v>
      </c>
      <c r="J19">
        <f>MAX(GridAndDecimal!W19,0)</f>
        <v>0</v>
      </c>
      <c r="K19">
        <f>MAX(GridAndDecimal!X19,0)</f>
        <v>0</v>
      </c>
      <c r="L19">
        <f>MAX(GridAndDecimal!Y19,0)</f>
        <v>0</v>
      </c>
      <c r="M19">
        <f t="shared" si="1"/>
        <v>2.2182539682539684</v>
      </c>
    </row>
    <row r="20" spans="1:13" x14ac:dyDescent="0.25">
      <c r="A20" t="str">
        <f>GridAndDecimal!N20</f>
        <v>j5</v>
      </c>
      <c r="B20">
        <f>MAX(GridAndDecimal!O20,0)</f>
        <v>1.5</v>
      </c>
      <c r="C20">
        <f>MAX(GridAndDecimal!P20,0)</f>
        <v>1.5</v>
      </c>
      <c r="D20">
        <f>MAX(GridAndDecimal!Q20,0)</f>
        <v>4</v>
      </c>
      <c r="E20">
        <f>MAX(GridAndDecimal!R20,0)</f>
        <v>2.3333333333333335</v>
      </c>
      <c r="F20">
        <f>MAX(GridAndDecimal!S20,0)</f>
        <v>1</v>
      </c>
      <c r="G20">
        <f>MAX(GridAndDecimal!T20,0)</f>
        <v>0</v>
      </c>
      <c r="H20">
        <f>MAX(GridAndDecimal!U20,0)</f>
        <v>0</v>
      </c>
      <c r="I20">
        <f>MAX(GridAndDecimal!V20,0)</f>
        <v>0</v>
      </c>
      <c r="J20">
        <f>MAX(GridAndDecimal!W20,0)</f>
        <v>0</v>
      </c>
      <c r="K20">
        <f>MAX(GridAndDecimal!X20,0)</f>
        <v>0</v>
      </c>
      <c r="L20">
        <f>MAX(GridAndDecimal!Y20,0)</f>
        <v>0</v>
      </c>
      <c r="M20">
        <f t="shared" si="1"/>
        <v>10.333333333333334</v>
      </c>
    </row>
    <row r="21" spans="1:13" x14ac:dyDescent="0.25">
      <c r="A21" t="str">
        <f>GridAndDecimal!N21</f>
        <v>j6</v>
      </c>
      <c r="B21">
        <f>MAX(GridAndDecimal!O21,0)</f>
        <v>0</v>
      </c>
      <c r="C21">
        <f>MAX(GridAndDecimal!P21,0)</f>
        <v>0</v>
      </c>
      <c r="D21">
        <f>MAX(GridAndDecimal!Q21,0)</f>
        <v>0</v>
      </c>
      <c r="E21">
        <f>MAX(GridAndDecimal!R21,0)</f>
        <v>0</v>
      </c>
      <c r="F21">
        <f>MAX(GridAndDecimal!S21,0)</f>
        <v>0</v>
      </c>
      <c r="G21">
        <f>MAX(GridAndDecimal!T21,0)</f>
        <v>0</v>
      </c>
      <c r="H21">
        <f>MAX(GridAndDecimal!U21,0)</f>
        <v>0</v>
      </c>
      <c r="I21">
        <f>MAX(GridAndDecimal!V21,0)</f>
        <v>0</v>
      </c>
      <c r="J21">
        <f>MAX(GridAndDecimal!W21,0)</f>
        <v>0</v>
      </c>
      <c r="K21">
        <f>MAX(GridAndDecimal!X21,0)</f>
        <v>0</v>
      </c>
      <c r="L21">
        <f>MAX(GridAndDecimal!Y21,0)</f>
        <v>0</v>
      </c>
      <c r="M21">
        <f t="shared" si="1"/>
        <v>0</v>
      </c>
    </row>
    <row r="22" spans="1:13" x14ac:dyDescent="0.25">
      <c r="A22" t="str">
        <f>GridAndDecimal!N22</f>
        <v>j7</v>
      </c>
      <c r="B22">
        <f>MAX(GridAndDecimal!O22,0)</f>
        <v>0</v>
      </c>
      <c r="C22">
        <f>MAX(GridAndDecimal!P22,0)</f>
        <v>0</v>
      </c>
      <c r="D22">
        <f>MAX(GridAndDecimal!Q22,0)</f>
        <v>0</v>
      </c>
      <c r="E22">
        <f>MAX(GridAndDecimal!R22,0)</f>
        <v>0</v>
      </c>
      <c r="F22">
        <f>MAX(GridAndDecimal!S22,0)</f>
        <v>0</v>
      </c>
      <c r="G22">
        <f>MAX(GridAndDecimal!T22,0)</f>
        <v>0</v>
      </c>
      <c r="H22">
        <f>MAX(GridAndDecimal!U22,0)</f>
        <v>0</v>
      </c>
      <c r="I22">
        <f>MAX(GridAndDecimal!V22,0)</f>
        <v>0</v>
      </c>
      <c r="J22">
        <f>MAX(GridAndDecimal!W22,0)</f>
        <v>0</v>
      </c>
      <c r="K22">
        <f>MAX(GridAndDecimal!X22,0)</f>
        <v>0</v>
      </c>
      <c r="L22">
        <f>MAX(GridAndDecimal!Y22,0)</f>
        <v>0</v>
      </c>
      <c r="M22">
        <f t="shared" si="1"/>
        <v>0</v>
      </c>
    </row>
    <row r="23" spans="1:13" x14ac:dyDescent="0.25">
      <c r="A23" t="str">
        <f>GridAndDecimal!N23</f>
        <v>j8</v>
      </c>
      <c r="B23">
        <f>MAX(GridAndDecimal!O23,0)</f>
        <v>0</v>
      </c>
      <c r="C23">
        <f>MAX(GridAndDecimal!P23,0)</f>
        <v>0</v>
      </c>
      <c r="D23">
        <f>MAX(GridAndDecimal!Q23,0)</f>
        <v>0</v>
      </c>
      <c r="E23">
        <f>MAX(GridAndDecimal!R23,0)</f>
        <v>0</v>
      </c>
      <c r="F23">
        <f>MAX(GridAndDecimal!S23,0)</f>
        <v>0</v>
      </c>
      <c r="G23">
        <f>MAX(GridAndDecimal!T23,0)</f>
        <v>0</v>
      </c>
      <c r="H23">
        <f>MAX(GridAndDecimal!U23,0)</f>
        <v>0</v>
      </c>
      <c r="I23">
        <f>MAX(GridAndDecimal!V23,0)</f>
        <v>0</v>
      </c>
      <c r="J23">
        <f>MAX(GridAndDecimal!W23,0)</f>
        <v>0</v>
      </c>
      <c r="K23">
        <f>MAX(GridAndDecimal!X23,0)</f>
        <v>0</v>
      </c>
      <c r="L23">
        <f>MAX(GridAndDecimal!Y23,0)</f>
        <v>0</v>
      </c>
      <c r="M23">
        <f t="shared" si="1"/>
        <v>0</v>
      </c>
    </row>
    <row r="24" spans="1:13" x14ac:dyDescent="0.25">
      <c r="A24" t="str">
        <f>GridAndDecimal!N24</f>
        <v>j9</v>
      </c>
      <c r="B24">
        <f>MAX(GridAndDecimal!O24,0)</f>
        <v>0</v>
      </c>
      <c r="C24">
        <f>MAX(GridAndDecimal!P24,0)</f>
        <v>0</v>
      </c>
      <c r="D24">
        <f>MAX(GridAndDecimal!Q24,0)</f>
        <v>0</v>
      </c>
      <c r="E24">
        <f>MAX(GridAndDecimal!R24,0)</f>
        <v>0</v>
      </c>
      <c r="F24">
        <f>MAX(GridAndDecimal!S24,0)</f>
        <v>0</v>
      </c>
      <c r="G24">
        <f>MAX(GridAndDecimal!T24,0)</f>
        <v>0</v>
      </c>
      <c r="H24">
        <f>MAX(GridAndDecimal!U24,0)</f>
        <v>0</v>
      </c>
      <c r="I24">
        <f>MAX(GridAndDecimal!V24,0)</f>
        <v>0</v>
      </c>
      <c r="J24">
        <f>MAX(GridAndDecimal!W24,0)</f>
        <v>0</v>
      </c>
      <c r="K24">
        <f>MAX(GridAndDecimal!X24,0)</f>
        <v>0</v>
      </c>
      <c r="L24">
        <f>MAX(GridAndDecimal!Y24,0)</f>
        <v>0</v>
      </c>
      <c r="M24">
        <f t="shared" si="1"/>
        <v>0</v>
      </c>
    </row>
    <row r="25" spans="1:13" x14ac:dyDescent="0.25">
      <c r="A25" t="str">
        <f>GridAndDecimal!N25</f>
        <v>j10</v>
      </c>
      <c r="B25">
        <f>MAX(GridAndDecimal!O25,0)</f>
        <v>0</v>
      </c>
      <c r="C25">
        <f>MAX(GridAndDecimal!P25,0)</f>
        <v>0</v>
      </c>
      <c r="D25">
        <f>MAX(GridAndDecimal!Q25,0)</f>
        <v>0</v>
      </c>
      <c r="E25">
        <f>MAX(GridAndDecimal!R25,0)</f>
        <v>0</v>
      </c>
      <c r="F25">
        <f>MAX(GridAndDecimal!S25,0)</f>
        <v>0</v>
      </c>
      <c r="G25">
        <f>MAX(GridAndDecimal!T25,0)</f>
        <v>0</v>
      </c>
      <c r="H25">
        <f>MAX(GridAndDecimal!U25,0)</f>
        <v>0</v>
      </c>
      <c r="I25">
        <f>MAX(GridAndDecimal!V25,0)</f>
        <v>0</v>
      </c>
      <c r="J25">
        <f>MAX(GridAndDecimal!W25,0)</f>
        <v>0</v>
      </c>
      <c r="K25">
        <f>MAX(GridAndDecimal!X25,0)</f>
        <v>0</v>
      </c>
      <c r="L25">
        <f>MAX(GridAndDecimal!Y25,0)</f>
        <v>0</v>
      </c>
      <c r="M25">
        <f t="shared" si="1"/>
        <v>0</v>
      </c>
    </row>
    <row r="26" spans="1:13" x14ac:dyDescent="0.25">
      <c r="A26" t="str">
        <f>GridAndDecimal!N26</f>
        <v>j11</v>
      </c>
      <c r="B26">
        <f>MAX(GridAndDecimal!O26,0)</f>
        <v>0</v>
      </c>
      <c r="C26">
        <f>MAX(GridAndDecimal!P26,0)</f>
        <v>0</v>
      </c>
      <c r="D26">
        <f>MAX(GridAndDecimal!Q26,0)</f>
        <v>0</v>
      </c>
      <c r="E26">
        <f>MAX(GridAndDecimal!R26,0)</f>
        <v>0</v>
      </c>
      <c r="F26">
        <f>MAX(GridAndDecimal!S26,0)</f>
        <v>0</v>
      </c>
      <c r="G26">
        <f>MAX(GridAndDecimal!T26,0)</f>
        <v>0</v>
      </c>
      <c r="H26">
        <f>MAX(GridAndDecimal!U26,0)</f>
        <v>0</v>
      </c>
      <c r="I26">
        <f>MAX(GridAndDecimal!V26,0)</f>
        <v>0</v>
      </c>
      <c r="J26">
        <f>MAX(GridAndDecimal!W26,0)</f>
        <v>0</v>
      </c>
      <c r="K26">
        <f>MAX(GridAndDecimal!X26,0)</f>
        <v>0</v>
      </c>
      <c r="L26">
        <f>MAX(GridAndDecimal!Y26,0)</f>
        <v>0</v>
      </c>
      <c r="M26">
        <f t="shared" si="1"/>
        <v>0</v>
      </c>
    </row>
    <row r="28" spans="1:13" x14ac:dyDescent="0.25">
      <c r="A28">
        <f>GridAndDecimal!N28</f>
        <v>6</v>
      </c>
      <c r="B28" t="str">
        <f>GridAndDecimal!O28</f>
        <v>j1</v>
      </c>
      <c r="C28" t="str">
        <f>GridAndDecimal!P28</f>
        <v>j2</v>
      </c>
      <c r="D28" t="str">
        <f>GridAndDecimal!Q28</f>
        <v>j3</v>
      </c>
      <c r="E28" t="str">
        <f>GridAndDecimal!R28</f>
        <v>j4</v>
      </c>
      <c r="F28" t="str">
        <f>GridAndDecimal!S28</f>
        <v>j5</v>
      </c>
      <c r="G28" t="str">
        <f>GridAndDecimal!T28</f>
        <v>j6</v>
      </c>
      <c r="H28" t="str">
        <f>GridAndDecimal!U28</f>
        <v>j7</v>
      </c>
      <c r="I28" t="str">
        <f>GridAndDecimal!V28</f>
        <v>j8</v>
      </c>
      <c r="J28" t="str">
        <f>GridAndDecimal!W28</f>
        <v>j9</v>
      </c>
      <c r="K28" t="str">
        <f>GridAndDecimal!X28</f>
        <v>j10</v>
      </c>
      <c r="L28" t="str">
        <f>GridAndDecimal!Y28</f>
        <v>j11</v>
      </c>
      <c r="M28" t="s">
        <v>274</v>
      </c>
    </row>
    <row r="29" spans="1:13" x14ac:dyDescent="0.25">
      <c r="A29" t="str">
        <f>GridAndDecimal!N29</f>
        <v>j1</v>
      </c>
      <c r="B29">
        <f>MAX(GridAndDecimal!O29,0)</f>
        <v>1</v>
      </c>
      <c r="C29">
        <f>MAX(GridAndDecimal!P29,0)</f>
        <v>0.42857142857142855</v>
      </c>
      <c r="D29">
        <f>MAX(GridAndDecimal!Q29,0)</f>
        <v>1</v>
      </c>
      <c r="E29">
        <f>MAX(GridAndDecimal!R29,0)</f>
        <v>1.5</v>
      </c>
      <c r="F29">
        <f>MAX(GridAndDecimal!S29,0)</f>
        <v>0.42857142857142855</v>
      </c>
      <c r="G29">
        <f>MAX(GridAndDecimal!T29,0)</f>
        <v>0.25</v>
      </c>
      <c r="H29">
        <f>MAX(GridAndDecimal!U29,0)</f>
        <v>0</v>
      </c>
      <c r="I29">
        <f>MAX(GridAndDecimal!V29,0)</f>
        <v>0</v>
      </c>
      <c r="J29">
        <f>MAX(GridAndDecimal!W29,0)</f>
        <v>0</v>
      </c>
      <c r="K29">
        <f>MAX(GridAndDecimal!X29,0)</f>
        <v>0</v>
      </c>
      <c r="L29">
        <f>MAX(GridAndDecimal!Y29,0)</f>
        <v>0</v>
      </c>
      <c r="M29">
        <f t="shared" ref="M29:M39" si="2">SUM(B29:L29)</f>
        <v>4.6071428571428577</v>
      </c>
    </row>
    <row r="30" spans="1:13" x14ac:dyDescent="0.25">
      <c r="A30" t="str">
        <f>GridAndDecimal!N30</f>
        <v>j2</v>
      </c>
      <c r="B30">
        <f>MAX(GridAndDecimal!O30,0)</f>
        <v>1</v>
      </c>
      <c r="C30">
        <f>MAX(GridAndDecimal!P30,0)</f>
        <v>1</v>
      </c>
      <c r="D30">
        <f>MAX(GridAndDecimal!Q30,0)</f>
        <v>0.66666666666666663</v>
      </c>
      <c r="E30">
        <f>MAX(GridAndDecimal!R30,0)</f>
        <v>1</v>
      </c>
      <c r="F30">
        <f>MAX(GridAndDecimal!S30,0)</f>
        <v>0.42857142857142855</v>
      </c>
      <c r="G30">
        <f>MAX(GridAndDecimal!T30,0)</f>
        <v>0.66666666666666663</v>
      </c>
      <c r="H30">
        <f>MAX(GridAndDecimal!U30,0)</f>
        <v>0</v>
      </c>
      <c r="I30">
        <f>MAX(GridAndDecimal!V30,0)</f>
        <v>0</v>
      </c>
      <c r="J30">
        <f>MAX(GridAndDecimal!W30,0)</f>
        <v>0</v>
      </c>
      <c r="K30">
        <f>MAX(GridAndDecimal!X30,0)</f>
        <v>0</v>
      </c>
      <c r="L30">
        <f>MAX(GridAndDecimal!Y30,0)</f>
        <v>0</v>
      </c>
      <c r="M30">
        <f t="shared" si="2"/>
        <v>4.7619047619047619</v>
      </c>
    </row>
    <row r="31" spans="1:13" x14ac:dyDescent="0.25">
      <c r="A31" t="str">
        <f>GridAndDecimal!N31</f>
        <v>j3</v>
      </c>
      <c r="B31">
        <f>MAX(GridAndDecimal!O31,0)</f>
        <v>0.42857142857142855</v>
      </c>
      <c r="C31">
        <f>MAX(GridAndDecimal!P31,0)</f>
        <v>0.66666666666666663</v>
      </c>
      <c r="D31">
        <f>MAX(GridAndDecimal!Q31,0)</f>
        <v>1</v>
      </c>
      <c r="E31">
        <f>MAX(GridAndDecimal!R31,0)</f>
        <v>1.5</v>
      </c>
      <c r="F31">
        <f>MAX(GridAndDecimal!S31,0)</f>
        <v>0.1111111111111111</v>
      </c>
      <c r="G31">
        <f>MAX(GridAndDecimal!T31,0)</f>
        <v>0.1111111111111111</v>
      </c>
      <c r="H31">
        <f>MAX(GridAndDecimal!U31,0)</f>
        <v>0</v>
      </c>
      <c r="I31">
        <f>MAX(GridAndDecimal!V31,0)</f>
        <v>0</v>
      </c>
      <c r="J31">
        <f>MAX(GridAndDecimal!W31,0)</f>
        <v>0</v>
      </c>
      <c r="K31">
        <f>MAX(GridAndDecimal!X31,0)</f>
        <v>0</v>
      </c>
      <c r="L31">
        <f>MAX(GridAndDecimal!Y31,0)</f>
        <v>0</v>
      </c>
      <c r="M31">
        <f t="shared" si="2"/>
        <v>3.8174603174603172</v>
      </c>
    </row>
    <row r="32" spans="1:13" x14ac:dyDescent="0.25">
      <c r="A32" t="str">
        <f>GridAndDecimal!N32</f>
        <v>j4</v>
      </c>
      <c r="B32">
        <f>MAX(GridAndDecimal!O32,0)</f>
        <v>0.25</v>
      </c>
      <c r="C32">
        <f>MAX(GridAndDecimal!P32,0)</f>
        <v>0.42857142857142855</v>
      </c>
      <c r="D32">
        <f>MAX(GridAndDecimal!Q32,0)</f>
        <v>0.25</v>
      </c>
      <c r="E32">
        <f>MAX(GridAndDecimal!R32,0)</f>
        <v>1</v>
      </c>
      <c r="F32">
        <f>MAX(GridAndDecimal!S32,0)</f>
        <v>0.1111111111111111</v>
      </c>
      <c r="G32">
        <f>MAX(GridAndDecimal!T32,0)</f>
        <v>0.25</v>
      </c>
      <c r="H32">
        <f>MAX(GridAndDecimal!U32,0)</f>
        <v>0</v>
      </c>
      <c r="I32">
        <f>MAX(GridAndDecimal!V32,0)</f>
        <v>0</v>
      </c>
      <c r="J32">
        <f>MAX(GridAndDecimal!W32,0)</f>
        <v>0</v>
      </c>
      <c r="K32">
        <f>MAX(GridAndDecimal!X32,0)</f>
        <v>0</v>
      </c>
      <c r="L32">
        <f>MAX(GridAndDecimal!Y32,0)</f>
        <v>0</v>
      </c>
      <c r="M32">
        <f t="shared" si="2"/>
        <v>2.2896825396825395</v>
      </c>
    </row>
    <row r="33" spans="1:13" x14ac:dyDescent="0.25">
      <c r="A33" t="str">
        <f>GridAndDecimal!N33</f>
        <v>j5</v>
      </c>
      <c r="B33">
        <f>MAX(GridAndDecimal!O33,0)</f>
        <v>1</v>
      </c>
      <c r="C33">
        <f>MAX(GridAndDecimal!P33,0)</f>
        <v>1</v>
      </c>
      <c r="D33">
        <f>MAX(GridAndDecimal!Q33,0)</f>
        <v>2.3333333333333335</v>
      </c>
      <c r="E33">
        <f>MAX(GridAndDecimal!R33,0)</f>
        <v>2.3333333333333335</v>
      </c>
      <c r="F33">
        <f>MAX(GridAndDecimal!S33,0)</f>
        <v>1</v>
      </c>
      <c r="G33">
        <f>MAX(GridAndDecimal!T33,0)</f>
        <v>1</v>
      </c>
      <c r="H33">
        <f>MAX(GridAndDecimal!U33,0)</f>
        <v>0</v>
      </c>
      <c r="I33">
        <f>MAX(GridAndDecimal!V33,0)</f>
        <v>0</v>
      </c>
      <c r="J33">
        <f>MAX(GridAndDecimal!W33,0)</f>
        <v>0</v>
      </c>
      <c r="K33">
        <f>MAX(GridAndDecimal!X33,0)</f>
        <v>0</v>
      </c>
      <c r="L33">
        <f>MAX(GridAndDecimal!Y33,0)</f>
        <v>0</v>
      </c>
      <c r="M33">
        <f t="shared" si="2"/>
        <v>8.6666666666666679</v>
      </c>
    </row>
    <row r="34" spans="1:13" x14ac:dyDescent="0.25">
      <c r="A34" t="str">
        <f>GridAndDecimal!N34</f>
        <v>j6</v>
      </c>
      <c r="B34">
        <f>MAX(GridAndDecimal!O34,0)</f>
        <v>1.5</v>
      </c>
      <c r="C34">
        <f>MAX(GridAndDecimal!P34,0)</f>
        <v>0.66666666666666663</v>
      </c>
      <c r="D34">
        <f>MAX(GridAndDecimal!Q34,0)</f>
        <v>2.3333333333333335</v>
      </c>
      <c r="E34">
        <f>MAX(GridAndDecimal!R34,0)</f>
        <v>1.5</v>
      </c>
      <c r="F34">
        <f>MAX(GridAndDecimal!S34,0)</f>
        <v>0.42857142857142855</v>
      </c>
      <c r="G34">
        <f>MAX(GridAndDecimal!T34,0)</f>
        <v>1</v>
      </c>
      <c r="H34">
        <f>MAX(GridAndDecimal!U34,0)</f>
        <v>0</v>
      </c>
      <c r="I34">
        <f>MAX(GridAndDecimal!V34,0)</f>
        <v>0</v>
      </c>
      <c r="J34">
        <f>MAX(GridAndDecimal!W34,0)</f>
        <v>0</v>
      </c>
      <c r="K34">
        <f>MAX(GridAndDecimal!X34,0)</f>
        <v>0</v>
      </c>
      <c r="L34">
        <f>MAX(GridAndDecimal!Y34,0)</f>
        <v>0</v>
      </c>
      <c r="M34">
        <f t="shared" si="2"/>
        <v>7.4285714285714288</v>
      </c>
    </row>
    <row r="35" spans="1:13" x14ac:dyDescent="0.25">
      <c r="A35" t="str">
        <f>GridAndDecimal!N35</f>
        <v>j7</v>
      </c>
      <c r="B35">
        <f>MAX(GridAndDecimal!O35,0)</f>
        <v>0</v>
      </c>
      <c r="C35">
        <f>MAX(GridAndDecimal!P35,0)</f>
        <v>0</v>
      </c>
      <c r="D35">
        <f>MAX(GridAndDecimal!Q35,0)</f>
        <v>0</v>
      </c>
      <c r="E35">
        <f>MAX(GridAndDecimal!R35,0)</f>
        <v>0</v>
      </c>
      <c r="F35">
        <f>MAX(GridAndDecimal!S35,0)</f>
        <v>0</v>
      </c>
      <c r="G35">
        <f>MAX(GridAndDecimal!T35,0)</f>
        <v>0</v>
      </c>
      <c r="H35">
        <f>MAX(GridAndDecimal!U35,0)</f>
        <v>0</v>
      </c>
      <c r="I35">
        <f>MAX(GridAndDecimal!V35,0)</f>
        <v>0</v>
      </c>
      <c r="J35">
        <f>MAX(GridAndDecimal!W35,0)</f>
        <v>0</v>
      </c>
      <c r="K35">
        <f>MAX(GridAndDecimal!X35,0)</f>
        <v>0</v>
      </c>
      <c r="L35">
        <f>MAX(GridAndDecimal!Y35,0)</f>
        <v>0</v>
      </c>
      <c r="M35">
        <f t="shared" si="2"/>
        <v>0</v>
      </c>
    </row>
    <row r="36" spans="1:13" x14ac:dyDescent="0.25">
      <c r="A36" t="str">
        <f>GridAndDecimal!N36</f>
        <v>j8</v>
      </c>
      <c r="B36">
        <f>MAX(GridAndDecimal!O36,0)</f>
        <v>0</v>
      </c>
      <c r="C36">
        <f>MAX(GridAndDecimal!P36,0)</f>
        <v>0</v>
      </c>
      <c r="D36">
        <f>MAX(GridAndDecimal!Q36,0)</f>
        <v>0</v>
      </c>
      <c r="E36">
        <f>MAX(GridAndDecimal!R36,0)</f>
        <v>0</v>
      </c>
      <c r="F36">
        <f>MAX(GridAndDecimal!S36,0)</f>
        <v>0</v>
      </c>
      <c r="G36">
        <f>MAX(GridAndDecimal!T36,0)</f>
        <v>0</v>
      </c>
      <c r="H36">
        <f>MAX(GridAndDecimal!U36,0)</f>
        <v>0</v>
      </c>
      <c r="I36">
        <f>MAX(GridAndDecimal!V36,0)</f>
        <v>0</v>
      </c>
      <c r="J36">
        <f>MAX(GridAndDecimal!W36,0)</f>
        <v>0</v>
      </c>
      <c r="K36">
        <f>MAX(GridAndDecimal!X36,0)</f>
        <v>0</v>
      </c>
      <c r="L36">
        <f>MAX(GridAndDecimal!Y36,0)</f>
        <v>0</v>
      </c>
      <c r="M36">
        <f t="shared" si="2"/>
        <v>0</v>
      </c>
    </row>
    <row r="37" spans="1:13" x14ac:dyDescent="0.25">
      <c r="A37" t="str">
        <f>GridAndDecimal!N37</f>
        <v>j9</v>
      </c>
      <c r="B37">
        <f>MAX(GridAndDecimal!O37,0)</f>
        <v>0</v>
      </c>
      <c r="C37">
        <f>MAX(GridAndDecimal!P37,0)</f>
        <v>0</v>
      </c>
      <c r="D37">
        <f>MAX(GridAndDecimal!Q37,0)</f>
        <v>0</v>
      </c>
      <c r="E37">
        <f>MAX(GridAndDecimal!R37,0)</f>
        <v>0</v>
      </c>
      <c r="F37">
        <f>MAX(GridAndDecimal!S37,0)</f>
        <v>0</v>
      </c>
      <c r="G37">
        <f>MAX(GridAndDecimal!T37,0)</f>
        <v>0</v>
      </c>
      <c r="H37">
        <f>MAX(GridAndDecimal!U37,0)</f>
        <v>0</v>
      </c>
      <c r="I37">
        <f>MAX(GridAndDecimal!V37,0)</f>
        <v>0</v>
      </c>
      <c r="J37">
        <f>MAX(GridAndDecimal!W37,0)</f>
        <v>0</v>
      </c>
      <c r="K37">
        <f>MAX(GridAndDecimal!X37,0)</f>
        <v>0</v>
      </c>
      <c r="L37">
        <f>MAX(GridAndDecimal!Y37,0)</f>
        <v>0</v>
      </c>
      <c r="M37">
        <f t="shared" si="2"/>
        <v>0</v>
      </c>
    </row>
    <row r="38" spans="1:13" x14ac:dyDescent="0.25">
      <c r="A38" t="str">
        <f>GridAndDecimal!N38</f>
        <v>j10</v>
      </c>
      <c r="B38">
        <f>MAX(GridAndDecimal!O38,0)</f>
        <v>0</v>
      </c>
      <c r="C38">
        <f>MAX(GridAndDecimal!P38,0)</f>
        <v>0</v>
      </c>
      <c r="D38">
        <f>MAX(GridAndDecimal!Q38,0)</f>
        <v>0</v>
      </c>
      <c r="E38">
        <f>MAX(GridAndDecimal!R38,0)</f>
        <v>0</v>
      </c>
      <c r="F38">
        <f>MAX(GridAndDecimal!S38,0)</f>
        <v>0</v>
      </c>
      <c r="G38">
        <f>MAX(GridAndDecimal!T38,0)</f>
        <v>0</v>
      </c>
      <c r="H38">
        <f>MAX(GridAndDecimal!U38,0)</f>
        <v>0</v>
      </c>
      <c r="I38">
        <f>MAX(GridAndDecimal!V38,0)</f>
        <v>0</v>
      </c>
      <c r="J38">
        <f>MAX(GridAndDecimal!W38,0)</f>
        <v>0</v>
      </c>
      <c r="K38">
        <f>MAX(GridAndDecimal!X38,0)</f>
        <v>0</v>
      </c>
      <c r="L38">
        <f>MAX(GridAndDecimal!Y38,0)</f>
        <v>0</v>
      </c>
      <c r="M38">
        <f t="shared" si="2"/>
        <v>0</v>
      </c>
    </row>
    <row r="39" spans="1:13" x14ac:dyDescent="0.25">
      <c r="A39" t="str">
        <f>GridAndDecimal!N39</f>
        <v>j11</v>
      </c>
      <c r="B39">
        <f>MAX(GridAndDecimal!O39,0)</f>
        <v>0</v>
      </c>
      <c r="C39">
        <f>MAX(GridAndDecimal!P39,0)</f>
        <v>0</v>
      </c>
      <c r="D39">
        <f>MAX(GridAndDecimal!Q39,0)</f>
        <v>0</v>
      </c>
      <c r="E39">
        <f>MAX(GridAndDecimal!R39,0)</f>
        <v>0</v>
      </c>
      <c r="F39">
        <f>MAX(GridAndDecimal!S39,0)</f>
        <v>0</v>
      </c>
      <c r="G39">
        <f>MAX(GridAndDecimal!T39,0)</f>
        <v>0</v>
      </c>
      <c r="H39">
        <f>MAX(GridAndDecimal!U39,0)</f>
        <v>0</v>
      </c>
      <c r="I39">
        <f>MAX(GridAndDecimal!V39,0)</f>
        <v>0</v>
      </c>
      <c r="J39">
        <f>MAX(GridAndDecimal!W39,0)</f>
        <v>0</v>
      </c>
      <c r="K39">
        <f>MAX(GridAndDecimal!X39,0)</f>
        <v>0</v>
      </c>
      <c r="L39">
        <f>MAX(GridAndDecimal!Y39,0)</f>
        <v>0</v>
      </c>
      <c r="M39">
        <f t="shared" si="2"/>
        <v>0</v>
      </c>
    </row>
    <row r="41" spans="1:13" x14ac:dyDescent="0.25">
      <c r="A41">
        <f>GridAndDecimal!N41</f>
        <v>7</v>
      </c>
      <c r="B41" t="str">
        <f>GridAndDecimal!O41</f>
        <v>j1</v>
      </c>
      <c r="C41" t="str">
        <f>GridAndDecimal!P41</f>
        <v>j2</v>
      </c>
      <c r="D41" t="str">
        <f>GridAndDecimal!Q41</f>
        <v>j3</v>
      </c>
      <c r="E41" t="str">
        <f>GridAndDecimal!R41</f>
        <v>j4</v>
      </c>
      <c r="F41" t="str">
        <f>GridAndDecimal!S41</f>
        <v>j5</v>
      </c>
      <c r="G41" t="str">
        <f>GridAndDecimal!T41</f>
        <v>j6</v>
      </c>
      <c r="H41" t="str">
        <f>GridAndDecimal!U41</f>
        <v>j7</v>
      </c>
      <c r="I41" t="str">
        <f>GridAndDecimal!V41</f>
        <v>j8</v>
      </c>
      <c r="J41" t="str">
        <f>GridAndDecimal!W41</f>
        <v>j9</v>
      </c>
      <c r="K41" t="str">
        <f>GridAndDecimal!X41</f>
        <v>j10</v>
      </c>
      <c r="L41" t="str">
        <f>GridAndDecimal!Y41</f>
        <v>j11</v>
      </c>
      <c r="M41" t="s">
        <v>274</v>
      </c>
    </row>
    <row r="42" spans="1:13" x14ac:dyDescent="0.25">
      <c r="A42" t="str">
        <f>GridAndDecimal!N42</f>
        <v>j1</v>
      </c>
      <c r="B42">
        <f>MAX(GridAndDecimal!O42,0)</f>
        <v>1</v>
      </c>
      <c r="C42">
        <f>MAX(GridAndDecimal!P42,0)</f>
        <v>1</v>
      </c>
      <c r="D42">
        <f>MAX(GridAndDecimal!Q42,0)</f>
        <v>0.1111111111111111</v>
      </c>
      <c r="E42">
        <f>MAX(GridAndDecimal!R42,0)</f>
        <v>0.25</v>
      </c>
      <c r="F42">
        <f>MAX(GridAndDecimal!S42,0)</f>
        <v>0</v>
      </c>
      <c r="G42">
        <f>MAX(GridAndDecimal!T42,0)</f>
        <v>1</v>
      </c>
      <c r="H42">
        <f>MAX(GridAndDecimal!U42,0)</f>
        <v>0</v>
      </c>
      <c r="I42">
        <f>MAX(GridAndDecimal!V42,0)</f>
        <v>0</v>
      </c>
      <c r="J42">
        <f>MAX(GridAndDecimal!W42,0)</f>
        <v>0</v>
      </c>
      <c r="K42">
        <f>MAX(GridAndDecimal!X42,0)</f>
        <v>0</v>
      </c>
      <c r="L42">
        <f>MAX(GridAndDecimal!Y42,0)</f>
        <v>0</v>
      </c>
      <c r="M42">
        <f t="shared" ref="M42:M52" si="3">SUM(B42:L42)</f>
        <v>3.3611111111111112</v>
      </c>
    </row>
    <row r="43" spans="1:13" x14ac:dyDescent="0.25">
      <c r="A43" t="str">
        <f>GridAndDecimal!N43</f>
        <v>j2</v>
      </c>
      <c r="B43">
        <f>MAX(GridAndDecimal!O43,0)</f>
        <v>0.42857142857142855</v>
      </c>
      <c r="C43">
        <f>MAX(GridAndDecimal!P43,0)</f>
        <v>1</v>
      </c>
      <c r="D43">
        <f>MAX(GridAndDecimal!Q43,0)</f>
        <v>0.25</v>
      </c>
      <c r="E43">
        <f>MAX(GridAndDecimal!R43,0)</f>
        <v>0.1111111111111111</v>
      </c>
      <c r="F43">
        <f>MAX(GridAndDecimal!S43,0)</f>
        <v>0.1111111111111111</v>
      </c>
      <c r="G43">
        <f>MAX(GridAndDecimal!T43,0)</f>
        <v>0.1111111111111111</v>
      </c>
      <c r="H43">
        <f>MAX(GridAndDecimal!U43,0)</f>
        <v>0</v>
      </c>
      <c r="I43">
        <f>MAX(GridAndDecimal!V43,0)</f>
        <v>0</v>
      </c>
      <c r="J43">
        <f>MAX(GridAndDecimal!W43,0)</f>
        <v>0</v>
      </c>
      <c r="K43">
        <f>MAX(GridAndDecimal!X43,0)</f>
        <v>0</v>
      </c>
      <c r="L43">
        <f>MAX(GridAndDecimal!Y43,0)</f>
        <v>0</v>
      </c>
      <c r="M43">
        <f t="shared" si="3"/>
        <v>2.0119047619047619</v>
      </c>
    </row>
    <row r="44" spans="1:13" x14ac:dyDescent="0.25">
      <c r="A44" t="str">
        <f>GridAndDecimal!N44</f>
        <v>j3</v>
      </c>
      <c r="B44">
        <f>MAX(GridAndDecimal!O44,0)</f>
        <v>2.3333333333333335</v>
      </c>
      <c r="C44">
        <f>MAX(GridAndDecimal!P44,0)</f>
        <v>1.5</v>
      </c>
      <c r="D44">
        <f>MAX(GridAndDecimal!Q44,0)</f>
        <v>1</v>
      </c>
      <c r="E44">
        <f>MAX(GridAndDecimal!R44,0)</f>
        <v>0.25</v>
      </c>
      <c r="F44">
        <f>MAX(GridAndDecimal!S44,0)</f>
        <v>0</v>
      </c>
      <c r="G44">
        <f>MAX(GridAndDecimal!T44,0)</f>
        <v>1</v>
      </c>
      <c r="H44">
        <f>MAX(GridAndDecimal!U44,0)</f>
        <v>0</v>
      </c>
      <c r="I44">
        <f>MAX(GridAndDecimal!V44,0)</f>
        <v>0</v>
      </c>
      <c r="J44">
        <f>MAX(GridAndDecimal!W44,0)</f>
        <v>0</v>
      </c>
      <c r="K44">
        <f>MAX(GridAndDecimal!X44,0)</f>
        <v>0</v>
      </c>
      <c r="L44">
        <f>MAX(GridAndDecimal!Y44,0)</f>
        <v>0</v>
      </c>
      <c r="M44">
        <f t="shared" si="3"/>
        <v>6.0833333333333339</v>
      </c>
    </row>
    <row r="45" spans="1:13" x14ac:dyDescent="0.25">
      <c r="A45" t="str">
        <f>GridAndDecimal!N45</f>
        <v>j4</v>
      </c>
      <c r="B45">
        <f>MAX(GridAndDecimal!O45,0)</f>
        <v>1.5</v>
      </c>
      <c r="C45">
        <f>MAX(GridAndDecimal!P45,0)</f>
        <v>2.3333333333333335</v>
      </c>
      <c r="D45">
        <f>MAX(GridAndDecimal!Q45,0)</f>
        <v>1.5</v>
      </c>
      <c r="E45">
        <f>MAX(GridAndDecimal!R45,0)</f>
        <v>1</v>
      </c>
      <c r="F45">
        <f>MAX(GridAndDecimal!S45,0)</f>
        <v>0.1111111111111111</v>
      </c>
      <c r="G45">
        <f>MAX(GridAndDecimal!T45,0)</f>
        <v>1</v>
      </c>
      <c r="H45">
        <f>MAX(GridAndDecimal!U45,0)</f>
        <v>0</v>
      </c>
      <c r="I45">
        <f>MAX(GridAndDecimal!V45,0)</f>
        <v>0</v>
      </c>
      <c r="J45">
        <f>MAX(GridAndDecimal!W45,0)</f>
        <v>0</v>
      </c>
      <c r="K45">
        <f>MAX(GridAndDecimal!X45,0)</f>
        <v>0</v>
      </c>
      <c r="L45">
        <f>MAX(GridAndDecimal!Y45,0)</f>
        <v>0</v>
      </c>
      <c r="M45">
        <f t="shared" si="3"/>
        <v>7.4444444444444446</v>
      </c>
    </row>
    <row r="46" spans="1:13" x14ac:dyDescent="0.25">
      <c r="A46" t="str">
        <f>GridAndDecimal!N46</f>
        <v>j5</v>
      </c>
      <c r="B46">
        <f>MAX(GridAndDecimal!O46,0)</f>
        <v>4</v>
      </c>
      <c r="C46">
        <f>MAX(GridAndDecimal!P46,0)</f>
        <v>2.3333333333333335</v>
      </c>
      <c r="D46">
        <f>MAX(GridAndDecimal!Q46,0)</f>
        <v>4</v>
      </c>
      <c r="E46">
        <f>MAX(GridAndDecimal!R46,0)</f>
        <v>2.3333333333333335</v>
      </c>
      <c r="F46">
        <f>MAX(GridAndDecimal!S46,0)</f>
        <v>1</v>
      </c>
      <c r="G46">
        <f>MAX(GridAndDecimal!T46,0)</f>
        <v>1.5</v>
      </c>
      <c r="H46">
        <f>MAX(GridAndDecimal!U46,0)</f>
        <v>0</v>
      </c>
      <c r="I46">
        <f>MAX(GridAndDecimal!V46,0)</f>
        <v>0</v>
      </c>
      <c r="J46">
        <f>MAX(GridAndDecimal!W46,0)</f>
        <v>0</v>
      </c>
      <c r="K46">
        <f>MAX(GridAndDecimal!X46,0)</f>
        <v>0</v>
      </c>
      <c r="L46">
        <f>MAX(GridAndDecimal!Y46,0)</f>
        <v>0</v>
      </c>
      <c r="M46">
        <f t="shared" si="3"/>
        <v>15.166666666666668</v>
      </c>
    </row>
    <row r="47" spans="1:13" x14ac:dyDescent="0.25">
      <c r="A47" t="str">
        <f>GridAndDecimal!N47</f>
        <v>j6</v>
      </c>
      <c r="B47">
        <f>MAX(GridAndDecimal!O47,0)</f>
        <v>0.42857142857142855</v>
      </c>
      <c r="C47">
        <f>MAX(GridAndDecimal!P47,0)</f>
        <v>2.3333333333333335</v>
      </c>
      <c r="D47">
        <f>MAX(GridAndDecimal!Q47,0)</f>
        <v>0.42857142857142855</v>
      </c>
      <c r="E47">
        <f>MAX(GridAndDecimal!R47,0)</f>
        <v>0.42857142857142855</v>
      </c>
      <c r="F47">
        <f>MAX(GridAndDecimal!S47,0)</f>
        <v>0.25</v>
      </c>
      <c r="G47">
        <f>MAX(GridAndDecimal!T47,0)</f>
        <v>1</v>
      </c>
      <c r="H47">
        <f>MAX(GridAndDecimal!U47,0)</f>
        <v>0</v>
      </c>
      <c r="I47">
        <f>MAX(GridAndDecimal!V47,0)</f>
        <v>0</v>
      </c>
      <c r="J47">
        <f>MAX(GridAndDecimal!W47,0)</f>
        <v>0</v>
      </c>
      <c r="K47">
        <f>MAX(GridAndDecimal!X47,0)</f>
        <v>0</v>
      </c>
      <c r="L47">
        <f>MAX(GridAndDecimal!Y47,0)</f>
        <v>0</v>
      </c>
      <c r="M47">
        <f t="shared" si="3"/>
        <v>4.8690476190476186</v>
      </c>
    </row>
    <row r="48" spans="1:13" x14ac:dyDescent="0.25">
      <c r="A48" t="str">
        <f>GridAndDecimal!N48</f>
        <v>j7</v>
      </c>
      <c r="B48">
        <f>MAX(GridAndDecimal!O48,0)</f>
        <v>4</v>
      </c>
      <c r="C48">
        <f>MAX(GridAndDecimal!P48,0)</f>
        <v>9</v>
      </c>
      <c r="D48">
        <f>MAX(GridAndDecimal!Q48,0)</f>
        <v>4</v>
      </c>
      <c r="E48">
        <f>MAX(GridAndDecimal!R48,0)</f>
        <v>4</v>
      </c>
      <c r="F48">
        <f>MAX(GridAndDecimal!S48,0)</f>
        <v>4</v>
      </c>
      <c r="G48">
        <f>MAX(GridAndDecimal!T48,0)</f>
        <v>9</v>
      </c>
      <c r="H48">
        <f>MAX(GridAndDecimal!U48,0)</f>
        <v>1</v>
      </c>
      <c r="I48">
        <f>MAX(GridAndDecimal!V48,0)</f>
        <v>0</v>
      </c>
      <c r="J48">
        <f>MAX(GridAndDecimal!W48,0)</f>
        <v>0</v>
      </c>
      <c r="K48">
        <f>MAX(GridAndDecimal!X48,0)</f>
        <v>0</v>
      </c>
      <c r="L48">
        <f>MAX(GridAndDecimal!Y48,0)</f>
        <v>0</v>
      </c>
      <c r="M48">
        <f t="shared" si="3"/>
        <v>35</v>
      </c>
    </row>
    <row r="49" spans="1:13" x14ac:dyDescent="0.25">
      <c r="A49" t="str">
        <f>GridAndDecimal!N49</f>
        <v>j8</v>
      </c>
      <c r="B49">
        <f>MAX(GridAndDecimal!O49,0)</f>
        <v>0</v>
      </c>
      <c r="C49">
        <f>MAX(GridAndDecimal!P49,0)</f>
        <v>0</v>
      </c>
      <c r="D49">
        <f>MAX(GridAndDecimal!Q49,0)</f>
        <v>0</v>
      </c>
      <c r="E49">
        <f>MAX(GridAndDecimal!R49,0)</f>
        <v>0</v>
      </c>
      <c r="F49">
        <f>MAX(GridAndDecimal!S49,0)</f>
        <v>0</v>
      </c>
      <c r="G49">
        <f>MAX(GridAndDecimal!T49,0)</f>
        <v>0</v>
      </c>
      <c r="H49">
        <f>MAX(GridAndDecimal!U49,0)</f>
        <v>0</v>
      </c>
      <c r="I49">
        <f>MAX(GridAndDecimal!V49,0)</f>
        <v>0</v>
      </c>
      <c r="J49">
        <f>MAX(GridAndDecimal!W49,0)</f>
        <v>0</v>
      </c>
      <c r="K49">
        <f>MAX(GridAndDecimal!X49,0)</f>
        <v>0</v>
      </c>
      <c r="L49">
        <f>MAX(GridAndDecimal!Y49,0)</f>
        <v>0</v>
      </c>
      <c r="M49">
        <f t="shared" si="3"/>
        <v>0</v>
      </c>
    </row>
    <row r="50" spans="1:13" x14ac:dyDescent="0.25">
      <c r="A50" t="str">
        <f>GridAndDecimal!N50</f>
        <v>j9</v>
      </c>
      <c r="B50">
        <f>MAX(GridAndDecimal!O50,0)</f>
        <v>0</v>
      </c>
      <c r="C50">
        <f>MAX(GridAndDecimal!P50,0)</f>
        <v>0</v>
      </c>
      <c r="D50">
        <f>MAX(GridAndDecimal!Q50,0)</f>
        <v>0</v>
      </c>
      <c r="E50">
        <f>MAX(GridAndDecimal!R50,0)</f>
        <v>0</v>
      </c>
      <c r="F50">
        <f>MAX(GridAndDecimal!S50,0)</f>
        <v>0</v>
      </c>
      <c r="G50">
        <f>MAX(GridAndDecimal!T50,0)</f>
        <v>0</v>
      </c>
      <c r="H50">
        <f>MAX(GridAndDecimal!U50,0)</f>
        <v>0</v>
      </c>
      <c r="I50">
        <f>MAX(GridAndDecimal!V50,0)</f>
        <v>0</v>
      </c>
      <c r="J50">
        <f>MAX(GridAndDecimal!W50,0)</f>
        <v>0</v>
      </c>
      <c r="K50">
        <f>MAX(GridAndDecimal!X50,0)</f>
        <v>0</v>
      </c>
      <c r="L50">
        <f>MAX(GridAndDecimal!Y50,0)</f>
        <v>0</v>
      </c>
      <c r="M50">
        <f t="shared" si="3"/>
        <v>0</v>
      </c>
    </row>
    <row r="51" spans="1:13" x14ac:dyDescent="0.25">
      <c r="A51" t="str">
        <f>GridAndDecimal!N51</f>
        <v>j10</v>
      </c>
      <c r="B51">
        <f>MAX(GridAndDecimal!O51,0)</f>
        <v>0</v>
      </c>
      <c r="C51">
        <f>MAX(GridAndDecimal!P51,0)</f>
        <v>0</v>
      </c>
      <c r="D51">
        <f>MAX(GridAndDecimal!Q51,0)</f>
        <v>0</v>
      </c>
      <c r="E51">
        <f>MAX(GridAndDecimal!R51,0)</f>
        <v>0</v>
      </c>
      <c r="F51">
        <f>MAX(GridAndDecimal!S51,0)</f>
        <v>0</v>
      </c>
      <c r="G51">
        <f>MAX(GridAndDecimal!T51,0)</f>
        <v>0</v>
      </c>
      <c r="H51">
        <f>MAX(GridAndDecimal!U51,0)</f>
        <v>0</v>
      </c>
      <c r="I51">
        <f>MAX(GridAndDecimal!V51,0)</f>
        <v>0</v>
      </c>
      <c r="J51">
        <f>MAX(GridAndDecimal!W51,0)</f>
        <v>0</v>
      </c>
      <c r="K51">
        <f>MAX(GridAndDecimal!X51,0)</f>
        <v>0</v>
      </c>
      <c r="L51">
        <f>MAX(GridAndDecimal!Y51,0)</f>
        <v>0</v>
      </c>
      <c r="M51">
        <f t="shared" si="3"/>
        <v>0</v>
      </c>
    </row>
    <row r="52" spans="1:13" x14ac:dyDescent="0.25">
      <c r="A52" t="str">
        <f>GridAndDecimal!N52</f>
        <v>j11</v>
      </c>
      <c r="B52">
        <f>MAX(GridAndDecimal!O52,0)</f>
        <v>0</v>
      </c>
      <c r="C52">
        <f>MAX(GridAndDecimal!P52,0)</f>
        <v>0</v>
      </c>
      <c r="D52">
        <f>MAX(GridAndDecimal!Q52,0)</f>
        <v>0</v>
      </c>
      <c r="E52">
        <f>MAX(GridAndDecimal!R52,0)</f>
        <v>0</v>
      </c>
      <c r="F52">
        <f>MAX(GridAndDecimal!S52,0)</f>
        <v>0</v>
      </c>
      <c r="G52">
        <f>MAX(GridAndDecimal!T52,0)</f>
        <v>0</v>
      </c>
      <c r="H52">
        <f>MAX(GridAndDecimal!U52,0)</f>
        <v>0</v>
      </c>
      <c r="I52">
        <f>MAX(GridAndDecimal!V52,0)</f>
        <v>0</v>
      </c>
      <c r="J52">
        <f>MAX(GridAndDecimal!W52,0)</f>
        <v>0</v>
      </c>
      <c r="K52">
        <f>MAX(GridAndDecimal!X52,0)</f>
        <v>0</v>
      </c>
      <c r="L52">
        <f>MAX(GridAndDecimal!Y52,0)</f>
        <v>0</v>
      </c>
      <c r="M52">
        <f t="shared" si="3"/>
        <v>0</v>
      </c>
    </row>
    <row r="54" spans="1:13" x14ac:dyDescent="0.25">
      <c r="A54">
        <f>GridAndDecimal!N54</f>
        <v>11</v>
      </c>
      <c r="B54" t="str">
        <f>GridAndDecimal!O54</f>
        <v>j1</v>
      </c>
      <c r="C54" t="str">
        <f>GridAndDecimal!P54</f>
        <v>j2</v>
      </c>
      <c r="D54" t="str">
        <f>GridAndDecimal!Q54</f>
        <v>j3</v>
      </c>
      <c r="E54" t="str">
        <f>GridAndDecimal!R54</f>
        <v>j4</v>
      </c>
      <c r="F54" t="str">
        <f>GridAndDecimal!S54</f>
        <v>j5</v>
      </c>
      <c r="G54" t="str">
        <f>GridAndDecimal!T54</f>
        <v>j6</v>
      </c>
      <c r="H54" t="str">
        <f>GridAndDecimal!U54</f>
        <v>j7</v>
      </c>
      <c r="I54" t="str">
        <f>GridAndDecimal!V54</f>
        <v>j8</v>
      </c>
      <c r="J54" t="str">
        <f>GridAndDecimal!W54</f>
        <v>j9</v>
      </c>
      <c r="K54" t="str">
        <f>GridAndDecimal!X54</f>
        <v>j10</v>
      </c>
      <c r="L54" t="str">
        <f>GridAndDecimal!Y54</f>
        <v>j11</v>
      </c>
      <c r="M54" t="s">
        <v>274</v>
      </c>
    </row>
    <row r="55" spans="1:13" x14ac:dyDescent="0.25">
      <c r="A55" t="str">
        <f>GridAndDecimal!N55</f>
        <v>j1</v>
      </c>
      <c r="B55">
        <f>MAX(GridAndDecimal!O55,0)</f>
        <v>1</v>
      </c>
      <c r="C55">
        <f>MAX(GridAndDecimal!P55,0)</f>
        <v>0.66666666666666663</v>
      </c>
      <c r="D55">
        <f>MAX(GridAndDecimal!Q55,0)</f>
        <v>0.1111111111111111</v>
      </c>
      <c r="E55">
        <f>MAX(GridAndDecimal!R55,0)</f>
        <v>1</v>
      </c>
      <c r="F55">
        <f>MAX(GridAndDecimal!S55,0)</f>
        <v>1.5</v>
      </c>
      <c r="G55">
        <f>MAX(GridAndDecimal!T55,0)</f>
        <v>2.3333333333333335</v>
      </c>
      <c r="H55">
        <f>MAX(GridAndDecimal!U55,0)</f>
        <v>0.42857142857142855</v>
      </c>
      <c r="I55">
        <f>MAX(GridAndDecimal!V55,0)</f>
        <v>2.3333333333333335</v>
      </c>
      <c r="J55">
        <f>MAX(GridAndDecimal!W55,0)</f>
        <v>1.5</v>
      </c>
      <c r="K55">
        <f>MAX(GridAndDecimal!X55,0)</f>
        <v>0.25</v>
      </c>
      <c r="L55">
        <f>MAX(GridAndDecimal!Y55,0)</f>
        <v>0.42857142857142855</v>
      </c>
      <c r="M55">
        <f t="shared" ref="M55:M65" si="4">SUM(B55:L55)</f>
        <v>11.551587301587302</v>
      </c>
    </row>
    <row r="56" spans="1:13" x14ac:dyDescent="0.25">
      <c r="A56" t="str">
        <f>GridAndDecimal!N56</f>
        <v>j2</v>
      </c>
      <c r="B56">
        <f>MAX(GridAndDecimal!O56,0)</f>
        <v>0.66666666666666663</v>
      </c>
      <c r="C56">
        <f>MAX(GridAndDecimal!P56,0)</f>
        <v>1</v>
      </c>
      <c r="D56">
        <f>MAX(GridAndDecimal!Q56,0)</f>
        <v>0.25</v>
      </c>
      <c r="E56">
        <f>MAX(GridAndDecimal!R56,0)</f>
        <v>0.42857142857142855</v>
      </c>
      <c r="F56">
        <f>MAX(GridAndDecimal!S56,0)</f>
        <v>1</v>
      </c>
      <c r="G56">
        <f>MAX(GridAndDecimal!T56,0)</f>
        <v>0.25</v>
      </c>
      <c r="H56">
        <f>MAX(GridAndDecimal!U56,0)</f>
        <v>0.1111111111111111</v>
      </c>
      <c r="I56">
        <f>MAX(GridAndDecimal!V56,0)</f>
        <v>0.42857142857142855</v>
      </c>
      <c r="J56">
        <f>MAX(GridAndDecimal!W56,0)</f>
        <v>0.25</v>
      </c>
      <c r="K56">
        <f>MAX(GridAndDecimal!X56,0)</f>
        <v>0.1111111111111111</v>
      </c>
      <c r="L56">
        <f>MAX(GridAndDecimal!Y56,0)</f>
        <v>0.42857142857142855</v>
      </c>
      <c r="M56">
        <f t="shared" si="4"/>
        <v>4.924603174603174</v>
      </c>
    </row>
    <row r="57" spans="1:13" x14ac:dyDescent="0.25">
      <c r="A57" t="str">
        <f>GridAndDecimal!N57</f>
        <v>j3</v>
      </c>
      <c r="B57">
        <f>MAX(GridAndDecimal!O57,0)</f>
        <v>2.3333333333333335</v>
      </c>
      <c r="C57">
        <f>MAX(GridAndDecimal!P57,0)</f>
        <v>1.5</v>
      </c>
      <c r="D57">
        <f>MAX(GridAndDecimal!Q57,0)</f>
        <v>1</v>
      </c>
      <c r="E57">
        <f>MAX(GridAndDecimal!R57,0)</f>
        <v>1.5</v>
      </c>
      <c r="F57">
        <f>MAX(GridAndDecimal!S57,0)</f>
        <v>2.3333333333333335</v>
      </c>
      <c r="G57">
        <f>MAX(GridAndDecimal!T57,0)</f>
        <v>1.5</v>
      </c>
      <c r="H57">
        <f>MAX(GridAndDecimal!U57,0)</f>
        <v>1</v>
      </c>
      <c r="I57">
        <f>MAX(GridAndDecimal!V57,0)</f>
        <v>1</v>
      </c>
      <c r="J57">
        <f>MAX(GridAndDecimal!W57,0)</f>
        <v>2.3333333333333335</v>
      </c>
      <c r="K57">
        <f>MAX(GridAndDecimal!X57,0)</f>
        <v>0.1111111111111111</v>
      </c>
      <c r="L57">
        <f>MAX(GridAndDecimal!Y57,0)</f>
        <v>1.5</v>
      </c>
      <c r="M57">
        <f t="shared" si="4"/>
        <v>16.111111111111114</v>
      </c>
    </row>
    <row r="58" spans="1:13" x14ac:dyDescent="0.25">
      <c r="A58" t="str">
        <f>GridAndDecimal!N58</f>
        <v>j4</v>
      </c>
      <c r="B58">
        <f>MAX(GridAndDecimal!O58,0)</f>
        <v>0.42857142857142855</v>
      </c>
      <c r="C58">
        <f>MAX(GridAndDecimal!P58,0)</f>
        <v>1</v>
      </c>
      <c r="D58">
        <f>MAX(GridAndDecimal!Q58,0)</f>
        <v>0.25</v>
      </c>
      <c r="E58">
        <f>MAX(GridAndDecimal!R58,0)</f>
        <v>1</v>
      </c>
      <c r="F58">
        <f>MAX(GridAndDecimal!S58,0)</f>
        <v>1.5</v>
      </c>
      <c r="G58">
        <f>MAX(GridAndDecimal!T58,0)</f>
        <v>1.5</v>
      </c>
      <c r="H58">
        <f>MAX(GridAndDecimal!U58,0)</f>
        <v>0.42857142857142855</v>
      </c>
      <c r="I58">
        <f>MAX(GridAndDecimal!V58,0)</f>
        <v>1</v>
      </c>
      <c r="J58">
        <f>MAX(GridAndDecimal!W58,0)</f>
        <v>0.25</v>
      </c>
      <c r="K58">
        <f>MAX(GridAndDecimal!X58,0)</f>
        <v>0.1111111111111111</v>
      </c>
      <c r="L58">
        <f>MAX(GridAndDecimal!Y58,0)</f>
        <v>0.42857142857142855</v>
      </c>
      <c r="M58">
        <f t="shared" si="4"/>
        <v>7.8968253968253972</v>
      </c>
    </row>
    <row r="59" spans="1:13" x14ac:dyDescent="0.25">
      <c r="A59" t="str">
        <f>GridAndDecimal!N59</f>
        <v>j5</v>
      </c>
      <c r="B59">
        <f>MAX(GridAndDecimal!O59,0)</f>
        <v>0.25</v>
      </c>
      <c r="C59">
        <f>MAX(GridAndDecimal!P59,0)</f>
        <v>0.42857142857142855</v>
      </c>
      <c r="D59">
        <f>MAX(GridAndDecimal!Q59,0)</f>
        <v>0.1111111111111111</v>
      </c>
      <c r="E59">
        <f>MAX(GridAndDecimal!R59,0)</f>
        <v>0.25</v>
      </c>
      <c r="F59">
        <f>MAX(GridAndDecimal!S59,0)</f>
        <v>1</v>
      </c>
      <c r="G59">
        <f>MAX(GridAndDecimal!T59,0)</f>
        <v>0.42857142857142855</v>
      </c>
      <c r="H59">
        <f>MAX(GridAndDecimal!U59,0)</f>
        <v>0.25</v>
      </c>
      <c r="I59">
        <f>MAX(GridAndDecimal!V59,0)</f>
        <v>0.1111111111111111</v>
      </c>
      <c r="J59">
        <f>MAX(GridAndDecimal!W59,0)</f>
        <v>0.1111111111111111</v>
      </c>
      <c r="K59">
        <f>MAX(GridAndDecimal!X59,0)</f>
        <v>0</v>
      </c>
      <c r="L59">
        <f>MAX(GridAndDecimal!Y59,0)</f>
        <v>0.42857142857142855</v>
      </c>
      <c r="M59">
        <f t="shared" si="4"/>
        <v>3.3690476190476186</v>
      </c>
    </row>
    <row r="60" spans="1:13" x14ac:dyDescent="0.25">
      <c r="A60" t="str">
        <f>GridAndDecimal!N60</f>
        <v>j6</v>
      </c>
      <c r="B60">
        <f>MAX(GridAndDecimal!O60,0)</f>
        <v>0.1111111111111111</v>
      </c>
      <c r="C60">
        <f>MAX(GridAndDecimal!P60,0)</f>
        <v>1.5</v>
      </c>
      <c r="D60">
        <f>MAX(GridAndDecimal!Q60,0)</f>
        <v>0.25</v>
      </c>
      <c r="E60">
        <f>MAX(GridAndDecimal!R60,0)</f>
        <v>0.25</v>
      </c>
      <c r="F60">
        <f>MAX(GridAndDecimal!S60,0)</f>
        <v>1</v>
      </c>
      <c r="G60">
        <f>MAX(GridAndDecimal!T60,0)</f>
        <v>1</v>
      </c>
      <c r="H60">
        <f>MAX(GridAndDecimal!U60,0)</f>
        <v>1</v>
      </c>
      <c r="I60">
        <f>MAX(GridAndDecimal!V60,0)</f>
        <v>0.42857142857142855</v>
      </c>
      <c r="J60">
        <f>MAX(GridAndDecimal!W60,0)</f>
        <v>0.25</v>
      </c>
      <c r="K60">
        <f>MAX(GridAndDecimal!X60,0)</f>
        <v>0</v>
      </c>
      <c r="L60">
        <f>MAX(GridAndDecimal!Y60,0)</f>
        <v>0.25</v>
      </c>
      <c r="M60">
        <f t="shared" si="4"/>
        <v>6.0396825396825395</v>
      </c>
    </row>
    <row r="61" spans="1:13" x14ac:dyDescent="0.25">
      <c r="A61" t="str">
        <f>GridAndDecimal!N61</f>
        <v>j7</v>
      </c>
      <c r="B61">
        <f>MAX(GridAndDecimal!O61,0)</f>
        <v>1</v>
      </c>
      <c r="C61">
        <f>MAX(GridAndDecimal!P61,0)</f>
        <v>2.3333333333333335</v>
      </c>
      <c r="D61">
        <f>MAX(GridAndDecimal!Q61,0)</f>
        <v>0.42857142857142855</v>
      </c>
      <c r="E61">
        <f>MAX(GridAndDecimal!R61,0)</f>
        <v>1</v>
      </c>
      <c r="F61">
        <f>MAX(GridAndDecimal!S61,0)</f>
        <v>1.5</v>
      </c>
      <c r="G61">
        <f>MAX(GridAndDecimal!T61,0)</f>
        <v>0.42857142857142855</v>
      </c>
      <c r="H61">
        <f>MAX(GridAndDecimal!U61,0)</f>
        <v>1</v>
      </c>
      <c r="I61">
        <f>MAX(GridAndDecimal!V61,0)</f>
        <v>0.1111111111111111</v>
      </c>
      <c r="J61">
        <f>MAX(GridAndDecimal!W61,0)</f>
        <v>1</v>
      </c>
      <c r="K61">
        <f>MAX(GridAndDecimal!X61,0)</f>
        <v>0.1111111111111111</v>
      </c>
      <c r="L61">
        <f>MAX(GridAndDecimal!Y61,0)</f>
        <v>1</v>
      </c>
      <c r="M61">
        <f t="shared" si="4"/>
        <v>9.9126984126984112</v>
      </c>
    </row>
    <row r="62" spans="1:13" x14ac:dyDescent="0.25">
      <c r="A62" t="str">
        <f>GridAndDecimal!N62</f>
        <v>j8</v>
      </c>
      <c r="B62">
        <f>MAX(GridAndDecimal!O62,0)</f>
        <v>0.1111111111111111</v>
      </c>
      <c r="C62">
        <f>MAX(GridAndDecimal!P62,0)</f>
        <v>1</v>
      </c>
      <c r="D62">
        <f>MAX(GridAndDecimal!Q62,0)</f>
        <v>0.42857142857142855</v>
      </c>
      <c r="E62">
        <f>MAX(GridAndDecimal!R62,0)</f>
        <v>0.42857142857142855</v>
      </c>
      <c r="F62">
        <f>MAX(GridAndDecimal!S62,0)</f>
        <v>2.3333333333333335</v>
      </c>
      <c r="G62">
        <f>MAX(GridAndDecimal!T62,0)</f>
        <v>1</v>
      </c>
      <c r="H62">
        <f>MAX(GridAndDecimal!U62,0)</f>
        <v>2.3333333333333335</v>
      </c>
      <c r="I62">
        <f>MAX(GridAndDecimal!V62,0)</f>
        <v>1</v>
      </c>
      <c r="J62">
        <f>MAX(GridAndDecimal!W62,0)</f>
        <v>0.1111111111111111</v>
      </c>
      <c r="K62">
        <f>MAX(GridAndDecimal!X62,0)</f>
        <v>0</v>
      </c>
      <c r="L62">
        <f>MAX(GridAndDecimal!Y62,0)</f>
        <v>0.25</v>
      </c>
      <c r="M62">
        <f t="shared" si="4"/>
        <v>8.9960317460317469</v>
      </c>
    </row>
    <row r="63" spans="1:13" x14ac:dyDescent="0.25">
      <c r="A63" t="str">
        <f>GridAndDecimal!N63</f>
        <v>j9</v>
      </c>
      <c r="B63">
        <f>MAX(GridAndDecimal!O63,0)</f>
        <v>0.25</v>
      </c>
      <c r="C63">
        <f>MAX(GridAndDecimal!P63,0)</f>
        <v>1.5</v>
      </c>
      <c r="D63">
        <f>MAX(GridAndDecimal!Q63,0)</f>
        <v>0.1111111111111111</v>
      </c>
      <c r="E63">
        <f>MAX(GridAndDecimal!R63,0)</f>
        <v>1.5</v>
      </c>
      <c r="F63">
        <f>MAX(GridAndDecimal!S63,0)</f>
        <v>2.3333333333333335</v>
      </c>
      <c r="G63">
        <f>MAX(GridAndDecimal!T63,0)</f>
        <v>1.5</v>
      </c>
      <c r="H63">
        <f>MAX(GridAndDecimal!U63,0)</f>
        <v>0.42857142857142855</v>
      </c>
      <c r="I63">
        <f>MAX(GridAndDecimal!V63,0)</f>
        <v>2.3333333333333335</v>
      </c>
      <c r="J63">
        <f>MAX(GridAndDecimal!W63,0)</f>
        <v>1</v>
      </c>
      <c r="K63">
        <f>MAX(GridAndDecimal!X63,0)</f>
        <v>0</v>
      </c>
      <c r="L63">
        <f>MAX(GridAndDecimal!Y63,0)</f>
        <v>9</v>
      </c>
      <c r="M63">
        <f t="shared" si="4"/>
        <v>19.956349206349209</v>
      </c>
    </row>
    <row r="64" spans="1:13" x14ac:dyDescent="0.25">
      <c r="A64" t="str">
        <f>GridAndDecimal!N64</f>
        <v>j10</v>
      </c>
      <c r="B64">
        <f>MAX(GridAndDecimal!O64,0)</f>
        <v>1.5</v>
      </c>
      <c r="C64">
        <f>MAX(GridAndDecimal!P64,0)</f>
        <v>2.3333333333333335</v>
      </c>
      <c r="D64">
        <f>MAX(GridAndDecimal!Q64,0)</f>
        <v>2.3333333333333335</v>
      </c>
      <c r="E64">
        <f>MAX(GridAndDecimal!R64,0)</f>
        <v>2.3333333333333335</v>
      </c>
      <c r="F64">
        <f>MAX(GridAndDecimal!S64,0)</f>
        <v>4</v>
      </c>
      <c r="G64">
        <f>MAX(GridAndDecimal!T64,0)</f>
        <v>9</v>
      </c>
      <c r="H64">
        <f>MAX(GridAndDecimal!U64,0)</f>
        <v>2.3333333333333335</v>
      </c>
      <c r="I64">
        <f>MAX(GridAndDecimal!V64,0)</f>
        <v>4</v>
      </c>
      <c r="J64">
        <f>MAX(GridAndDecimal!W64,0)</f>
        <v>4</v>
      </c>
      <c r="K64">
        <f>MAX(GridAndDecimal!X64,0)</f>
        <v>1</v>
      </c>
      <c r="L64">
        <f>MAX(GridAndDecimal!Y64,0)</f>
        <v>1.5</v>
      </c>
      <c r="M64">
        <f t="shared" si="4"/>
        <v>34.333333333333329</v>
      </c>
    </row>
    <row r="65" spans="1:13" x14ac:dyDescent="0.25">
      <c r="A65" t="str">
        <f>GridAndDecimal!N65</f>
        <v>j11</v>
      </c>
      <c r="B65">
        <f>MAX(GridAndDecimal!O65,0)</f>
        <v>1</v>
      </c>
      <c r="C65">
        <f>MAX(GridAndDecimal!P65,0)</f>
        <v>1</v>
      </c>
      <c r="D65">
        <f>MAX(GridAndDecimal!Q65,0)</f>
        <v>0.25</v>
      </c>
      <c r="E65">
        <f>MAX(GridAndDecimal!R65,0)</f>
        <v>1</v>
      </c>
      <c r="F65">
        <f>MAX(GridAndDecimal!S65,0)</f>
        <v>1</v>
      </c>
      <c r="G65">
        <f>MAX(GridAndDecimal!T65,0)</f>
        <v>1.5</v>
      </c>
      <c r="H65">
        <f>MAX(GridAndDecimal!U65,0)</f>
        <v>0.42857142857142855</v>
      </c>
      <c r="I65">
        <f>MAX(GridAndDecimal!V65,0)</f>
        <v>1.5</v>
      </c>
      <c r="J65">
        <f>MAX(GridAndDecimal!W65,0)</f>
        <v>1.5</v>
      </c>
      <c r="K65">
        <f>MAX(GridAndDecimal!X65,0)</f>
        <v>0.25</v>
      </c>
      <c r="L65">
        <f>MAX(GridAndDecimal!Y65,0)</f>
        <v>1</v>
      </c>
      <c r="M65">
        <f t="shared" si="4"/>
        <v>10.428571428571429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tabSelected="1" topLeftCell="U1" zoomScale="80" zoomScaleNormal="80" workbookViewId="0">
      <selection activeCell="AI8" sqref="AI8"/>
    </sheetView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241</v>
      </c>
      <c r="I1" s="1" t="s">
        <v>242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U1" s="1" t="s">
        <v>253</v>
      </c>
      <c r="X1" s="29" t="s">
        <v>276</v>
      </c>
    </row>
    <row r="2" spans="1:36" x14ac:dyDescent="0.25">
      <c r="A2" s="1" t="s">
        <v>16</v>
      </c>
      <c r="B2" s="1" t="s">
        <v>66</v>
      </c>
      <c r="C2" s="17" t="s">
        <v>254</v>
      </c>
      <c r="D2" s="1">
        <f>I5+1</f>
        <v>5</v>
      </c>
      <c r="E2" s="18" t="s">
        <v>255</v>
      </c>
      <c r="F2" s="1">
        <f t="shared" ref="F2:F56" si="0">10-D2</f>
        <v>5</v>
      </c>
      <c r="H2" s="1" t="s">
        <v>256</v>
      </c>
      <c r="U2" s="1" t="s">
        <v>257</v>
      </c>
      <c r="V2" s="1" t="s">
        <v>258</v>
      </c>
      <c r="X2" s="21"/>
      <c r="Y2" s="22" t="s">
        <v>257</v>
      </c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4"/>
    </row>
    <row r="3" spans="1:36" x14ac:dyDescent="0.25">
      <c r="A3" s="1" t="s">
        <v>22</v>
      </c>
      <c r="B3" s="1" t="s">
        <v>67</v>
      </c>
      <c r="C3" s="19" t="s">
        <v>255</v>
      </c>
      <c r="D3" s="1">
        <f>J6+1</f>
        <v>7</v>
      </c>
      <c r="E3" s="20" t="s">
        <v>259</v>
      </c>
      <c r="F3" s="1">
        <f t="shared" si="0"/>
        <v>3</v>
      </c>
      <c r="H3" s="1">
        <f>GridAndDecimal!A54</f>
        <v>11</v>
      </c>
      <c r="I3" s="1" t="str">
        <f>GridAndDecimal!B54</f>
        <v>j1</v>
      </c>
      <c r="J3" s="1" t="str">
        <f>GridAndDecimal!C54</f>
        <v>j2</v>
      </c>
      <c r="K3" s="1" t="str">
        <f>GridAndDecimal!D54</f>
        <v>j3</v>
      </c>
      <c r="L3" s="1" t="str">
        <f>GridAndDecimal!E54</f>
        <v>j4</v>
      </c>
      <c r="M3" s="1" t="str">
        <f>GridAndDecimal!F54</f>
        <v>j5</v>
      </c>
      <c r="N3" s="1" t="str">
        <f>GridAndDecimal!G54</f>
        <v>j6</v>
      </c>
      <c r="O3" s="1" t="str">
        <f>GridAndDecimal!H54</f>
        <v>j7</v>
      </c>
      <c r="P3" s="1" t="str">
        <f>GridAndDecimal!I54</f>
        <v>j8</v>
      </c>
      <c r="Q3" s="1" t="str">
        <f>GridAndDecimal!J54</f>
        <v>j9</v>
      </c>
      <c r="R3" s="1" t="str">
        <f>GridAndDecimal!K54</f>
        <v>j10</v>
      </c>
      <c r="S3" s="1" t="str">
        <f>GridAndDecimal!L54</f>
        <v>j11</v>
      </c>
      <c r="U3" s="1" t="str">
        <f t="shared" ref="U3:V3" si="1">C2</f>
        <v>j01</v>
      </c>
      <c r="V3" s="1">
        <f t="shared" si="1"/>
        <v>5</v>
      </c>
      <c r="X3" s="25"/>
      <c r="Y3" s="21" t="s">
        <v>254</v>
      </c>
      <c r="Z3" s="26" t="s">
        <v>255</v>
      </c>
      <c r="AA3" s="26" t="s">
        <v>259</v>
      </c>
      <c r="AB3" s="26" t="s">
        <v>260</v>
      </c>
      <c r="AC3" s="26" t="s">
        <v>261</v>
      </c>
      <c r="AD3" s="26" t="s">
        <v>262</v>
      </c>
      <c r="AE3" s="26" t="s">
        <v>263</v>
      </c>
      <c r="AF3" s="26" t="s">
        <v>264</v>
      </c>
      <c r="AG3" s="26" t="s">
        <v>265</v>
      </c>
      <c r="AH3" s="26" t="s">
        <v>9</v>
      </c>
      <c r="AI3" s="26" t="s">
        <v>10</v>
      </c>
      <c r="AJ3" s="27" t="s">
        <v>266</v>
      </c>
    </row>
    <row r="4" spans="1:36" x14ac:dyDescent="0.25">
      <c r="A4" s="1" t="s">
        <v>28</v>
      </c>
      <c r="B4" s="1" t="s">
        <v>68</v>
      </c>
      <c r="C4" s="17" t="s">
        <v>259</v>
      </c>
      <c r="D4" s="1">
        <f>K7+1</f>
        <v>3</v>
      </c>
      <c r="E4" s="18" t="s">
        <v>260</v>
      </c>
      <c r="F4" s="1">
        <f t="shared" si="0"/>
        <v>7</v>
      </c>
      <c r="H4" s="1" t="str">
        <f>GridAndDecimal!A55</f>
        <v>j1</v>
      </c>
      <c r="I4" s="1">
        <f>GridAndDecimal!B55</f>
        <v>0</v>
      </c>
      <c r="J4" s="3">
        <f>GridAndDecimal!C55</f>
        <v>0</v>
      </c>
      <c r="K4" s="4">
        <f>GridAndDecimal!D55</f>
        <v>0</v>
      </c>
      <c r="L4" s="6">
        <f>GridAndDecimal!E55</f>
        <v>0</v>
      </c>
      <c r="M4" s="8">
        <f>GridAndDecimal!F55</f>
        <v>0</v>
      </c>
      <c r="N4" s="9">
        <f>GridAndDecimal!G55</f>
        <v>0</v>
      </c>
      <c r="O4" s="1">
        <f>GridAndDecimal!H55</f>
        <v>3</v>
      </c>
      <c r="P4" s="8">
        <f>GridAndDecimal!I55</f>
        <v>7</v>
      </c>
      <c r="Q4" s="6">
        <f>GridAndDecimal!J55</f>
        <v>6</v>
      </c>
      <c r="R4" s="4">
        <f>GridAndDecimal!K55</f>
        <v>2</v>
      </c>
      <c r="S4" s="3">
        <f>GridAndDecimal!L55</f>
        <v>3</v>
      </c>
      <c r="U4" s="1" t="str">
        <f t="shared" ref="U4:V4" si="2">C3</f>
        <v>j02</v>
      </c>
      <c r="V4" s="1">
        <f t="shared" si="2"/>
        <v>7</v>
      </c>
      <c r="X4" s="28" t="s">
        <v>267</v>
      </c>
      <c r="Y4" s="30">
        <v>46</v>
      </c>
      <c r="Z4" s="31">
        <v>64</v>
      </c>
      <c r="AA4" s="31">
        <v>34</v>
      </c>
      <c r="AB4" s="31">
        <v>54</v>
      </c>
      <c r="AC4" s="31">
        <v>72</v>
      </c>
      <c r="AD4" s="31">
        <v>63</v>
      </c>
      <c r="AE4" s="31">
        <v>49</v>
      </c>
      <c r="AF4" s="31">
        <v>56</v>
      </c>
      <c r="AG4" s="31">
        <v>50</v>
      </c>
      <c r="AH4" s="31">
        <v>17</v>
      </c>
      <c r="AI4" s="31">
        <v>45</v>
      </c>
      <c r="AJ4" s="32">
        <v>550</v>
      </c>
    </row>
    <row r="5" spans="1:36" x14ac:dyDescent="0.25">
      <c r="A5" s="1" t="s">
        <v>34</v>
      </c>
      <c r="B5" s="1" t="s">
        <v>69</v>
      </c>
      <c r="C5" s="19" t="s">
        <v>260</v>
      </c>
      <c r="D5" s="1">
        <f>L8+1</f>
        <v>3</v>
      </c>
      <c r="E5" s="20" t="s">
        <v>261</v>
      </c>
      <c r="F5" s="1">
        <f t="shared" si="0"/>
        <v>7</v>
      </c>
      <c r="H5" s="1" t="str">
        <f>GridAndDecimal!A56</f>
        <v>j2</v>
      </c>
      <c r="I5" s="3">
        <f>GridAndDecimal!B56</f>
        <v>4</v>
      </c>
      <c r="J5" s="1">
        <f>GridAndDecimal!C56</f>
        <v>0</v>
      </c>
      <c r="K5" s="3">
        <f>GridAndDecimal!D56</f>
        <v>0</v>
      </c>
      <c r="L5" s="4">
        <f>GridAndDecimal!E56</f>
        <v>0</v>
      </c>
      <c r="M5" s="6">
        <f>GridAndDecimal!F56</f>
        <v>0</v>
      </c>
      <c r="N5" s="10">
        <f>GridAndDecimal!G56</f>
        <v>0</v>
      </c>
      <c r="O5" s="14">
        <f>GridAndDecimal!H56</f>
        <v>0</v>
      </c>
      <c r="P5" s="1">
        <f>GridAndDecimal!I56</f>
        <v>3</v>
      </c>
      <c r="Q5" s="8">
        <f>GridAndDecimal!J56</f>
        <v>2</v>
      </c>
      <c r="R5" s="6">
        <f>GridAndDecimal!K56</f>
        <v>1</v>
      </c>
      <c r="S5" s="4">
        <f>GridAndDecimal!L56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70</v>
      </c>
      <c r="C6" s="17" t="s">
        <v>261</v>
      </c>
      <c r="D6" s="1">
        <f>M9+1</f>
        <v>6</v>
      </c>
      <c r="E6" s="18" t="s">
        <v>262</v>
      </c>
      <c r="F6" s="1">
        <f t="shared" si="0"/>
        <v>4</v>
      </c>
      <c r="H6" s="1" t="str">
        <f>GridAndDecimal!A57</f>
        <v>j3</v>
      </c>
      <c r="I6" s="4">
        <f>GridAndDecimal!B57</f>
        <v>7</v>
      </c>
      <c r="J6" s="3">
        <f>GridAndDecimal!C57</f>
        <v>6</v>
      </c>
      <c r="K6" s="1">
        <f>GridAndDecimal!D57</f>
        <v>0</v>
      </c>
      <c r="L6" s="3">
        <f>GridAndDecimal!E57</f>
        <v>0</v>
      </c>
      <c r="M6" s="4">
        <f>GridAndDecimal!F57</f>
        <v>0</v>
      </c>
      <c r="N6" s="11">
        <f>GridAndDecimal!G57</f>
        <v>0</v>
      </c>
      <c r="O6" s="8">
        <f>GridAndDecimal!H57</f>
        <v>0</v>
      </c>
      <c r="P6" s="14">
        <f>GridAndDecimal!I57</f>
        <v>0</v>
      </c>
      <c r="Q6" s="1">
        <f>GridAndDecimal!J57</f>
        <v>7</v>
      </c>
      <c r="R6" s="8">
        <f>GridAndDecimal!K57</f>
        <v>1</v>
      </c>
      <c r="S6" s="6">
        <f>GridAndDecimal!L57</f>
        <v>6</v>
      </c>
      <c r="U6" s="1" t="str">
        <f t="shared" ref="U6:V6" si="4">C5</f>
        <v>j04</v>
      </c>
      <c r="V6" s="1">
        <f t="shared" si="4"/>
        <v>3</v>
      </c>
      <c r="X6" s="1" t="s">
        <v>268</v>
      </c>
      <c r="Y6" s="1">
        <f>'Rank and Inconsistency'!B78</f>
        <v>7.0816593259759697E-2</v>
      </c>
      <c r="Z6" s="1">
        <f>'Rank and Inconsistency'!C78</f>
        <v>0.13105825008647745</v>
      </c>
      <c r="AA6" s="1">
        <f>'Rank and Inconsistency'!D78</f>
        <v>3.7896404781887223E-2</v>
      </c>
      <c r="AB6" s="1">
        <f>'Rank and Inconsistency'!E78</f>
        <v>8.149687529838219E-2</v>
      </c>
      <c r="AC6" s="1">
        <f>'Rank and Inconsistency'!F78</f>
        <v>0.17000862430512476</v>
      </c>
      <c r="AD6" s="1">
        <f>'Rank and Inconsistency'!G78</f>
        <v>0.13310195877195388</v>
      </c>
      <c r="AE6" s="1">
        <f>'Rank and Inconsistency'!H78</f>
        <v>8.2415164719028822E-2</v>
      </c>
      <c r="AF6" s="1">
        <f>'Rank and Inconsistency'!I78</f>
        <v>9.8299256416087888E-2</v>
      </c>
      <c r="AG6" s="1">
        <f>'Rank and Inconsistency'!J78</f>
        <v>7.7741656380699201E-2</v>
      </c>
      <c r="AH6" s="1">
        <f>'Rank and Inconsistency'!K78</f>
        <v>1.1770834912037153E-2</v>
      </c>
      <c r="AI6" s="1">
        <f>'Rank and Inconsistency'!L78</f>
        <v>0.10539438106856168</v>
      </c>
    </row>
    <row r="7" spans="1:36" x14ac:dyDescent="0.25">
      <c r="A7" s="1" t="s">
        <v>45</v>
      </c>
      <c r="B7" s="1" t="s">
        <v>71</v>
      </c>
      <c r="C7" s="19" t="s">
        <v>262</v>
      </c>
      <c r="D7" s="1">
        <f>N10+1</f>
        <v>4</v>
      </c>
      <c r="E7" s="20" t="s">
        <v>263</v>
      </c>
      <c r="F7" s="1">
        <f t="shared" si="0"/>
        <v>6</v>
      </c>
      <c r="H7" s="1" t="str">
        <f>GridAndDecimal!A58</f>
        <v>j4</v>
      </c>
      <c r="I7" s="6">
        <f>GridAndDecimal!B58</f>
        <v>3</v>
      </c>
      <c r="J7" s="4">
        <f>GridAndDecimal!C58</f>
        <v>5</v>
      </c>
      <c r="K7" s="3">
        <f>GridAndDecimal!D58</f>
        <v>2</v>
      </c>
      <c r="L7" s="1">
        <f>GridAndDecimal!E58</f>
        <v>0</v>
      </c>
      <c r="M7" s="3">
        <f>GridAndDecimal!F58</f>
        <v>0</v>
      </c>
      <c r="N7" s="12">
        <f>GridAndDecimal!G58</f>
        <v>0</v>
      </c>
      <c r="O7" s="6">
        <f>GridAndDecimal!H58</f>
        <v>0</v>
      </c>
      <c r="P7" s="8">
        <f>GridAndDecimal!I58</f>
        <v>0</v>
      </c>
      <c r="Q7" s="14">
        <f>GridAndDecimal!J58</f>
        <v>0</v>
      </c>
      <c r="R7" s="1">
        <f>GridAndDecimal!K58</f>
        <v>1</v>
      </c>
      <c r="S7" s="8">
        <f>GridAndDecimal!L58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72</v>
      </c>
      <c r="C8" s="17" t="s">
        <v>263</v>
      </c>
      <c r="D8" s="1">
        <f>O11+1</f>
        <v>8</v>
      </c>
      <c r="E8" s="18" t="s">
        <v>264</v>
      </c>
      <c r="F8" s="1">
        <f t="shared" si="0"/>
        <v>2</v>
      </c>
      <c r="H8" s="1" t="str">
        <f>GridAndDecimal!A59</f>
        <v>j5</v>
      </c>
      <c r="I8" s="8">
        <f>GridAndDecimal!B59</f>
        <v>2</v>
      </c>
      <c r="J8" s="6">
        <f>GridAndDecimal!C59</f>
        <v>3</v>
      </c>
      <c r="K8" s="4">
        <f>GridAndDecimal!D59</f>
        <v>1</v>
      </c>
      <c r="L8" s="3">
        <f>GridAndDecimal!E59</f>
        <v>2</v>
      </c>
      <c r="M8" s="1">
        <f>GridAndDecimal!F59</f>
        <v>0</v>
      </c>
      <c r="N8" s="13">
        <f>GridAndDecimal!G59</f>
        <v>0</v>
      </c>
      <c r="O8" s="4">
        <f>GridAndDecimal!H59</f>
        <v>0</v>
      </c>
      <c r="P8" s="6">
        <f>GridAndDecimal!I59</f>
        <v>0</v>
      </c>
      <c r="Q8" s="8">
        <f>GridAndDecimal!J59</f>
        <v>0</v>
      </c>
      <c r="R8" s="14">
        <f>GridAndDecimal!K59</f>
        <v>0</v>
      </c>
      <c r="S8" s="1">
        <f>GridAndDecimal!L59</f>
        <v>3</v>
      </c>
      <c r="U8" s="1" t="str">
        <f t="shared" ref="U8:V8" si="6">C7</f>
        <v>j06</v>
      </c>
      <c r="V8" s="1">
        <f t="shared" si="6"/>
        <v>4</v>
      </c>
      <c r="AI8" t="s">
        <v>277</v>
      </c>
    </row>
    <row r="9" spans="1:36" x14ac:dyDescent="0.25">
      <c r="A9" s="1" t="s">
        <v>55</v>
      </c>
      <c r="B9" s="1" t="s">
        <v>73</v>
      </c>
      <c r="C9" s="19" t="s">
        <v>264</v>
      </c>
      <c r="D9" s="1">
        <f>P12+1</f>
        <v>8</v>
      </c>
      <c r="E9" s="20" t="s">
        <v>265</v>
      </c>
      <c r="F9" s="1">
        <f t="shared" si="0"/>
        <v>2</v>
      </c>
      <c r="H9" s="1" t="str">
        <f>GridAndDecimal!A60</f>
        <v>j6</v>
      </c>
      <c r="I9" s="14">
        <f>GridAndDecimal!B60</f>
        <v>1</v>
      </c>
      <c r="J9" s="8">
        <f>GridAndDecimal!C60</f>
        <v>6</v>
      </c>
      <c r="K9" s="6">
        <f>GridAndDecimal!D60</f>
        <v>2</v>
      </c>
      <c r="L9" s="4">
        <f>GridAndDecimal!E60</f>
        <v>2</v>
      </c>
      <c r="M9" s="3">
        <f>GridAndDecimal!F60</f>
        <v>5</v>
      </c>
      <c r="N9" s="7">
        <f>GridAndDecimal!G60</f>
        <v>0</v>
      </c>
      <c r="O9" s="3">
        <f>GridAndDecimal!H60</f>
        <v>0</v>
      </c>
      <c r="P9" s="4">
        <f>GridAndDecimal!I60</f>
        <v>0</v>
      </c>
      <c r="Q9" s="6">
        <f>GridAndDecimal!J60</f>
        <v>0</v>
      </c>
      <c r="R9" s="8">
        <f>GridAndDecimal!K60</f>
        <v>0</v>
      </c>
      <c r="S9" s="1">
        <f>GridAndDecimal!L60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74</v>
      </c>
      <c r="C10" s="17" t="s">
        <v>265</v>
      </c>
      <c r="D10" s="1">
        <f>Q13+1</f>
        <v>9</v>
      </c>
      <c r="E10" s="18" t="s">
        <v>9</v>
      </c>
      <c r="F10" s="1">
        <f t="shared" si="0"/>
        <v>1</v>
      </c>
      <c r="H10" s="1" t="str">
        <f>GridAndDecimal!A61</f>
        <v>j7</v>
      </c>
      <c r="I10" s="1">
        <f>GridAndDecimal!B61</f>
        <v>0</v>
      </c>
      <c r="J10" s="14">
        <f>GridAndDecimal!C61</f>
        <v>7</v>
      </c>
      <c r="K10" s="8">
        <f>GridAndDecimal!D61</f>
        <v>3</v>
      </c>
      <c r="L10" s="6">
        <f>GridAndDecimal!E61</f>
        <v>5</v>
      </c>
      <c r="M10" s="4">
        <f>GridAndDecimal!F61</f>
        <v>6</v>
      </c>
      <c r="N10" s="13">
        <f>GridAndDecimal!G61</f>
        <v>3</v>
      </c>
      <c r="O10" s="1">
        <f>GridAndDecimal!H61</f>
        <v>0</v>
      </c>
      <c r="P10" s="3">
        <f>GridAndDecimal!I61</f>
        <v>0</v>
      </c>
      <c r="Q10" s="4">
        <f>GridAndDecimal!J61</f>
        <v>0</v>
      </c>
      <c r="R10" s="6">
        <f>GridAndDecimal!K61</f>
        <v>0</v>
      </c>
      <c r="S10" s="8">
        <f>GridAndDecimal!L61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75</v>
      </c>
      <c r="C11" s="19" t="s">
        <v>9</v>
      </c>
      <c r="D11" s="1">
        <f>R14+1</f>
        <v>3</v>
      </c>
      <c r="E11" s="20" t="s">
        <v>10</v>
      </c>
      <c r="F11" s="1">
        <f t="shared" si="0"/>
        <v>7</v>
      </c>
      <c r="H11" s="1" t="str">
        <f>GridAndDecimal!A62</f>
        <v>j8</v>
      </c>
      <c r="I11" s="8">
        <f>GridAndDecimal!B62</f>
        <v>0</v>
      </c>
      <c r="J11" s="1">
        <f>GridAndDecimal!C62</f>
        <v>0</v>
      </c>
      <c r="K11" s="14">
        <f>GridAndDecimal!D62</f>
        <v>3</v>
      </c>
      <c r="L11" s="8">
        <f>GridAndDecimal!E62</f>
        <v>3</v>
      </c>
      <c r="M11" s="6">
        <f>GridAndDecimal!F62</f>
        <v>7</v>
      </c>
      <c r="N11" s="12">
        <f>GridAndDecimal!G62</f>
        <v>5</v>
      </c>
      <c r="O11" s="3">
        <f>GridAndDecimal!H62</f>
        <v>7</v>
      </c>
      <c r="P11" s="1">
        <f>GridAndDecimal!I62</f>
        <v>0</v>
      </c>
      <c r="Q11" s="3">
        <f>GridAndDecimal!J62</f>
        <v>0</v>
      </c>
      <c r="R11" s="4">
        <f>GridAndDecimal!K62</f>
        <v>0</v>
      </c>
      <c r="S11" s="6">
        <f>GridAndDecimal!L62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76</v>
      </c>
      <c r="C12" s="17" t="s">
        <v>10</v>
      </c>
      <c r="D12" s="1">
        <f>S4+1</f>
        <v>4</v>
      </c>
      <c r="E12" s="18" t="s">
        <v>254</v>
      </c>
      <c r="F12" s="1">
        <f t="shared" si="0"/>
        <v>6</v>
      </c>
      <c r="H12" s="1" t="str">
        <f>GridAndDecimal!A63</f>
        <v>j9</v>
      </c>
      <c r="I12" s="6">
        <f>GridAndDecimal!B63</f>
        <v>0</v>
      </c>
      <c r="J12" s="8">
        <f>GridAndDecimal!C63</f>
        <v>0</v>
      </c>
      <c r="K12" s="1">
        <f>GridAndDecimal!D63</f>
        <v>0</v>
      </c>
      <c r="L12" s="14">
        <f>GridAndDecimal!E63</f>
        <v>6</v>
      </c>
      <c r="M12" s="8">
        <f>GridAndDecimal!F63</f>
        <v>7</v>
      </c>
      <c r="N12" s="11">
        <f>GridAndDecimal!G63</f>
        <v>6</v>
      </c>
      <c r="O12" s="4">
        <f>GridAndDecimal!H63</f>
        <v>3</v>
      </c>
      <c r="P12" s="3">
        <f>GridAndDecimal!I63</f>
        <v>7</v>
      </c>
      <c r="Q12" s="1">
        <f>GridAndDecimal!J63</f>
        <v>0</v>
      </c>
      <c r="R12" s="3">
        <f>GridAndDecimal!K63</f>
        <v>0</v>
      </c>
      <c r="S12" s="4">
        <f>GridAndDecimal!L63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77</v>
      </c>
      <c r="C13" s="19" t="s">
        <v>254</v>
      </c>
      <c r="D13" s="1">
        <f>I6+1</f>
        <v>8</v>
      </c>
      <c r="E13" s="20" t="s">
        <v>259</v>
      </c>
      <c r="F13" s="1">
        <f t="shared" si="0"/>
        <v>2</v>
      </c>
      <c r="H13" s="1" t="str">
        <f>GridAndDecimal!A64</f>
        <v>j10</v>
      </c>
      <c r="I13" s="4">
        <f>GridAndDecimal!B64</f>
        <v>0</v>
      </c>
      <c r="J13" s="6">
        <f>GridAndDecimal!C64</f>
        <v>0</v>
      </c>
      <c r="K13" s="8">
        <f>GridAndDecimal!D64</f>
        <v>0</v>
      </c>
      <c r="L13" s="1">
        <f>GridAndDecimal!E64</f>
        <v>0</v>
      </c>
      <c r="M13" s="14">
        <f>GridAndDecimal!F64</f>
        <v>8</v>
      </c>
      <c r="N13" s="10">
        <f>GridAndDecimal!G64</f>
        <v>9</v>
      </c>
      <c r="O13" s="6">
        <f>GridAndDecimal!H64</f>
        <v>7</v>
      </c>
      <c r="P13" s="4">
        <f>GridAndDecimal!I64</f>
        <v>8</v>
      </c>
      <c r="Q13" s="3">
        <f>GridAndDecimal!J64</f>
        <v>8</v>
      </c>
      <c r="R13" s="1">
        <f>GridAndDecimal!K64</f>
        <v>0</v>
      </c>
      <c r="S13" s="3">
        <f>GridAndDecimal!L64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78</v>
      </c>
      <c r="C14" s="17" t="s">
        <v>255</v>
      </c>
      <c r="D14" s="1">
        <f>J7+1</f>
        <v>6</v>
      </c>
      <c r="E14" s="18" t="s">
        <v>260</v>
      </c>
      <c r="F14" s="1">
        <f t="shared" si="0"/>
        <v>4</v>
      </c>
      <c r="H14" s="1" t="str">
        <f>GridAndDecimal!A65</f>
        <v>j11</v>
      </c>
      <c r="I14" s="3">
        <f>GridAndDecimal!B65</f>
        <v>0</v>
      </c>
      <c r="J14" s="4">
        <f>GridAndDecimal!C65</f>
        <v>0</v>
      </c>
      <c r="K14" s="6">
        <f>GridAndDecimal!D65</f>
        <v>0</v>
      </c>
      <c r="L14" s="8">
        <f>GridAndDecimal!E65</f>
        <v>0</v>
      </c>
      <c r="M14" s="1">
        <f>GridAndDecimal!F65</f>
        <v>0</v>
      </c>
      <c r="N14" s="9">
        <f>GridAndDecimal!G65</f>
        <v>6</v>
      </c>
      <c r="O14" s="8">
        <f>GridAndDecimal!H65</f>
        <v>3</v>
      </c>
      <c r="P14" s="6">
        <f>GridAndDecimal!I65</f>
        <v>6</v>
      </c>
      <c r="Q14" s="4">
        <f>GridAndDecimal!J65</f>
        <v>6</v>
      </c>
      <c r="R14" s="3">
        <f>GridAndDecimal!K65</f>
        <v>2</v>
      </c>
      <c r="S14" s="1">
        <f>GridAndDecimal!L65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79</v>
      </c>
      <c r="C15" s="19" t="s">
        <v>259</v>
      </c>
      <c r="D15" s="1">
        <f>K8+1</f>
        <v>2</v>
      </c>
      <c r="E15" s="20" t="s">
        <v>261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80</v>
      </c>
      <c r="C16" s="17" t="s">
        <v>260</v>
      </c>
      <c r="D16" s="1">
        <f>L9+1</f>
        <v>3</v>
      </c>
      <c r="E16" s="18" t="s">
        <v>262</v>
      </c>
      <c r="F16" s="1">
        <f t="shared" si="0"/>
        <v>7</v>
      </c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81</v>
      </c>
      <c r="C17" s="19" t="s">
        <v>261</v>
      </c>
      <c r="D17" s="1">
        <f>M10+1</f>
        <v>7</v>
      </c>
      <c r="E17" s="20" t="s">
        <v>263</v>
      </c>
      <c r="F17" s="1">
        <f t="shared" si="0"/>
        <v>3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82</v>
      </c>
      <c r="C18" s="17" t="s">
        <v>262</v>
      </c>
      <c r="D18" s="1">
        <f>N11+1</f>
        <v>6</v>
      </c>
      <c r="E18" s="18" t="s">
        <v>264</v>
      </c>
      <c r="F18" s="1">
        <f t="shared" si="0"/>
        <v>4</v>
      </c>
      <c r="H18" s="33"/>
      <c r="I18" s="33"/>
      <c r="J18" s="35"/>
      <c r="K18" s="35"/>
      <c r="L18" s="35"/>
      <c r="M18" s="35"/>
      <c r="N18" s="36"/>
      <c r="O18" s="33"/>
      <c r="P18" s="35"/>
      <c r="Q18" s="35"/>
      <c r="R18" s="35"/>
      <c r="S18" s="35"/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83</v>
      </c>
      <c r="C19" s="19" t="s">
        <v>263</v>
      </c>
      <c r="D19" s="1">
        <f>O12+1</f>
        <v>4</v>
      </c>
      <c r="E19" s="20" t="s">
        <v>265</v>
      </c>
      <c r="F19" s="1">
        <f t="shared" si="0"/>
        <v>6</v>
      </c>
      <c r="H19" s="33"/>
      <c r="I19" s="35"/>
      <c r="J19" s="33"/>
      <c r="K19" s="35"/>
      <c r="L19" s="35"/>
      <c r="M19" s="35"/>
      <c r="N19" s="36"/>
      <c r="O19" s="35"/>
      <c r="P19" s="33"/>
      <c r="Q19" s="35"/>
      <c r="R19" s="35"/>
      <c r="S19" s="35"/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84</v>
      </c>
      <c r="C20" s="17" t="s">
        <v>264</v>
      </c>
      <c r="D20" s="1">
        <f>P13+1</f>
        <v>9</v>
      </c>
      <c r="E20" s="18" t="s">
        <v>9</v>
      </c>
      <c r="F20" s="1">
        <f t="shared" si="0"/>
        <v>1</v>
      </c>
      <c r="H20" s="33"/>
      <c r="I20" s="35"/>
      <c r="J20" s="35"/>
      <c r="K20" s="33"/>
      <c r="L20" s="35"/>
      <c r="M20" s="35"/>
      <c r="N20" s="36"/>
      <c r="O20" s="35"/>
      <c r="P20" s="35"/>
      <c r="Q20" s="33"/>
      <c r="R20" s="35"/>
      <c r="S20" s="35"/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85</v>
      </c>
      <c r="C21" s="19" t="s">
        <v>265</v>
      </c>
      <c r="D21" s="1">
        <f>Q14+1</f>
        <v>7</v>
      </c>
      <c r="E21" s="20" t="s">
        <v>10</v>
      </c>
      <c r="F21" s="1">
        <f t="shared" si="0"/>
        <v>3</v>
      </c>
      <c r="H21" s="33"/>
      <c r="I21" s="35"/>
      <c r="J21" s="35"/>
      <c r="K21" s="35"/>
      <c r="L21" s="33"/>
      <c r="M21" s="35"/>
      <c r="N21" s="36"/>
      <c r="O21" s="35"/>
      <c r="P21" s="35"/>
      <c r="Q21" s="35"/>
      <c r="R21" s="33"/>
      <c r="S21" s="35"/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86</v>
      </c>
      <c r="C22" s="17" t="s">
        <v>9</v>
      </c>
      <c r="D22" s="1">
        <f>R4+1</f>
        <v>3</v>
      </c>
      <c r="E22" s="18" t="s">
        <v>254</v>
      </c>
      <c r="F22" s="1">
        <f t="shared" si="0"/>
        <v>7</v>
      </c>
      <c r="H22" s="33"/>
      <c r="I22" s="35"/>
      <c r="J22" s="35"/>
      <c r="K22" s="35"/>
      <c r="L22" s="35"/>
      <c r="M22" s="33"/>
      <c r="N22" s="36"/>
      <c r="O22" s="35"/>
      <c r="P22" s="35"/>
      <c r="Q22" s="35"/>
      <c r="R22" s="35"/>
      <c r="S22" s="33"/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87</v>
      </c>
      <c r="C23" s="19" t="s">
        <v>10</v>
      </c>
      <c r="D23" s="1">
        <f>S5+1</f>
        <v>4</v>
      </c>
      <c r="E23" s="20" t="s">
        <v>255</v>
      </c>
      <c r="F23" s="1">
        <f t="shared" si="0"/>
        <v>6</v>
      </c>
      <c r="H23" s="33"/>
      <c r="I23" s="35"/>
      <c r="J23" s="35"/>
      <c r="K23" s="35"/>
      <c r="L23" s="35"/>
      <c r="M23" s="35"/>
      <c r="N23" s="37"/>
      <c r="O23" s="35"/>
      <c r="P23" s="35"/>
      <c r="Q23" s="35"/>
      <c r="R23" s="35"/>
      <c r="S23" s="33"/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88</v>
      </c>
      <c r="C24" s="17" t="s">
        <v>254</v>
      </c>
      <c r="D24" s="1">
        <f>I7+1</f>
        <v>4</v>
      </c>
      <c r="E24" s="18" t="s">
        <v>260</v>
      </c>
      <c r="F24" s="1">
        <f t="shared" si="0"/>
        <v>6</v>
      </c>
      <c r="H24" s="33"/>
      <c r="I24" s="33"/>
      <c r="J24" s="35"/>
      <c r="K24" s="35"/>
      <c r="L24" s="35"/>
      <c r="M24" s="35"/>
      <c r="N24" s="36"/>
      <c r="O24" s="33"/>
      <c r="P24" s="35"/>
      <c r="Q24" s="35"/>
      <c r="R24" s="35"/>
      <c r="S24" s="35"/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89</v>
      </c>
      <c r="C25" s="19" t="s">
        <v>255</v>
      </c>
      <c r="D25" s="1">
        <f>J8+1</f>
        <v>4</v>
      </c>
      <c r="E25" s="20" t="s">
        <v>261</v>
      </c>
      <c r="F25" s="1">
        <f t="shared" si="0"/>
        <v>6</v>
      </c>
      <c r="H25" s="33"/>
      <c r="I25" s="35"/>
      <c r="J25" s="33"/>
      <c r="K25" s="35"/>
      <c r="L25" s="35"/>
      <c r="M25" s="35"/>
      <c r="N25" s="36"/>
      <c r="O25" s="35"/>
      <c r="P25" s="33"/>
      <c r="Q25" s="35"/>
      <c r="R25" s="35"/>
      <c r="S25" s="35"/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90</v>
      </c>
      <c r="C26" s="17" t="s">
        <v>259</v>
      </c>
      <c r="D26" s="1">
        <f>K9+1</f>
        <v>3</v>
      </c>
      <c r="E26" s="18" t="s">
        <v>262</v>
      </c>
      <c r="F26" s="1">
        <f t="shared" si="0"/>
        <v>7</v>
      </c>
      <c r="H26" s="33"/>
      <c r="I26" s="35"/>
      <c r="J26" s="35"/>
      <c r="K26" s="33"/>
      <c r="L26" s="35"/>
      <c r="M26" s="35"/>
      <c r="N26" s="36"/>
      <c r="O26" s="35"/>
      <c r="P26" s="35"/>
      <c r="Q26" s="33"/>
      <c r="R26" s="35"/>
      <c r="S26" s="35"/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91</v>
      </c>
      <c r="C27" s="19" t="s">
        <v>260</v>
      </c>
      <c r="D27" s="1">
        <f>L10+1</f>
        <v>6</v>
      </c>
      <c r="E27" s="20" t="s">
        <v>263</v>
      </c>
      <c r="F27" s="1">
        <f t="shared" si="0"/>
        <v>4</v>
      </c>
      <c r="H27" s="33"/>
      <c r="I27" s="35"/>
      <c r="J27" s="35"/>
      <c r="K27" s="35"/>
      <c r="L27" s="33"/>
      <c r="M27" s="35"/>
      <c r="N27" s="36"/>
      <c r="O27" s="35"/>
      <c r="P27" s="35"/>
      <c r="Q27" s="35"/>
      <c r="R27" s="33"/>
      <c r="S27" s="35"/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92</v>
      </c>
      <c r="C28" s="17" t="s">
        <v>261</v>
      </c>
      <c r="D28" s="1">
        <f>M11+1</f>
        <v>8</v>
      </c>
      <c r="E28" s="18" t="s">
        <v>264</v>
      </c>
      <c r="F28" s="1">
        <f t="shared" si="0"/>
        <v>2</v>
      </c>
      <c r="H28" s="33"/>
      <c r="I28" s="35"/>
      <c r="J28" s="35"/>
      <c r="K28" s="35"/>
      <c r="L28" s="35"/>
      <c r="M28" s="33"/>
      <c r="N28" s="36"/>
      <c r="O28" s="35"/>
      <c r="P28" s="35"/>
      <c r="Q28" s="35"/>
      <c r="R28" s="35"/>
      <c r="S28" s="33"/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93</v>
      </c>
      <c r="C29" s="19" t="s">
        <v>262</v>
      </c>
      <c r="D29" s="1">
        <f>N12+1</f>
        <v>7</v>
      </c>
      <c r="E29" s="20" t="s">
        <v>265</v>
      </c>
      <c r="F29" s="1">
        <f t="shared" si="0"/>
        <v>3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94</v>
      </c>
      <c r="C30" s="17" t="s">
        <v>263</v>
      </c>
      <c r="D30" s="1">
        <f>O13+1</f>
        <v>8</v>
      </c>
      <c r="E30" s="18" t="s">
        <v>9</v>
      </c>
      <c r="F30" s="1">
        <f t="shared" si="0"/>
        <v>2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95</v>
      </c>
      <c r="C31" s="19" t="s">
        <v>264</v>
      </c>
      <c r="D31" s="1">
        <f>P14+1</f>
        <v>7</v>
      </c>
      <c r="E31" s="20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96</v>
      </c>
      <c r="C32" s="17" t="s">
        <v>265</v>
      </c>
      <c r="D32" s="1">
        <f>Q4+1</f>
        <v>7</v>
      </c>
      <c r="E32" s="18" t="s">
        <v>254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97</v>
      </c>
      <c r="C33" s="19" t="s">
        <v>9</v>
      </c>
      <c r="D33" s="1">
        <f>R5+1</f>
        <v>2</v>
      </c>
      <c r="E33" s="20" t="s">
        <v>255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98</v>
      </c>
      <c r="C34" s="17" t="s">
        <v>10</v>
      </c>
      <c r="D34" s="1">
        <f>S6+1</f>
        <v>7</v>
      </c>
      <c r="E34" s="18" t="s">
        <v>259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99</v>
      </c>
      <c r="C35" s="19" t="s">
        <v>254</v>
      </c>
      <c r="D35" s="1">
        <f>I8+1</f>
        <v>3</v>
      </c>
      <c r="E35" s="20" t="s">
        <v>261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100</v>
      </c>
      <c r="C36" s="17" t="s">
        <v>255</v>
      </c>
      <c r="D36" s="1">
        <f>J9+1</f>
        <v>7</v>
      </c>
      <c r="E36" s="18" t="s">
        <v>262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101</v>
      </c>
      <c r="C37" s="19" t="s">
        <v>259</v>
      </c>
      <c r="D37" s="1">
        <f>K10+1</f>
        <v>4</v>
      </c>
      <c r="E37" s="20" t="s">
        <v>263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102</v>
      </c>
      <c r="C38" s="17" t="s">
        <v>260</v>
      </c>
      <c r="D38" s="1">
        <f>L11+1</f>
        <v>4</v>
      </c>
      <c r="E38" s="18" t="s">
        <v>264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103</v>
      </c>
      <c r="C39" s="19" t="s">
        <v>261</v>
      </c>
      <c r="D39" s="1">
        <f>M12+1</f>
        <v>8</v>
      </c>
      <c r="E39" s="20" t="s">
        <v>265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104</v>
      </c>
      <c r="C40" s="17" t="s">
        <v>262</v>
      </c>
      <c r="D40" s="1">
        <f>N13+1</f>
        <v>10</v>
      </c>
      <c r="E40" s="18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105</v>
      </c>
      <c r="C41" s="19" t="s">
        <v>263</v>
      </c>
      <c r="D41" s="1">
        <f>O14+1</f>
        <v>4</v>
      </c>
      <c r="E41" s="20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106</v>
      </c>
      <c r="C42" s="17" t="s">
        <v>264</v>
      </c>
      <c r="D42" s="1">
        <f>P4+1</f>
        <v>8</v>
      </c>
      <c r="E42" s="18" t="s">
        <v>254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107</v>
      </c>
      <c r="C43" s="19" t="s">
        <v>265</v>
      </c>
      <c r="D43" s="1">
        <f>Q5+1</f>
        <v>3</v>
      </c>
      <c r="E43" s="20" t="s">
        <v>255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108</v>
      </c>
      <c r="C44" s="17" t="s">
        <v>9</v>
      </c>
      <c r="D44" s="1">
        <f>R6+1</f>
        <v>2</v>
      </c>
      <c r="E44" s="18" t="s">
        <v>259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109</v>
      </c>
      <c r="C45" s="19" t="s">
        <v>10</v>
      </c>
      <c r="D45" s="1">
        <f>S7+1</f>
        <v>4</v>
      </c>
      <c r="E45" s="20" t="s">
        <v>260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110</v>
      </c>
      <c r="C46" s="17" t="s">
        <v>254</v>
      </c>
      <c r="D46" s="1">
        <f>I9+1</f>
        <v>2</v>
      </c>
      <c r="E46" s="18" t="s">
        <v>262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111</v>
      </c>
      <c r="C47" s="19" t="s">
        <v>255</v>
      </c>
      <c r="D47" s="1">
        <f>J10+1</f>
        <v>8</v>
      </c>
      <c r="E47" s="20" t="s">
        <v>263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112</v>
      </c>
      <c r="C48" s="17" t="s">
        <v>259</v>
      </c>
      <c r="D48" s="1">
        <f>K11+1</f>
        <v>4</v>
      </c>
      <c r="E48" s="18" t="s">
        <v>264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113</v>
      </c>
      <c r="C49" s="19" t="s">
        <v>260</v>
      </c>
      <c r="D49" s="1">
        <f>L12+1</f>
        <v>7</v>
      </c>
      <c r="E49" s="20" t="s">
        <v>265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114</v>
      </c>
      <c r="C50" s="17" t="s">
        <v>261</v>
      </c>
      <c r="D50" s="1">
        <f>M13+1</f>
        <v>9</v>
      </c>
      <c r="E50" s="18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115</v>
      </c>
      <c r="C51" s="19" t="s">
        <v>262</v>
      </c>
      <c r="D51" s="1">
        <f>N14+1</f>
        <v>7</v>
      </c>
      <c r="E51" s="20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116</v>
      </c>
      <c r="C52" s="17" t="s">
        <v>263</v>
      </c>
      <c r="D52" s="1">
        <f>O4+1</f>
        <v>4</v>
      </c>
      <c r="E52" s="18" t="s">
        <v>254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117</v>
      </c>
      <c r="C53" s="19" t="s">
        <v>264</v>
      </c>
      <c r="D53" s="1">
        <f>P5+1</f>
        <v>4</v>
      </c>
      <c r="E53" s="20" t="s">
        <v>255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118</v>
      </c>
      <c r="C54" s="17" t="s">
        <v>265</v>
      </c>
      <c r="D54" s="1">
        <f>Q6+1</f>
        <v>8</v>
      </c>
      <c r="E54" s="18" t="s">
        <v>259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119</v>
      </c>
      <c r="C55" s="19" t="s">
        <v>9</v>
      </c>
      <c r="D55" s="1">
        <f>R7+1</f>
        <v>2</v>
      </c>
      <c r="E55" s="20" t="s">
        <v>260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120</v>
      </c>
      <c r="C56" s="17" t="s">
        <v>10</v>
      </c>
      <c r="D56" s="1">
        <f>S8+1</f>
        <v>4</v>
      </c>
      <c r="E56" s="18" t="s">
        <v>261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topLeftCell="A64"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269</v>
      </c>
      <c r="N1">
        <f>AVERAGE(N2:N79)</f>
        <v>7.717672139352208E-2</v>
      </c>
      <c r="O1" t="s">
        <v>271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MaxFunction!B3/MaxFunction!$M$3</f>
        <v>0.22499999999999998</v>
      </c>
      <c r="C4" s="1">
        <f>MaxFunction!C3/MaxFunction!$M$3</f>
        <v>0.52500000000000002</v>
      </c>
      <c r="D4" s="1">
        <f>MaxFunction!D3/MaxFunction!$M$3</f>
        <v>0.22499999999999998</v>
      </c>
      <c r="E4" s="1">
        <f>MaxFunction!E3/MaxFunction!$M$3</f>
        <v>2.4999999999999998E-2</v>
      </c>
      <c r="P4" s="1" t="str">
        <f t="shared" ref="P4:T4" si="0">A15</f>
        <v>Average</v>
      </c>
      <c r="Q4" s="1">
        <f t="shared" si="0"/>
        <v>0.17172124003033523</v>
      </c>
      <c r="R4" s="1">
        <f t="shared" si="0"/>
        <v>0.59440359518707597</v>
      </c>
      <c r="S4" s="1">
        <f t="shared" si="0"/>
        <v>0.18374464297529913</v>
      </c>
      <c r="T4" s="1">
        <f t="shared" si="0"/>
        <v>5.0130521807289621E-2</v>
      </c>
    </row>
    <row r="5" spans="1:20" x14ac:dyDescent="0.25">
      <c r="A5" s="1" t="s">
        <v>1</v>
      </c>
      <c r="B5" s="1">
        <f>MaxFunction!B4/MaxFunction!$M$4</f>
        <v>9.0909090909090898E-2</v>
      </c>
      <c r="C5" s="1">
        <f>MaxFunction!C4/MaxFunction!$M$4</f>
        <v>0.81818181818181812</v>
      </c>
      <c r="D5" s="1">
        <f>MaxFunction!D4/MaxFunction!$M$4</f>
        <v>9.0909090909090898E-2</v>
      </c>
      <c r="E5" s="1">
        <f>MaxFunction!E4/MaxFunction!$M$4</f>
        <v>0</v>
      </c>
    </row>
    <row r="6" spans="1:20" x14ac:dyDescent="0.25">
      <c r="A6" s="1" t="s">
        <v>2</v>
      </c>
      <c r="B6" s="1">
        <f>MaxFunction!B5/MaxFunction!$M$5</f>
        <v>0.10682492581602374</v>
      </c>
      <c r="C6" s="1">
        <f>MaxFunction!C5/MaxFunction!$M$5</f>
        <v>0.58160237388724045</v>
      </c>
      <c r="D6" s="1">
        <f>MaxFunction!D5/MaxFunction!$M$5</f>
        <v>0.24925816023738873</v>
      </c>
      <c r="E6" s="1">
        <f>MaxFunction!E5/MaxFunction!$M$5</f>
        <v>6.2314540059347182E-2</v>
      </c>
    </row>
    <row r="7" spans="1:20" x14ac:dyDescent="0.25">
      <c r="A7" s="1" t="s">
        <v>3</v>
      </c>
      <c r="B7" s="1">
        <f>MaxFunction!B6/MaxFunction!$M$6</f>
        <v>0.26415094339622641</v>
      </c>
      <c r="C7" s="1">
        <f>MaxFunction!C6/MaxFunction!$M$6</f>
        <v>0.45283018867924524</v>
      </c>
      <c r="D7" s="1">
        <f>MaxFunction!D6/MaxFunction!$M$6</f>
        <v>0.16981132075471697</v>
      </c>
      <c r="E7" s="1">
        <f>MaxFunction!E6/MaxFunction!$M$6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4</v>
      </c>
    </row>
    <row r="15" spans="1:20" x14ac:dyDescent="0.25">
      <c r="A15" s="1" t="s">
        <v>268</v>
      </c>
      <c r="B15" s="1">
        <f t="shared" ref="B15:E15" si="1">AVERAGE(B4:B14)</f>
        <v>0.17172124003033523</v>
      </c>
      <c r="C15" s="1">
        <f t="shared" si="1"/>
        <v>0.59440359518707597</v>
      </c>
      <c r="D15" s="1">
        <f t="shared" si="1"/>
        <v>0.18374464297529913</v>
      </c>
      <c r="E15" s="1">
        <f t="shared" si="1"/>
        <v>5.0130521807289621E-2</v>
      </c>
      <c r="M15" s="1">
        <f>SUM(B15:H15)</f>
        <v>1</v>
      </c>
    </row>
    <row r="16" spans="1:20" ht="15" customHeight="1" x14ac:dyDescent="0.25">
      <c r="A16" t="s">
        <v>270</v>
      </c>
      <c r="B16">
        <f>STDEV(B4:B14)</f>
        <v>8.5875901494363194E-2</v>
      </c>
      <c r="C16">
        <f t="shared" ref="C16:E16" si="2">STDEV(C4:C14)</f>
        <v>0.1582197341342885</v>
      </c>
      <c r="D16">
        <f t="shared" si="2"/>
        <v>7.0253357269305178E-2</v>
      </c>
      <c r="E16">
        <f t="shared" si="2"/>
        <v>4.9233368671828238E-2</v>
      </c>
      <c r="N16">
        <f>AVERAGE(B16:L16)</f>
        <v>9.0895590392446282E-2</v>
      </c>
      <c r="O16" t="s">
        <v>271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MaxFunction!B16/MaxFunction!$M$16</f>
        <v>0.26666666666666666</v>
      </c>
      <c r="C20" s="1">
        <f>MaxFunction!C16/MaxFunction!$M$16</f>
        <v>0</v>
      </c>
      <c r="D20" s="1">
        <f>MaxFunction!D16/MaxFunction!$M$16</f>
        <v>0.4</v>
      </c>
      <c r="E20" s="1">
        <f>MaxFunction!E16/MaxFunction!$M$16</f>
        <v>0.26666666666666666</v>
      </c>
      <c r="F20" s="1">
        <f>MaxFunction!F16/MaxFunction!$M$16</f>
        <v>6.6666666666666666E-2</v>
      </c>
      <c r="P20" s="1" t="str">
        <f t="shared" ref="P20:U20" si="3">A31</f>
        <v>Average</v>
      </c>
      <c r="Q20" s="1">
        <f t="shared" si="3"/>
        <v>0.24089849385423276</v>
      </c>
      <c r="R20" s="1">
        <f t="shared" si="3"/>
        <v>0.11014580568218976</v>
      </c>
      <c r="S20" s="1">
        <f t="shared" si="3"/>
        <v>0.28533594937195839</v>
      </c>
      <c r="T20" s="1">
        <f t="shared" si="3"/>
        <v>0.314462077057726</v>
      </c>
      <c r="U20" s="1">
        <f t="shared" si="3"/>
        <v>4.9157674033893088E-2</v>
      </c>
    </row>
    <row r="21" spans="1:21" ht="15.75" customHeight="1" x14ac:dyDescent="0.25">
      <c r="A21" s="1" t="s">
        <v>1</v>
      </c>
      <c r="B21" s="1">
        <f>MaxFunction!B17/MaxFunction!$M$17</f>
        <v>0.5161290322580645</v>
      </c>
      <c r="C21" s="1">
        <f>MaxFunction!C17/MaxFunction!$M$17</f>
        <v>0.12903225806451613</v>
      </c>
      <c r="D21" s="1">
        <f>MaxFunction!D17/MaxFunction!$M$17</f>
        <v>0.19354838709677419</v>
      </c>
      <c r="E21" s="1">
        <f>MaxFunction!E17/MaxFunction!$M$17</f>
        <v>0.12903225806451613</v>
      </c>
      <c r="F21" s="1">
        <f>MaxFunction!F17/MaxFunction!$M$17</f>
        <v>3.2258064516129031E-2</v>
      </c>
    </row>
    <row r="22" spans="1:21" ht="15.75" customHeight="1" x14ac:dyDescent="0.25">
      <c r="A22" s="1" t="s">
        <v>2</v>
      </c>
      <c r="B22" s="1">
        <f>MaxFunction!B18/MaxFunction!$M$18</f>
        <v>8.3333333333333329E-2</v>
      </c>
      <c r="C22" s="1">
        <f>MaxFunction!C18/MaxFunction!$M$18</f>
        <v>8.3333333333333329E-2</v>
      </c>
      <c r="D22" s="1">
        <f>MaxFunction!D18/MaxFunction!$M$18</f>
        <v>0.33333333333333331</v>
      </c>
      <c r="E22" s="1">
        <f>MaxFunction!E18/MaxFunction!$M$18</f>
        <v>0.5</v>
      </c>
      <c r="F22" s="1">
        <f>MaxFunction!F18/MaxFunction!$M$18</f>
        <v>0</v>
      </c>
    </row>
    <row r="23" spans="1:21" ht="15.75" customHeight="1" x14ac:dyDescent="0.25">
      <c r="A23" s="1" t="s">
        <v>3</v>
      </c>
      <c r="B23" s="1">
        <f>MaxFunction!B19/MaxFunction!$M$19</f>
        <v>0.19320214669051877</v>
      </c>
      <c r="C23" s="1">
        <f>MaxFunction!C19/MaxFunction!$M$19</f>
        <v>0.19320214669051877</v>
      </c>
      <c r="D23" s="1">
        <f>MaxFunction!D19/MaxFunction!$M$19</f>
        <v>0.11270125223613595</v>
      </c>
      <c r="E23" s="1">
        <f>MaxFunction!E19/MaxFunction!$M$19</f>
        <v>0.45080500894454378</v>
      </c>
      <c r="F23" s="1">
        <f>MaxFunction!F19/MaxFunction!$M$19</f>
        <v>5.0089445438282643E-2</v>
      </c>
    </row>
    <row r="24" spans="1:21" ht="15.75" customHeight="1" x14ac:dyDescent="0.25">
      <c r="A24" s="1" t="s">
        <v>4</v>
      </c>
      <c r="B24" s="1">
        <f>MaxFunction!B20/MaxFunction!$M$20</f>
        <v>0.14516129032258063</v>
      </c>
      <c r="C24" s="1">
        <f>MaxFunction!C20/MaxFunction!$M$20</f>
        <v>0.14516129032258063</v>
      </c>
      <c r="D24" s="1">
        <f>MaxFunction!D20/MaxFunction!$M$20</f>
        <v>0.38709677419354838</v>
      </c>
      <c r="E24" s="1">
        <f>MaxFunction!E20/MaxFunction!$M$20</f>
        <v>0.22580645161290322</v>
      </c>
      <c r="F24" s="1">
        <f>MaxFunction!F20/MaxFunction!$M$20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5</v>
      </c>
    </row>
    <row r="31" spans="1:21" ht="15.75" customHeight="1" x14ac:dyDescent="0.25">
      <c r="A31" s="1" t="s">
        <v>268</v>
      </c>
      <c r="B31" s="1">
        <f t="shared" ref="B31:F31" si="4">AVERAGE(B20:B30)</f>
        <v>0.24089849385423276</v>
      </c>
      <c r="C31" s="1">
        <f t="shared" si="4"/>
        <v>0.11014580568218976</v>
      </c>
      <c r="D31" s="1">
        <f t="shared" si="4"/>
        <v>0.28533594937195839</v>
      </c>
      <c r="E31" s="1">
        <f t="shared" si="4"/>
        <v>0.314462077057726</v>
      </c>
      <c r="F31" s="1">
        <f t="shared" si="4"/>
        <v>4.9157674033893088E-2</v>
      </c>
      <c r="M31" s="1">
        <f>SUM(B31:L31)</f>
        <v>1</v>
      </c>
    </row>
    <row r="32" spans="1:21" ht="15.75" customHeight="1" x14ac:dyDescent="0.25">
      <c r="A32" t="s">
        <v>270</v>
      </c>
      <c r="B32">
        <f>STDEV(B20:B30)</f>
        <v>0.16784157819425574</v>
      </c>
      <c r="C32">
        <f t="shared" ref="C32:F32" si="5">STDEV(C20:C30)</f>
        <v>7.3027640679266204E-2</v>
      </c>
      <c r="D32">
        <f t="shared" si="5"/>
        <v>0.12652524855294106</v>
      </c>
      <c r="E32">
        <f t="shared" si="5"/>
        <v>0.15615869722380465</v>
      </c>
      <c r="F32">
        <f t="shared" si="5"/>
        <v>3.6320929468813608E-2</v>
      </c>
      <c r="N32">
        <f>AVERAGE(B32:L32)</f>
        <v>0.11197481882381624</v>
      </c>
      <c r="O32" t="s">
        <v>271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MaxFunction!B29/MaxFunction!$M$29</f>
        <v>0.21705426356589144</v>
      </c>
      <c r="C35" s="1">
        <f>MaxFunction!C29/MaxFunction!$M$29</f>
        <v>9.3023255813953473E-2</v>
      </c>
      <c r="D35" s="1">
        <f>MaxFunction!D29/MaxFunction!$M$29</f>
        <v>0.21705426356589144</v>
      </c>
      <c r="E35" s="1">
        <f>MaxFunction!E29/MaxFunction!$M$29</f>
        <v>0.32558139534883718</v>
      </c>
      <c r="F35" s="1">
        <f>MaxFunction!F29/MaxFunction!$M$29</f>
        <v>9.3023255813953473E-2</v>
      </c>
      <c r="G35" s="1">
        <f>MaxFunction!G29/MaxFunction!$M$29</f>
        <v>5.4263565891472861E-2</v>
      </c>
      <c r="P35" s="1" t="str">
        <f t="shared" ref="P35:V35" si="6">A46</f>
        <v>Average</v>
      </c>
      <c r="Q35" s="1">
        <f t="shared" si="6"/>
        <v>0.16096891834679508</v>
      </c>
      <c r="R35" s="1">
        <f t="shared" si="6"/>
        <v>0.14499377981764824</v>
      </c>
      <c r="S35" s="1">
        <f t="shared" si="6"/>
        <v>0.21858788346576019</v>
      </c>
      <c r="T35" s="1">
        <f t="shared" si="6"/>
        <v>0.30606806703306239</v>
      </c>
      <c r="U35" s="1">
        <f t="shared" si="6"/>
        <v>7.2288845180304609E-2</v>
      </c>
      <c r="V35" s="1">
        <f t="shared" si="6"/>
        <v>9.7092506156429406E-2</v>
      </c>
      <c r="W35" s="1"/>
    </row>
    <row r="36" spans="1:23" ht="15.75" customHeight="1" x14ac:dyDescent="0.25">
      <c r="A36" s="1" t="s">
        <v>1</v>
      </c>
      <c r="B36" s="1">
        <f>MaxFunction!B30/MaxFunction!$M$30</f>
        <v>0.21</v>
      </c>
      <c r="C36" s="1">
        <f>MaxFunction!C30/MaxFunction!$M$30</f>
        <v>0.21</v>
      </c>
      <c r="D36" s="1">
        <f>MaxFunction!D30/MaxFunction!$M$30</f>
        <v>0.13999999999999999</v>
      </c>
      <c r="E36" s="1">
        <f>MaxFunction!E30/MaxFunction!$M$30</f>
        <v>0.21</v>
      </c>
      <c r="F36" s="1">
        <f>MaxFunction!F30/MaxFunction!$M$30</f>
        <v>0.09</v>
      </c>
      <c r="G36" s="1">
        <f>MaxFunction!G30/MaxFunction!$M$30</f>
        <v>0.13999999999999999</v>
      </c>
    </row>
    <row r="37" spans="1:23" ht="15.75" customHeight="1" x14ac:dyDescent="0.25">
      <c r="A37" s="1" t="s">
        <v>2</v>
      </c>
      <c r="B37" s="1">
        <f>MaxFunction!B31/MaxFunction!$M$31</f>
        <v>0.11226611226611227</v>
      </c>
      <c r="C37" s="1">
        <f>MaxFunction!C31/MaxFunction!$M$31</f>
        <v>0.17463617463617465</v>
      </c>
      <c r="D37" s="1">
        <f>MaxFunction!D31/MaxFunction!$M$31</f>
        <v>0.26195426195426197</v>
      </c>
      <c r="E37" s="1">
        <f>MaxFunction!E31/MaxFunction!$M$31</f>
        <v>0.39293139293139295</v>
      </c>
      <c r="F37" s="1">
        <f>MaxFunction!F31/MaxFunction!$M$31</f>
        <v>2.9106029106029108E-2</v>
      </c>
      <c r="G37" s="1">
        <f>MaxFunction!G31/MaxFunction!$M$31</f>
        <v>2.9106029106029108E-2</v>
      </c>
    </row>
    <row r="38" spans="1:23" ht="15.75" customHeight="1" x14ac:dyDescent="0.25">
      <c r="A38" s="1" t="s">
        <v>3</v>
      </c>
      <c r="B38" s="1">
        <f>MaxFunction!B32/MaxFunction!$M$32</f>
        <v>0.10918544194107453</v>
      </c>
      <c r="C38" s="1">
        <f>MaxFunction!C32/MaxFunction!$M$32</f>
        <v>0.18717504332755633</v>
      </c>
      <c r="D38" s="1">
        <f>MaxFunction!D32/MaxFunction!$M$32</f>
        <v>0.10918544194107453</v>
      </c>
      <c r="E38" s="1">
        <f>MaxFunction!E32/MaxFunction!$M$32</f>
        <v>0.43674176776429813</v>
      </c>
      <c r="F38" s="1">
        <f>MaxFunction!F32/MaxFunction!$M$32</f>
        <v>4.852686308492201E-2</v>
      </c>
      <c r="G38" s="1">
        <f>MaxFunction!G32/MaxFunction!$M$32</f>
        <v>0.10918544194107453</v>
      </c>
    </row>
    <row r="39" spans="1:23" ht="15.75" customHeight="1" x14ac:dyDescent="0.25">
      <c r="A39" s="1" t="s">
        <v>4</v>
      </c>
      <c r="B39" s="1">
        <f>MaxFunction!B33/MaxFunction!$M$33</f>
        <v>0.11538461538461536</v>
      </c>
      <c r="C39" s="1">
        <f>MaxFunction!C33/MaxFunction!$M$33</f>
        <v>0.11538461538461536</v>
      </c>
      <c r="D39" s="1">
        <f>MaxFunction!D33/MaxFunction!$M$33</f>
        <v>0.26923076923076922</v>
      </c>
      <c r="E39" s="1">
        <f>MaxFunction!E33/MaxFunction!$M$33</f>
        <v>0.26923076923076922</v>
      </c>
      <c r="F39" s="1">
        <f>MaxFunction!F33/MaxFunction!$M$33</f>
        <v>0.11538461538461536</v>
      </c>
      <c r="G39" s="1">
        <f>MaxFunction!G33/MaxFunction!$M$33</f>
        <v>0.11538461538461536</v>
      </c>
    </row>
    <row r="40" spans="1:23" ht="15.75" customHeight="1" x14ac:dyDescent="0.25">
      <c r="A40" s="1" t="s">
        <v>5</v>
      </c>
      <c r="B40" s="1">
        <f>MaxFunction!B34/MaxFunction!$M$34</f>
        <v>0.20192307692307693</v>
      </c>
      <c r="C40" s="1">
        <f>MaxFunction!C34/MaxFunction!$M$34</f>
        <v>8.974358974358973E-2</v>
      </c>
      <c r="D40" s="1">
        <f>MaxFunction!D34/MaxFunction!$M$34</f>
        <v>0.3141025641025641</v>
      </c>
      <c r="E40" s="1">
        <f>MaxFunction!E34/MaxFunction!$M$34</f>
        <v>0.20192307692307693</v>
      </c>
      <c r="F40" s="1">
        <f>MaxFunction!F34/MaxFunction!$M$34</f>
        <v>5.7692307692307689E-2</v>
      </c>
      <c r="G40" s="1">
        <f>MaxFunction!G34/MaxFunction!$M$34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5.9999999999999973</v>
      </c>
    </row>
    <row r="46" spans="1:23" ht="15.75" customHeight="1" x14ac:dyDescent="0.25">
      <c r="A46" s="1" t="s">
        <v>268</v>
      </c>
      <c r="B46" s="1">
        <f t="shared" ref="B46:G46" si="7">AVERAGE(B35:B45)</f>
        <v>0.16096891834679508</v>
      </c>
      <c r="C46" s="1">
        <f t="shared" si="7"/>
        <v>0.14499377981764824</v>
      </c>
      <c r="D46" s="1">
        <f t="shared" si="7"/>
        <v>0.21858788346576019</v>
      </c>
      <c r="E46" s="1">
        <f t="shared" si="7"/>
        <v>0.30606806703306239</v>
      </c>
      <c r="F46" s="1">
        <f t="shared" si="7"/>
        <v>7.2288845180304609E-2</v>
      </c>
      <c r="G46" s="1">
        <f t="shared" si="7"/>
        <v>9.7092506156429406E-2</v>
      </c>
      <c r="M46" s="1">
        <f>SUM(B46:H46)</f>
        <v>0.99999999999999989</v>
      </c>
    </row>
    <row r="47" spans="1:23" ht="15.75" customHeight="1" x14ac:dyDescent="0.25">
      <c r="A47" t="s">
        <v>270</v>
      </c>
      <c r="B47">
        <f>STDEV(B35:B45)</f>
        <v>5.358782780904988E-2</v>
      </c>
      <c r="C47">
        <f t="shared" ref="C47:G47" si="8">STDEV(C35:C45)</f>
        <v>5.1988384685671234E-2</v>
      </c>
      <c r="D47">
        <f t="shared" si="8"/>
        <v>7.9643832790937327E-2</v>
      </c>
      <c r="E47">
        <f t="shared" si="8"/>
        <v>9.6367901719118118E-2</v>
      </c>
      <c r="F47">
        <f t="shared" si="8"/>
        <v>3.2382997090199185E-2</v>
      </c>
      <c r="G47">
        <f t="shared" si="8"/>
        <v>4.5136103016615935E-2</v>
      </c>
      <c r="N47">
        <f>AVERAGE(B47:L47)</f>
        <v>5.9851174518598615E-2</v>
      </c>
      <c r="O47" t="s">
        <v>271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MaxFunction!B42/MaxFunction!$M$42</f>
        <v>0.2975206611570248</v>
      </c>
      <c r="C52" s="1">
        <f>MaxFunction!C42/MaxFunction!$M$42</f>
        <v>0.2975206611570248</v>
      </c>
      <c r="D52" s="1">
        <f>MaxFunction!D42/MaxFunction!$M$42</f>
        <v>3.3057851239669422E-2</v>
      </c>
      <c r="E52" s="1">
        <f>MaxFunction!E42/MaxFunction!$M$42</f>
        <v>7.43801652892562E-2</v>
      </c>
      <c r="F52" s="1">
        <f>MaxFunction!F42/MaxFunction!$M$42</f>
        <v>0</v>
      </c>
      <c r="G52" s="1">
        <f>MaxFunction!G42/MaxFunction!$M$42</f>
        <v>0.2975206611570248</v>
      </c>
      <c r="H52" s="1">
        <f>MaxFunction!H42/MaxFunction!$M$42</f>
        <v>0</v>
      </c>
      <c r="P52" s="1" t="str">
        <f t="shared" ref="P52:W52" si="9">A63</f>
        <v>Average</v>
      </c>
      <c r="Q52" s="1">
        <f t="shared" si="9"/>
        <v>0.22309059024422034</v>
      </c>
      <c r="R52" s="1">
        <f t="shared" si="9"/>
        <v>0.32068241063757263</v>
      </c>
      <c r="S52" s="1">
        <f t="shared" si="9"/>
        <v>0.14131940616438604</v>
      </c>
      <c r="T52" s="1">
        <f t="shared" si="9"/>
        <v>9.4454666628690384E-2</v>
      </c>
      <c r="U52" s="1">
        <f t="shared" si="9"/>
        <v>4.3102388726855123E-2</v>
      </c>
      <c r="V52" s="1">
        <f t="shared" si="9"/>
        <v>0.17326890494521427</v>
      </c>
      <c r="W52" s="1">
        <f t="shared" si="9"/>
        <v>4.081632653061224E-3</v>
      </c>
    </row>
    <row r="53" spans="1:23" ht="15.75" customHeight="1" x14ac:dyDescent="0.25">
      <c r="A53" s="1" t="s">
        <v>1</v>
      </c>
      <c r="B53" s="1">
        <f>MaxFunction!B43/MaxFunction!$M$43</f>
        <v>0.21301775147928995</v>
      </c>
      <c r="C53" s="1">
        <f>MaxFunction!C43/MaxFunction!$M$43</f>
        <v>0.49704142011834318</v>
      </c>
      <c r="D53" s="1">
        <f>MaxFunction!D43/MaxFunction!$M$43</f>
        <v>0.1242603550295858</v>
      </c>
      <c r="E53" s="1">
        <f>MaxFunction!E43/MaxFunction!$M$43</f>
        <v>5.5226824457593686E-2</v>
      </c>
      <c r="F53" s="1">
        <f>MaxFunction!F43/MaxFunction!$M$43</f>
        <v>5.5226824457593686E-2</v>
      </c>
      <c r="G53" s="1">
        <f>MaxFunction!G43/MaxFunction!$M$43</f>
        <v>5.5226824457593686E-2</v>
      </c>
      <c r="H53" s="1">
        <f>MaxFunction!H43/MaxFunction!$M$43</f>
        <v>0</v>
      </c>
    </row>
    <row r="54" spans="1:23" ht="15.75" customHeight="1" x14ac:dyDescent="0.25">
      <c r="A54" s="1" t="s">
        <v>2</v>
      </c>
      <c r="B54" s="1">
        <f>MaxFunction!B44/MaxFunction!$M$44</f>
        <v>0.38356164383561642</v>
      </c>
      <c r="C54" s="1">
        <f>MaxFunction!C44/MaxFunction!$M$44</f>
        <v>0.24657534246575341</v>
      </c>
      <c r="D54" s="1">
        <f>MaxFunction!D44/MaxFunction!$M$44</f>
        <v>0.16438356164383561</v>
      </c>
      <c r="E54" s="1">
        <f>MaxFunction!E44/MaxFunction!$M$44</f>
        <v>4.1095890410958902E-2</v>
      </c>
      <c r="F54" s="1">
        <f>MaxFunction!F44/MaxFunction!$M$44</f>
        <v>0</v>
      </c>
      <c r="G54" s="1">
        <f>MaxFunction!G44/MaxFunction!$M$44</f>
        <v>0.16438356164383561</v>
      </c>
      <c r="H54" s="1">
        <f>MaxFunction!H44/MaxFunction!$M$44</f>
        <v>0</v>
      </c>
    </row>
    <row r="55" spans="1:23" ht="15.75" customHeight="1" x14ac:dyDescent="0.25">
      <c r="A55" s="1" t="s">
        <v>3</v>
      </c>
      <c r="B55" s="1">
        <f>MaxFunction!B45/MaxFunction!$M$45</f>
        <v>0.20149253731343283</v>
      </c>
      <c r="C55" s="1">
        <f>MaxFunction!C45/MaxFunction!$M$45</f>
        <v>0.31343283582089554</v>
      </c>
      <c r="D55" s="1">
        <f>MaxFunction!D45/MaxFunction!$M$45</f>
        <v>0.20149253731343283</v>
      </c>
      <c r="E55" s="1">
        <f>MaxFunction!E45/MaxFunction!$M$45</f>
        <v>0.13432835820895522</v>
      </c>
      <c r="F55" s="1">
        <f>MaxFunction!F45/MaxFunction!$M$45</f>
        <v>1.4925373134328356E-2</v>
      </c>
      <c r="G55" s="1">
        <f>MaxFunction!G45/MaxFunction!$M$45</f>
        <v>0.13432835820895522</v>
      </c>
      <c r="H55" s="1">
        <f>MaxFunction!H45/MaxFunction!$M$45</f>
        <v>0</v>
      </c>
    </row>
    <row r="56" spans="1:23" ht="15.75" customHeight="1" x14ac:dyDescent="0.25">
      <c r="A56" s="1" t="s">
        <v>4</v>
      </c>
      <c r="B56" s="1">
        <f>MaxFunction!B46/MaxFunction!$M$46</f>
        <v>0.26373626373626374</v>
      </c>
      <c r="C56" s="1">
        <f>MaxFunction!C46/MaxFunction!$M$46</f>
        <v>0.15384615384615385</v>
      </c>
      <c r="D56" s="1">
        <f>MaxFunction!D46/MaxFunction!$M$46</f>
        <v>0.26373626373626374</v>
      </c>
      <c r="E56" s="1">
        <f>MaxFunction!E46/MaxFunction!$M$46</f>
        <v>0.15384615384615385</v>
      </c>
      <c r="F56" s="1">
        <f>MaxFunction!F46/MaxFunction!$M$46</f>
        <v>6.5934065934065936E-2</v>
      </c>
      <c r="G56" s="1">
        <f>MaxFunction!G46/MaxFunction!$M$46</f>
        <v>9.8901098901098897E-2</v>
      </c>
      <c r="H56" s="1">
        <f>MaxFunction!H46/MaxFunction!$M$46</f>
        <v>0</v>
      </c>
    </row>
    <row r="57" spans="1:23" ht="15.75" customHeight="1" x14ac:dyDescent="0.25">
      <c r="A57" s="1" t="s">
        <v>5</v>
      </c>
      <c r="B57" s="1">
        <f>MaxFunction!B47/MaxFunction!$M$47</f>
        <v>8.8019559902200492E-2</v>
      </c>
      <c r="C57" s="1">
        <f>MaxFunction!C47/MaxFunction!$M$47</f>
        <v>0.47921760391198054</v>
      </c>
      <c r="D57" s="1">
        <f>MaxFunction!D47/MaxFunction!$M$47</f>
        <v>8.8019559902200492E-2</v>
      </c>
      <c r="E57" s="1">
        <f>MaxFunction!E47/MaxFunction!$M$47</f>
        <v>8.8019559902200492E-2</v>
      </c>
      <c r="F57" s="1">
        <f>MaxFunction!F47/MaxFunction!$M$47</f>
        <v>5.1344743276283626E-2</v>
      </c>
      <c r="G57" s="1">
        <f>MaxFunction!G47/MaxFunction!$M$47</f>
        <v>0.2053789731051345</v>
      </c>
      <c r="H57" s="1">
        <f>MaxFunction!H47/MaxFunction!$M$47</f>
        <v>0</v>
      </c>
    </row>
    <row r="58" spans="1:23" ht="15.75" customHeight="1" x14ac:dyDescent="0.25">
      <c r="A58" s="1" t="s">
        <v>6</v>
      </c>
      <c r="B58" s="1">
        <f>MaxFunction!B48/MaxFunction!$M$48</f>
        <v>0.11428571428571428</v>
      </c>
      <c r="C58" s="1">
        <f>MaxFunction!C48/MaxFunction!$M$48</f>
        <v>0.25714285714285712</v>
      </c>
      <c r="D58" s="1">
        <f>MaxFunction!D48/MaxFunction!$M$48</f>
        <v>0.11428571428571428</v>
      </c>
      <c r="E58" s="1">
        <f>MaxFunction!E48/MaxFunction!$M$48</f>
        <v>0.11428571428571428</v>
      </c>
      <c r="F58" s="1">
        <f>MaxFunction!F48/MaxFunction!$M$48</f>
        <v>0.11428571428571428</v>
      </c>
      <c r="G58" s="1">
        <f>MaxFunction!G48/MaxFunction!$M$48</f>
        <v>0.25714285714285712</v>
      </c>
      <c r="H58" s="1">
        <f>MaxFunction!H48/MaxFunction!$M$48</f>
        <v>2.8571428571428571E-2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6.9999999999999973</v>
      </c>
    </row>
    <row r="63" spans="1:23" ht="15.75" customHeight="1" x14ac:dyDescent="0.25">
      <c r="A63" s="1" t="s">
        <v>268</v>
      </c>
      <c r="B63" s="1">
        <f t="shared" ref="B63:H63" si="10">AVERAGE(B52:B62)</f>
        <v>0.22309059024422034</v>
      </c>
      <c r="C63" s="1">
        <f t="shared" si="10"/>
        <v>0.32068241063757263</v>
      </c>
      <c r="D63" s="1">
        <f t="shared" si="10"/>
        <v>0.14131940616438604</v>
      </c>
      <c r="E63" s="1">
        <f t="shared" si="10"/>
        <v>9.4454666628690384E-2</v>
      </c>
      <c r="F63" s="1">
        <f t="shared" si="10"/>
        <v>4.3102388726855123E-2</v>
      </c>
      <c r="G63" s="1">
        <f t="shared" si="10"/>
        <v>0.17326890494521427</v>
      </c>
      <c r="H63" s="1">
        <f t="shared" si="10"/>
        <v>4.081632653061224E-3</v>
      </c>
      <c r="M63" s="1">
        <f>SUM(B63:H63)</f>
        <v>1</v>
      </c>
    </row>
    <row r="64" spans="1:23" ht="15.75" customHeight="1" x14ac:dyDescent="0.25">
      <c r="A64" t="s">
        <v>270</v>
      </c>
      <c r="B64">
        <f>STDEV(B52:B62)</f>
        <v>0.10295103003501693</v>
      </c>
      <c r="C64">
        <f t="shared" ref="C64:H64" si="11">STDEV(C52:C62)</f>
        <v>0.1252919255825618</v>
      </c>
      <c r="D64">
        <f t="shared" si="11"/>
        <v>7.6072243740774356E-2</v>
      </c>
      <c r="E64">
        <f t="shared" si="11"/>
        <v>4.1514875423912891E-2</v>
      </c>
      <c r="F64">
        <f t="shared" si="11"/>
        <v>4.1458544972947473E-2</v>
      </c>
      <c r="G64">
        <f t="shared" si="11"/>
        <v>8.6182185034156533E-2</v>
      </c>
      <c r="H64">
        <f t="shared" si="11"/>
        <v>1.0798984943120777E-2</v>
      </c>
      <c r="N64">
        <f>AVERAGE(B64:L64)</f>
        <v>6.9181398533212965E-2</v>
      </c>
      <c r="O64" t="s">
        <v>271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MaxFunction!B55/MaxFunction!$M$55</f>
        <v>8.656818962555822E-2</v>
      </c>
      <c r="C67" s="1">
        <f>MaxFunction!C55/MaxFunction!$M$55</f>
        <v>5.7712126417038809E-2</v>
      </c>
      <c r="D67" s="1">
        <f>MaxFunction!D55/MaxFunction!$M$55</f>
        <v>9.6186877361731354E-3</v>
      </c>
      <c r="E67" s="1">
        <f>MaxFunction!E55/MaxFunction!$M$55</f>
        <v>8.656818962555822E-2</v>
      </c>
      <c r="F67" s="1">
        <f>MaxFunction!F55/MaxFunction!$M$55</f>
        <v>0.12985228443833732</v>
      </c>
      <c r="G67" s="1">
        <f>MaxFunction!G55/MaxFunction!$M$55</f>
        <v>0.20199244245963585</v>
      </c>
      <c r="H67" s="1">
        <f>MaxFunction!H55/MaxFunction!$M$55</f>
        <v>3.7100652696667805E-2</v>
      </c>
      <c r="I67" s="1">
        <f>MaxFunction!I55/MaxFunction!$M$55</f>
        <v>0.20199244245963585</v>
      </c>
      <c r="J67" s="1">
        <f>MaxFunction!J55/MaxFunction!$M$55</f>
        <v>0.12985228443833732</v>
      </c>
      <c r="K67" s="1">
        <f>MaxFunction!K55/MaxFunction!$M$55</f>
        <v>2.1642047406389555E-2</v>
      </c>
      <c r="L67" s="1">
        <f>MaxFunction!L55/MaxFunction!$M$55</f>
        <v>3.7100652696667805E-2</v>
      </c>
      <c r="M67" s="1"/>
      <c r="P67" s="1" t="str">
        <f t="shared" ref="P67:AA67" si="12">A78</f>
        <v>Average</v>
      </c>
      <c r="Q67" s="1">
        <f t="shared" si="12"/>
        <v>7.0816593259759697E-2</v>
      </c>
      <c r="R67" s="1">
        <f t="shared" si="12"/>
        <v>0.13105825008647745</v>
      </c>
      <c r="S67" s="1">
        <f t="shared" si="12"/>
        <v>3.7896404781887223E-2</v>
      </c>
      <c r="T67" s="1">
        <f t="shared" si="12"/>
        <v>8.149687529838219E-2</v>
      </c>
      <c r="U67" s="1">
        <f t="shared" si="12"/>
        <v>0.17000862430512476</v>
      </c>
      <c r="V67" s="1">
        <f t="shared" si="12"/>
        <v>0.13310195877195388</v>
      </c>
      <c r="W67" s="1">
        <f t="shared" si="12"/>
        <v>8.2415164719028822E-2</v>
      </c>
      <c r="X67" s="1">
        <f t="shared" si="12"/>
        <v>9.8299256416087888E-2</v>
      </c>
      <c r="Y67" s="1">
        <f t="shared" si="12"/>
        <v>7.7741656380699201E-2</v>
      </c>
      <c r="Z67" s="1">
        <f t="shared" si="12"/>
        <v>1.1770834912037153E-2</v>
      </c>
      <c r="AA67" s="1">
        <f t="shared" si="12"/>
        <v>0.10539438106856168</v>
      </c>
    </row>
    <row r="68" spans="1:27" ht="15.75" customHeight="1" x14ac:dyDescent="0.25">
      <c r="A68" s="1" t="s">
        <v>1</v>
      </c>
      <c r="B68" s="1">
        <f>MaxFunction!B56/MaxFunction!$M$56</f>
        <v>0.13537469782433523</v>
      </c>
      <c r="C68" s="1">
        <f>MaxFunction!C56/MaxFunction!$M$56</f>
        <v>0.20306204673650285</v>
      </c>
      <c r="D68" s="1">
        <f>MaxFunction!D56/MaxFunction!$M$56</f>
        <v>5.0765511684125714E-2</v>
      </c>
      <c r="E68" s="1">
        <f>MaxFunction!E56/MaxFunction!$M$56</f>
        <v>8.702659145850121E-2</v>
      </c>
      <c r="F68" s="1">
        <f>MaxFunction!F56/MaxFunction!$M$56</f>
        <v>0.20306204673650285</v>
      </c>
      <c r="G68" s="1">
        <f>MaxFunction!G56/MaxFunction!$M$56</f>
        <v>5.0765511684125714E-2</v>
      </c>
      <c r="H68" s="1">
        <f>MaxFunction!H56/MaxFunction!$M$56</f>
        <v>2.2562449637389202E-2</v>
      </c>
      <c r="I68" s="1">
        <f>MaxFunction!I56/MaxFunction!$M$56</f>
        <v>8.702659145850121E-2</v>
      </c>
      <c r="J68" s="1">
        <f>MaxFunction!J56/MaxFunction!$M$56</f>
        <v>5.0765511684125714E-2</v>
      </c>
      <c r="K68" s="1">
        <f>MaxFunction!K56/MaxFunction!$M$56</f>
        <v>2.2562449637389202E-2</v>
      </c>
      <c r="L68" s="1">
        <f>MaxFunction!L56/MaxFunction!$M$56</f>
        <v>8.702659145850121E-2</v>
      </c>
      <c r="M68" s="1"/>
    </row>
    <row r="69" spans="1:27" ht="15.75" customHeight="1" x14ac:dyDescent="0.25">
      <c r="A69" s="1" t="s">
        <v>2</v>
      </c>
      <c r="B69" s="1">
        <f>MaxFunction!B57/MaxFunction!$M$57</f>
        <v>0.14482758620689654</v>
      </c>
      <c r="C69" s="1">
        <f>MaxFunction!C57/MaxFunction!$M$57</f>
        <v>9.3103448275862047E-2</v>
      </c>
      <c r="D69" s="1">
        <f>MaxFunction!D57/MaxFunction!$M$57</f>
        <v>6.2068965517241365E-2</v>
      </c>
      <c r="E69" s="1">
        <f>MaxFunction!E57/MaxFunction!$M$57</f>
        <v>9.3103448275862047E-2</v>
      </c>
      <c r="F69" s="1">
        <f>MaxFunction!F57/MaxFunction!$M$57</f>
        <v>0.14482758620689654</v>
      </c>
      <c r="G69" s="1">
        <f>MaxFunction!G57/MaxFunction!$M$57</f>
        <v>9.3103448275862047E-2</v>
      </c>
      <c r="H69" s="1">
        <f>MaxFunction!H57/MaxFunction!$M$57</f>
        <v>6.2068965517241365E-2</v>
      </c>
      <c r="I69" s="1">
        <f>MaxFunction!I57/MaxFunction!$M$57</f>
        <v>6.2068965517241365E-2</v>
      </c>
      <c r="J69" s="1">
        <f>MaxFunction!J57/MaxFunction!$M$57</f>
        <v>0.14482758620689654</v>
      </c>
      <c r="K69" s="1">
        <f>MaxFunction!K57/MaxFunction!$M$57</f>
        <v>6.8965517241379292E-3</v>
      </c>
      <c r="L69" s="1">
        <f>MaxFunction!L57/MaxFunction!$M$57</f>
        <v>9.3103448275862047E-2</v>
      </c>
      <c r="M69" s="1"/>
    </row>
    <row r="70" spans="1:27" ht="15.75" customHeight="1" x14ac:dyDescent="0.25">
      <c r="A70" s="1" t="s">
        <v>3</v>
      </c>
      <c r="B70" s="1">
        <f>MaxFunction!B58/MaxFunction!$M$58</f>
        <v>5.4271356783919596E-2</v>
      </c>
      <c r="C70" s="1">
        <f>MaxFunction!C58/MaxFunction!$M$58</f>
        <v>0.12663316582914572</v>
      </c>
      <c r="D70" s="1">
        <f>MaxFunction!D58/MaxFunction!$M$58</f>
        <v>3.1658291457286429E-2</v>
      </c>
      <c r="E70" s="1">
        <f>MaxFunction!E58/MaxFunction!$M$58</f>
        <v>0.12663316582914572</v>
      </c>
      <c r="F70" s="1">
        <f>MaxFunction!F58/MaxFunction!$M$58</f>
        <v>0.18994974874371859</v>
      </c>
      <c r="G70" s="1">
        <f>MaxFunction!G58/MaxFunction!$M$58</f>
        <v>0.18994974874371859</v>
      </c>
      <c r="H70" s="1">
        <f>MaxFunction!H58/MaxFunction!$M$58</f>
        <v>5.4271356783919596E-2</v>
      </c>
      <c r="I70" s="1">
        <f>MaxFunction!I58/MaxFunction!$M$58</f>
        <v>0.12663316582914572</v>
      </c>
      <c r="J70" s="1">
        <f>MaxFunction!J58/MaxFunction!$M$58</f>
        <v>3.1658291457286429E-2</v>
      </c>
      <c r="K70" s="1">
        <f>MaxFunction!K58/MaxFunction!$M$58</f>
        <v>1.4070351758793969E-2</v>
      </c>
      <c r="L70" s="1">
        <f>MaxFunction!L58/MaxFunction!$M$58</f>
        <v>5.4271356783919596E-2</v>
      </c>
      <c r="M70" s="1"/>
    </row>
    <row r="71" spans="1:27" ht="15.75" customHeight="1" x14ac:dyDescent="0.25">
      <c r="A71" s="1" t="s">
        <v>4</v>
      </c>
      <c r="B71" s="1">
        <f>MaxFunction!B59/MaxFunction!$M$59</f>
        <v>7.4204946996466445E-2</v>
      </c>
      <c r="C71" s="1">
        <f>MaxFunction!C59/MaxFunction!$M$59</f>
        <v>0.12720848056537104</v>
      </c>
      <c r="D71" s="1">
        <f>MaxFunction!D59/MaxFunction!$M$59</f>
        <v>3.2979976442873975E-2</v>
      </c>
      <c r="E71" s="1">
        <f>MaxFunction!E59/MaxFunction!$M$59</f>
        <v>7.4204946996466445E-2</v>
      </c>
      <c r="F71" s="1">
        <f>MaxFunction!F59/MaxFunction!$M$59</f>
        <v>0.29681978798586578</v>
      </c>
      <c r="G71" s="1">
        <f>MaxFunction!G59/MaxFunction!$M$59</f>
        <v>0.12720848056537104</v>
      </c>
      <c r="H71" s="1">
        <f>MaxFunction!H59/MaxFunction!$M$59</f>
        <v>7.4204946996466445E-2</v>
      </c>
      <c r="I71" s="1">
        <f>MaxFunction!I59/MaxFunction!$M$59</f>
        <v>3.2979976442873975E-2</v>
      </c>
      <c r="J71" s="1">
        <f>MaxFunction!J59/MaxFunction!$M$59</f>
        <v>3.2979976442873975E-2</v>
      </c>
      <c r="K71" s="1">
        <f>MaxFunction!K59/MaxFunction!$M$59</f>
        <v>0</v>
      </c>
      <c r="L71" s="1">
        <f>MaxFunction!L59/MaxFunction!$M$59</f>
        <v>0.12720848056537104</v>
      </c>
      <c r="M71" s="1"/>
    </row>
    <row r="72" spans="1:27" ht="15.75" customHeight="1" x14ac:dyDescent="0.25">
      <c r="A72" s="1" t="s">
        <v>5</v>
      </c>
      <c r="B72" s="1">
        <f>MaxFunction!B60/MaxFunction!$M$60</f>
        <v>1.8396846254927726E-2</v>
      </c>
      <c r="C72" s="1">
        <f>MaxFunction!C60/MaxFunction!$M$60</f>
        <v>0.24835742444152431</v>
      </c>
      <c r="D72" s="1">
        <f>MaxFunction!D60/MaxFunction!$M$60</f>
        <v>4.1392904073587387E-2</v>
      </c>
      <c r="E72" s="1">
        <f>MaxFunction!E60/MaxFunction!$M$60</f>
        <v>4.1392904073587387E-2</v>
      </c>
      <c r="F72" s="1">
        <f>MaxFunction!F60/MaxFunction!$M$60</f>
        <v>0.16557161629434955</v>
      </c>
      <c r="G72" s="1">
        <f>MaxFunction!G60/MaxFunction!$M$60</f>
        <v>0.16557161629434955</v>
      </c>
      <c r="H72" s="1">
        <f>MaxFunction!H60/MaxFunction!$M$60</f>
        <v>0.16557161629434955</v>
      </c>
      <c r="I72" s="1">
        <f>MaxFunction!I60/MaxFunction!$M$60</f>
        <v>7.0959264126149807E-2</v>
      </c>
      <c r="J72" s="1">
        <f>MaxFunction!J60/MaxFunction!$M$60</f>
        <v>4.1392904073587387E-2</v>
      </c>
      <c r="K72" s="1">
        <f>MaxFunction!K60/MaxFunction!$M$60</f>
        <v>0</v>
      </c>
      <c r="L72" s="1">
        <f>MaxFunction!L60/MaxFunction!$M$60</f>
        <v>4.1392904073587387E-2</v>
      </c>
      <c r="M72" s="1"/>
    </row>
    <row r="73" spans="1:27" ht="15.75" customHeight="1" x14ac:dyDescent="0.25">
      <c r="A73" s="1" t="s">
        <v>6</v>
      </c>
      <c r="B73" s="1">
        <f>MaxFunction!B61/MaxFunction!$M$61</f>
        <v>0.10088070456365093</v>
      </c>
      <c r="C73" s="1">
        <f>MaxFunction!C61/MaxFunction!$M$61</f>
        <v>0.23538831064851887</v>
      </c>
      <c r="D73" s="1">
        <f>MaxFunction!D61/MaxFunction!$M$61</f>
        <v>4.3234587670136111E-2</v>
      </c>
      <c r="E73" s="1">
        <f>MaxFunction!E61/MaxFunction!$M$61</f>
        <v>0.10088070456365093</v>
      </c>
      <c r="F73" s="1">
        <f>MaxFunction!F61/MaxFunction!$M$61</f>
        <v>0.15132105684547639</v>
      </c>
      <c r="G73" s="1">
        <f>MaxFunction!G61/MaxFunction!$M$61</f>
        <v>4.3234587670136111E-2</v>
      </c>
      <c r="H73" s="1">
        <f>MaxFunction!H61/MaxFunction!$M$61</f>
        <v>0.10088070456365093</v>
      </c>
      <c r="I73" s="1">
        <f>MaxFunction!I61/MaxFunction!$M$61</f>
        <v>1.1208967173738992E-2</v>
      </c>
      <c r="J73" s="1">
        <f>MaxFunction!J61/MaxFunction!$M$61</f>
        <v>0.10088070456365093</v>
      </c>
      <c r="K73" s="1">
        <f>MaxFunction!K61/MaxFunction!$M$61</f>
        <v>1.1208967173738992E-2</v>
      </c>
      <c r="L73" s="1">
        <f>MaxFunction!L61/MaxFunction!$M$61</f>
        <v>0.10088070456365093</v>
      </c>
      <c r="M73" s="1"/>
    </row>
    <row r="74" spans="1:27" ht="15.75" customHeight="1" x14ac:dyDescent="0.25">
      <c r="A74" s="1" t="s">
        <v>7</v>
      </c>
      <c r="B74" s="1">
        <f>MaxFunction!B62/MaxFunction!$M$62</f>
        <v>1.2351124834583147E-2</v>
      </c>
      <c r="C74" s="1">
        <f>MaxFunction!C62/MaxFunction!$M$62</f>
        <v>0.11116012351124833</v>
      </c>
      <c r="D74" s="1">
        <f>MaxFunction!D62/MaxFunction!$M$62</f>
        <v>4.7640052933392144E-2</v>
      </c>
      <c r="E74" s="1">
        <f>MaxFunction!E62/MaxFunction!$M$62</f>
        <v>4.7640052933392144E-2</v>
      </c>
      <c r="F74" s="1">
        <f>MaxFunction!F62/MaxFunction!$M$62</f>
        <v>0.25937362152624616</v>
      </c>
      <c r="G74" s="1">
        <f>MaxFunction!G62/MaxFunction!$M$62</f>
        <v>0.11116012351124833</v>
      </c>
      <c r="H74" s="1">
        <f>MaxFunction!H62/MaxFunction!$M$62</f>
        <v>0.25937362152624616</v>
      </c>
      <c r="I74" s="1">
        <f>MaxFunction!I62/MaxFunction!$M$62</f>
        <v>0.11116012351124833</v>
      </c>
      <c r="J74" s="1">
        <f>MaxFunction!J62/MaxFunction!$M$62</f>
        <v>1.2351124834583147E-2</v>
      </c>
      <c r="K74" s="1">
        <f>MaxFunction!K62/MaxFunction!$M$62</f>
        <v>0</v>
      </c>
      <c r="L74" s="1">
        <f>MaxFunction!L62/MaxFunction!$M$62</f>
        <v>2.7790030877812084E-2</v>
      </c>
      <c r="M74" s="1"/>
    </row>
    <row r="75" spans="1:27" ht="15.75" customHeight="1" x14ac:dyDescent="0.25">
      <c r="A75" s="1" t="s">
        <v>8</v>
      </c>
      <c r="B75" s="1">
        <f>MaxFunction!B63/MaxFunction!$M$63</f>
        <v>1.2527341419765359E-2</v>
      </c>
      <c r="C75" s="1">
        <f>MaxFunction!C63/MaxFunction!$M$63</f>
        <v>7.5164048518592153E-2</v>
      </c>
      <c r="D75" s="1">
        <f>MaxFunction!D63/MaxFunction!$M$63</f>
        <v>5.5677072976734925E-3</v>
      </c>
      <c r="E75" s="1">
        <f>MaxFunction!E63/MaxFunction!$M$63</f>
        <v>7.5164048518592153E-2</v>
      </c>
      <c r="F75" s="1">
        <f>MaxFunction!F63/MaxFunction!$M$63</f>
        <v>0.11692185325114336</v>
      </c>
      <c r="G75" s="1">
        <f>MaxFunction!G63/MaxFunction!$M$63</f>
        <v>7.5164048518592153E-2</v>
      </c>
      <c r="H75" s="1">
        <f>MaxFunction!H63/MaxFunction!$M$63</f>
        <v>2.1475442433883472E-2</v>
      </c>
      <c r="I75" s="1">
        <f>MaxFunction!I63/MaxFunction!$M$63</f>
        <v>0.11692185325114336</v>
      </c>
      <c r="J75" s="1">
        <f>MaxFunction!J63/MaxFunction!$M$63</f>
        <v>5.0109365679061435E-2</v>
      </c>
      <c r="K75" s="1">
        <f>MaxFunction!K63/MaxFunction!$M$63</f>
        <v>0</v>
      </c>
      <c r="L75" s="1">
        <f>MaxFunction!L63/MaxFunction!$M$63</f>
        <v>0.45098429111155292</v>
      </c>
      <c r="M75" s="1"/>
    </row>
    <row r="76" spans="1:27" ht="15.75" customHeight="1" x14ac:dyDescent="0.25">
      <c r="A76" s="1" t="s">
        <v>9</v>
      </c>
      <c r="B76" s="1">
        <f>MaxFunction!B64/MaxFunction!$M$64</f>
        <v>4.3689320388349523E-2</v>
      </c>
      <c r="C76" s="1">
        <f>MaxFunction!C64/MaxFunction!$M$64</f>
        <v>6.7961165048543701E-2</v>
      </c>
      <c r="D76" s="1">
        <f>MaxFunction!D64/MaxFunction!$M$64</f>
        <v>6.7961165048543701E-2</v>
      </c>
      <c r="E76" s="1">
        <f>MaxFunction!E64/MaxFunction!$M$64</f>
        <v>6.7961165048543701E-2</v>
      </c>
      <c r="F76" s="1">
        <f>MaxFunction!F64/MaxFunction!$M$64</f>
        <v>0.11650485436893206</v>
      </c>
      <c r="G76" s="1">
        <f>MaxFunction!G64/MaxFunction!$M$64</f>
        <v>0.26213592233009714</v>
      </c>
      <c r="H76" s="1">
        <f>MaxFunction!H64/MaxFunction!$M$64</f>
        <v>6.7961165048543701E-2</v>
      </c>
      <c r="I76" s="1">
        <f>MaxFunction!I64/MaxFunction!$M$64</f>
        <v>0.11650485436893206</v>
      </c>
      <c r="J76" s="1">
        <f>MaxFunction!J64/MaxFunction!$M$64</f>
        <v>0.11650485436893206</v>
      </c>
      <c r="K76" s="1">
        <f>MaxFunction!K64/MaxFunction!$M$64</f>
        <v>2.9126213592233014E-2</v>
      </c>
      <c r="L76" s="1">
        <f>MaxFunction!L64/MaxFunction!$M$64</f>
        <v>4.3689320388349523E-2</v>
      </c>
      <c r="M76" s="1"/>
    </row>
    <row r="77" spans="1:27" ht="15.75" customHeight="1" x14ac:dyDescent="0.25">
      <c r="A77" s="1" t="s">
        <v>10</v>
      </c>
      <c r="B77" s="1">
        <f>MaxFunction!B65/MaxFunction!$M$65</f>
        <v>9.5890410958904104E-2</v>
      </c>
      <c r="C77" s="1">
        <f>MaxFunction!C65/MaxFunction!$M$65</f>
        <v>9.5890410958904104E-2</v>
      </c>
      <c r="D77" s="1">
        <f>MaxFunction!D65/MaxFunction!$M$65</f>
        <v>2.3972602739726026E-2</v>
      </c>
      <c r="E77" s="1">
        <f>MaxFunction!E65/MaxFunction!$M$65</f>
        <v>9.5890410958904104E-2</v>
      </c>
      <c r="F77" s="1">
        <f>MaxFunction!F65/MaxFunction!$M$65</f>
        <v>9.5890410958904104E-2</v>
      </c>
      <c r="G77" s="1">
        <f>MaxFunction!G65/MaxFunction!$M$65</f>
        <v>0.14383561643835616</v>
      </c>
      <c r="H77" s="1">
        <f>MaxFunction!H65/MaxFunction!$M$65</f>
        <v>4.1095890410958902E-2</v>
      </c>
      <c r="I77" s="1">
        <f>MaxFunction!I65/MaxFunction!$M$65</f>
        <v>0.14383561643835616</v>
      </c>
      <c r="J77" s="1">
        <f>MaxFunction!J65/MaxFunction!$M$65</f>
        <v>0.14383561643835616</v>
      </c>
      <c r="K77" s="1">
        <f>MaxFunction!K65/MaxFunction!$M$65</f>
        <v>2.3972602739726026E-2</v>
      </c>
      <c r="L77" s="1">
        <f>MaxFunction!L65/MaxFunction!$M$65</f>
        <v>9.5890410958904104E-2</v>
      </c>
      <c r="M77" s="1">
        <f>SUM(B67:L77)</f>
        <v>11.000000000000011</v>
      </c>
    </row>
    <row r="78" spans="1:27" ht="15.75" customHeight="1" x14ac:dyDescent="0.25">
      <c r="A78" s="1" t="s">
        <v>268</v>
      </c>
      <c r="B78" s="1">
        <f t="shared" ref="B78:L78" si="13">AVERAGE(B67:B77)</f>
        <v>7.0816593259759697E-2</v>
      </c>
      <c r="C78" s="1">
        <f t="shared" si="13"/>
        <v>0.13105825008647745</v>
      </c>
      <c r="D78" s="1">
        <f t="shared" si="13"/>
        <v>3.7896404781887223E-2</v>
      </c>
      <c r="E78" s="1">
        <f t="shared" si="13"/>
        <v>8.149687529838219E-2</v>
      </c>
      <c r="F78" s="1">
        <f t="shared" si="13"/>
        <v>0.17000862430512476</v>
      </c>
      <c r="G78" s="1">
        <f t="shared" si="13"/>
        <v>0.13310195877195388</v>
      </c>
      <c r="H78" s="1">
        <f t="shared" si="13"/>
        <v>8.2415164719028822E-2</v>
      </c>
      <c r="I78" s="1">
        <f t="shared" si="13"/>
        <v>9.8299256416087888E-2</v>
      </c>
      <c r="J78" s="1">
        <f t="shared" si="13"/>
        <v>7.7741656380699201E-2</v>
      </c>
      <c r="K78" s="1">
        <f t="shared" si="13"/>
        <v>1.1770834912037153E-2</v>
      </c>
      <c r="L78" s="1">
        <f t="shared" si="13"/>
        <v>0.10539438106856168</v>
      </c>
      <c r="M78" s="1">
        <f>SUM(B78:L78)</f>
        <v>0.99999999999999989</v>
      </c>
    </row>
    <row r="79" spans="1:27" ht="15.75" customHeight="1" x14ac:dyDescent="0.25">
      <c r="A79" t="s">
        <v>270</v>
      </c>
      <c r="B79">
        <f>STDEV(B67:B77)</f>
        <v>4.6915699218261928E-2</v>
      </c>
      <c r="C79">
        <f t="shared" ref="C79:L79" si="14">STDEV(C67:C77)</f>
        <v>6.7395210339045067E-2</v>
      </c>
      <c r="D79">
        <f t="shared" si="14"/>
        <v>1.9726145972081093E-2</v>
      </c>
      <c r="E79">
        <f t="shared" si="14"/>
        <v>2.4170861070255057E-2</v>
      </c>
      <c r="F79">
        <f t="shared" si="14"/>
        <v>6.2727384671691963E-2</v>
      </c>
      <c r="G79">
        <f t="shared" si="14"/>
        <v>6.791547555576162E-2</v>
      </c>
      <c r="H79">
        <f t="shared" si="14"/>
        <v>7.149078209708018E-2</v>
      </c>
      <c r="I79">
        <f t="shared" si="14"/>
        <v>5.3395508331242472E-2</v>
      </c>
      <c r="J79">
        <f t="shared" si="14"/>
        <v>4.9837883139431612E-2</v>
      </c>
      <c r="K79">
        <f t="shared" si="14"/>
        <v>1.1169442329536155E-2</v>
      </c>
      <c r="L79">
        <f t="shared" si="14"/>
        <v>0.11904247897051176</v>
      </c>
      <c r="N79">
        <f>AVERAGE(B79:L79)</f>
        <v>5.398062469953626E-2</v>
      </c>
      <c r="O79" t="s">
        <v>271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 Sheet (paste survey)</vt:lpstr>
      <vt:lpstr>GridAndDecimal</vt:lpstr>
      <vt:lpstr>MaxFunction</vt:lpstr>
      <vt:lpstr>AHP rank sum mismatch</vt:lpstr>
      <vt:lpstr>Rank and Inconsistency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2023-01-24T19:19:02Z</dcterms:modified>
</cp:coreProperties>
</file>